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AF-SV-V001\spvolume\林業振興課\作業用\R8年度\001_林業振興班\244_36条民間事業者（経営管理法）\08_公募\00_準備\"/>
    </mc:Choice>
  </mc:AlternateContent>
  <xr:revisionPtr revIDLastSave="0" documentId="13_ncr:1_{AEA70425-E8C4-4C72-A3ED-D8EF3B2BF7D4}" xr6:coauthVersionLast="47" xr6:coauthVersionMax="47" xr10:uidLastSave="{00000000-0000-0000-0000-000000000000}"/>
  <bookViews>
    <workbookView xWindow="-110" yWindow="-110" windowWidth="19420" windowHeight="10420" firstSheet="2" activeTab="5" xr2:uid="{6BC7EC64-0340-439C-A430-A208C90D72B8}"/>
  </bookViews>
  <sheets>
    <sheet name="連絡票、チェック表" sheetId="6" r:id="rId1"/>
    <sheet name="メッセージ欄" sheetId="5" r:id="rId2"/>
    <sheet name="様式第１号" sheetId="1" r:id="rId3"/>
    <sheet name="様式第２号 経営管理" sheetId="2" r:id="rId4"/>
    <sheet name="様式第２号 経理状況" sheetId="3" r:id="rId5"/>
    <sheet name="様３_作業現場作業職員名簿" sheetId="7" r:id="rId6"/>
    <sheet name="※データ用" sheetId="4" r:id="rId7"/>
  </sheets>
  <definedNames>
    <definedName name="_xlnm.Print_Area" localSheetId="1">メッセージ欄!$A$1:$F$66</definedName>
    <definedName name="_xlnm.Print_Area" localSheetId="5">様３_作業現場作業職員名簿!$A$1:$S$65</definedName>
    <definedName name="_xlnm.Print_Area" localSheetId="2">様式第１号!$A$1:$I$48</definedName>
    <definedName name="_xlnm.Print_Area" localSheetId="3">'様式第２号 経営管理'!$A$1:$AH$280</definedName>
    <definedName name="_xlnm.Print_Area" localSheetId="4">'様式第２号 経理状況'!$A$1:$E$45</definedName>
    <definedName name="_xlnm.Print_Area" localSheetId="0">'連絡票、チェック表'!$A$1:$K$37</definedName>
    <definedName name="_xlnm.Print_Titles" localSheetId="5">様３_作業現場作業職員名簿!$2:$6</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5" i="2" l="1"/>
  <c r="V73" i="2"/>
  <c r="V61" i="2"/>
  <c r="S51" i="2"/>
  <c r="F19" i="5"/>
  <c r="F18" i="5"/>
  <c r="N47" i="2"/>
  <c r="AN51" i="2"/>
  <c r="AN52" i="2"/>
  <c r="J51" i="2"/>
  <c r="D53" i="2"/>
  <c r="AN36" i="2"/>
  <c r="AN37" i="2"/>
  <c r="AN38" i="2"/>
  <c r="AN53" i="2" l="1"/>
  <c r="D42" i="2"/>
  <c r="AE38" i="2"/>
  <c r="M38" i="2"/>
  <c r="S36" i="2"/>
  <c r="J36" i="2"/>
  <c r="D38" i="2"/>
  <c r="A3" i="7"/>
  <c r="E42" i="3"/>
  <c r="C45" i="3"/>
  <c r="E45" i="3"/>
  <c r="F45" i="5"/>
  <c r="F65" i="5"/>
  <c r="I57" i="7"/>
  <c r="E28" i="3"/>
  <c r="E30" i="3" s="1"/>
  <c r="E33" i="3" s="1"/>
  <c r="D28" i="3"/>
  <c r="D30" i="3" s="1"/>
  <c r="D33" i="3" s="1"/>
  <c r="C28" i="3"/>
  <c r="C30" i="3" s="1"/>
  <c r="C33" i="3" s="1"/>
  <c r="E21" i="3"/>
  <c r="C21" i="3"/>
  <c r="C42" i="3" s="1"/>
  <c r="E16" i="3"/>
  <c r="D16" i="3"/>
  <c r="D21" i="3" s="1"/>
  <c r="D42" i="3" s="1"/>
  <c r="C16" i="3"/>
  <c r="E13" i="3"/>
  <c r="D13" i="3"/>
  <c r="C13" i="3"/>
  <c r="E11" i="3"/>
  <c r="E22" i="3" s="1"/>
  <c r="D11" i="3"/>
  <c r="C11" i="3"/>
  <c r="C22" i="3" s="1"/>
  <c r="E8" i="3"/>
  <c r="D8" i="3"/>
  <c r="C8" i="3"/>
  <c r="C36" i="3" l="1"/>
  <c r="C38" i="3" s="1"/>
  <c r="C43" i="3"/>
  <c r="D43" i="3"/>
  <c r="D45" i="3" s="1"/>
  <c r="D36" i="3"/>
  <c r="D38" i="3" s="1"/>
  <c r="E43" i="3"/>
  <c r="E36" i="3"/>
  <c r="E38" i="3" s="1"/>
  <c r="D22" i="3"/>
  <c r="F58" i="5" l="1"/>
  <c r="F56" i="5"/>
  <c r="AX4" i="4" s="1"/>
  <c r="AY4" i="4" l="1"/>
  <c r="AU4" i="4"/>
  <c r="AT4" i="4"/>
  <c r="P4" i="4" l="1"/>
  <c r="Y4" i="4"/>
  <c r="F5" i="5"/>
  <c r="Y10" i="7"/>
  <c r="T8" i="7"/>
  <c r="V4" i="4"/>
  <c r="K4" i="4" l="1"/>
  <c r="F54" i="5"/>
  <c r="AW4" i="4" s="1"/>
  <c r="F53" i="5"/>
  <c r="AV4" i="4" s="1"/>
  <c r="AO4" i="4"/>
  <c r="F44" i="5"/>
  <c r="AN4" i="4" s="1"/>
  <c r="F43" i="5"/>
  <c r="AM4" i="4" s="1"/>
  <c r="F13" i="5"/>
  <c r="D23" i="5"/>
  <c r="V2" i="7" l="1"/>
  <c r="D14" i="7" l="1"/>
  <c r="D13" i="7"/>
  <c r="D9" i="7"/>
  <c r="D7" i="7"/>
  <c r="D12" i="7"/>
  <c r="D11" i="7"/>
  <c r="D19" i="7"/>
  <c r="D10" i="7"/>
  <c r="D8" i="7"/>
  <c r="D15" i="7"/>
  <c r="D20" i="7"/>
  <c r="D17" i="7"/>
  <c r="D16" i="7"/>
  <c r="F35" i="5"/>
  <c r="AG4" i="4" s="1"/>
  <c r="F42" i="5"/>
  <c r="AL4" i="4" s="1"/>
  <c r="F41" i="5"/>
  <c r="AK4" i="4" s="1"/>
  <c r="F38" i="5"/>
  <c r="AI4" i="4" s="1"/>
  <c r="F37" i="5"/>
  <c r="AH4" i="4" s="1"/>
  <c r="J56" i="2"/>
  <c r="F30" i="5"/>
  <c r="AE4" i="4" s="1"/>
  <c r="F15" i="5"/>
  <c r="R4" i="4" s="1"/>
  <c r="F8" i="5"/>
  <c r="L4" i="4" s="1"/>
  <c r="F9" i="5"/>
  <c r="M4" i="4" s="1"/>
  <c r="F11" i="5"/>
  <c r="O4" i="4" s="1"/>
  <c r="F10" i="5"/>
  <c r="N4" i="4" s="1"/>
  <c r="L64" i="2"/>
  <c r="C72" i="2" l="1"/>
  <c r="F23" i="5" s="1"/>
  <c r="AB46" i="2"/>
  <c r="Y56" i="2"/>
  <c r="W56" i="2"/>
  <c r="U56" i="2"/>
  <c r="P56" i="2"/>
  <c r="N56" i="2"/>
  <c r="O39" i="2"/>
  <c r="N64" i="2"/>
  <c r="L56" i="2"/>
  <c r="V46" i="2"/>
  <c r="A8" i="7"/>
  <c r="F25" i="5" l="1"/>
  <c r="AA4" i="4" s="1"/>
  <c r="V69" i="2"/>
  <c r="V65" i="2"/>
  <c r="F26" i="5" l="1"/>
  <c r="AB4" i="4" s="1"/>
  <c r="F27" i="5"/>
  <c r="AC4" i="4" s="1"/>
  <c r="F28" i="5"/>
  <c r="AD4" i="4" s="1"/>
  <c r="F24" i="5"/>
  <c r="Z4" i="4" s="1"/>
  <c r="Y72" i="2"/>
  <c r="W72" i="2"/>
  <c r="U72" i="2"/>
  <c r="P72" i="2"/>
  <c r="N72" i="2"/>
  <c r="L72" i="2"/>
  <c r="Y68" i="2"/>
  <c r="W68" i="2"/>
  <c r="U68" i="2"/>
  <c r="P68" i="2"/>
  <c r="N68" i="2"/>
  <c r="L68" i="2"/>
  <c r="Y64" i="2"/>
  <c r="W64" i="2"/>
  <c r="S68" i="2"/>
  <c r="S64" i="2"/>
  <c r="S56" i="2"/>
  <c r="U64" i="2"/>
  <c r="P64" i="2"/>
  <c r="J72" i="2"/>
  <c r="J68" i="2"/>
  <c r="J64" i="2"/>
  <c r="K39" i="2"/>
  <c r="M39" i="2" l="1"/>
  <c r="F17" i="5" l="1"/>
  <c r="T4" i="4" s="1"/>
  <c r="J4" i="4"/>
  <c r="I4" i="4"/>
  <c r="H4" i="4"/>
  <c r="G4" i="4"/>
  <c r="F4" i="4"/>
  <c r="E4" i="4"/>
  <c r="D4" i="4"/>
  <c r="C4" i="4"/>
  <c r="B4" i="4"/>
  <c r="R57" i="7"/>
  <c r="Q57" i="7"/>
  <c r="P57" i="7"/>
  <c r="O57" i="7"/>
  <c r="N57" i="7"/>
  <c r="M57" i="7"/>
  <c r="L57" i="7"/>
  <c r="K57" i="7"/>
  <c r="J57" i="7"/>
  <c r="T56" i="7"/>
  <c r="T55" i="7"/>
  <c r="T54" i="7"/>
  <c r="T53" i="7"/>
  <c r="T52" i="7"/>
  <c r="T51" i="7"/>
  <c r="T50" i="7"/>
  <c r="T49" i="7"/>
  <c r="T48" i="7"/>
  <c r="T47" i="7"/>
  <c r="T46" i="7"/>
  <c r="T45" i="7"/>
  <c r="T44" i="7"/>
  <c r="T43" i="7"/>
  <c r="T42" i="7"/>
  <c r="T41" i="7"/>
  <c r="T40" i="7"/>
  <c r="T39" i="7"/>
  <c r="T38" i="7"/>
  <c r="T37" i="7"/>
  <c r="T36" i="7"/>
  <c r="T35" i="7"/>
  <c r="T34" i="7"/>
  <c r="T33" i="7"/>
  <c r="T32" i="7"/>
  <c r="T31" i="7"/>
  <c r="T30" i="7"/>
  <c r="T29" i="7"/>
  <c r="T28" i="7"/>
  <c r="T27" i="7"/>
  <c r="T26" i="7"/>
  <c r="T25" i="7"/>
  <c r="T24" i="7"/>
  <c r="T23" i="7"/>
  <c r="T22" i="7"/>
  <c r="T21" i="7"/>
  <c r="T20" i="7"/>
  <c r="T19" i="7"/>
  <c r="T18" i="7"/>
  <c r="T17" i="7"/>
  <c r="T16" i="7"/>
  <c r="T15" i="7"/>
  <c r="T14" i="7"/>
  <c r="T13" i="7"/>
  <c r="T12" i="7"/>
  <c r="T11" i="7"/>
  <c r="BF4" i="4"/>
  <c r="T10" i="7"/>
  <c r="T9" i="7"/>
  <c r="A9" i="7"/>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T7" i="7"/>
  <c r="W6" i="7"/>
  <c r="BD4" i="4" s="1"/>
  <c r="W5" i="7"/>
  <c r="W4" i="7" s="1"/>
  <c r="F63" i="5" s="1"/>
  <c r="BB4" i="4" s="1"/>
  <c r="F60" i="5"/>
  <c r="AZ4" i="4" s="1"/>
  <c r="D1" i="3"/>
  <c r="Q234" i="2"/>
  <c r="F48" i="5" s="1"/>
  <c r="AR4" i="4" s="1"/>
  <c r="AE229" i="2"/>
  <c r="G226" i="2"/>
  <c r="M53" i="2"/>
  <c r="F16" i="5" s="1"/>
  <c r="S4" i="4" s="1"/>
  <c r="AA47" i="2"/>
  <c r="Y47" i="2"/>
  <c r="W47" i="2"/>
  <c r="R47" i="2"/>
  <c r="P47" i="2"/>
  <c r="L47" i="2"/>
  <c r="AE46" i="2"/>
  <c r="Y46" i="2"/>
  <c r="M46" i="2"/>
  <c r="D46" i="2"/>
  <c r="S44" i="2"/>
  <c r="J44" i="2"/>
  <c r="Z43" i="2"/>
  <c r="X43" i="2"/>
  <c r="V43" i="2"/>
  <c r="T43" i="2"/>
  <c r="Q43" i="2"/>
  <c r="O43" i="2"/>
  <c r="M43" i="2"/>
  <c r="K43" i="2"/>
  <c r="AE42" i="2"/>
  <c r="AB42" i="2"/>
  <c r="Y42" i="2"/>
  <c r="V42" i="2"/>
  <c r="M42" i="2"/>
  <c r="S40" i="2"/>
  <c r="J40" i="2"/>
  <c r="Z39" i="2"/>
  <c r="X39" i="2"/>
  <c r="V39" i="2"/>
  <c r="T39" i="2"/>
  <c r="Q39" i="2"/>
  <c r="AB38" i="2"/>
  <c r="Y38" i="2"/>
  <c r="V38" i="2"/>
  <c r="F14" i="5"/>
  <c r="Q4" i="4" s="1"/>
  <c r="AQ32" i="2"/>
  <c r="AN32" i="2"/>
  <c r="F61" i="5"/>
  <c r="BA4" i="4" s="1"/>
  <c r="F52" i="5"/>
  <c r="F51" i="5"/>
  <c r="F46" i="5"/>
  <c r="AP4" i="4" s="1"/>
  <c r="F40" i="5"/>
  <c r="AJ4" i="4" s="1"/>
  <c r="F33" i="5"/>
  <c r="AF4" i="4" s="1"/>
  <c r="D13" i="5"/>
  <c r="Y9" i="7" l="1"/>
  <c r="Y11" i="7" s="1"/>
  <c r="Y12" i="7" s="1"/>
  <c r="BG4" i="4" s="1"/>
  <c r="F21" i="5"/>
  <c r="X4" i="4" s="1"/>
  <c r="AN35" i="2"/>
  <c r="V1" i="7"/>
  <c r="F47" i="5"/>
  <c r="AQ4" i="4" s="1"/>
  <c r="BE4" i="4"/>
  <c r="F64" i="5"/>
  <c r="BC4" i="4" s="1"/>
  <c r="F49" i="5"/>
  <c r="AS4" i="4" s="1"/>
  <c r="AN50" i="2"/>
  <c r="D55" i="7"/>
  <c r="D29" i="7"/>
  <c r="D40" i="7"/>
  <c r="D34" i="7"/>
  <c r="D56" i="7"/>
  <c r="D50" i="7"/>
  <c r="D21" i="7"/>
  <c r="D32" i="7"/>
  <c r="D45" i="7"/>
  <c r="D26" i="7"/>
  <c r="D37" i="7"/>
  <c r="D48" i="7"/>
  <c r="D42" i="7"/>
  <c r="D53" i="7"/>
  <c r="D24" i="7"/>
  <c r="D27" i="7"/>
  <c r="D35" i="7"/>
  <c r="D43" i="7"/>
  <c r="D51" i="7"/>
  <c r="D22" i="7"/>
  <c r="D30" i="7"/>
  <c r="D38" i="7"/>
  <c r="D46" i="7"/>
  <c r="D54" i="7"/>
  <c r="D25" i="7"/>
  <c r="D33" i="7"/>
  <c r="D41" i="7"/>
  <c r="D49" i="7"/>
  <c r="D28" i="7"/>
  <c r="D36" i="7"/>
  <c r="D44" i="7"/>
  <c r="D52" i="7"/>
  <c r="D23" i="7"/>
  <c r="D31" i="7"/>
  <c r="D39" i="7"/>
  <c r="D47" i="7"/>
  <c r="U4" i="4" l="1"/>
  <c r="F20" i="5"/>
  <c r="W4" i="4" s="1"/>
  <c r="AA1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Setup</author>
  </authors>
  <commentList>
    <comment ref="B22" authorId="0" shapeId="0" xr:uid="{FB07DEEC-662E-42EB-83D8-286C94519E02}">
      <text>
        <r>
          <rPr>
            <b/>
            <sz val="14"/>
            <color indexed="10"/>
            <rFont val="MS P ゴシック"/>
            <family val="3"/>
            <charset val="128"/>
          </rPr>
          <t>林業振興課：
・労災保険のほか、雇用保険の加入が分かる書類の提出もお願いします。
・健康保険・厚生年金、退職金共済手帳は申請日時点で在籍する労働者分
・最新の加入証明書類が未入手の場合は、コメントやメモにその旨を記載（年金事務所よりまだ送付がないため、昨年度分を送付します等）</t>
        </r>
      </text>
    </comment>
    <comment ref="B23" authorId="0" shapeId="0" xr:uid="{C2B7AE89-D5C2-462D-8C15-B8A58F25D083}">
      <text>
        <r>
          <rPr>
            <b/>
            <sz val="14"/>
            <color indexed="10"/>
            <rFont val="MS P ゴシック"/>
            <family val="3"/>
            <charset val="128"/>
          </rPr>
          <t>林業振興課：
・「修了証書」ではありません。
・登録証の有効期限を必ず確認してください。（登録証の発行日から起算して満５年を経過する日の属する年度の末日を超える場合、延長通知書の提出をお願いします。）
・登録証の更新や新規申請中の場合、「研修修了者名簿登録申請書類一式」で代用可能です。
・現場作業職員のうち資格保有者（フォレストマネージャー、フォレストリーダー、1級・２級林業技能士）が３割以上の場合は県HPに掲載します。なお、公募要件そのものに影響するものではありません。
・資格保有者が２割未満で書類準備が難しい場合は提出省略可。ただし、コメントやメモにその旨を残してください。</t>
        </r>
      </text>
    </comment>
    <comment ref="B25" authorId="0" shapeId="0" xr:uid="{9C314ED6-DD19-481F-9F25-F4035971C25D}">
      <text>
        <r>
          <rPr>
            <b/>
            <sz val="14"/>
            <color indexed="10"/>
            <rFont val="MS P ゴシック"/>
            <family val="3"/>
            <charset val="128"/>
          </rPr>
          <t xml:space="preserve">林業振興課：
・県HPで「法第44条の民間事業者」として公表済みの事業者のうち、令和８年5月11日依頼通知（森林第83号）にて、提出をした経営体は提出省略可
・個人情報は伏せて提出（フォーマットも可）
・未整備の経営体は令和８年度末までに必ず整備必須ですので、同意いただける旨コメントやメモにその旨記載してください。
・森林所有者と契約がない場合、または他者に請け負わせていない場合提出不要、その旨コメントやメモにその旨記載してください。
</t>
        </r>
      </text>
    </comment>
    <comment ref="B26" authorId="0" shapeId="0" xr:uid="{160B279D-7655-4483-B13F-1C8CBF6E033C}">
      <text>
        <r>
          <rPr>
            <b/>
            <sz val="14"/>
            <color indexed="10"/>
            <rFont val="MS P ゴシック"/>
            <family val="3"/>
            <charset val="128"/>
          </rPr>
          <t>林業振興課：
・県HPで「法第44条の民間事業者」として公表済みの事業者のうち、令和８年5月11日依頼通知（森林第83号）にて、提出をした経営体は提出省略可
・未整備の経営体は令和８年度末までに必ず整備必須ですので、同意いただける旨コメントやメモにその旨記載してください。</t>
        </r>
        <r>
          <rPr>
            <sz val="14"/>
            <color indexed="10"/>
            <rFont val="MS P ゴシック"/>
            <family val="3"/>
            <charset val="128"/>
          </rPr>
          <t xml:space="preserve">
</t>
        </r>
      </text>
    </comment>
    <comment ref="B35" authorId="0" shapeId="0" xr:uid="{F2E4D798-1CCC-44C6-B478-78E7EF116959}">
      <text>
        <r>
          <rPr>
            <b/>
            <sz val="14"/>
            <color indexed="10"/>
            <rFont val="MS P ゴシック"/>
            <family val="3"/>
            <charset val="128"/>
          </rPr>
          <t>林業振興課：様式第２号　８雇用管理の改善及び労働安全対策　(2)-3に事故の概要と再発防止策の取組を記載いただければ添付省略可</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Setup</author>
  </authors>
  <commentList>
    <comment ref="A12" authorId="0" shapeId="0" xr:uid="{DBABFC5D-5685-4539-8812-06F0160159BC}">
      <text>
        <r>
          <rPr>
            <b/>
            <sz val="9"/>
            <color indexed="10"/>
            <rFont val="MS P ゴシック"/>
            <family val="3"/>
            <charset val="128"/>
          </rPr>
          <t>林業振興課:
２－１
生産量の増加又は生産性の向上
２－２
経営管理の対象となる森林の確保
どちらかを満たせばよいものとされています。</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Setup</author>
    <author>中村　健汰</author>
  </authors>
  <commentList>
    <comment ref="G9" authorId="0" shapeId="0" xr:uid="{BAE6D93B-A167-47C5-A322-1B1CDC2E3A10}">
      <text>
        <r>
          <rPr>
            <b/>
            <sz val="11"/>
            <color indexed="10"/>
            <rFont val="MS P ゴシック"/>
            <family val="3"/>
            <charset val="128"/>
          </rPr>
          <t>申請日を記入してください
2026/7/31のように記入</t>
        </r>
        <r>
          <rPr>
            <b/>
            <sz val="9"/>
            <color indexed="10"/>
            <rFont val="MS P ゴシック"/>
            <family val="3"/>
            <charset val="128"/>
          </rPr>
          <t xml:space="preserve">
</t>
        </r>
      </text>
    </comment>
    <comment ref="B32" authorId="1" shapeId="0" xr:uid="{00000000-0006-0000-0200-000002000000}">
      <text>
        <r>
          <rPr>
            <sz val="11"/>
            <color theme="1"/>
            <rFont val="ＭＳ Ｐゴシック"/>
            <family val="3"/>
            <charset val="128"/>
          </rPr>
          <t xml:space="preserve">市町名のみ記入する。
</t>
        </r>
        <r>
          <rPr>
            <b/>
            <sz val="11"/>
            <color rgb="FFFF0000"/>
            <rFont val="ＭＳ Ｐゴシック"/>
            <family val="3"/>
            <charset val="128"/>
          </rPr>
          <t>×浜松市浜名区</t>
        </r>
        <r>
          <rPr>
            <sz val="11"/>
            <color theme="1"/>
            <rFont val="ＭＳ Ｐゴシック"/>
            <family val="3"/>
            <charset val="128"/>
          </rPr>
          <t xml:space="preserve">
</t>
        </r>
        <r>
          <rPr>
            <b/>
            <sz val="11"/>
            <color theme="1"/>
            <rFont val="ＭＳ Ｐゴシック"/>
            <family val="3"/>
            <charset val="128"/>
          </rPr>
          <t>○浜松市</t>
        </r>
      </text>
    </comment>
    <comment ref="B38" authorId="1" shapeId="0" xr:uid="{927DABFC-E693-4BB5-9E30-F36CFF215290}">
      <text>
        <r>
          <rPr>
            <sz val="11"/>
            <color theme="1"/>
            <rFont val="ＭＳ Ｐゴシック"/>
            <family val="3"/>
            <charset val="128"/>
          </rPr>
          <t xml:space="preserve">市町名のみ記入する。
</t>
        </r>
        <r>
          <rPr>
            <b/>
            <sz val="11"/>
            <color rgb="FFFF0000"/>
            <rFont val="ＭＳ Ｐゴシック"/>
            <family val="3"/>
            <charset val="128"/>
          </rPr>
          <t>×浜松市浜名区</t>
        </r>
        <r>
          <rPr>
            <sz val="11"/>
            <color theme="1"/>
            <rFont val="ＭＳ Ｐゴシック"/>
            <family val="3"/>
            <charset val="128"/>
          </rPr>
          <t xml:space="preserve">
</t>
        </r>
        <r>
          <rPr>
            <b/>
            <sz val="11"/>
            <color theme="1"/>
            <rFont val="ＭＳ Ｐゴシック"/>
            <family val="3"/>
            <charset val="128"/>
          </rPr>
          <t>○浜松市</t>
        </r>
      </text>
    </comment>
    <comment ref="B44" authorId="1" shapeId="0" xr:uid="{00000000-0006-0000-0200-000001000000}">
      <text>
        <r>
          <rPr>
            <sz val="11"/>
            <color rgb="FFFF0000"/>
            <rFont val="ＭＳ Ｐゴシック"/>
            <family val="3"/>
            <charset val="128"/>
          </rPr>
          <t>所在地を所管する農林事務所とその隣接する農林事務所以外の農林事務所が所管する区域</t>
        </r>
        <r>
          <rPr>
            <sz val="11"/>
            <color theme="1"/>
            <rFont val="ＭＳ Ｐゴシック"/>
            <family val="3"/>
            <charset val="128"/>
          </rPr>
          <t>で経営管理実施権の設定を受けることを希望する場合、適切な経営管理を実施できる理由を記載する。
〈参考：農林事務所管轄市町〉
賀茂農林事務所：　下田市、東伊豆町、河津町、南伊豆町、松崎町、西伊豆町
東部農林事務所：　沼津市、熱海市、三島市、伊東市、御殿場市、裾野市、伊豆市、伊豆の国市、函南町、清水町、長泉町、小山町
富士農林事務所：　富士宮市、富士市
中部農林事務所：　静岡市
志太榛原農林事務所：　島田市、焼津市、藤枝市、牧之原市、吉田町、川根本町
中遠農林事務所：磐田市、掛川市、袋井市、御前崎市、菊川市、森町
西部農林事務所：浜松市、湖西市</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中村　健汰</author>
    <author>静岡県庁林業振興課</author>
    <author>Setup</author>
  </authors>
  <commentList>
    <comment ref="H9" authorId="0" shapeId="0" xr:uid="{00000000-0006-0000-0300-000001000000}">
      <text>
        <r>
          <rPr>
            <sz val="16"/>
            <color theme="1"/>
            <rFont val="ＭＳ Ｐゴシック"/>
            <family val="3"/>
            <charset val="128"/>
          </rPr>
          <t>ハイフンを記入しない</t>
        </r>
        <r>
          <rPr>
            <sz val="11"/>
            <color theme="1"/>
            <rFont val="ＭＳ Ｐゴシック"/>
            <family val="3"/>
            <charset val="128"/>
          </rPr>
          <t xml:space="preserve">
</t>
        </r>
      </text>
    </comment>
    <comment ref="A25" authorId="0" shapeId="0" xr:uid="{00000000-0006-0000-0300-000004000000}">
      <text>
        <r>
          <rPr>
            <sz val="16"/>
            <color theme="1"/>
            <rFont val="ＭＳ Ｐゴシック"/>
            <family val="3"/>
            <charset val="128"/>
          </rPr>
          <t>（認定事業主・育成経営体の場合）
報告した数値と整合性をとるようにしてください。</t>
        </r>
      </text>
    </comment>
    <comment ref="AE34" authorId="1" shapeId="0" xr:uid="{00000000-0006-0000-0300-00000F000000}">
      <text>
        <r>
          <rPr>
            <sz val="11"/>
            <color theme="1"/>
            <rFont val="ＭＳ Ｐゴシック"/>
            <family val="3"/>
            <charset val="128"/>
          </rPr>
          <t>作業道（m）
除伐（ha）　など</t>
        </r>
      </text>
    </comment>
    <comment ref="B36" authorId="0" shapeId="0" xr:uid="{00000000-0006-0000-0300-000003000000}">
      <text>
        <r>
          <rPr>
            <sz val="16"/>
            <color theme="1"/>
            <rFont val="ＭＳ Ｐゴシック"/>
            <family val="3"/>
            <charset val="128"/>
          </rPr>
          <t>直営　→　</t>
        </r>
        <r>
          <rPr>
            <b/>
            <sz val="16"/>
            <color rgb="FFFF0000"/>
            <rFont val="ＭＳ Ｐゴシック"/>
            <family val="3"/>
            <charset val="128"/>
          </rPr>
          <t>自社で</t>
        </r>
        <r>
          <rPr>
            <sz val="16"/>
            <color theme="1"/>
            <rFont val="ＭＳ Ｐゴシック"/>
            <family val="3"/>
            <charset val="128"/>
          </rPr>
          <t>実施したもの
請負　→　</t>
        </r>
        <r>
          <rPr>
            <b/>
            <sz val="16"/>
            <color rgb="FFFF0000"/>
            <rFont val="ＭＳ Ｐゴシック"/>
            <family val="3"/>
            <charset val="128"/>
          </rPr>
          <t>他者に</t>
        </r>
        <r>
          <rPr>
            <sz val="16"/>
            <color theme="1"/>
            <rFont val="ＭＳ Ｐゴシック"/>
            <family val="3"/>
            <charset val="128"/>
          </rPr>
          <t>請け負わせたもの
（育成経営体の場合）
直近の年次報告書と一致する。
（認定事業主の場合）
認定事業主の報告書に記載する実績は直営のみ。今回は請負も入力すること。</t>
        </r>
      </text>
    </comment>
    <comment ref="S36" authorId="0" shapeId="0" xr:uid="{647D00C8-A4D9-4EEC-9462-8DA6CBCD91FA}">
      <text>
        <r>
          <rPr>
            <sz val="16"/>
            <color theme="1"/>
            <rFont val="ＭＳ Ｐゴシック"/>
            <family val="3"/>
            <charset val="128"/>
          </rPr>
          <t>昨年度以前に応募したことがある場合</t>
        </r>
        <r>
          <rPr>
            <sz val="16"/>
            <rFont val="ＭＳ Ｐゴシック"/>
            <family val="3"/>
            <charset val="128"/>
          </rPr>
          <t>、素材生産量、生産性などの実績が</t>
        </r>
        <r>
          <rPr>
            <b/>
            <sz val="16"/>
            <color rgb="FFFF0000"/>
            <rFont val="ＭＳ Ｐゴシック"/>
            <family val="3"/>
            <charset val="128"/>
          </rPr>
          <t>昨年度以前に申請した申請書と一致する。</t>
        </r>
        <r>
          <rPr>
            <sz val="16"/>
            <color theme="1"/>
            <rFont val="ＭＳ Ｐゴシック"/>
            <family val="3"/>
            <charset val="128"/>
          </rPr>
          <t xml:space="preserve">
</t>
        </r>
      </text>
    </comment>
    <comment ref="C85" authorId="0" shapeId="0" xr:uid="{00000000-0006-0000-0300-000005000000}">
      <text>
        <r>
          <rPr>
            <b/>
            <sz val="16"/>
            <color indexed="10"/>
            <rFont val="ＭＳ Ｐゴシック"/>
            <family val="3"/>
            <charset val="128"/>
          </rPr>
          <t>実施している内容を具体的に文章で記載してください。申請が通りやすいように、読みやすく意味が伝わるようご協力をお願いいたします。（以下、同）</t>
        </r>
        <r>
          <rPr>
            <sz val="16"/>
            <color indexed="10"/>
            <rFont val="ＭＳ Ｐゴシック"/>
            <family val="3"/>
            <charset val="128"/>
          </rPr>
          <t xml:space="preserve">
</t>
        </r>
      </text>
    </comment>
    <comment ref="AE86" authorId="2" shapeId="0" xr:uid="{C145110E-2E46-48F2-A528-3BC07E477729}">
      <text>
        <r>
          <rPr>
            <b/>
            <sz val="16"/>
            <color indexed="10"/>
            <rFont val="MS P ゴシック"/>
            <family val="3"/>
            <charset val="128"/>
          </rPr>
          <t>林業振興課:〇をする場合は５年以を目途としてください(以下同）</t>
        </r>
        <r>
          <rPr>
            <sz val="16"/>
            <color indexed="81"/>
            <rFont val="MS P ゴシック"/>
            <family val="3"/>
            <charset val="128"/>
          </rPr>
          <t xml:space="preserve">
</t>
        </r>
      </text>
    </comment>
    <comment ref="C114" authorId="0" shapeId="0" xr:uid="{00000000-0006-0000-0300-000007000000}">
      <text>
        <r>
          <rPr>
            <sz val="16"/>
            <color theme="1"/>
            <rFont val="ＭＳ Ｐゴシック"/>
            <family val="3"/>
            <charset val="128"/>
          </rPr>
          <t>他の林業経営体と連携して実施している場合は、その協定書等の写しを添付する。</t>
        </r>
      </text>
    </comment>
    <comment ref="C174" authorId="0" shapeId="0" xr:uid="{00000000-0006-0000-0300-000009000000}">
      <text>
        <r>
          <rPr>
            <sz val="16"/>
            <color theme="1"/>
            <rFont val="ＭＳ Ｐゴシック"/>
            <family val="3"/>
            <charset val="128"/>
          </rPr>
          <t>実施している内容について</t>
        </r>
        <r>
          <rPr>
            <b/>
            <sz val="16"/>
            <color rgb="FFFF0000"/>
            <rFont val="ＭＳ Ｐゴシック"/>
            <family val="3"/>
            <charset val="128"/>
          </rPr>
          <t>具体的に</t>
        </r>
        <r>
          <rPr>
            <sz val="16"/>
            <color theme="1"/>
            <rFont val="ＭＳ Ｐゴシック"/>
            <family val="3"/>
            <charset val="128"/>
          </rPr>
          <t>記載する。</t>
        </r>
        <r>
          <rPr>
            <sz val="14"/>
            <color theme="1"/>
            <rFont val="ＭＳ Ｐゴシック"/>
            <family val="3"/>
            <charset val="128"/>
          </rPr>
          <t xml:space="preserve">
</t>
        </r>
      </text>
    </comment>
    <comment ref="B221" authorId="2" shapeId="0" xr:uid="{6F998A59-6968-4336-AAFF-C21C577FB260}">
      <text>
        <r>
          <rPr>
            <b/>
            <sz val="9"/>
            <color indexed="81"/>
            <rFont val="MS P ゴシック"/>
            <family val="3"/>
            <charset val="128"/>
          </rPr>
          <t>申請時点</t>
        </r>
      </text>
    </comment>
    <comment ref="C224" authorId="2" shapeId="0" xr:uid="{33966D00-4878-45FE-AF49-39BC0CD652DD}">
      <text>
        <r>
          <rPr>
            <sz val="9"/>
            <color indexed="81"/>
            <rFont val="MS P ゴシック"/>
            <family val="3"/>
            <charset val="128"/>
          </rPr>
          <t xml:space="preserve">通年の人数も忘れずに記載してください
</t>
        </r>
      </text>
    </comment>
    <comment ref="Q234" authorId="0" shapeId="0" xr:uid="{00000000-0006-0000-0300-00000A000000}">
      <text>
        <r>
          <rPr>
            <b/>
            <sz val="9"/>
            <color theme="1"/>
            <rFont val="ＭＳ Ｐゴシック"/>
            <family val="3"/>
            <charset val="128"/>
          </rPr>
          <t>（５）</t>
        </r>
        <r>
          <rPr>
            <b/>
            <sz val="9"/>
            <color rgb="FFFF0000"/>
            <rFont val="ＭＳ Ｐゴシック"/>
            <family val="3"/>
            <charset val="128"/>
          </rPr>
          <t>常用の</t>
        </r>
        <r>
          <rPr>
            <b/>
            <sz val="9"/>
            <rFont val="ＭＳ Ｐゴシック"/>
            <family val="3"/>
            <charset val="128"/>
          </rPr>
          <t>林業</t>
        </r>
        <r>
          <rPr>
            <b/>
            <sz val="9"/>
            <color theme="1"/>
            <rFont val="ＭＳ Ｐゴシック"/>
            <family val="3"/>
            <charset val="128"/>
          </rPr>
          <t>現場作業職員数と一致する。ただし、年度の途中で就業した人がいる場合は人数が一致しないことがありますので、その場合はコメントやメモにその旨を記録してください。</t>
        </r>
      </text>
    </comment>
    <comment ref="AG255" authorId="2" shapeId="0" xr:uid="{77248CA8-5C86-437D-8D26-79F79220EDA1}">
      <text>
        <r>
          <rPr>
            <b/>
            <sz val="12"/>
            <color indexed="10"/>
            <rFont val="MS P ゴシック"/>
            <family val="3"/>
            <charset val="128"/>
          </rPr>
          <t>明示していない場合は「該当しない」にチェックを入れ、令和８年度末までに必ず対応することをコメントやメモに記録してください。
また、森林所有者との契約がない場合や、他者に業務を請け負わせていない場合も、その旨をコメントやメモで残してください。</t>
        </r>
        <r>
          <rPr>
            <b/>
            <sz val="16"/>
            <color indexed="10"/>
            <rFont val="MS P ゴシック"/>
            <family val="3"/>
            <charset val="128"/>
          </rPr>
          <t xml:space="preserve">
</t>
        </r>
      </text>
    </comment>
    <comment ref="AG257" authorId="2" shapeId="0" xr:uid="{1E0634BD-DED3-4E78-B130-D14F78E28F4D}">
      <text>
        <r>
          <rPr>
            <b/>
            <sz val="12"/>
            <color indexed="10"/>
            <rFont val="MS P ゴシック"/>
            <family val="3"/>
            <charset val="128"/>
          </rPr>
          <t xml:space="preserve">整備していない場合は「該当しない」にチェックを入れ、令和８年度末までに必ず対応することをコメントやメモに記録してください。
</t>
        </r>
      </text>
    </comment>
    <comment ref="B259" authorId="0" shapeId="0" xr:uid="{00000000-0006-0000-0300-00000D000000}">
      <text>
        <r>
          <rPr>
            <b/>
            <sz val="16"/>
            <color rgb="FFFF0000"/>
            <rFont val="ＭＳ Ｐゴシック"/>
            <family val="3"/>
            <charset val="128"/>
          </rPr>
          <t>応募申請時点の</t>
        </r>
        <r>
          <rPr>
            <sz val="16"/>
            <color theme="1"/>
            <rFont val="ＭＳ Ｐゴシック"/>
            <family val="3"/>
            <charset val="128"/>
          </rPr>
          <t>常勤役員について記載する</t>
        </r>
        <r>
          <rPr>
            <sz val="11"/>
            <color theme="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中村　健汰</author>
    <author>Setup</author>
  </authors>
  <commentList>
    <comment ref="E4" authorId="0" shapeId="0" xr:uid="{00000000-0006-0000-0400-000001000000}">
      <text>
        <r>
          <rPr>
            <sz val="16"/>
            <color theme="1"/>
            <rFont val="ＭＳ Ｐゴシック"/>
            <family val="3"/>
            <charset val="128"/>
          </rPr>
          <t xml:space="preserve">添付の過去３年分の決算書類を転記する。
</t>
        </r>
      </text>
    </comment>
    <comment ref="E42" authorId="1" shapeId="0" xr:uid="{D44CB648-3F54-4532-BB71-ED645F67D92B}">
      <text>
        <r>
          <rPr>
            <sz val="9"/>
            <color indexed="81"/>
            <rFont val="MS P ゴシック"/>
            <family val="3"/>
            <charset val="128"/>
          </rPr>
          <t xml:space="preserve">法人の場合、直近の事業年度の自己資本比率が０％未満でないこと（債務超過でないこと）
→これを満たさない場合、中小企業診断士又は公認会計士の経営診断書を申請書で、今後５年以内に健全な経営の軌道に乗ることを証明してください。
</t>
        </r>
      </text>
    </comment>
    <comment ref="C44" authorId="0" shapeId="0" xr:uid="{89DB473A-5FE5-4779-8851-D09718ABF19D}">
      <text>
        <r>
          <rPr>
            <sz val="16"/>
            <color theme="1"/>
            <rFont val="ＭＳ Ｐゴシック"/>
            <family val="3"/>
            <charset val="128"/>
          </rPr>
          <t xml:space="preserve">直近３年分の減価償却費が確認できる書類を添付すること。（製造原価報告書や販管費明細書などに減価償却費の勘定科目が記載されている場合は、その当該書類）
</t>
        </r>
      </text>
    </comment>
    <comment ref="E45" authorId="1" shapeId="0" xr:uid="{150D314D-DEAE-4817-AFB6-4CDB9A374FD0}">
      <text>
        <r>
          <rPr>
            <sz val="9"/>
            <color indexed="81"/>
            <rFont val="MS P ゴシック"/>
            <family val="3"/>
            <charset val="128"/>
          </rPr>
          <t>法人の場合、経常利益金額等（損益計算書上の経常利益の金額に当該損益計算書上の減価償却費の額を加えて得た額）が直近３年間において全てマイナスという状態になっていないこと。（１年でもマイナスでなければ良い）
→これを満たさない場合、中小企業診断士又は公認会計士の経営診断書を申請書で、今後５年以内に健全な経営の軌道に乗ることを証明してください。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Setup</author>
    <author>中村　健汰</author>
  </authors>
  <commentList>
    <comment ref="A3" authorId="0" shapeId="0" xr:uid="{8CC9C54D-43D5-45E8-9588-9E75B263B61E}">
      <text>
        <r>
          <rPr>
            <b/>
            <sz val="9"/>
            <color indexed="81"/>
            <rFont val="MS P ゴシック"/>
            <family val="3"/>
            <charset val="128"/>
          </rPr>
          <t>応募時点</t>
        </r>
      </text>
    </comment>
    <comment ref="B4" authorId="0" shapeId="0" xr:uid="{00000000-0006-0000-0500-000002000000}">
      <text>
        <r>
          <rPr>
            <b/>
            <sz val="9"/>
            <color indexed="10"/>
            <rFont val="ＭＳ 明朝"/>
            <family val="1"/>
            <charset val="128"/>
          </rPr>
          <t>・申請日現在で林業現場に従事している作業員全員を記入
・事業主本人や役員、雇用契約がない家族従事者についても現場作業に従事している場合、記入し、備考欄にその旨記載してください。</t>
        </r>
        <r>
          <rPr>
            <b/>
            <u/>
            <sz val="9"/>
            <color indexed="10"/>
            <rFont val="ＭＳ 明朝"/>
            <family val="1"/>
            <charset val="128"/>
          </rPr>
          <t>なお、これらの者は社会保険加入状況、作業員の資格の有無については記載不要</t>
        </r>
        <r>
          <rPr>
            <sz val="9"/>
            <color indexed="81"/>
            <rFont val="ＭＳ 明朝"/>
            <family val="1"/>
            <charset val="128"/>
          </rPr>
          <t xml:space="preserve">
</t>
        </r>
      </text>
    </comment>
    <comment ref="E4" authorId="0" shapeId="0" xr:uid="{00000000-0006-0000-0500-000003000000}">
      <text>
        <r>
          <rPr>
            <sz val="9"/>
            <color indexed="81"/>
            <rFont val="MS P ゴシック"/>
            <family val="3"/>
            <charset val="128"/>
          </rPr>
          <t>期間末における満年数</t>
        </r>
      </text>
    </comment>
    <comment ref="S4" authorId="1" shapeId="0" xr:uid="{FA057486-9644-49B9-B1CB-6EA1620D3D9A}">
      <text>
        <r>
          <rPr>
            <sz val="9"/>
            <color theme="1"/>
            <rFont val="ＭＳ Ｐゴシック"/>
            <family val="3"/>
            <charset val="128"/>
          </rPr>
          <t xml:space="preserve">・修了した特別教育等を記入
</t>
        </r>
      </text>
    </comment>
    <comment ref="V4" authorId="1" shapeId="0" xr:uid="{00000000-0006-0000-0500-000007000000}">
      <text>
        <r>
          <rPr>
            <sz val="11"/>
            <color theme="1"/>
            <rFont val="ＭＳ Ｐゴシック"/>
            <family val="3"/>
            <charset val="128"/>
          </rPr>
          <t xml:space="preserve">様式２号８（5）の雇用の状況と一致するか。
</t>
        </r>
      </text>
    </comment>
    <comment ref="M5" authorId="0" shapeId="0" xr:uid="{00000000-0006-0000-0500-000001000000}">
      <text>
        <r>
          <rPr>
            <sz val="9"/>
            <color indexed="81"/>
            <rFont val="MS P ゴシック"/>
            <family val="3"/>
            <charset val="128"/>
          </rPr>
          <t>種別（林退共、中退共等、自社の退職金制度）にこだわらず、加入している場合に「○」</t>
        </r>
      </text>
    </comment>
    <comment ref="D7" authorId="1" shapeId="0" xr:uid="{A962059B-C12D-44AA-BE2C-01996EA3BBAE}">
      <text>
        <r>
          <rPr>
            <sz val="9"/>
            <color theme="1"/>
            <rFont val="ＭＳ Ｐゴシック"/>
            <family val="3"/>
            <charset val="128"/>
          </rPr>
          <t>事業年度末時点の年齢が自動入力</t>
        </r>
      </text>
    </comment>
  </commentList>
</comments>
</file>

<file path=xl/sharedStrings.xml><?xml version="1.0" encoding="utf-8"?>
<sst xmlns="http://schemas.openxmlformats.org/spreadsheetml/2006/main" count="856" uniqueCount="546">
  <si>
    <t>営業外費用</t>
    <rPh sb="0" eb="3">
      <t>えいぎょうがい</t>
    </rPh>
    <rPh sb="3" eb="5">
      <t>ひよう</t>
    </rPh>
    <phoneticPr fontId="5" type="Hiragana"/>
  </si>
  <si>
    <t>直近の前々年の事業年度</t>
    <rPh sb="0" eb="2">
      <t>ちょっきん</t>
    </rPh>
    <rPh sb="3" eb="5">
      <t>ぜんぜん</t>
    </rPh>
    <rPh sb="5" eb="6">
      <t>ねん</t>
    </rPh>
    <rPh sb="7" eb="9">
      <t>じぎょう</t>
    </rPh>
    <rPh sb="9" eb="11">
      <t>ねんど</t>
    </rPh>
    <phoneticPr fontId="5" type="Hiragana"/>
  </si>
  <si>
    <t>※様式第２号及び森林経営管理法の規定に基づく民間事業者の公募・公表要領第</t>
  </si>
  <si>
    <t>売上原価</t>
    <rPh sb="0" eb="2">
      <t>うりあ</t>
    </rPh>
    <rPh sb="2" eb="4">
      <t>げんか</t>
    </rPh>
    <phoneticPr fontId="5" type="Hiragana"/>
  </si>
  <si>
    <t>　　　</t>
  </si>
  <si>
    <t>(2)主伐後の適切な更新</t>
    <rPh sb="3" eb="4">
      <t>シュ</t>
    </rPh>
    <rPh sb="4" eb="5">
      <t>バツ</t>
    </rPh>
    <rPh sb="5" eb="6">
      <t>ゴ</t>
    </rPh>
    <phoneticPr fontId="5"/>
  </si>
  <si>
    <t>(1)経営体独自の行動規範を策定し、遵守している。</t>
    <rPh sb="3" eb="6">
      <t>ケイエイタイ</t>
    </rPh>
    <rPh sb="6" eb="8">
      <t>ドクジ</t>
    </rPh>
    <rPh sb="9" eb="11">
      <t>コウドウ</t>
    </rPh>
    <rPh sb="11" eb="13">
      <t>キハン</t>
    </rPh>
    <rPh sb="14" eb="16">
      <t>サクテイ</t>
    </rPh>
    <rPh sb="18" eb="20">
      <t>ジュンシュ</t>
    </rPh>
    <phoneticPr fontId="5"/>
  </si>
  <si>
    <t>様式第２号　経営管理に関する情報</t>
    <rPh sb="0" eb="2">
      <t>ようしき</t>
    </rPh>
    <rPh sb="2" eb="3">
      <t>だい</t>
    </rPh>
    <rPh sb="4" eb="5">
      <t>ごう</t>
    </rPh>
    <phoneticPr fontId="20" type="Hiragana"/>
  </si>
  <si>
    <t>雇用
形態</t>
    <rPh sb="0" eb="2">
      <t>コヨウ</t>
    </rPh>
    <rPh sb="3" eb="5">
      <t>ケイタイ</t>
    </rPh>
    <phoneticPr fontId="20"/>
  </si>
  <si>
    <t>主　伐</t>
  </si>
  <si>
    <t>男</t>
    <rPh sb="0" eb="1">
      <t>オトコ</t>
    </rPh>
    <phoneticPr fontId="20"/>
  </si>
  <si>
    <t>資産合計</t>
    <rPh sb="0" eb="2">
      <t>しさん</t>
    </rPh>
    <rPh sb="2" eb="4">
      <t>ごうけい</t>
    </rPh>
    <phoneticPr fontId="5" type="Hiragana"/>
  </si>
  <si>
    <t>　４の３に定める書類を添付する。</t>
  </si>
  <si>
    <t>様式第１号（用紙　日本産業規格Ａ４縦型）</t>
  </si>
  <si>
    <t>　様式第２号</t>
    <rPh sb="1" eb="3">
      <t>ヨウシキ</t>
    </rPh>
    <rPh sb="3" eb="4">
      <t>ダイ</t>
    </rPh>
    <rPh sb="5" eb="6">
      <t>ゴウ</t>
    </rPh>
    <phoneticPr fontId="5"/>
  </si>
  <si>
    <t>売上高</t>
    <rPh sb="0" eb="2">
      <t>うりあげ</t>
    </rPh>
    <rPh sb="2" eb="3">
      <t>だか</t>
    </rPh>
    <phoneticPr fontId="5" type="Hiragana"/>
  </si>
  <si>
    <t>記</t>
    <rPh sb="0" eb="1">
      <t>き</t>
    </rPh>
    <phoneticPr fontId="20" type="Hiragana"/>
  </si>
  <si>
    <t>　(2)生産量は丸太材積とすること。</t>
    <rPh sb="8" eb="10">
      <t>マルタ</t>
    </rPh>
    <phoneticPr fontId="5"/>
  </si>
  <si>
    <r>
      <t>（</t>
    </r>
    <r>
      <rPr>
        <sz val="11"/>
        <rFont val="ＭＳ Ｐゴシック"/>
        <family val="3"/>
        <charset val="128"/>
      </rPr>
      <t>４）</t>
    </r>
  </si>
  <si>
    <t>請負</t>
    <rPh sb="0" eb="2">
      <t>ウケオイ</t>
    </rPh>
    <phoneticPr fontId="5"/>
  </si>
  <si>
    <t>６　生産や造林・保育の実施体制の確保</t>
  </si>
  <si>
    <t>(4)以下の届出を行っている。（届出の義務がない場合を除く。）</t>
    <rPh sb="3" eb="5">
      <t>イカ</t>
    </rPh>
    <rPh sb="6" eb="7">
      <t>トドケ</t>
    </rPh>
    <rPh sb="7" eb="8">
      <t>デ</t>
    </rPh>
    <rPh sb="9" eb="10">
      <t>オコナ</t>
    </rPh>
    <rPh sb="16" eb="17">
      <t>トドケ</t>
    </rPh>
    <rPh sb="17" eb="18">
      <t>デ</t>
    </rPh>
    <rPh sb="19" eb="21">
      <t>ギム</t>
    </rPh>
    <rPh sb="24" eb="26">
      <t>バアイ</t>
    </rPh>
    <rPh sb="27" eb="28">
      <t>ノゾ</t>
    </rPh>
    <phoneticPr fontId="5"/>
  </si>
  <si>
    <t>経常利益金額等</t>
    <rPh sb="0" eb="2">
      <t>けいじょう</t>
    </rPh>
    <rPh sb="2" eb="4">
      <t>りえき</t>
    </rPh>
    <rPh sb="4" eb="6">
      <t>きんがく</t>
    </rPh>
    <rPh sb="6" eb="7">
      <t>とう</t>
    </rPh>
    <phoneticPr fontId="5" type="Hiragana"/>
  </si>
  <si>
    <t>　実施している内容を、具体的に記入してください。</t>
    <rPh sb="1" eb="3">
      <t>ジッシ</t>
    </rPh>
    <rPh sb="7" eb="9">
      <t>ナイヨウ</t>
    </rPh>
    <rPh sb="11" eb="14">
      <t>グタイテキ</t>
    </rPh>
    <rPh sb="15" eb="17">
      <t>キニュウ</t>
    </rPh>
    <phoneticPr fontId="5"/>
  </si>
  <si>
    <t>登記事項証明書（個人経営の場合は、事業主の住民票の写し、提出日より３ヶ月以内に発行されたもの） *原本提出、コピー不可</t>
    <rPh sb="28" eb="30">
      <t>ていしゅつ</t>
    </rPh>
    <rPh sb="30" eb="31">
      <t>び</t>
    </rPh>
    <rPh sb="49" eb="51">
      <t>げんぽん</t>
    </rPh>
    <rPh sb="51" eb="53">
      <t>ていしゅつ</t>
    </rPh>
    <rPh sb="57" eb="59">
      <t>ふか</t>
    </rPh>
    <phoneticPr fontId="5" type="Hiragana"/>
  </si>
  <si>
    <t>評価・換算差額等</t>
    <rPh sb="0" eb="2">
      <t>ひょうか</t>
    </rPh>
    <rPh sb="3" eb="5">
      <t>かんさん</t>
    </rPh>
    <rPh sb="5" eb="7">
      <t>さがく</t>
    </rPh>
    <rPh sb="7" eb="8">
      <t>とう</t>
    </rPh>
    <phoneticPr fontId="5" type="Hiragana"/>
  </si>
  <si>
    <t>５　主伐後の再造林の確保</t>
  </si>
  <si>
    <t>FAX番号</t>
    <rPh sb="3" eb="5">
      <t>バンゴウ</t>
    </rPh>
    <phoneticPr fontId="5"/>
  </si>
  <si>
    <t>(1)素材生産の事業実績</t>
  </si>
  <si>
    <t>　(5)及び(6)については、直近の年度末時点での人数を記入してください。</t>
    <rPh sb="4" eb="5">
      <t>オヨ</t>
    </rPh>
    <rPh sb="15" eb="17">
      <t>チョッキン</t>
    </rPh>
    <rPh sb="18" eb="21">
      <t>ネンドマツ</t>
    </rPh>
    <rPh sb="21" eb="23">
      <t>ジテン</t>
    </rPh>
    <rPh sb="25" eb="27">
      <t>ニンズウ</t>
    </rPh>
    <rPh sb="28" eb="30">
      <t>キニュウ</t>
    </rPh>
    <phoneticPr fontId="5"/>
  </si>
  <si>
    <t>直営</t>
    <rPh sb="0" eb="2">
      <t>チョクエイ</t>
    </rPh>
    <phoneticPr fontId="5"/>
  </si>
  <si>
    <t>流動負債</t>
    <rPh sb="0" eb="2">
      <t>りゅうどう</t>
    </rPh>
    <rPh sb="2" eb="4">
      <t>ふさい</t>
    </rPh>
    <phoneticPr fontId="5" type="Hiragana"/>
  </si>
  <si>
    <t>合計</t>
    <rPh sb="0" eb="2">
      <t>ゴウケイ</t>
    </rPh>
    <phoneticPr fontId="5"/>
  </si>
  <si>
    <t>営業利益</t>
    <rPh sb="0" eb="2">
      <t>えいぎょう</t>
    </rPh>
    <rPh sb="2" eb="4">
      <t>りえき</t>
    </rPh>
    <phoneticPr fontId="5" type="Hiragana"/>
  </si>
  <si>
    <t>(2)原木の安定供給・流通合理化等</t>
    <rPh sb="3" eb="5">
      <t>ゲンボク</t>
    </rPh>
    <rPh sb="6" eb="8">
      <t>アンテイ</t>
    </rPh>
    <rPh sb="8" eb="10">
      <t>キョウキュウ</t>
    </rPh>
    <phoneticPr fontId="5"/>
  </si>
  <si>
    <t>(6)支払賃金の状況(直近の事業年度、常用の現場作業職員（年度途中で退職した人を除く）の年収)</t>
    <rPh sb="3" eb="5">
      <t>シハラ</t>
    </rPh>
    <rPh sb="5" eb="7">
      <t>チンギン</t>
    </rPh>
    <rPh sb="8" eb="10">
      <t>ジョウキョウ</t>
    </rPh>
    <rPh sb="19" eb="21">
      <t>ジョウヨウ</t>
    </rPh>
    <phoneticPr fontId="5"/>
  </si>
  <si>
    <t>250万円以上
300万円未満</t>
    <rPh sb="3" eb="5">
      <t>マンエン</t>
    </rPh>
    <rPh sb="5" eb="7">
      <t>イジョウ</t>
    </rPh>
    <rPh sb="11" eb="13">
      <t>マンエン</t>
    </rPh>
    <rPh sb="13" eb="15">
      <t>ミマン</t>
    </rPh>
    <phoneticPr fontId="5"/>
  </si>
  <si>
    <t>実人数</t>
    <rPh sb="0" eb="1">
      <t>ジツ</t>
    </rPh>
    <rPh sb="1" eb="3">
      <t>ニンズウ</t>
    </rPh>
    <phoneticPr fontId="20"/>
  </si>
  <si>
    <t>(2)造林・保育の事業実績</t>
  </si>
  <si>
    <t>(1)欄及び(2)欄の両方とも入力してください。</t>
  </si>
  <si>
    <t>(2)所属する業界団体等が策定した行動規範等を遵守している。</t>
    <rPh sb="3" eb="5">
      <t>ショゾク</t>
    </rPh>
    <rPh sb="7" eb="9">
      <t>ギョウカイ</t>
    </rPh>
    <rPh sb="9" eb="11">
      <t>ダンタイ</t>
    </rPh>
    <rPh sb="11" eb="12">
      <t>トウ</t>
    </rPh>
    <rPh sb="13" eb="15">
      <t>サクテイ</t>
    </rPh>
    <rPh sb="17" eb="19">
      <t>コウドウ</t>
    </rPh>
    <rPh sb="19" eb="21">
      <t>キハン</t>
    </rPh>
    <rPh sb="21" eb="22">
      <t>トウ</t>
    </rPh>
    <rPh sb="23" eb="25">
      <t>ジュンシュ</t>
    </rPh>
    <phoneticPr fontId="5"/>
  </si>
  <si>
    <t>(3)都道府県・市町村等、行政の策定したガイドライン等の遵守</t>
    <rPh sb="3" eb="4">
      <t>ト</t>
    </rPh>
    <rPh sb="4" eb="7">
      <t>ドウフケン</t>
    </rPh>
    <rPh sb="8" eb="10">
      <t>シチョウ</t>
    </rPh>
    <rPh sb="10" eb="11">
      <t>ソン</t>
    </rPh>
    <rPh sb="11" eb="12">
      <t>トウ</t>
    </rPh>
    <rPh sb="13" eb="15">
      <t>ギョウセイ</t>
    </rPh>
    <rPh sb="16" eb="18">
      <t>サクテイ</t>
    </rPh>
    <rPh sb="26" eb="27">
      <t>トウ</t>
    </rPh>
    <rPh sb="28" eb="30">
      <t>ジュンシュ</t>
    </rPh>
    <phoneticPr fontId="5"/>
  </si>
  <si>
    <t>※必要であれば行を追加すること</t>
    <rPh sb="1" eb="3">
      <t>ヒツヨウ</t>
    </rPh>
    <rPh sb="7" eb="8">
      <t>ギョウ</t>
    </rPh>
    <rPh sb="9" eb="11">
      <t>ツイカ</t>
    </rPh>
    <phoneticPr fontId="5"/>
  </si>
  <si>
    <t>(1)雇用管理の改善</t>
    <rPh sb="3" eb="5">
      <t>コヨウ</t>
    </rPh>
    <rPh sb="5" eb="7">
      <t>カンリ</t>
    </rPh>
    <rPh sb="8" eb="10">
      <t>カイゼン</t>
    </rPh>
    <phoneticPr fontId="5"/>
  </si>
  <si>
    <t>様式第１号</t>
    <rPh sb="0" eb="2">
      <t>ようしき</t>
    </rPh>
    <rPh sb="2" eb="3">
      <t>だい</t>
    </rPh>
    <rPh sb="4" eb="5">
      <t>ごう</t>
    </rPh>
    <phoneticPr fontId="20" type="Hiragana"/>
  </si>
  <si>
    <t>厚生年金保険</t>
    <rPh sb="0" eb="2">
      <t>コウセイ</t>
    </rPh>
    <rPh sb="2" eb="4">
      <t>ネンキン</t>
    </rPh>
    <rPh sb="4" eb="6">
      <t>ホケン</t>
    </rPh>
    <phoneticPr fontId="5"/>
  </si>
  <si>
    <t>(5)雇用の状況</t>
    <rPh sb="3" eb="5">
      <t>コヨウ</t>
    </rPh>
    <rPh sb="6" eb="8">
      <t>ジョウキョウ</t>
    </rPh>
    <phoneticPr fontId="5"/>
  </si>
  <si>
    <t>他</t>
    <rPh sb="0" eb="1">
      <t>ホカ</t>
    </rPh>
    <phoneticPr fontId="20"/>
  </si>
  <si>
    <t>直近の事業年度</t>
    <rPh sb="0" eb="2">
      <t>ちょっきん</t>
    </rPh>
    <rPh sb="3" eb="5">
      <t>じぎょう</t>
    </rPh>
    <rPh sb="5" eb="7">
      <t>ねんど</t>
    </rPh>
    <phoneticPr fontId="5" type="Hiragana"/>
  </si>
  <si>
    <t>（　　　　　　</t>
  </si>
  <si>
    <t>生産性計</t>
    <rPh sb="0" eb="3">
      <t>セイサンセイ</t>
    </rPh>
    <rPh sb="3" eb="4">
      <t>ケイ</t>
    </rPh>
    <phoneticPr fontId="5"/>
  </si>
  <si>
    <t>区分</t>
    <rPh sb="0" eb="2">
      <t>クブン</t>
    </rPh>
    <phoneticPr fontId="5"/>
  </si>
  <si>
    <t>現場作業職員の人数</t>
    <rPh sb="0" eb="2">
      <t>ゲンバ</t>
    </rPh>
    <rPh sb="2" eb="4">
      <t>サギョウ</t>
    </rPh>
    <rPh sb="4" eb="6">
      <t>ショクイン</t>
    </rPh>
    <rPh sb="7" eb="9">
      <t>ニンズウ</t>
    </rPh>
    <phoneticPr fontId="5"/>
  </si>
  <si>
    <t>連絡が取れる電話番号</t>
    <rPh sb="0" eb="2">
      <t>れんらく</t>
    </rPh>
    <rPh sb="3" eb="4">
      <t>と</t>
    </rPh>
    <rPh sb="6" eb="8">
      <t>でんわ</t>
    </rPh>
    <rPh sb="8" eb="10">
      <t>ばんごう</t>
    </rPh>
    <phoneticPr fontId="5" type="Hiragana"/>
  </si>
  <si>
    <t>合計
（うち通年）</t>
    <rPh sb="0" eb="2">
      <t>ゴウケイ</t>
    </rPh>
    <rPh sb="6" eb="8">
      <t>ツウネン</t>
    </rPh>
    <phoneticPr fontId="5"/>
  </si>
  <si>
    <t>FM,FL,１・２級林業技能士（常用）在籍状況</t>
    <rPh sb="9" eb="10">
      <t>キュウ</t>
    </rPh>
    <rPh sb="10" eb="12">
      <t>リンギョウ</t>
    </rPh>
    <rPh sb="12" eb="15">
      <t>ギノウシ</t>
    </rPh>
    <rPh sb="16" eb="18">
      <t>ジョウヨウ</t>
    </rPh>
    <rPh sb="19" eb="21">
      <t>ザイセキ</t>
    </rPh>
    <rPh sb="21" eb="23">
      <t>ジョウキョウ</t>
    </rPh>
    <phoneticPr fontId="20"/>
  </si>
  <si>
    <t>住所</t>
    <rPh sb="0" eb="2">
      <t>じゅうしょ</t>
    </rPh>
    <phoneticPr fontId="20" type="Hiragana"/>
  </si>
  <si>
    <t>商号又は名称</t>
    <rPh sb="0" eb="2">
      <t>ショウゴウ</t>
    </rPh>
    <rPh sb="2" eb="3">
      <t>マタ</t>
    </rPh>
    <rPh sb="4" eb="6">
      <t>メイショウ</t>
    </rPh>
    <phoneticPr fontId="5"/>
  </si>
  <si>
    <t>(3)国、都道府県又は市町村から入札参加資格の指名停止を受けている者である</t>
    <rPh sb="3" eb="4">
      <t>クニ</t>
    </rPh>
    <rPh sb="5" eb="9">
      <t>トドウフケン</t>
    </rPh>
    <rPh sb="9" eb="10">
      <t>マタ</t>
    </rPh>
    <rPh sb="11" eb="13">
      <t>シチョウ</t>
    </rPh>
    <rPh sb="13" eb="14">
      <t>ソン</t>
    </rPh>
    <rPh sb="16" eb="18">
      <t>ニュウサツ</t>
    </rPh>
    <rPh sb="18" eb="20">
      <t>サンカ</t>
    </rPh>
    <rPh sb="20" eb="22">
      <t>シカク</t>
    </rPh>
    <rPh sb="23" eb="25">
      <t>シメイ</t>
    </rPh>
    <rPh sb="25" eb="27">
      <t>テイシ</t>
    </rPh>
    <rPh sb="28" eb="29">
      <t>ウ</t>
    </rPh>
    <rPh sb="33" eb="34">
      <t>モノ</t>
    </rPh>
    <phoneticPr fontId="5"/>
  </si>
  <si>
    <t xml:space="preserve">(5)その他森林の経営管理を適切に行うことができない又は森林の経営管理に関し不正若しくは不誠実な行為を
</t>
  </si>
  <si>
    <t>氏　　名</t>
  </si>
  <si>
    <t>備考</t>
    <rPh sb="0" eb="2">
      <t>ビコウ</t>
    </rPh>
    <phoneticPr fontId="20"/>
  </si>
  <si>
    <t>（５）</t>
  </si>
  <si>
    <t>　するおそれがあると認めるに足りる相当の理由がある者である（破産手続開始の決定を受けて復権を得ない</t>
  </si>
  <si>
    <t>　者、暴力団員による不当な行為の防止等に関する法律第32条第１項各号に掲げる者等）</t>
  </si>
  <si>
    <t>日</t>
    <rPh sb="0" eb="1">
      <t>ニチ</t>
    </rPh>
    <phoneticPr fontId="5"/>
  </si>
  <si>
    <t>役　　　職</t>
    <rPh sb="0" eb="1">
      <t>ヤク</t>
    </rPh>
    <rPh sb="4" eb="5">
      <t>ショク</t>
    </rPh>
    <phoneticPr fontId="5"/>
  </si>
  <si>
    <r>
      <t>様式第２号</t>
    </r>
    <r>
      <rPr>
        <sz val="14"/>
        <color theme="1"/>
        <rFont val="ＭＳ Ｐゴシック"/>
        <family val="3"/>
        <charset val="128"/>
      </rPr>
      <t>　　　　経理状況の概要　　</t>
    </r>
    <r>
      <rPr>
        <b/>
        <sz val="14"/>
        <color rgb="FF0070C0"/>
        <rFont val="ＭＳ Ｐゴシック"/>
        <family val="3"/>
        <charset val="128"/>
      </rPr>
      <t>事業者名：</t>
    </r>
    <rPh sb="0" eb="2">
      <t>ようしき</t>
    </rPh>
    <rPh sb="2" eb="3">
      <t>だい</t>
    </rPh>
    <rPh sb="4" eb="5">
      <t>ごう</t>
    </rPh>
    <rPh sb="9" eb="11">
      <t>けいり</t>
    </rPh>
    <rPh sb="11" eb="13">
      <t>じょうきょう</t>
    </rPh>
    <rPh sb="14" eb="16">
      <t>がいよう</t>
    </rPh>
    <rPh sb="18" eb="21">
      <t>じぎょうしゃ</t>
    </rPh>
    <rPh sb="21" eb="22">
      <t>めい</t>
    </rPh>
    <phoneticPr fontId="5" type="Hiragana"/>
  </si>
  <si>
    <t>代表者職氏名</t>
    <rPh sb="0" eb="3">
      <t>だいひょうしゃ</t>
    </rPh>
    <rPh sb="3" eb="4">
      <t>しょく</t>
    </rPh>
    <rPh sb="4" eb="6">
      <t>しめい</t>
    </rPh>
    <phoneticPr fontId="20" type="Hiragana"/>
  </si>
  <si>
    <t>作業日報の作成・分析による進捗管理、生産工程の見直し、作業システムの改善　等</t>
    <rPh sb="0" eb="2">
      <t>サギョウ</t>
    </rPh>
    <rPh sb="2" eb="4">
      <t>ニッポウ</t>
    </rPh>
    <rPh sb="5" eb="7">
      <t>サクセイ</t>
    </rPh>
    <rPh sb="8" eb="10">
      <t>ブンセキ</t>
    </rPh>
    <rPh sb="13" eb="15">
      <t>シンチョク</t>
    </rPh>
    <rPh sb="15" eb="17">
      <t>カンリ</t>
    </rPh>
    <rPh sb="18" eb="20">
      <t>セイサン</t>
    </rPh>
    <rPh sb="20" eb="22">
      <t>コウテイ</t>
    </rPh>
    <rPh sb="23" eb="25">
      <t>ミナオ</t>
    </rPh>
    <rPh sb="27" eb="29">
      <t>サギョウ</t>
    </rPh>
    <rPh sb="34" eb="36">
      <t>カイゼン</t>
    </rPh>
    <rPh sb="37" eb="38">
      <t>トウ</t>
    </rPh>
    <phoneticPr fontId="5"/>
  </si>
  <si>
    <t>(１)</t>
  </si>
  <si>
    <t>製材工場等需要者との直接的な取引、木材流通業者や森林組合系統等の取りまとめ機関を通じた共同販売・共同出荷、</t>
    <rPh sb="17" eb="19">
      <t>モクザイ</t>
    </rPh>
    <rPh sb="19" eb="21">
      <t>リュウツウ</t>
    </rPh>
    <rPh sb="21" eb="23">
      <t>ギョウシャ</t>
    </rPh>
    <rPh sb="24" eb="26">
      <t>シンリン</t>
    </rPh>
    <rPh sb="26" eb="28">
      <t>クミアイ</t>
    </rPh>
    <rPh sb="28" eb="30">
      <t>ケイトウ</t>
    </rPh>
    <rPh sb="30" eb="31">
      <t>トウ</t>
    </rPh>
    <phoneticPr fontId="5"/>
  </si>
  <si>
    <t>森林所有者や工務店等と連携したいわゆる「顔の見える木材での快適空間づくり」　等</t>
    <rPh sb="20" eb="21">
      <t>カオ</t>
    </rPh>
    <rPh sb="22" eb="23">
      <t>ミ</t>
    </rPh>
    <rPh sb="25" eb="27">
      <t>モクザイ</t>
    </rPh>
    <rPh sb="29" eb="31">
      <t>カイテキ</t>
    </rPh>
    <rPh sb="31" eb="33">
      <t>クウカン</t>
    </rPh>
    <rPh sb="38" eb="39">
      <t>トウ</t>
    </rPh>
    <phoneticPr fontId="5"/>
  </si>
  <si>
    <t>臨時・季節・その他</t>
    <rPh sb="0" eb="2">
      <t>リンジ</t>
    </rPh>
    <rPh sb="3" eb="5">
      <t>キセツ</t>
    </rPh>
    <rPh sb="8" eb="9">
      <t>タ</t>
    </rPh>
    <phoneticPr fontId="20"/>
  </si>
  <si>
    <t>事務系等職員
（うち通年）</t>
    <rPh sb="0" eb="3">
      <t>ジムケイ</t>
    </rPh>
    <rPh sb="3" eb="4">
      <t>トウ</t>
    </rPh>
    <rPh sb="4" eb="6">
      <t>ショクイン</t>
    </rPh>
    <rPh sb="10" eb="12">
      <t>ツウネン</t>
    </rPh>
    <phoneticPr fontId="5"/>
  </si>
  <si>
    <t>※取りまとめ機関を通じた共同販売・共同出荷を実施している場合は、その協定書等の写しを添付。</t>
    <rPh sb="22" eb="24">
      <t>ジッシ</t>
    </rPh>
    <rPh sb="28" eb="30">
      <t>バアイ</t>
    </rPh>
    <rPh sb="34" eb="37">
      <t>キョウテイショ</t>
    </rPh>
    <rPh sb="37" eb="38">
      <t>トウ</t>
    </rPh>
    <rPh sb="39" eb="40">
      <t>ウツ</t>
    </rPh>
    <rPh sb="42" eb="44">
      <t>テンプ</t>
    </rPh>
    <phoneticPr fontId="5"/>
  </si>
  <si>
    <t>伐採・造林の一貫作業システムの導入、コンテナ苗の使用、低密度植栽、下刈の省略　等</t>
    <rPh sb="0" eb="2">
      <t>バッサイ</t>
    </rPh>
    <rPh sb="3" eb="5">
      <t>ゾウリン</t>
    </rPh>
    <rPh sb="6" eb="8">
      <t>イッカン</t>
    </rPh>
    <rPh sb="8" eb="10">
      <t>サギョウ</t>
    </rPh>
    <rPh sb="15" eb="17">
      <t>ドウニュウ</t>
    </rPh>
    <rPh sb="39" eb="40">
      <t>トウ</t>
    </rPh>
    <phoneticPr fontId="5"/>
  </si>
  <si>
    <t>①「経営管理に関する情報」</t>
  </si>
  <si>
    <t>林業現場作業職員名簿</t>
  </si>
  <si>
    <t>※他の林業経営体と連携して実施している場合は、その協定書等の写しを添付。</t>
    <rPh sb="1" eb="2">
      <t>ホカ</t>
    </rPh>
    <rPh sb="3" eb="5">
      <t>リンギョウ</t>
    </rPh>
    <rPh sb="5" eb="7">
      <t>ケイエイ</t>
    </rPh>
    <rPh sb="7" eb="8">
      <t>タイ</t>
    </rPh>
    <rPh sb="9" eb="11">
      <t>レンケイ</t>
    </rPh>
    <rPh sb="13" eb="15">
      <t>ジッシ</t>
    </rPh>
    <rPh sb="19" eb="21">
      <t>バアイ</t>
    </rPh>
    <rPh sb="25" eb="28">
      <t>キョウテイショ</t>
    </rPh>
    <rPh sb="28" eb="29">
      <t>トウ</t>
    </rPh>
    <rPh sb="30" eb="31">
      <t>ウツ</t>
    </rPh>
    <rPh sb="33" eb="35">
      <t>テンプ</t>
    </rPh>
    <phoneticPr fontId="5"/>
  </si>
  <si>
    <t>自己の所有する森林の主伐にあっては、主伐後の適切な更新の実施、</t>
  </si>
  <si>
    <t>他者の所有する森林の主伐にあっては、事前に森林所有者等に対する適切な更新の働きかけ</t>
  </si>
  <si>
    <t>素　材　生　　産</t>
    <rPh sb="0" eb="1">
      <t>モト</t>
    </rPh>
    <rPh sb="2" eb="3">
      <t>ザイ</t>
    </rPh>
    <phoneticPr fontId="5"/>
  </si>
  <si>
    <t>規範等が遵守されていることをどのように確認しているか記入してください。</t>
    <rPh sb="26" eb="28">
      <t>キニュウ</t>
    </rPh>
    <phoneticPr fontId="5"/>
  </si>
  <si>
    <t>※策定した行動規範を添付。</t>
  </si>
  <si>
    <t>令和</t>
  </si>
  <si>
    <t>教育訓練の充実（計画的な研修実施等）、福利厚生の充実（退職金共済への加入等）など</t>
  </si>
  <si>
    <t>年</t>
    <rPh sb="0" eb="1">
      <t>ネン</t>
    </rPh>
    <phoneticPr fontId="5"/>
  </si>
  <si>
    <t>※行動規範、ガイドライン等を添付。</t>
  </si>
  <si>
    <t>　　その他利益剰余金</t>
    <rPh sb="4" eb="5">
      <t>た</t>
    </rPh>
    <rPh sb="5" eb="7">
      <t>りえき</t>
    </rPh>
    <rPh sb="7" eb="10">
      <t>じょうよきん</t>
    </rPh>
    <phoneticPr fontId="5" type="Hiragana"/>
  </si>
  <si>
    <t>常勤役員の氏名等</t>
    <rPh sb="0" eb="2">
      <t>ジョウキン</t>
    </rPh>
    <rPh sb="2" eb="4">
      <t>ヤクイン</t>
    </rPh>
    <rPh sb="5" eb="7">
      <t>シメイ</t>
    </rPh>
    <rPh sb="7" eb="8">
      <t>トウ</t>
    </rPh>
    <phoneticPr fontId="5"/>
  </si>
  <si>
    <t>（「伐採作業と造林作業の連携等に関する静岡県ガイドライン」を遵守する場合は、添付する必要はありません。）</t>
    <rPh sb="2" eb="4">
      <t>バッサイ</t>
    </rPh>
    <rPh sb="4" eb="6">
      <t>サギョウ</t>
    </rPh>
    <rPh sb="7" eb="9">
      <t>ゾウリン</t>
    </rPh>
    <rPh sb="9" eb="11">
      <t>サギョウ</t>
    </rPh>
    <rPh sb="12" eb="15">
      <t>レンケイトウ</t>
    </rPh>
    <rPh sb="16" eb="17">
      <t>カン</t>
    </rPh>
    <rPh sb="19" eb="22">
      <t>シズオカケン</t>
    </rPh>
    <rPh sb="30" eb="32">
      <t>ジュンシュ</t>
    </rPh>
    <rPh sb="34" eb="36">
      <t>バアイ</t>
    </rPh>
    <rPh sb="38" eb="40">
      <t>テンプ</t>
    </rPh>
    <rPh sb="42" eb="44">
      <t>ヒツヨウ</t>
    </rPh>
    <phoneticPr fontId="5"/>
  </si>
  <si>
    <t>販売費及び一般管理費</t>
    <rPh sb="0" eb="2">
      <t>はんばい</t>
    </rPh>
    <rPh sb="2" eb="3">
      <t>ひ</t>
    </rPh>
    <rPh sb="3" eb="4">
      <t>およ</t>
    </rPh>
    <rPh sb="5" eb="7">
      <t>いっぱん</t>
    </rPh>
    <rPh sb="7" eb="10">
      <t>かんりひ</t>
    </rPh>
    <phoneticPr fontId="5" type="Hiragana"/>
  </si>
  <si>
    <t>様式第２号　経理状況の概要</t>
  </si>
  <si>
    <t>雇用の安定化（現場作業職員の常用化等）、労働条件の改善（現場作業職員への月給制の導入・週休２日制の導入等）</t>
    <rPh sb="7" eb="9">
      <t>ゲンバ</t>
    </rPh>
    <rPh sb="9" eb="11">
      <t>サギョウ</t>
    </rPh>
    <rPh sb="11" eb="13">
      <t>ショクイン</t>
    </rPh>
    <rPh sb="14" eb="16">
      <t>ジョウヨウ</t>
    </rPh>
    <rPh sb="16" eb="17">
      <t>カ</t>
    </rPh>
    <rPh sb="17" eb="18">
      <t>トウ</t>
    </rPh>
    <phoneticPr fontId="5"/>
  </si>
  <si>
    <t>①健康保険法第48条の規定による届出</t>
    <rPh sb="1" eb="3">
      <t>ケンコウ</t>
    </rPh>
    <rPh sb="3" eb="5">
      <t>ホケン</t>
    </rPh>
    <rPh sb="5" eb="6">
      <t>ホウ</t>
    </rPh>
    <rPh sb="6" eb="7">
      <t>ダイ</t>
    </rPh>
    <rPh sb="9" eb="10">
      <t>ジョウ</t>
    </rPh>
    <rPh sb="11" eb="13">
      <t>キテイ</t>
    </rPh>
    <rPh sb="16" eb="17">
      <t>トドケ</t>
    </rPh>
    <rPh sb="17" eb="18">
      <t>デ</t>
    </rPh>
    <phoneticPr fontId="5"/>
  </si>
  <si>
    <t>繰延資産</t>
    <rPh sb="0" eb="2">
      <t>くりのべ</t>
    </rPh>
    <rPh sb="2" eb="4">
      <t>しさん</t>
    </rPh>
    <phoneticPr fontId="5" type="Hiragana"/>
  </si>
  <si>
    <t>　　資本準備金</t>
    <rPh sb="2" eb="4">
      <t>しほん</t>
    </rPh>
    <rPh sb="4" eb="6">
      <t>じゅんび</t>
    </rPh>
    <rPh sb="6" eb="7">
      <t>きん</t>
    </rPh>
    <phoneticPr fontId="5" type="Hiragana"/>
  </si>
  <si>
    <t>様式第２号</t>
  </si>
  <si>
    <t>②厚生年金保険法第27条の規定による届出</t>
    <rPh sb="1" eb="3">
      <t>コウセイ</t>
    </rPh>
    <rPh sb="3" eb="5">
      <t>ネンキン</t>
    </rPh>
    <rPh sb="5" eb="8">
      <t>ホケンホウ</t>
    </rPh>
    <rPh sb="8" eb="9">
      <t>ダイ</t>
    </rPh>
    <rPh sb="11" eb="12">
      <t>ジョウ</t>
    </rPh>
    <rPh sb="13" eb="15">
      <t>キテイ</t>
    </rPh>
    <rPh sb="18" eb="19">
      <t>トドケ</t>
    </rPh>
    <rPh sb="19" eb="20">
      <t>デ</t>
    </rPh>
    <phoneticPr fontId="5"/>
  </si>
  <si>
    <t>実人数</t>
    <rPh sb="0" eb="1">
      <t>じつ</t>
    </rPh>
    <rPh sb="1" eb="3">
      <t>にんずう</t>
    </rPh>
    <phoneticPr fontId="20" type="Hiragana"/>
  </si>
  <si>
    <t>③雇用保険法第７条の規定による届出</t>
    <rPh sb="1" eb="3">
      <t>コヨウ</t>
    </rPh>
    <rPh sb="3" eb="6">
      <t>ホケンホウ</t>
    </rPh>
    <rPh sb="6" eb="7">
      <t>ダイ</t>
    </rPh>
    <rPh sb="8" eb="9">
      <t>ジョウ</t>
    </rPh>
    <rPh sb="10" eb="12">
      <t>キテイ</t>
    </rPh>
    <rPh sb="15" eb="16">
      <t>トドケ</t>
    </rPh>
    <rPh sb="16" eb="17">
      <t>デ</t>
    </rPh>
    <phoneticPr fontId="5"/>
  </si>
  <si>
    <r>
      <t>直近３事業年度分の決算報告書の写しにより</t>
    </r>
    <r>
      <rPr>
        <sz val="11"/>
        <rFont val="ＭＳ Ｐゴシック"/>
        <family val="3"/>
        <charset val="128"/>
      </rPr>
      <t>経理状況が良好であることを証明できない場合は、今後５年以内に健全な経営の軌道に乗ることを客観的に証明できる書類（中小企業診断士又は公認会計士の経営診断書等）</t>
    </r>
    <rPh sb="9" eb="11">
      <t>けっさん</t>
    </rPh>
    <rPh sb="11" eb="13">
      <t>ほうこく</t>
    </rPh>
    <rPh sb="13" eb="14">
      <t>しょ</t>
    </rPh>
    <phoneticPr fontId="5" type="Hiragana"/>
  </si>
  <si>
    <t>生　　産</t>
  </si>
  <si>
    <t>雇用保険</t>
    <rPh sb="0" eb="2">
      <t>コヨウ</t>
    </rPh>
    <rPh sb="2" eb="4">
      <t>ホケン</t>
    </rPh>
    <phoneticPr fontId="5"/>
  </si>
  <si>
    <t>人</t>
    <rPh sb="0" eb="1">
      <t>ヒト</t>
    </rPh>
    <phoneticPr fontId="5"/>
  </si>
  <si>
    <t>人）</t>
  </si>
  <si>
    <t>はい</t>
  </si>
  <si>
    <r>
      <t>７</t>
    </r>
    <r>
      <rPr>
        <sz val="12"/>
        <rFont val="ＭＳ ゴシック"/>
        <family val="3"/>
        <charset val="128"/>
      </rPr>
      <t>　伐採・造林に関する行動規範の策定等</t>
    </r>
  </si>
  <si>
    <t>主たる事業所の所在地</t>
    <rPh sb="0" eb="1">
      <t>シュ</t>
    </rPh>
    <rPh sb="3" eb="6">
      <t>ジギョウショ</t>
    </rPh>
    <rPh sb="7" eb="10">
      <t>ショザイチ</t>
    </rPh>
    <phoneticPr fontId="5"/>
  </si>
  <si>
    <t>ふりがな</t>
  </si>
  <si>
    <t>100万円以上
150万円未満</t>
    <rPh sb="3" eb="5">
      <t>マンエン</t>
    </rPh>
    <rPh sb="5" eb="7">
      <t>イジョウ</t>
    </rPh>
    <rPh sb="11" eb="13">
      <t>マンエン</t>
    </rPh>
    <rPh sb="13" eb="15">
      <t>ミマン</t>
    </rPh>
    <phoneticPr fontId="5"/>
  </si>
  <si>
    <t>社会・労働保険等への加入状況</t>
    <rPh sb="0" eb="2">
      <t>シャカイ</t>
    </rPh>
    <rPh sb="3" eb="5">
      <t>ロウドウ</t>
    </rPh>
    <rPh sb="5" eb="7">
      <t>ホケン</t>
    </rPh>
    <rPh sb="7" eb="8">
      <t>トウ</t>
    </rPh>
    <rPh sb="10" eb="12">
      <t>カニュウ</t>
    </rPh>
    <rPh sb="12" eb="14">
      <t>ジョウキョウ</t>
    </rPh>
    <phoneticPr fontId="5"/>
  </si>
  <si>
    <t>健康保険</t>
    <rPh sb="0" eb="2">
      <t>ケンコウ</t>
    </rPh>
    <rPh sb="2" eb="4">
      <t>ホケン</t>
    </rPh>
    <phoneticPr fontId="5"/>
  </si>
  <si>
    <t>労災保険</t>
    <rPh sb="0" eb="2">
      <t>ロウサイ</t>
    </rPh>
    <rPh sb="2" eb="4">
      <t>ホケン</t>
    </rPh>
    <phoneticPr fontId="5"/>
  </si>
  <si>
    <t>間　伐</t>
    <rPh sb="0" eb="1">
      <t>アイダ</t>
    </rPh>
    <rPh sb="2" eb="3">
      <t>バツ</t>
    </rPh>
    <phoneticPr fontId="5"/>
  </si>
  <si>
    <t>退職
金共
済等</t>
    <rPh sb="0" eb="2">
      <t>タイショク</t>
    </rPh>
    <rPh sb="3" eb="4">
      <t>キン</t>
    </rPh>
    <rPh sb="4" eb="5">
      <t>キョウ</t>
    </rPh>
    <rPh sb="6" eb="7">
      <t>スミ</t>
    </rPh>
    <rPh sb="7" eb="8">
      <t>トウ</t>
    </rPh>
    <phoneticPr fontId="20"/>
  </si>
  <si>
    <t>人</t>
    <rPh sb="0" eb="1">
      <t>ニン</t>
    </rPh>
    <phoneticPr fontId="5"/>
  </si>
  <si>
    <t>直近の事業年度末</t>
    <rPh sb="0" eb="2">
      <t>チョッキン</t>
    </rPh>
    <rPh sb="3" eb="5">
      <t>ジギョウ</t>
    </rPh>
    <rPh sb="5" eb="7">
      <t>ネンド</t>
    </rPh>
    <rPh sb="7" eb="8">
      <t>マツ</t>
    </rPh>
    <phoneticPr fontId="5"/>
  </si>
  <si>
    <t>３年以上</t>
    <rPh sb="1" eb="2">
      <t>ネン</t>
    </rPh>
    <rPh sb="2" eb="4">
      <t>イジョウ</t>
    </rPh>
    <phoneticPr fontId="5"/>
  </si>
  <si>
    <t>行って
いる</t>
    <rPh sb="0" eb="1">
      <t>オコナ</t>
    </rPh>
    <phoneticPr fontId="5"/>
  </si>
  <si>
    <t>400万円以上
450万円未満</t>
    <rPh sb="3" eb="5">
      <t>マンエン</t>
    </rPh>
    <rPh sb="5" eb="7">
      <t>イジョウ</t>
    </rPh>
    <rPh sb="11" eb="13">
      <t>マンエン</t>
    </rPh>
    <rPh sb="13" eb="15">
      <t>ミマン</t>
    </rPh>
    <phoneticPr fontId="5"/>
  </si>
  <si>
    <t>住　　　所</t>
    <rPh sb="0" eb="1">
      <t>ジュウ</t>
    </rPh>
    <rPh sb="4" eb="5">
      <t>トコロ</t>
    </rPh>
    <phoneticPr fontId="5"/>
  </si>
  <si>
    <t>　</t>
  </si>
  <si>
    <t>３年未満</t>
    <rPh sb="1" eb="2">
      <t>ネン</t>
    </rPh>
    <rPh sb="2" eb="4">
      <t>ミマン</t>
    </rPh>
    <phoneticPr fontId="5"/>
  </si>
  <si>
    <t>（７）</t>
  </si>
  <si>
    <t>加入して
いる</t>
    <rPh sb="0" eb="2">
      <t>カニュウ</t>
    </rPh>
    <phoneticPr fontId="5"/>
  </si>
  <si>
    <t>550万円以上
600万円未満</t>
    <rPh sb="3" eb="5">
      <t>マンエン</t>
    </rPh>
    <rPh sb="5" eb="7">
      <t>イジョウ</t>
    </rPh>
    <rPh sb="11" eb="13">
      <t>マンエン</t>
    </rPh>
    <rPh sb="13" eb="15">
      <t>ミマン</t>
    </rPh>
    <phoneticPr fontId="5"/>
  </si>
  <si>
    <t>300万円以上
350万円未満</t>
    <rPh sb="3" eb="5">
      <t>マンエン</t>
    </rPh>
    <rPh sb="5" eb="7">
      <t>イジョウ</t>
    </rPh>
    <rPh sb="11" eb="13">
      <t>マンエン</t>
    </rPh>
    <rPh sb="13" eb="15">
      <t>ミマン</t>
    </rPh>
    <phoneticPr fontId="5"/>
  </si>
  <si>
    <t>策定・遵守
済</t>
    <rPh sb="0" eb="2">
      <t>サクテイ</t>
    </rPh>
    <rPh sb="3" eb="5">
      <t>ジュンシュ</t>
    </rPh>
    <rPh sb="6" eb="7">
      <t>ズ</t>
    </rPh>
    <phoneticPr fontId="5"/>
  </si>
  <si>
    <r>
      <t>８</t>
    </r>
    <r>
      <rPr>
        <sz val="12"/>
        <rFont val="ＭＳ ゴシック"/>
        <family val="3"/>
        <charset val="128"/>
      </rPr>
      <t>　雇用管理の改善及び労働安全対策</t>
    </r>
    <rPh sb="2" eb="4">
      <t>コヨウ</t>
    </rPh>
    <rPh sb="4" eb="6">
      <t>カンリ</t>
    </rPh>
    <rPh sb="7" eb="9">
      <t>カイゼン</t>
    </rPh>
    <rPh sb="9" eb="10">
      <t>オヨ</t>
    </rPh>
    <rPh sb="11" eb="13">
      <t>ロウドウ</t>
    </rPh>
    <rPh sb="13" eb="15">
      <t>アンゼン</t>
    </rPh>
    <rPh sb="15" eb="17">
      <t>タイサク</t>
    </rPh>
    <phoneticPr fontId="5"/>
  </si>
  <si>
    <t>連　絡　先</t>
    <rPh sb="0" eb="1">
      <t>れん</t>
    </rPh>
    <phoneticPr fontId="5" type="Hiragana"/>
  </si>
  <si>
    <t>造林・保育</t>
    <rPh sb="3" eb="5">
      <t>ホイク</t>
    </rPh>
    <phoneticPr fontId="5"/>
  </si>
  <si>
    <t>社会保険等加入状況</t>
    <rPh sb="0" eb="2">
      <t>シャカイ</t>
    </rPh>
    <rPh sb="2" eb="4">
      <t>ホケン</t>
    </rPh>
    <rPh sb="4" eb="5">
      <t>トウ</t>
    </rPh>
    <rPh sb="5" eb="7">
      <t>カニュウ</t>
    </rPh>
    <rPh sb="7" eb="9">
      <t>ジョウキョウ</t>
    </rPh>
    <phoneticPr fontId="20"/>
  </si>
  <si>
    <t>該当する</t>
    <rPh sb="0" eb="2">
      <t>ガイトウ</t>
    </rPh>
    <phoneticPr fontId="5"/>
  </si>
  <si>
    <r>
      <t>（</t>
    </r>
    <r>
      <rPr>
        <b/>
        <sz val="11"/>
        <rFont val="ＭＳ Ｐゴシック"/>
        <family val="3"/>
        <charset val="128"/>
      </rPr>
      <t>５）</t>
    </r>
  </si>
  <si>
    <t>】</t>
  </si>
  <si>
    <t>提出方法</t>
    <rPh sb="0" eb="2">
      <t>ていしゅつ</t>
    </rPh>
    <rPh sb="2" eb="4">
      <t>ほうほう</t>
    </rPh>
    <phoneticPr fontId="5" type="Hiragana"/>
  </si>
  <si>
    <t>350万円以上
400万円未満</t>
    <rPh sb="3" eb="5">
      <t>マンエン</t>
    </rPh>
    <rPh sb="5" eb="7">
      <t>イジョウ</t>
    </rPh>
    <rPh sb="11" eb="13">
      <t>マンエン</t>
    </rPh>
    <rPh sb="13" eb="15">
      <t>ミマン</t>
    </rPh>
    <phoneticPr fontId="5"/>
  </si>
  <si>
    <t>該当しない</t>
    <rPh sb="0" eb="2">
      <t>ガイトウ</t>
    </rPh>
    <phoneticPr fontId="5"/>
  </si>
  <si>
    <t>雇用量計</t>
    <rPh sb="0" eb="3">
      <t>コヨウリョウ</t>
    </rPh>
    <rPh sb="3" eb="4">
      <t>ケイ</t>
    </rPh>
    <phoneticPr fontId="5"/>
  </si>
  <si>
    <t>生年月日</t>
    <rPh sb="0" eb="2">
      <t>セイネン</t>
    </rPh>
    <rPh sb="2" eb="4">
      <t>ガッピ</t>
    </rPh>
    <phoneticPr fontId="5"/>
  </si>
  <si>
    <t>売上総利益</t>
    <rPh sb="0" eb="2">
      <t>うりあげ</t>
    </rPh>
    <rPh sb="2" eb="5">
      <t>そうりえき</t>
    </rPh>
    <phoneticPr fontId="5" type="Hiragana"/>
  </si>
  <si>
    <r>
      <t>６</t>
    </r>
    <r>
      <rPr>
        <sz val="12"/>
        <rFont val="ＭＳ ゴシック"/>
        <family val="3"/>
        <charset val="128"/>
      </rPr>
      <t>　生産や造林・保育の実施体制の確保</t>
    </r>
    <rPh sb="2" eb="4">
      <t>セイサン</t>
    </rPh>
    <rPh sb="5" eb="7">
      <t>ゾウリン</t>
    </rPh>
    <rPh sb="8" eb="10">
      <t>ホイク</t>
    </rPh>
    <rPh sb="11" eb="13">
      <t>ジッシ</t>
    </rPh>
    <rPh sb="13" eb="15">
      <t>タイセイ</t>
    </rPh>
    <rPh sb="16" eb="18">
      <t>カクホ</t>
    </rPh>
    <phoneticPr fontId="5"/>
  </si>
  <si>
    <t>11　経営理念を記入してください。</t>
  </si>
  <si>
    <t></t>
  </si>
  <si>
    <t>１　貸借対照表の要旨</t>
    <rPh sb="2" eb="4">
      <t>たいしゃく</t>
    </rPh>
    <rPh sb="4" eb="7">
      <t>たいしょうひょう</t>
    </rPh>
    <rPh sb="8" eb="10">
      <t>ようし</t>
    </rPh>
    <phoneticPr fontId="5" type="Hiragana"/>
  </si>
  <si>
    <t>区分</t>
    <rPh sb="0" eb="2">
      <t>くぶん</t>
    </rPh>
    <phoneticPr fontId="5" type="Hiragana"/>
  </si>
  <si>
    <t>資産</t>
    <rPh sb="0" eb="2">
      <t>しさん</t>
    </rPh>
    <phoneticPr fontId="5" type="Hiragana"/>
  </si>
  <si>
    <t>所在地</t>
  </si>
  <si>
    <t>負債</t>
    <rPh sb="0" eb="2">
      <t>ふさい</t>
    </rPh>
    <phoneticPr fontId="5" type="Hiragana"/>
  </si>
  <si>
    <t>純資産</t>
    <rPh sb="0" eb="3">
      <t>じゅんしさん</t>
    </rPh>
    <phoneticPr fontId="5" type="Hiragana"/>
  </si>
  <si>
    <t>(6)欄に記入がありません。確認してください（常用の作業員がいない場合は修正不要）。</t>
  </si>
  <si>
    <t>（１）</t>
  </si>
  <si>
    <t>負債及び純資産合計</t>
    <rPh sb="0" eb="2">
      <t>ふさい</t>
    </rPh>
    <rPh sb="2" eb="3">
      <t>およ</t>
    </rPh>
    <rPh sb="4" eb="7">
      <t>じゅんしさん</t>
    </rPh>
    <rPh sb="7" eb="9">
      <t>ごうけい</t>
    </rPh>
    <phoneticPr fontId="5" type="Hiragana"/>
  </si>
  <si>
    <t>２　損益計算書の要旨</t>
    <rPh sb="2" eb="4">
      <t>そんえき</t>
    </rPh>
    <rPh sb="4" eb="6">
      <t>けいさん</t>
    </rPh>
    <rPh sb="6" eb="7">
      <t>しょ</t>
    </rPh>
    <rPh sb="8" eb="10">
      <t>ようし</t>
    </rPh>
    <phoneticPr fontId="5" type="Hiragana"/>
  </si>
  <si>
    <t>営業外利益</t>
    <rPh sb="0" eb="3">
      <t>えいぎょうがい</t>
    </rPh>
    <rPh sb="3" eb="5">
      <t>りえき</t>
    </rPh>
    <phoneticPr fontId="5" type="Hiragana"/>
  </si>
  <si>
    <t>経常利益</t>
    <rPh sb="0" eb="2">
      <t>けいじょう</t>
    </rPh>
    <rPh sb="2" eb="4">
      <t>りえき</t>
    </rPh>
    <phoneticPr fontId="5" type="Hiragana"/>
  </si>
  <si>
    <t>特別利益</t>
    <rPh sb="0" eb="2">
      <t>とくべつ</t>
    </rPh>
    <rPh sb="2" eb="4">
      <t>りえき</t>
    </rPh>
    <phoneticPr fontId="5" type="Hiragana"/>
  </si>
  <si>
    <t>メールアドレス</t>
  </si>
  <si>
    <t>特別損失</t>
    <rPh sb="0" eb="2">
      <t>とくべつ</t>
    </rPh>
    <rPh sb="2" eb="4">
      <t>そんしつ</t>
    </rPh>
    <phoneticPr fontId="5" type="Hiragana"/>
  </si>
  <si>
    <t>税引前当期利益</t>
    <rPh sb="0" eb="2">
      <t>ぜいびき</t>
    </rPh>
    <rPh sb="2" eb="3">
      <t>まえ</t>
    </rPh>
    <rPh sb="3" eb="5">
      <t>とうき</t>
    </rPh>
    <rPh sb="5" eb="7">
      <t>りえき</t>
    </rPh>
    <phoneticPr fontId="5" type="Hiragana"/>
  </si>
  <si>
    <t>法人税等充当額</t>
    <rPh sb="0" eb="3">
      <t>ほうじんぜい</t>
    </rPh>
    <rPh sb="3" eb="4">
      <t>とう</t>
    </rPh>
    <rPh sb="4" eb="6">
      <t>じゅうとう</t>
    </rPh>
    <rPh sb="6" eb="7">
      <t>がく</t>
    </rPh>
    <phoneticPr fontId="5" type="Hiragana"/>
  </si>
  <si>
    <t>税引後当期利益</t>
    <rPh sb="0" eb="2">
      <t>ぜいびき</t>
    </rPh>
    <rPh sb="2" eb="3">
      <t>ご</t>
    </rPh>
    <rPh sb="3" eb="5">
      <t>とうき</t>
    </rPh>
    <rPh sb="5" eb="7">
      <t>りえき</t>
    </rPh>
    <phoneticPr fontId="5" type="Hiragana"/>
  </si>
  <si>
    <t>３　自己資本比率及び経常利益金額等</t>
    <rPh sb="2" eb="4">
      <t>じこ</t>
    </rPh>
    <rPh sb="4" eb="6">
      <t>しほん</t>
    </rPh>
    <rPh sb="6" eb="8">
      <t>ひりつ</t>
    </rPh>
    <rPh sb="8" eb="9">
      <t>およ</t>
    </rPh>
    <rPh sb="10" eb="12">
      <t>けいじょう</t>
    </rPh>
    <rPh sb="12" eb="14">
      <t>りえき</t>
    </rPh>
    <rPh sb="14" eb="16">
      <t>きんがく</t>
    </rPh>
    <rPh sb="16" eb="17">
      <t>とう</t>
    </rPh>
    <phoneticPr fontId="5" type="Hiragana"/>
  </si>
  <si>
    <t>　(2)初回応募か否か　（いずれかに○を記入してください）</t>
    <rPh sb="4" eb="6">
      <t>ショカイ</t>
    </rPh>
    <rPh sb="6" eb="8">
      <t>オウボ</t>
    </rPh>
    <rPh sb="9" eb="10">
      <t>イナ</t>
    </rPh>
    <rPh sb="20" eb="22">
      <t>キニュウ</t>
    </rPh>
    <phoneticPr fontId="5"/>
  </si>
  <si>
    <t>自己資本比率（％）</t>
    <rPh sb="0" eb="2">
      <t>じこ</t>
    </rPh>
    <rPh sb="2" eb="4">
      <t>しほん</t>
    </rPh>
    <rPh sb="4" eb="6">
      <t>ひりつ</t>
    </rPh>
    <phoneticPr fontId="5" type="Hiragana"/>
  </si>
  <si>
    <t>減価償却費</t>
    <rPh sb="0" eb="2">
      <t>げんか</t>
    </rPh>
    <rPh sb="2" eb="4">
      <t>しょうきゃく</t>
    </rPh>
    <rPh sb="4" eb="5">
      <t>ひ</t>
    </rPh>
    <phoneticPr fontId="5" type="Hiragana"/>
  </si>
  <si>
    <t>純資産合計</t>
    <rPh sb="0" eb="3">
      <t>じゅんしさん</t>
    </rPh>
    <rPh sb="3" eb="5">
      <t>ごうけい</t>
    </rPh>
    <phoneticPr fontId="5" type="Hiragana"/>
  </si>
  <si>
    <t>常用</t>
  </si>
  <si>
    <t>流動資産</t>
    <rPh sb="0" eb="2">
      <t>りゅうどう</t>
    </rPh>
    <rPh sb="2" eb="4">
      <t>しさん</t>
    </rPh>
    <phoneticPr fontId="5" type="Hiragana"/>
  </si>
  <si>
    <t>未納の税額がないことを証する証明書（提出日以前３ヶ月以内に発行されたもの）</t>
    <rPh sb="18" eb="20">
      <t>ていしゅつ</t>
    </rPh>
    <phoneticPr fontId="5" type="Hiragana"/>
  </si>
  <si>
    <t>固定資産</t>
    <rPh sb="0" eb="2">
      <t>こてい</t>
    </rPh>
    <rPh sb="2" eb="4">
      <t>しさん</t>
    </rPh>
    <phoneticPr fontId="5" type="Hiragana"/>
  </si>
  <si>
    <t>固定負債</t>
    <rPh sb="0" eb="2">
      <t>こてい</t>
    </rPh>
    <rPh sb="2" eb="4">
      <t>ふさい</t>
    </rPh>
    <phoneticPr fontId="5" type="Hiragana"/>
  </si>
  <si>
    <t>負債合計</t>
    <rPh sb="0" eb="2">
      <t>ふさい</t>
    </rPh>
    <rPh sb="2" eb="4">
      <t>ごうけい</t>
    </rPh>
    <phoneticPr fontId="5" type="Hiragana"/>
  </si>
  <si>
    <t>資本金</t>
    <rPh sb="0" eb="3">
      <t>しほんきん</t>
    </rPh>
    <phoneticPr fontId="5" type="Hiragana"/>
  </si>
  <si>
    <t>No</t>
  </si>
  <si>
    <t>①</t>
  </si>
  <si>
    <t>資本剰余金</t>
    <rPh sb="0" eb="2">
      <t>しほん</t>
    </rPh>
    <rPh sb="2" eb="5">
      <t>じょうよきん</t>
    </rPh>
    <phoneticPr fontId="5" type="Hiragana"/>
  </si>
  <si>
    <t>　　その他資本剰余金</t>
    <rPh sb="4" eb="5">
      <t>た</t>
    </rPh>
    <rPh sb="5" eb="7">
      <t>しほん</t>
    </rPh>
    <rPh sb="7" eb="10">
      <t>じょうよきん</t>
    </rPh>
    <phoneticPr fontId="5" type="Hiragana"/>
  </si>
  <si>
    <t>(1)又は(2)のどちらか一方は入力してください</t>
  </si>
  <si>
    <t>利益剰余金</t>
    <rPh sb="0" eb="2">
      <t>りえき</t>
    </rPh>
    <rPh sb="2" eb="4">
      <t>じょうよ</t>
    </rPh>
    <rPh sb="4" eb="5">
      <t>きん</t>
    </rPh>
    <phoneticPr fontId="5" type="Hiragana"/>
  </si>
  <si>
    <t>　　利益準備金</t>
    <rPh sb="2" eb="4">
      <t>りえき</t>
    </rPh>
    <rPh sb="4" eb="7">
      <t>じゅんびきん</t>
    </rPh>
    <phoneticPr fontId="5" type="Hiragana"/>
  </si>
  <si>
    <r>
      <t>木材流通業者や森林組合系統等の取りまとめ機関を通じた共同販売・共同出荷を実施している</t>
    </r>
    <r>
      <rPr>
        <sz val="11"/>
        <rFont val="ＭＳ Ｐゴシック"/>
        <family val="3"/>
        <charset val="128"/>
      </rPr>
      <t>場合は、その協定書等の写し</t>
    </r>
    <rPh sb="0" eb="2">
      <t>もくざい</t>
    </rPh>
    <rPh sb="2" eb="4">
      <t>りゅうつう</t>
    </rPh>
    <rPh sb="4" eb="6">
      <t>ぎょうしゃ</t>
    </rPh>
    <rPh sb="7" eb="9">
      <t>しんりん</t>
    </rPh>
    <rPh sb="9" eb="11">
      <t>くみあい</t>
    </rPh>
    <rPh sb="11" eb="13">
      <t>けいとう</t>
    </rPh>
    <rPh sb="13" eb="14">
      <t>とう</t>
    </rPh>
    <rPh sb="15" eb="16">
      <t>と</t>
    </rPh>
    <rPh sb="20" eb="22">
      <t>きかん</t>
    </rPh>
    <rPh sb="23" eb="24">
      <t>つう</t>
    </rPh>
    <rPh sb="36" eb="38">
      <t>じっし</t>
    </rPh>
    <rPh sb="42" eb="44">
      <t>ばあい</t>
    </rPh>
    <phoneticPr fontId="5" type="Hiragana"/>
  </si>
  <si>
    <t>自己株式</t>
    <rPh sb="0" eb="2">
      <t>じこ</t>
    </rPh>
    <rPh sb="2" eb="4">
      <t>かぶしき</t>
    </rPh>
    <phoneticPr fontId="5" type="Hiragana"/>
  </si>
  <si>
    <t>直近の前年の事業年度</t>
    <rPh sb="0" eb="2">
      <t>ちょっきん</t>
    </rPh>
    <rPh sb="3" eb="5">
      <t>ぜんねん</t>
    </rPh>
    <rPh sb="6" eb="8">
      <t>じぎょう</t>
    </rPh>
    <rPh sb="8" eb="10">
      <t>ねんど</t>
    </rPh>
    <phoneticPr fontId="5" type="Hiragana"/>
  </si>
  <si>
    <t>素材生産計
（直営＋請負）</t>
    <rPh sb="0" eb="2">
      <t>ソザイ</t>
    </rPh>
    <rPh sb="2" eb="4">
      <t>セイサン</t>
    </rPh>
    <rPh sb="4" eb="5">
      <t>ケイ</t>
    </rPh>
    <rPh sb="7" eb="9">
      <t>チョクエイ</t>
    </rPh>
    <rPh sb="10" eb="12">
      <t>ウケオイ</t>
    </rPh>
    <phoneticPr fontId="5"/>
  </si>
  <si>
    <t>（単位：円）</t>
    <rPh sb="1" eb="3">
      <t>たんい</t>
    </rPh>
    <rPh sb="4" eb="5">
      <t>えん</t>
    </rPh>
    <phoneticPr fontId="5" type="Hiragana"/>
  </si>
  <si>
    <t>　　　　　　　　　　　　　　　　</t>
  </si>
  <si>
    <t>名　称</t>
  </si>
  <si>
    <t>４　造林・保育の省力化・低コスト化　</t>
  </si>
  <si>
    <t>代表者</t>
  </si>
  <si>
    <t>１　基本情報</t>
    <rPh sb="2" eb="4">
      <t>キホン</t>
    </rPh>
    <rPh sb="4" eb="6">
      <t>ジョウホウ</t>
    </rPh>
    <phoneticPr fontId="5"/>
  </si>
  <si>
    <t>常用</t>
    <rPh sb="0" eb="2">
      <t>ジョウヨウ</t>
    </rPh>
    <phoneticPr fontId="20"/>
  </si>
  <si>
    <t>代表者職氏名</t>
    <rPh sb="0" eb="3">
      <t>ダイヒョウシャ</t>
    </rPh>
    <rPh sb="3" eb="4">
      <t>ショク</t>
    </rPh>
    <rPh sb="4" eb="6">
      <t>シメイ</t>
    </rPh>
    <phoneticPr fontId="5"/>
  </si>
  <si>
    <t>郵便番号</t>
    <rPh sb="0" eb="2">
      <t>ユウビン</t>
    </rPh>
    <rPh sb="2" eb="4">
      <t>バンゴウ</t>
    </rPh>
    <phoneticPr fontId="5"/>
  </si>
  <si>
    <t>臨時・季節・その他</t>
    <rPh sb="0" eb="2">
      <t>リンジ</t>
    </rPh>
    <rPh sb="3" eb="5">
      <t>キセツ</t>
    </rPh>
    <rPh sb="8" eb="9">
      <t>タ</t>
    </rPh>
    <phoneticPr fontId="5"/>
  </si>
  <si>
    <t>②</t>
  </si>
  <si>
    <t>住所</t>
    <rPh sb="0" eb="2">
      <t>ジュウショ</t>
    </rPh>
    <phoneticPr fontId="5"/>
  </si>
  <si>
    <t>電話番号</t>
    <rPh sb="0" eb="2">
      <t>デンワ</t>
    </rPh>
    <rPh sb="2" eb="4">
      <t>バンゴウ</t>
    </rPh>
    <phoneticPr fontId="5"/>
  </si>
  <si>
    <t>名　　　称</t>
    <rPh sb="0" eb="1">
      <t>な</t>
    </rPh>
    <rPh sb="4" eb="5">
      <t>しょう</t>
    </rPh>
    <phoneticPr fontId="5" type="Hiragana"/>
  </si>
  <si>
    <t>E-mail</t>
  </si>
  <si>
    <t>担　当　者</t>
    <rPh sb="0" eb="1">
      <t>たん</t>
    </rPh>
    <rPh sb="2" eb="3">
      <t>とう</t>
    </rPh>
    <rPh sb="4" eb="5">
      <t>もの</t>
    </rPh>
    <phoneticPr fontId="5" type="Hiragana"/>
  </si>
  <si>
    <t>個人、法人の別</t>
    <rPh sb="0" eb="2">
      <t>コジン</t>
    </rPh>
    <rPh sb="3" eb="5">
      <t>ホウジン</t>
    </rPh>
    <rPh sb="6" eb="7">
      <t>ベツ</t>
    </rPh>
    <phoneticPr fontId="5"/>
  </si>
  <si>
    <t>年度）</t>
    <rPh sb="0" eb="2">
      <t>ネンド</t>
    </rPh>
    <phoneticPr fontId="5"/>
  </si>
  <si>
    <t>（</t>
  </si>
  <si>
    <t>※静岡県内の場合は郡名又は市町名から、静岡県外の場合は都道府県名から記入してください。</t>
    <rPh sb="1" eb="3">
      <t>シズオカ</t>
    </rPh>
    <rPh sb="3" eb="5">
      <t>ケンナイ</t>
    </rPh>
    <rPh sb="6" eb="8">
      <t>バアイ</t>
    </rPh>
    <rPh sb="9" eb="10">
      <t>グン</t>
    </rPh>
    <rPh sb="10" eb="11">
      <t>メイ</t>
    </rPh>
    <rPh sb="11" eb="12">
      <t>マタ</t>
    </rPh>
    <rPh sb="13" eb="15">
      <t>シマチ</t>
    </rPh>
    <rPh sb="15" eb="16">
      <t>メイ</t>
    </rPh>
    <rPh sb="19" eb="21">
      <t>シズオカ</t>
    </rPh>
    <rPh sb="21" eb="23">
      <t>ケンガイ</t>
    </rPh>
    <rPh sb="24" eb="26">
      <t>バアイ</t>
    </rPh>
    <rPh sb="27" eb="31">
      <t>トドウフケン</t>
    </rPh>
    <rPh sb="31" eb="32">
      <t>メイ</t>
    </rPh>
    <rPh sb="34" eb="36">
      <t>キニュウ</t>
    </rPh>
    <phoneticPr fontId="5"/>
  </si>
  <si>
    <t>月</t>
    <rPh sb="0" eb="1">
      <t>ツキ</t>
    </rPh>
    <phoneticPr fontId="5"/>
  </si>
  <si>
    <t>～</t>
  </si>
  <si>
    <t>]年後の目標【事業期間</t>
    <rPh sb="1" eb="2">
      <t>ネン</t>
    </rPh>
    <rPh sb="2" eb="3">
      <t>アト</t>
    </rPh>
    <rPh sb="4" eb="6">
      <t>モクヒョウ</t>
    </rPh>
    <rPh sb="7" eb="9">
      <t>ジギョウ</t>
    </rPh>
    <rPh sb="9" eb="11">
      <t>キカン</t>
    </rPh>
    <phoneticPr fontId="5"/>
  </si>
  <si>
    <t>[</t>
  </si>
  <si>
    <t>「商号又は名称」欄が未記入です。記入してください。</t>
    <rPh sb="16" eb="18">
      <t>きにゅう</t>
    </rPh>
    <phoneticPr fontId="20" type="Hiragana"/>
  </si>
  <si>
    <t>※このシートは審査業務に用いるため、入力・変更はしないでください。</t>
    <rPh sb="7" eb="9">
      <t>しんさ</t>
    </rPh>
    <rPh sb="9" eb="11">
      <t>ぎょうむ</t>
    </rPh>
    <rPh sb="12" eb="13">
      <t>もち</t>
    </rPh>
    <rPh sb="18" eb="20">
      <t>にゅうりょく</t>
    </rPh>
    <rPh sb="21" eb="23">
      <t>へんこう</t>
    </rPh>
    <phoneticPr fontId="20" type="Hiragana"/>
  </si>
  <si>
    <t>法人・個人</t>
    <rPh sb="0" eb="2">
      <t>ほうじん</t>
    </rPh>
    <rPh sb="3" eb="5">
      <t>こじん</t>
    </rPh>
    <phoneticPr fontId="20" type="Hiragana"/>
  </si>
  <si>
    <t>商号又は名称</t>
    <rPh sb="0" eb="2">
      <t>しょうごう</t>
    </rPh>
    <rPh sb="2" eb="3">
      <t>また</t>
    </rPh>
    <rPh sb="4" eb="6">
      <t>めいしょう</t>
    </rPh>
    <phoneticPr fontId="20" type="Hiragana"/>
  </si>
  <si>
    <t>郵便番号</t>
    <rPh sb="0" eb="2">
      <t>ゆうびん</t>
    </rPh>
    <rPh sb="2" eb="4">
      <t>ばんごう</t>
    </rPh>
    <phoneticPr fontId="20" type="Hiragana"/>
  </si>
  <si>
    <t>常用(通年)</t>
  </si>
  <si>
    <t>素材生産計</t>
    <rPh sb="0" eb="2">
      <t>ソザイ</t>
    </rPh>
    <rPh sb="2" eb="4">
      <t>セイサン</t>
    </rPh>
    <rPh sb="4" eb="5">
      <t>ケイ</t>
    </rPh>
    <phoneticPr fontId="5"/>
  </si>
  <si>
    <t>「初回応募か否か」欄が未記入です。いずれかに○を入力してください。</t>
  </si>
  <si>
    <t>FAX</t>
  </si>
  <si>
    <r>
      <t>11</t>
    </r>
    <r>
      <rPr>
        <sz val="12"/>
        <rFont val="ＭＳ ゴシック"/>
        <family val="3"/>
        <charset val="128"/>
      </rPr>
      <t>　経営理念を記入してください。</t>
    </r>
    <rPh sb="3" eb="5">
      <t>ケイエイ</t>
    </rPh>
    <rPh sb="5" eb="7">
      <t>リネン</t>
    </rPh>
    <rPh sb="8" eb="10">
      <t>キニュウ</t>
    </rPh>
    <phoneticPr fontId="5"/>
  </si>
  <si>
    <t>項目</t>
    <rPh sb="0" eb="2">
      <t>こうもく</t>
    </rPh>
    <phoneticPr fontId="20" type="Hiragana"/>
  </si>
  <si>
    <t>メッセージ欄</t>
    <rPh sb="5" eb="6">
      <t>らん</t>
    </rPh>
    <phoneticPr fontId="20" type="Hiragana"/>
  </si>
  <si>
    <t>材　積
(㎥)</t>
    <rPh sb="0" eb="1">
      <t>ザイ</t>
    </rPh>
    <rPh sb="2" eb="3">
      <t>セキ</t>
    </rPh>
    <phoneticPr fontId="5"/>
  </si>
  <si>
    <t>１　基本情報</t>
  </si>
  <si>
    <t>（４）</t>
  </si>
  <si>
    <t>FM</t>
  </si>
  <si>
    <t>]年後の目標</t>
  </si>
  <si>
    <t>３　生産管理又は流通合理化等</t>
  </si>
  <si>
    <t>(6)</t>
  </si>
  <si>
    <t>７　伐採・造林に関する行動規範の策定等</t>
  </si>
  <si>
    <t>８　雇用管理の改善及び労働安全対策</t>
  </si>
  <si>
    <t>(1)</t>
  </si>
  <si>
    <t>(2)</t>
  </si>
  <si>
    <t>(2)-1</t>
  </si>
  <si>
    <t>(2)-2</t>
  </si>
  <si>
    <t>(5)</t>
  </si>
  <si>
    <t>９　コンプライアンスの確保</t>
  </si>
  <si>
    <t>※事業期間は原則定款等の事業期間に合わせ、１年間（12ヶ月）としてください。
※「[　]年後の目標」は、３年、又は５年を選択してください。
※３年間で１割以上、５年間で２割以上、増加する目標を記入してください。</t>
    <rPh sb="44" eb="46">
      <t>ネンゴ</t>
    </rPh>
    <rPh sb="47" eb="49">
      <t>モクヒョウ</t>
    </rPh>
    <phoneticPr fontId="5"/>
  </si>
  <si>
    <t>10　常勤役員の設置　（法人のみ）</t>
  </si>
  <si>
    <t>経営管理に関する情報</t>
    <rPh sb="0" eb="2">
      <t>ケイエイ</t>
    </rPh>
    <rPh sb="2" eb="4">
      <t>カンリ</t>
    </rPh>
    <rPh sb="5" eb="6">
      <t>カン</t>
    </rPh>
    <rPh sb="8" eb="10">
      <t>ジョウホウ</t>
    </rPh>
    <phoneticPr fontId="5"/>
  </si>
  <si>
    <t>★赤色のメッセージ欄を確認し、必要があれば修正してください。</t>
    <rPh sb="1" eb="3">
      <t>あかいろ</t>
    </rPh>
    <rPh sb="9" eb="10">
      <t>らん</t>
    </rPh>
    <rPh sb="11" eb="13">
      <t>かくにん</t>
    </rPh>
    <rPh sb="15" eb="17">
      <t>ひつよう</t>
    </rPh>
    <rPh sb="21" eb="23">
      <t>しゅうせい</t>
    </rPh>
    <phoneticPr fontId="20" type="Hiragana"/>
  </si>
  <si>
    <t>資格等保有状況</t>
    <rPh sb="0" eb="2">
      <t>シカク</t>
    </rPh>
    <rPh sb="2" eb="3">
      <t>ナド</t>
    </rPh>
    <rPh sb="3" eb="5">
      <t>ホユウ</t>
    </rPh>
    <rPh sb="5" eb="7">
      <t>ジョウキョウ</t>
    </rPh>
    <phoneticPr fontId="20"/>
  </si>
  <si>
    <t>常用の作業員の人数が様式２号と様式３号で一致していません。確認してください。</t>
    <rPh sb="0" eb="2">
      <t>じょうよう</t>
    </rPh>
    <rPh sb="3" eb="6">
      <t>さぎょういん</t>
    </rPh>
    <rPh sb="7" eb="9">
      <t>にんずう</t>
    </rPh>
    <rPh sb="10" eb="12">
      <t>ようしき</t>
    </rPh>
    <rPh sb="13" eb="14">
      <t>ごう</t>
    </rPh>
    <rPh sb="15" eb="17">
      <t>ようしき</t>
    </rPh>
    <rPh sb="18" eb="19">
      <t>ごう</t>
    </rPh>
    <phoneticPr fontId="20" type="Hiragana"/>
  </si>
  <si>
    <t>※この表とあわせて、１（１）、（２）はメールで送ってください。</t>
    <rPh sb="3" eb="4">
      <t>ひょう</t>
    </rPh>
    <rPh sb="23" eb="24">
      <t>おく</t>
    </rPh>
    <phoneticPr fontId="5" type="Hiragana"/>
  </si>
  <si>
    <t>本件公募については、以前応募したことがあります。</t>
    <rPh sb="0" eb="2">
      <t>ホンケン</t>
    </rPh>
    <rPh sb="2" eb="4">
      <t>コウボ</t>
    </rPh>
    <rPh sb="10" eb="12">
      <t>イゼン</t>
    </rPh>
    <rPh sb="12" eb="14">
      <t>オウボ</t>
    </rPh>
    <phoneticPr fontId="5"/>
  </si>
  <si>
    <t>様式３号　林業現場作業職員名簿</t>
    <rPh sb="0" eb="2">
      <t>ようしき</t>
    </rPh>
    <rPh sb="3" eb="4">
      <t>ごう</t>
    </rPh>
    <rPh sb="5" eb="7">
      <t>りんぎょう</t>
    </rPh>
    <rPh sb="7" eb="9">
      <t>げんば</t>
    </rPh>
    <rPh sb="9" eb="11">
      <t>さぎょう</t>
    </rPh>
    <rPh sb="11" eb="13">
      <t>しょくいん</t>
    </rPh>
    <rPh sb="13" eb="15">
      <t>めいぼ</t>
    </rPh>
    <phoneticPr fontId="5" type="Hiragana"/>
  </si>
  <si>
    <t>(1)欄～(3)欄の少なくとも一つは入力してください。</t>
  </si>
  <si>
    <t>＊この連絡先に、応募書類について、お問い合わせする場合があります。</t>
    <rPh sb="3" eb="6">
      <t>れんらくさき</t>
    </rPh>
    <rPh sb="8" eb="10">
      <t>おうぼ</t>
    </rPh>
    <rPh sb="10" eb="12">
      <t>しょるい</t>
    </rPh>
    <rPh sb="18" eb="19">
      <t>と</t>
    </rPh>
    <rPh sb="20" eb="21">
      <t>あ</t>
    </rPh>
    <rPh sb="25" eb="27">
      <t>ばあい</t>
    </rPh>
    <phoneticPr fontId="5" type="Hiragana"/>
  </si>
  <si>
    <t>(1)欄を入力してください。</t>
  </si>
  <si>
    <t>様式第３号　林業現場作業職員名簿</t>
    <rPh sb="0" eb="2">
      <t>ようしき</t>
    </rPh>
    <rPh sb="2" eb="3">
      <t>だい</t>
    </rPh>
    <rPh sb="4" eb="5">
      <t>ごう</t>
    </rPh>
    <rPh sb="6" eb="8">
      <t>りんぎょう</t>
    </rPh>
    <rPh sb="8" eb="10">
      <t>げんば</t>
    </rPh>
    <rPh sb="10" eb="12">
      <t>さぎょう</t>
    </rPh>
    <rPh sb="12" eb="14">
      <t>しょくいん</t>
    </rPh>
    <rPh sb="14" eb="16">
      <t>めいぼ</t>
    </rPh>
    <phoneticPr fontId="20" type="Hiragana"/>
  </si>
  <si>
    <t>(5)雇用の状況欄のうち職員数に記入がありません。確認してください。</t>
  </si>
  <si>
    <t>厚生年金</t>
    <rPh sb="0" eb="2">
      <t>コウセイ</t>
    </rPh>
    <rPh sb="2" eb="4">
      <t>ネンキン</t>
    </rPh>
    <phoneticPr fontId="20"/>
  </si>
  <si>
    <t>(1)欄～(5)欄のうち少なくとも一つに、「該当する」に○が入力されてしまっています。確認してください。</t>
  </si>
  <si>
    <t>（２）</t>
  </si>
  <si>
    <t>(1)欄～(5)欄のうち少なくとも一つに、「該当しない」に○が入力されていません。確認してください。</t>
  </si>
  <si>
    <t>「11　経営理念」欄を記入してください。</t>
  </si>
  <si>
    <t>（参考：エラーの場合の表示）</t>
    <rPh sb="1" eb="3">
      <t>さんこう</t>
    </rPh>
    <rPh sb="8" eb="10">
      <t>ばあい</t>
    </rPh>
    <rPh sb="11" eb="13">
      <t>ひょうじ</t>
    </rPh>
    <phoneticPr fontId="20" type="Hiragana"/>
  </si>
  <si>
    <t>会社に雇用した年月を記載
例）
R5.4</t>
    <rPh sb="0" eb="2">
      <t>カイシャ</t>
    </rPh>
    <rPh sb="3" eb="5">
      <t>コヨウ</t>
    </rPh>
    <rPh sb="7" eb="9">
      <t>ネンゲツ</t>
    </rPh>
    <rPh sb="10" eb="12">
      <t>キサイ</t>
    </rPh>
    <rPh sb="13" eb="14">
      <t>レイ</t>
    </rPh>
    <phoneticPr fontId="20"/>
  </si>
  <si>
    <t>※薄黄色のセルに入力してください。</t>
    <rPh sb="1" eb="2">
      <t>うす</t>
    </rPh>
    <rPh sb="2" eb="4">
      <t>きいろ</t>
    </rPh>
    <rPh sb="8" eb="10">
      <t>にゅうりょく</t>
    </rPh>
    <phoneticPr fontId="5" type="Hiragana"/>
  </si>
  <si>
    <t>提出書類の確認
（応募書類を確認した結果、１、２以外の書類の提出をお願いする場合があります。）</t>
    <rPh sb="0" eb="2">
      <t>ていしゅつ</t>
    </rPh>
    <rPh sb="2" eb="4">
      <t>しょるい</t>
    </rPh>
    <rPh sb="5" eb="7">
      <t>かくにん</t>
    </rPh>
    <phoneticPr fontId="5" type="Hiragana"/>
  </si>
  <si>
    <t>本件公募については、今回が初めての応募です。</t>
    <rPh sb="0" eb="2">
      <t>ホンケン</t>
    </rPh>
    <rPh sb="2" eb="4">
      <t>コウボ</t>
    </rPh>
    <rPh sb="10" eb="12">
      <t>コンカイ</t>
    </rPh>
    <rPh sb="13" eb="14">
      <t>ハジ</t>
    </rPh>
    <rPh sb="17" eb="19">
      <t>オウボ</t>
    </rPh>
    <phoneticPr fontId="5"/>
  </si>
  <si>
    <t>（３）</t>
  </si>
  <si>
    <t xml:space="preserve">  ２ 該当する場合に提出する書類はそろっていますか？</t>
  </si>
  <si>
    <t>送付先（林業振興課）</t>
    <rPh sb="0" eb="2">
      <t>そうふ</t>
    </rPh>
    <rPh sb="2" eb="3">
      <t>さき</t>
    </rPh>
    <rPh sb="4" eb="6">
      <t>りんぎょう</t>
    </rPh>
    <rPh sb="6" eb="8">
      <t>しんこう</t>
    </rPh>
    <rPh sb="8" eb="9">
      <t>か</t>
    </rPh>
    <phoneticPr fontId="5" type="Hiragana"/>
  </si>
  <si>
    <t>②「経理状況の概要」</t>
  </si>
  <si>
    <t>①税務署で交付　＊原本提出、コピー不可
　（法人）納税証明書 「その３の３」（法人税、消費税及地方消費税）
　（個人）納税証明書 「その３の２」
　　　　　　　　（申告所得税及復興特別所得税、消費税及地方消費税）</t>
    <rPh sb="1" eb="4">
      <t>ぜいむしょ</t>
    </rPh>
    <rPh sb="5" eb="7">
      <t>こうふ</t>
    </rPh>
    <rPh sb="9" eb="11">
      <t>げんぽん</t>
    </rPh>
    <rPh sb="11" eb="13">
      <t>ていしゅつ</t>
    </rPh>
    <rPh sb="17" eb="19">
      <t>ふか</t>
    </rPh>
    <rPh sb="22" eb="24">
      <t>ほうじん</t>
    </rPh>
    <rPh sb="56" eb="58">
      <t>こじん</t>
    </rPh>
    <rPh sb="82" eb="84">
      <t>しんこく</t>
    </rPh>
    <rPh sb="84" eb="87">
      <t>しょとくぜい</t>
    </rPh>
    <rPh sb="87" eb="88">
      <t>およ</t>
    </rPh>
    <rPh sb="88" eb="90">
      <t>ふっこう</t>
    </rPh>
    <rPh sb="90" eb="92">
      <t>とくべつ</t>
    </rPh>
    <rPh sb="92" eb="95">
      <t>しょとくぜい</t>
    </rPh>
    <phoneticPr fontId="5" type="Hiragana"/>
  </si>
  <si>
    <t>（8）</t>
  </si>
  <si>
    <t>②県の財務事務所で交付（静岡県内に事務所、又は事業所をもつ場合）
　＊原本提出、コピー不可
　（法人）法人県民税、法人事業税・特別法人事業税又は地方法人特別税
　（個人）個人事業税</t>
    <rPh sb="1" eb="2">
      <t>けん</t>
    </rPh>
    <rPh sb="3" eb="5">
      <t>ざいむ</t>
    </rPh>
    <rPh sb="5" eb="8">
      <t>じむしょ</t>
    </rPh>
    <rPh sb="9" eb="11">
      <t>こうふ</t>
    </rPh>
    <rPh sb="12" eb="15">
      <t>しずおかけん</t>
    </rPh>
    <rPh sb="15" eb="16">
      <t>ない</t>
    </rPh>
    <rPh sb="17" eb="19">
      <t>じむ</t>
    </rPh>
    <rPh sb="19" eb="20">
      <t>しょ</t>
    </rPh>
    <rPh sb="21" eb="22">
      <t>また</t>
    </rPh>
    <rPh sb="23" eb="24">
      <t>じ</t>
    </rPh>
    <rPh sb="24" eb="25">
      <t>ぎょう</t>
    </rPh>
    <rPh sb="25" eb="26">
      <t>ところ</t>
    </rPh>
    <rPh sb="29" eb="31">
      <t>ばあい</t>
    </rPh>
    <rPh sb="35" eb="37">
      <t>げんぽん</t>
    </rPh>
    <rPh sb="37" eb="39">
      <t>ていしゅつ</t>
    </rPh>
    <rPh sb="43" eb="45">
      <t>ふか</t>
    </rPh>
    <rPh sb="48" eb="50">
      <t>ほうじん</t>
    </rPh>
    <rPh sb="57" eb="59">
      <t>ほうじん</t>
    </rPh>
    <rPh sb="59" eb="62">
      <t>じぎょうぜい</t>
    </rPh>
    <rPh sb="63" eb="65">
      <t>とくべつ</t>
    </rPh>
    <rPh sb="65" eb="67">
      <t>ほうじん</t>
    </rPh>
    <rPh sb="67" eb="70">
      <t>じぎょうぜい</t>
    </rPh>
    <rPh sb="70" eb="71">
      <t>また</t>
    </rPh>
    <rPh sb="72" eb="74">
      <t>ちほう</t>
    </rPh>
    <rPh sb="74" eb="76">
      <t>ほうじん</t>
    </rPh>
    <rPh sb="76" eb="78">
      <t>とくべつ</t>
    </rPh>
    <rPh sb="78" eb="79">
      <t>ぜい</t>
    </rPh>
    <rPh sb="82" eb="84">
      <t>こじん</t>
    </rPh>
    <rPh sb="85" eb="87">
      <t>こじん</t>
    </rPh>
    <rPh sb="87" eb="90">
      <t>じぎょうぜい</t>
    </rPh>
    <phoneticPr fontId="5" type="Hiragana"/>
  </si>
  <si>
    <t>策定した団体［</t>
    <rPh sb="0" eb="2">
      <t>サクテイ</t>
    </rPh>
    <rPh sb="4" eb="6">
      <t>ダンタイ</t>
    </rPh>
    <phoneticPr fontId="5"/>
  </si>
  <si>
    <t>rinshin@pref.shizuoka.lg.jp</t>
  </si>
  <si>
    <t>メール</t>
  </si>
  <si>
    <t>紙</t>
    <rPh sb="0" eb="1">
      <t>かみ</t>
    </rPh>
    <phoneticPr fontId="5" type="Hiragana"/>
  </si>
  <si>
    <t>チェック</t>
  </si>
  <si>
    <t>OK:1,×:2</t>
  </si>
  <si>
    <t>700万円
以上</t>
    <rPh sb="3" eb="5">
      <t>マンエン</t>
    </rPh>
    <rPh sb="6" eb="8">
      <t>イジョウ</t>
    </rPh>
    <phoneticPr fontId="5"/>
  </si>
  <si>
    <t>※郵便番号は、ハイフンを記入せずに数字のみ記入してください。</t>
    <rPh sb="1" eb="3">
      <t>ユウビン</t>
    </rPh>
    <rPh sb="3" eb="5">
      <t>バンゴウ</t>
    </rPh>
    <rPh sb="12" eb="14">
      <t>キニュウ</t>
    </rPh>
    <rPh sb="17" eb="19">
      <t>スウジ</t>
    </rPh>
    <rPh sb="21" eb="23">
      <t>キニュウ</t>
    </rPh>
    <phoneticPr fontId="5"/>
  </si>
  <si>
    <t>初回</t>
    <rPh sb="0" eb="2">
      <t>しょかい</t>
    </rPh>
    <phoneticPr fontId="20" type="Hiragana"/>
  </si>
  <si>
    <t>電話</t>
    <rPh sb="0" eb="2">
      <t>でんわ</t>
    </rPh>
    <phoneticPr fontId="20" type="Hiragana"/>
  </si>
  <si>
    <t>100万円
未満</t>
    <rPh sb="3" eb="4">
      <t>マン</t>
    </rPh>
    <rPh sb="4" eb="5">
      <t>エン</t>
    </rPh>
    <rPh sb="6" eb="8">
      <t>ミマン</t>
    </rPh>
    <phoneticPr fontId="5"/>
  </si>
  <si>
    <t>150万円以上
200万円未満</t>
    <rPh sb="3" eb="5">
      <t>マンエン</t>
    </rPh>
    <rPh sb="5" eb="7">
      <t>イジョウ</t>
    </rPh>
    <rPh sb="11" eb="13">
      <t>マンエン</t>
    </rPh>
    <rPh sb="13" eb="15">
      <t>ミマン</t>
    </rPh>
    <phoneticPr fontId="5"/>
  </si>
  <si>
    <t>200万円以上
250万円未満</t>
    <rPh sb="3" eb="5">
      <t>マンエン</t>
    </rPh>
    <rPh sb="5" eb="7">
      <t>イジョウ</t>
    </rPh>
    <rPh sb="11" eb="13">
      <t>マンエン</t>
    </rPh>
    <rPh sb="13" eb="15">
      <t>ミマン</t>
    </rPh>
    <phoneticPr fontId="5"/>
  </si>
  <si>
    <t>450万円以上
500万円未満</t>
    <rPh sb="3" eb="5">
      <t>マンエン</t>
    </rPh>
    <rPh sb="5" eb="7">
      <t>イジョウ</t>
    </rPh>
    <rPh sb="11" eb="13">
      <t>マンエン</t>
    </rPh>
    <rPh sb="13" eb="15">
      <t>ミマン</t>
    </rPh>
    <phoneticPr fontId="5"/>
  </si>
  <si>
    <t>500万円以上
550万円未満</t>
    <rPh sb="3" eb="5">
      <t>マンエン</t>
    </rPh>
    <rPh sb="5" eb="7">
      <t>イジョウ</t>
    </rPh>
    <rPh sb="11" eb="13">
      <t>マンエン</t>
    </rPh>
    <rPh sb="13" eb="15">
      <t>ミマン</t>
    </rPh>
    <phoneticPr fontId="5"/>
  </si>
  <si>
    <t>600万円以上
650万円未満</t>
    <rPh sb="3" eb="5">
      <t>マンエン</t>
    </rPh>
    <rPh sb="5" eb="7">
      <t>イジョウ</t>
    </rPh>
    <rPh sb="11" eb="13">
      <t>マンエン</t>
    </rPh>
    <rPh sb="13" eb="15">
      <t>ミマン</t>
    </rPh>
    <phoneticPr fontId="5"/>
  </si>
  <si>
    <t>650万円以上
700万円未満</t>
    <rPh sb="3" eb="5">
      <t>マンエン</t>
    </rPh>
    <rPh sb="5" eb="7">
      <t>イジョウ</t>
    </rPh>
    <rPh sb="11" eb="13">
      <t>マンエン</t>
    </rPh>
    <rPh sb="13" eb="15">
      <t>ミマン</t>
    </rPh>
    <phoneticPr fontId="5"/>
  </si>
  <si>
    <t>臨時・季節・その他の作業員の人数が様式２号と様式３号で一致していません。確認してください。</t>
    <rPh sb="0" eb="2">
      <t>りんじ</t>
    </rPh>
    <rPh sb="3" eb="5">
      <t>きせつ</t>
    </rPh>
    <rPh sb="8" eb="9">
      <t>た</t>
    </rPh>
    <rPh sb="10" eb="13">
      <t>さぎょういん</t>
    </rPh>
    <rPh sb="14" eb="16">
      <t>にんずう</t>
    </rPh>
    <rPh sb="17" eb="19">
      <t>ようしき</t>
    </rPh>
    <rPh sb="20" eb="21">
      <t>ごう</t>
    </rPh>
    <rPh sb="22" eb="24">
      <t>ようしき</t>
    </rPh>
    <rPh sb="25" eb="26">
      <t>ごう</t>
    </rPh>
    <phoneticPr fontId="20" type="Hiragana"/>
  </si>
  <si>
    <t>（前回応募年度：</t>
    <rPh sb="1" eb="3">
      <t>ゼンカイ</t>
    </rPh>
    <rPh sb="3" eb="5">
      <t>オウボ</t>
    </rPh>
    <rPh sb="5" eb="7">
      <t>ネンド</t>
    </rPh>
    <phoneticPr fontId="5"/>
  </si>
  <si>
    <t>雇用
年月</t>
    <rPh sb="0" eb="2">
      <t>コヨウ</t>
    </rPh>
    <rPh sb="3" eb="5">
      <t>ネンゲツ</t>
    </rPh>
    <phoneticPr fontId="20"/>
  </si>
  <si>
    <t>(1)適切な生産管理</t>
    <rPh sb="3" eb="5">
      <t>テキセツ</t>
    </rPh>
    <rPh sb="6" eb="8">
      <t>セイサン</t>
    </rPh>
    <rPh sb="8" eb="10">
      <t>カンリ</t>
    </rPh>
    <phoneticPr fontId="5"/>
  </si>
  <si>
    <t>氏名欄に記入がありません。</t>
    <rPh sb="2" eb="3">
      <t>らん</t>
    </rPh>
    <phoneticPr fontId="20" type="Hiragana"/>
  </si>
  <si>
    <t>(4)７に掲げる行動規範やガイドライン等に違反した行為をしたと認められる者である</t>
    <rPh sb="5" eb="6">
      <t>カカ</t>
    </rPh>
    <rPh sb="8" eb="10">
      <t>コウドウ</t>
    </rPh>
    <rPh sb="10" eb="12">
      <t>キハン</t>
    </rPh>
    <rPh sb="19" eb="20">
      <t>トウ</t>
    </rPh>
    <rPh sb="21" eb="23">
      <t>イハン</t>
    </rPh>
    <rPh sb="25" eb="27">
      <t>コウイ</t>
    </rPh>
    <rPh sb="31" eb="32">
      <t>ミト</t>
    </rPh>
    <rPh sb="36" eb="37">
      <t>モノ</t>
    </rPh>
    <phoneticPr fontId="5"/>
  </si>
  <si>
    <t>　　　 ※過去に労働災害が発生した経営体に対し、県から外部講師を派遣し、社内の安全ルールの策定等を支援。</t>
    <rPh sb="5" eb="7">
      <t>カコ</t>
    </rPh>
    <rPh sb="8" eb="10">
      <t>ロウドウ</t>
    </rPh>
    <rPh sb="10" eb="12">
      <t>サイガイ</t>
    </rPh>
    <rPh sb="13" eb="15">
      <t>ハッセイ</t>
    </rPh>
    <rPh sb="17" eb="20">
      <t>ケイエイタイ</t>
    </rPh>
    <rPh sb="21" eb="22">
      <t>タイ</t>
    </rPh>
    <rPh sb="24" eb="25">
      <t>ケン</t>
    </rPh>
    <rPh sb="27" eb="29">
      <t>ガイブ</t>
    </rPh>
    <rPh sb="29" eb="31">
      <t>コウシ</t>
    </rPh>
    <rPh sb="32" eb="34">
      <t>ハケン</t>
    </rPh>
    <rPh sb="36" eb="38">
      <t>シャナイ</t>
    </rPh>
    <rPh sb="39" eb="41">
      <t>アンゼン</t>
    </rPh>
    <rPh sb="45" eb="47">
      <t>サクテイ</t>
    </rPh>
    <rPh sb="47" eb="48">
      <t>トウ</t>
    </rPh>
    <rPh sb="49" eb="51">
      <t>シエン</t>
    </rPh>
    <phoneticPr fontId="5"/>
  </si>
  <si>
    <r>
      <t>３</t>
    </r>
    <r>
      <rPr>
        <sz val="12"/>
        <rFont val="ＭＳ ゴシック"/>
        <family val="3"/>
        <charset val="128"/>
      </rPr>
      <t>　生産管理又は流通合理化等</t>
    </r>
  </si>
  <si>
    <t>性別</t>
    <rPh sb="0" eb="2">
      <t>セイベツ</t>
    </rPh>
    <phoneticPr fontId="20"/>
  </si>
  <si>
    <t>氏名</t>
    <rPh sb="0" eb="2">
      <t>シメイ</t>
    </rPh>
    <phoneticPr fontId="20"/>
  </si>
  <si>
    <r>
      <t>４</t>
    </r>
    <r>
      <rPr>
        <sz val="12"/>
        <rFont val="ＭＳ ゴシック"/>
        <family val="3"/>
        <charset val="128"/>
      </rPr>
      <t>　造林・保育の省力化・低コスト化　</t>
    </r>
    <rPh sb="2" eb="4">
      <t>ゾウリン</t>
    </rPh>
    <rPh sb="5" eb="7">
      <t>ホイク</t>
    </rPh>
    <rPh sb="8" eb="11">
      <t>ショウリョクカ</t>
    </rPh>
    <rPh sb="12" eb="13">
      <t>テイ</t>
    </rPh>
    <rPh sb="16" eb="17">
      <t>カ</t>
    </rPh>
    <phoneticPr fontId="5"/>
  </si>
  <si>
    <r>
      <t>　(1)、(2)について、実施している内容を、具体的に記載してください。（</t>
    </r>
    <r>
      <rPr>
        <b/>
        <u/>
        <sz val="12"/>
        <rFont val="ＭＳ ゴシック"/>
        <family val="3"/>
        <charset val="128"/>
      </rPr>
      <t>両方とも実施</t>
    </r>
    <r>
      <rPr>
        <b/>
        <u/>
        <sz val="12"/>
        <rFont val="ＭＳ 明朝"/>
        <family val="1"/>
        <charset val="128"/>
      </rPr>
      <t>していなければならない。</t>
    </r>
    <r>
      <rPr>
        <b/>
        <sz val="12"/>
        <rFont val="ＭＳ 明朝"/>
        <family val="1"/>
        <charset val="128"/>
      </rPr>
      <t>）</t>
    </r>
    <rPh sb="13" eb="15">
      <t>ジッシ</t>
    </rPh>
    <rPh sb="19" eb="21">
      <t>ナイヨウ</t>
    </rPh>
    <rPh sb="23" eb="26">
      <t>グタイテキ</t>
    </rPh>
    <rPh sb="27" eb="29">
      <t>キサイ</t>
    </rPh>
    <rPh sb="37" eb="39">
      <t>リョウホウ</t>
    </rPh>
    <rPh sb="41" eb="43">
      <t>ジッシ</t>
    </rPh>
    <phoneticPr fontId="5"/>
  </si>
  <si>
    <r>
      <t>５</t>
    </r>
    <r>
      <rPr>
        <sz val="12"/>
        <rFont val="ＭＳ ゴシック"/>
        <family val="3"/>
        <charset val="128"/>
      </rPr>
      <t>　主伐後の再造林の確保</t>
    </r>
    <rPh sb="2" eb="4">
      <t>シュバツ</t>
    </rPh>
    <rPh sb="4" eb="5">
      <t>ゴ</t>
    </rPh>
    <rPh sb="6" eb="9">
      <t>サイゾウリン</t>
    </rPh>
    <rPh sb="10" eb="12">
      <t>カクホ</t>
    </rPh>
    <phoneticPr fontId="5"/>
  </si>
  <si>
    <r>
      <t>　(1)～(3)のうち、</t>
    </r>
    <r>
      <rPr>
        <b/>
        <u/>
        <sz val="12"/>
        <rFont val="ＭＳ 明朝"/>
        <family val="1"/>
        <charset val="128"/>
      </rPr>
      <t>遵守している行動規範を選択</t>
    </r>
    <r>
      <rPr>
        <b/>
        <sz val="12"/>
        <rFont val="ＭＳ 明朝"/>
        <family val="1"/>
        <charset val="128"/>
      </rPr>
      <t>し、遵守されていることをどのように確認しているか具体的に記入して</t>
    </r>
    <rPh sb="12" eb="14">
      <t>ジュンシュ</t>
    </rPh>
    <rPh sb="18" eb="20">
      <t>コウドウ</t>
    </rPh>
    <rPh sb="20" eb="22">
      <t>キハン</t>
    </rPh>
    <rPh sb="23" eb="25">
      <t>センタク</t>
    </rPh>
    <rPh sb="27" eb="29">
      <t>ジュンシュ</t>
    </rPh>
    <rPh sb="42" eb="44">
      <t>カクニン</t>
    </rPh>
    <rPh sb="49" eb="52">
      <t>グタイテキ</t>
    </rPh>
    <rPh sb="53" eb="55">
      <t>キニュウ</t>
    </rPh>
    <phoneticPr fontId="5"/>
  </si>
  <si>
    <r>
      <t>　ください。（</t>
    </r>
    <r>
      <rPr>
        <b/>
        <u/>
        <sz val="12"/>
        <rFont val="ＭＳ ゴシック"/>
        <family val="3"/>
        <charset val="128"/>
      </rPr>
      <t>１つは実施していなければならない。</t>
    </r>
    <r>
      <rPr>
        <b/>
        <sz val="12"/>
        <rFont val="ＭＳ 明朝"/>
        <family val="1"/>
        <charset val="128"/>
      </rPr>
      <t>）</t>
    </r>
  </si>
  <si>
    <r>
      <t>　</t>
    </r>
    <r>
      <rPr>
        <b/>
        <u/>
        <sz val="12"/>
        <rFont val="ＭＳ ゴシック"/>
        <family val="3"/>
        <charset val="128"/>
      </rPr>
      <t>現場作業職員を直接雇用していない場合でも、事業主自身及び作業を行う経営体等がすべて実施していること。</t>
    </r>
    <r>
      <rPr>
        <b/>
        <sz val="12"/>
        <rFont val="ＭＳ 明朝"/>
        <family val="1"/>
        <charset val="128"/>
      </rPr>
      <t>）　</t>
    </r>
    <rPh sb="1" eb="3">
      <t>ゲンバ</t>
    </rPh>
    <rPh sb="3" eb="5">
      <t>サギョウ</t>
    </rPh>
    <rPh sb="5" eb="7">
      <t>ショクイン</t>
    </rPh>
    <rPh sb="8" eb="10">
      <t>チョクセツ</t>
    </rPh>
    <rPh sb="10" eb="12">
      <t>コヨウ</t>
    </rPh>
    <rPh sb="17" eb="19">
      <t>バアイ</t>
    </rPh>
    <rPh sb="22" eb="25">
      <t>ジギョウヌシ</t>
    </rPh>
    <rPh sb="25" eb="27">
      <t>ジシン</t>
    </rPh>
    <rPh sb="27" eb="28">
      <t>オヨ</t>
    </rPh>
    <rPh sb="29" eb="31">
      <t>サギョウ</t>
    </rPh>
    <rPh sb="32" eb="33">
      <t>オコナ</t>
    </rPh>
    <rPh sb="34" eb="37">
      <t>ケイエイタイ</t>
    </rPh>
    <rPh sb="37" eb="38">
      <t>トウ</t>
    </rPh>
    <rPh sb="42" eb="44">
      <t>ジッシ</t>
    </rPh>
    <phoneticPr fontId="5"/>
  </si>
  <si>
    <t>１級林業技能士</t>
    <rPh sb="1" eb="2">
      <t>キュウ</t>
    </rPh>
    <rPh sb="2" eb="4">
      <t>リンギョウ</t>
    </rPh>
    <rPh sb="4" eb="7">
      <t>ギノウシ</t>
    </rPh>
    <phoneticPr fontId="20"/>
  </si>
  <si>
    <r>
      <t>12</t>
    </r>
    <r>
      <rPr>
        <sz val="12"/>
        <rFont val="ＭＳ ゴシック"/>
        <family val="3"/>
        <charset val="128"/>
      </rPr>
      <t>　調査やアンケート等、国及び県が行う事業について協力依頼があった場合、取り組むことを承諾する。</t>
    </r>
  </si>
  <si>
    <r>
      <t>(1)主伐及び主伐後の再造林を</t>
    </r>
    <r>
      <rPr>
        <b/>
        <u/>
        <sz val="11"/>
        <rFont val="ＭＳ ゴシック"/>
        <family val="3"/>
        <charset val="128"/>
      </rPr>
      <t>一体的に実施する体制</t>
    </r>
    <rPh sb="3" eb="5">
      <t>シュバツ</t>
    </rPh>
    <rPh sb="5" eb="6">
      <t>オヨ</t>
    </rPh>
    <rPh sb="7" eb="9">
      <t>シュバツ</t>
    </rPh>
    <rPh sb="9" eb="10">
      <t>ゴ</t>
    </rPh>
    <rPh sb="11" eb="14">
      <t>サイゾウリン</t>
    </rPh>
    <rPh sb="15" eb="18">
      <t>イッタイテキ</t>
    </rPh>
    <rPh sb="19" eb="21">
      <t>ジッシ</t>
    </rPh>
    <rPh sb="23" eb="25">
      <t>タイセイ</t>
    </rPh>
    <phoneticPr fontId="5"/>
  </si>
  <si>
    <r>
      <t>　　　 県から連絡があった場合、林業経営コンサルティング</t>
    </r>
    <r>
      <rPr>
        <vertAlign val="superscript"/>
        <sz val="11"/>
        <rFont val="ＭＳ 明朝"/>
        <family val="1"/>
        <charset val="128"/>
      </rPr>
      <t>※</t>
    </r>
    <r>
      <rPr>
        <sz val="11"/>
        <rFont val="ＭＳ 明朝"/>
        <family val="1"/>
        <charset val="128"/>
      </rPr>
      <t>を受けることを承諾する。</t>
    </r>
    <rPh sb="4" eb="5">
      <t>ケン</t>
    </rPh>
    <rPh sb="7" eb="9">
      <t>レンラク</t>
    </rPh>
    <rPh sb="13" eb="15">
      <t>バアイ</t>
    </rPh>
    <rPh sb="16" eb="18">
      <t>リンギョウ</t>
    </rPh>
    <rPh sb="18" eb="20">
      <t>ケイエイ</t>
    </rPh>
    <rPh sb="30" eb="31">
      <t>ウ</t>
    </rPh>
    <rPh sb="36" eb="38">
      <t>ショウダク</t>
    </rPh>
    <phoneticPr fontId="5"/>
  </si>
  <si>
    <t>植付
（ha）</t>
  </si>
  <si>
    <t>※応募申請時点での常勤役員について記載すること</t>
    <rPh sb="1" eb="3">
      <t>オウボ</t>
    </rPh>
    <rPh sb="3" eb="5">
      <t>シンセイ</t>
    </rPh>
    <rPh sb="5" eb="7">
      <t>ジテン</t>
    </rPh>
    <rPh sb="9" eb="11">
      <t>ジョウキン</t>
    </rPh>
    <rPh sb="11" eb="13">
      <t>ヤクイン</t>
    </rPh>
    <rPh sb="17" eb="19">
      <t>キサイ</t>
    </rPh>
    <phoneticPr fontId="5"/>
  </si>
  <si>
    <t>策定した都道府県・市町村等［</t>
    <rPh sb="0" eb="2">
      <t>サクテイ</t>
    </rPh>
    <rPh sb="4" eb="5">
      <t>ト</t>
    </rPh>
    <rPh sb="5" eb="8">
      <t>ドウフケン</t>
    </rPh>
    <rPh sb="9" eb="12">
      <t>シチョウソン</t>
    </rPh>
    <rPh sb="12" eb="13">
      <t>トウ</t>
    </rPh>
    <phoneticPr fontId="5"/>
  </si>
  <si>
    <t>］</t>
  </si>
  <si>
    <t>雇用量
（人）</t>
    <rPh sb="0" eb="3">
      <t>コヨウリョウ</t>
    </rPh>
    <rPh sb="5" eb="6">
      <t>ニン</t>
    </rPh>
    <phoneticPr fontId="5"/>
  </si>
  <si>
    <t>材積
(㎥)</t>
    <rPh sb="0" eb="1">
      <t>ザイ</t>
    </rPh>
    <rPh sb="1" eb="2">
      <t>セキ</t>
    </rPh>
    <phoneticPr fontId="5"/>
  </si>
  <si>
    <t>保育
間伐
(ha)</t>
  </si>
  <si>
    <t>現場作業職員の常用雇用者数</t>
    <rPh sb="0" eb="2">
      <t>ゲンバ</t>
    </rPh>
    <rPh sb="2" eb="4">
      <t>サギョウ</t>
    </rPh>
    <rPh sb="4" eb="6">
      <t>ショクイン</t>
    </rPh>
    <rPh sb="7" eb="9">
      <t>ジョウヨウ</t>
    </rPh>
    <rPh sb="9" eb="12">
      <t>コヨウシャ</t>
    </rPh>
    <rPh sb="12" eb="13">
      <t>スウ</t>
    </rPh>
    <phoneticPr fontId="20"/>
  </si>
  <si>
    <t>間伐</t>
    <rPh sb="0" eb="2">
      <t>カンバツ</t>
    </rPh>
    <phoneticPr fontId="5"/>
  </si>
  <si>
    <t>下刈り
（ha）</t>
  </si>
  <si>
    <t>中小企業診断士又は公認会計士の経営診断書等を御提出いただく必要があると思われるので、静岡県庁林業振興課まで御連絡ください。</t>
    <rPh sb="22" eb="23">
      <t>ご</t>
    </rPh>
    <rPh sb="29" eb="31">
      <t>ひつよう</t>
    </rPh>
    <rPh sb="35" eb="36">
      <t>おも</t>
    </rPh>
    <rPh sb="42" eb="44">
      <t>しずおか</t>
    </rPh>
    <rPh sb="44" eb="46">
      <t>けんちょう</t>
    </rPh>
    <rPh sb="46" eb="48">
      <t>りんぎょう</t>
    </rPh>
    <rPh sb="48" eb="51">
      <t>しんこうか</t>
    </rPh>
    <rPh sb="53" eb="56">
      <t>ごれんらく</t>
    </rPh>
    <phoneticPr fontId="20" type="Hiragana"/>
  </si>
  <si>
    <r>
      <t>労働</t>
    </r>
    <r>
      <rPr>
        <sz val="11"/>
        <rFont val="ＭＳ Ｐ明朝"/>
        <family val="1"/>
        <charset val="128"/>
      </rPr>
      <t>生産性
（㎥/人日）</t>
    </r>
    <rPh sb="0" eb="2">
      <t>ロウドウ</t>
    </rPh>
    <rPh sb="2" eb="5">
      <t>セイサンセイ</t>
    </rPh>
    <phoneticPr fontId="5"/>
  </si>
  <si>
    <t>季節</t>
  </si>
  <si>
    <t>　資格等保有状況欄では、フォレストマネージャー(FM)、フォレストリーダー(FL)及び職業能力開発促進法に基づく林業技能士各級を保有する者に「○」を記入すること。なお、指定機関技能検定委員が在籍している場合はFLとして計上してください。</t>
    <rPh sb="1" eb="3">
      <t>シカク</t>
    </rPh>
    <rPh sb="3" eb="4">
      <t>トウ</t>
    </rPh>
    <rPh sb="4" eb="6">
      <t>ホユウ</t>
    </rPh>
    <rPh sb="6" eb="8">
      <t>ジョウキョウ</t>
    </rPh>
    <rPh sb="8" eb="9">
      <t>ラン</t>
    </rPh>
    <rPh sb="41" eb="42">
      <t>オヨ</t>
    </rPh>
    <rPh sb="43" eb="45">
      <t>ショクギョウ</t>
    </rPh>
    <rPh sb="45" eb="47">
      <t>ノウリョク</t>
    </rPh>
    <rPh sb="47" eb="49">
      <t>カイハツ</t>
    </rPh>
    <rPh sb="49" eb="51">
      <t>ソクシン</t>
    </rPh>
    <rPh sb="51" eb="52">
      <t>ホウ</t>
    </rPh>
    <rPh sb="53" eb="54">
      <t>モト</t>
    </rPh>
    <rPh sb="56" eb="58">
      <t>リンギョウ</t>
    </rPh>
    <rPh sb="58" eb="61">
      <t>ギノウシ</t>
    </rPh>
    <rPh sb="61" eb="63">
      <t>カクキュウ</t>
    </rPh>
    <rPh sb="64" eb="66">
      <t>ホユウ</t>
    </rPh>
    <rPh sb="68" eb="69">
      <t>モノ</t>
    </rPh>
    <rPh sb="74" eb="76">
      <t>キニュウ</t>
    </rPh>
    <rPh sb="84" eb="86">
      <t>シテイ</t>
    </rPh>
    <rPh sb="86" eb="88">
      <t>キカン</t>
    </rPh>
    <rPh sb="88" eb="90">
      <t>ギノウ</t>
    </rPh>
    <rPh sb="90" eb="92">
      <t>ケンテイ</t>
    </rPh>
    <rPh sb="92" eb="94">
      <t>イイン</t>
    </rPh>
    <rPh sb="95" eb="97">
      <t>ザイセキ</t>
    </rPh>
    <rPh sb="101" eb="103">
      <t>バアイ</t>
    </rPh>
    <rPh sb="109" eb="111">
      <t>ケイジョウ</t>
    </rPh>
    <phoneticPr fontId="20"/>
  </si>
  <si>
    <t>　雇用形態の区分は、常用（通年）、常用、臨時、季節、その他とする。</t>
  </si>
  <si>
    <t>合　計</t>
    <rPh sb="0" eb="1">
      <t>ゴウ</t>
    </rPh>
    <rPh sb="2" eb="3">
      <t>ケイ</t>
    </rPh>
    <phoneticPr fontId="20"/>
  </si>
  <si>
    <t>（記載要領）</t>
  </si>
  <si>
    <r>
      <t>　静岡県知事　</t>
    </r>
    <r>
      <rPr>
        <sz val="12"/>
        <rFont val="ＭＳ 明朝"/>
        <family val="1"/>
        <charset val="128"/>
      </rPr>
      <t>鈴木　康友</t>
    </r>
    <r>
      <rPr>
        <sz val="12"/>
        <color theme="1"/>
        <rFont val="ＭＳ 明朝"/>
        <family val="1"/>
        <charset val="128"/>
      </rPr>
      <t>　様</t>
    </r>
    <rPh sb="7" eb="9">
      <t>すずき</t>
    </rPh>
    <rPh sb="10" eb="12">
      <t>やすとも</t>
    </rPh>
    <phoneticPr fontId="20" type="Hiragana"/>
  </si>
  <si>
    <t>１</t>
  </si>
  <si>
    <t>　林業経験年数は、所属にこだわらず、林業労働者として働いた満年数を記載すること。</t>
  </si>
  <si>
    <t>　雇用年月は、当該林業現場作業職員を雇用した年月を記載すること。</t>
  </si>
  <si>
    <t>年齢</t>
    <rPh sb="0" eb="2">
      <t>ネンレイ</t>
    </rPh>
    <phoneticPr fontId="20"/>
  </si>
  <si>
    <t>　備考欄に修了した特別教育等を記入すること。</t>
    <rPh sb="1" eb="4">
      <t>ビコウラン</t>
    </rPh>
    <rPh sb="5" eb="7">
      <t>シュウリョウ</t>
    </rPh>
    <rPh sb="9" eb="11">
      <t>トクベツ</t>
    </rPh>
    <rPh sb="11" eb="13">
      <t>キョウイク</t>
    </rPh>
    <rPh sb="13" eb="14">
      <t>トウ</t>
    </rPh>
    <rPh sb="15" eb="17">
      <t>キニュウ</t>
    </rPh>
    <phoneticPr fontId="20"/>
  </si>
  <si>
    <t>林業経験年数</t>
    <rPh sb="0" eb="2">
      <t>リンギョウ</t>
    </rPh>
    <rPh sb="2" eb="4">
      <t>ケイケン</t>
    </rPh>
    <rPh sb="4" eb="6">
      <t>ネンスウ</t>
    </rPh>
    <phoneticPr fontId="20"/>
  </si>
  <si>
    <t>女</t>
    <rPh sb="0" eb="1">
      <t>オンナ</t>
    </rPh>
    <phoneticPr fontId="20"/>
  </si>
  <si>
    <t>資格公表</t>
  </si>
  <si>
    <t>臨時</t>
  </si>
  <si>
    <t>その他</t>
  </si>
  <si>
    <t>労災保険</t>
    <rPh sb="0" eb="2">
      <t>ロウサイ</t>
    </rPh>
    <rPh sb="2" eb="4">
      <t>ホケン</t>
    </rPh>
    <phoneticPr fontId="20"/>
  </si>
  <si>
    <t>雇用保険</t>
    <rPh sb="0" eb="2">
      <t>コヨウ</t>
    </rPh>
    <rPh sb="2" eb="4">
      <t>ホケン</t>
    </rPh>
    <phoneticPr fontId="20"/>
  </si>
  <si>
    <t>健康
保険</t>
    <rPh sb="0" eb="2">
      <t>ケンコウ</t>
    </rPh>
    <rPh sb="3" eb="5">
      <t>ホケン</t>
    </rPh>
    <phoneticPr fontId="20"/>
  </si>
  <si>
    <t>様式第３号</t>
  </si>
  <si>
    <t>生年
月日</t>
  </si>
  <si>
    <t>うち通年</t>
    <rPh sb="2" eb="4">
      <t>ツウネン</t>
    </rPh>
    <phoneticPr fontId="20"/>
  </si>
  <si>
    <t>常用（通年）の作業員の人数が様式２号と様式３号で一致していません。確認してください。</t>
    <rPh sb="0" eb="2">
      <t>じょうよう</t>
    </rPh>
    <rPh sb="3" eb="5">
      <t>つうねん</t>
    </rPh>
    <rPh sb="7" eb="10">
      <t>さぎょういん</t>
    </rPh>
    <rPh sb="11" eb="13">
      <t>にんずう</t>
    </rPh>
    <rPh sb="14" eb="16">
      <t>ようしき</t>
    </rPh>
    <rPh sb="17" eb="18">
      <t>ごう</t>
    </rPh>
    <rPh sb="19" eb="21">
      <t>ようしき</t>
    </rPh>
    <rPh sb="22" eb="23">
      <t>ごう</t>
    </rPh>
    <phoneticPr fontId="20" type="Hiragana"/>
  </si>
  <si>
    <t>林業現場作業職員数</t>
    <rPh sb="0" eb="2">
      <t>リンギョウ</t>
    </rPh>
    <rPh sb="2" eb="4">
      <t>ゲンバ</t>
    </rPh>
    <rPh sb="4" eb="6">
      <t>サギョウ</t>
    </rPh>
    <rPh sb="6" eb="8">
      <t>ショクイン</t>
    </rPh>
    <rPh sb="8" eb="9">
      <t>スウ</t>
    </rPh>
    <phoneticPr fontId="5"/>
  </si>
  <si>
    <t>※　林業現場作業職員には、造林、保育、伐採その他の森林の施業に従事する者（林業労働力確保に関する法律第２条第１項に規定する
　林業労働者　をいう。）の　数を記載すること。
※　事務系等職員には、事務系職員のほか林業現場作業職員でない職員の数を含めて記載すること。
※　常用とは、雇用契約において雇用期間の定めがないか又は4か月以上の雇用期間が定められているもの（季節労働を除く。）をいい、
　うち通年には、雇用契約において雇用期間の定めがない労働者数を記載すること。
※　臨時とは、雇用契約において１か月以上か４か月未満の雇用契約期間が定められている仕事をいい、季節とは、季節的な労働需要に対し、
　又は季節的な余暇を利用して一定の期間（４か月未満、４か月以上の別を問わない。）を定めて就労するものをいう。
※　その他とは、常用、臨時、季節に該当しないもので、雇用契約において１か月未満の雇用契約期間を定めて就労するものをいう。</t>
    <rPh sb="37" eb="39">
      <t>リンギョウ</t>
    </rPh>
    <rPh sb="39" eb="41">
      <t>ロウドウ</t>
    </rPh>
    <rPh sb="41" eb="42">
      <t>リョク</t>
    </rPh>
    <rPh sb="42" eb="44">
      <t>カクホ</t>
    </rPh>
    <rPh sb="45" eb="46">
      <t>セキ</t>
    </rPh>
    <rPh sb="48" eb="50">
      <t>ホウリツ</t>
    </rPh>
    <phoneticPr fontId="5"/>
  </si>
  <si>
    <t>常用（うち通年）</t>
    <rPh sb="0" eb="2">
      <t>ジョウヨウ</t>
    </rPh>
    <rPh sb="5" eb="7">
      <t>ツウネン</t>
    </rPh>
    <phoneticPr fontId="5"/>
  </si>
  <si>
    <r>
      <t>伐採・造林に関する行動規範やガイドライン等について、</t>
    </r>
    <r>
      <rPr>
        <sz val="11"/>
        <rFont val="ＭＳ Ｐゴシック"/>
        <family val="3"/>
        <charset val="128"/>
      </rPr>
      <t>「伐採作業と造林作業の連携等に関する静岡県ガイドライン」以外のものを遵守している場合は、その写し</t>
    </r>
    <rPh sb="27" eb="29">
      <t>ばっさい</t>
    </rPh>
    <rPh sb="29" eb="31">
      <t>さぎょう</t>
    </rPh>
    <rPh sb="32" eb="34">
      <t>ぞうりん</t>
    </rPh>
    <rPh sb="34" eb="36">
      <t>さぎょう</t>
    </rPh>
    <rPh sb="37" eb="40">
      <t>れんけいとう</t>
    </rPh>
    <rPh sb="41" eb="42">
      <t>かん</t>
    </rPh>
    <rPh sb="44" eb="47">
      <t>しずおかけん</t>
    </rPh>
    <rPh sb="54" eb="56">
      <t>いがい</t>
    </rPh>
    <rPh sb="60" eb="62">
      <t>じゅんしゅ</t>
    </rPh>
    <rPh sb="66" eb="68">
      <t>ばあい</t>
    </rPh>
    <rPh sb="72" eb="73">
      <t>うつ</t>
    </rPh>
    <phoneticPr fontId="5" type="Hiragana"/>
  </si>
  <si>
    <t>[３又は５]年後の目標の雇用量欄を入力してください（請負のみの場合は入力不要）。</t>
    <rPh sb="12" eb="15">
      <t>こようりょう</t>
    </rPh>
    <rPh sb="26" eb="28">
      <t>うけおい</t>
    </rPh>
    <rPh sb="31" eb="33">
      <t>ばあい</t>
    </rPh>
    <rPh sb="34" eb="36">
      <t>にゅうりょく</t>
    </rPh>
    <rPh sb="36" eb="38">
      <t>ふよう</t>
    </rPh>
    <phoneticPr fontId="20" type="Hiragana"/>
  </si>
  <si>
    <t>素材生産計（直営）</t>
    <rPh sb="0" eb="2">
      <t>ソザイ</t>
    </rPh>
    <rPh sb="2" eb="4">
      <t>セイサン</t>
    </rPh>
    <rPh sb="4" eb="5">
      <t>ケイ</t>
    </rPh>
    <rPh sb="6" eb="8">
      <t>チョクエイ</t>
    </rPh>
    <phoneticPr fontId="5"/>
  </si>
  <si>
    <r>
      <t>主伐後の再造林の確保に関して、他の林業経営体と連携して実施している</t>
    </r>
    <r>
      <rPr>
        <sz val="11"/>
        <rFont val="ＭＳ Ｐゴシック"/>
        <family val="3"/>
        <charset val="128"/>
      </rPr>
      <t>場合は、その協定書等の写し</t>
    </r>
    <rPh sb="15" eb="16">
      <t>ほか</t>
    </rPh>
    <rPh sb="17" eb="19">
      <t>りんぎょう</t>
    </rPh>
    <rPh sb="19" eb="21">
      <t>けいえい</t>
    </rPh>
    <rPh sb="21" eb="22">
      <t>たい</t>
    </rPh>
    <rPh sb="27" eb="29">
      <t>じっし</t>
    </rPh>
    <rPh sb="33" eb="35">
      <t>ばあい</t>
    </rPh>
    <phoneticPr fontId="5" type="Hiragana"/>
  </si>
  <si>
    <r>
      <t>静岡県内で３年以上の森林施業の実績が無い</t>
    </r>
    <r>
      <rPr>
        <sz val="11"/>
        <rFont val="ＭＳ Ｐゴシック"/>
        <family val="3"/>
        <charset val="128"/>
      </rPr>
      <t>場合は、他県での３年以上の事業実績が確認できる書類（請負契約書の写し等）</t>
    </r>
    <rPh sb="24" eb="26">
      <t>たけん</t>
    </rPh>
    <phoneticPr fontId="5" type="Hiragana"/>
  </si>
  <si>
    <t>(5)雇用の状況欄のうち、様式３号の林業現場作業職員名簿と雇用形態別の作業員数が一致していません。確認してください。</t>
    <rPh sb="13" eb="15">
      <t>ようしき</t>
    </rPh>
    <rPh sb="16" eb="17">
      <t>ごう</t>
    </rPh>
    <rPh sb="18" eb="20">
      <t>りんぎょう</t>
    </rPh>
    <rPh sb="20" eb="22">
      <t>げんば</t>
    </rPh>
    <rPh sb="22" eb="24">
      <t>さぎょう</t>
    </rPh>
    <rPh sb="24" eb="26">
      <t>しょくいん</t>
    </rPh>
    <rPh sb="26" eb="28">
      <t>めいぼ</t>
    </rPh>
    <rPh sb="29" eb="31">
      <t>こよう</t>
    </rPh>
    <rPh sb="31" eb="33">
      <t>けいたい</t>
    </rPh>
    <rPh sb="33" eb="34">
      <t>べつ</t>
    </rPh>
    <rPh sb="35" eb="38">
      <t>さぎょういん</t>
    </rPh>
    <rPh sb="38" eb="39">
      <t>すう</t>
    </rPh>
    <rPh sb="40" eb="42">
      <t>いっち</t>
    </rPh>
    <rPh sb="49" eb="51">
      <t>かくにん</t>
    </rPh>
    <phoneticPr fontId="20" type="Hiragana"/>
  </si>
  <si>
    <t>FL</t>
  </si>
  <si>
    <t>２級林業技能士</t>
    <rPh sb="1" eb="2">
      <t>キュウ</t>
    </rPh>
    <rPh sb="2" eb="4">
      <t>リンギョウ</t>
    </rPh>
    <rPh sb="4" eb="7">
      <t>ギノウシ</t>
    </rPh>
    <phoneticPr fontId="20"/>
  </si>
  <si>
    <t>３級林業技能士</t>
    <rPh sb="1" eb="2">
      <t>キュウ</t>
    </rPh>
    <rPh sb="2" eb="4">
      <t>リンギョウ</t>
    </rPh>
    <rPh sb="4" eb="7">
      <t>ギノウシ</t>
    </rPh>
    <phoneticPr fontId="20"/>
  </si>
  <si>
    <t>割合</t>
    <rPh sb="0" eb="2">
      <t>ワリアイ</t>
    </rPh>
    <phoneticPr fontId="20"/>
  </si>
  <si>
    <t>作業員数</t>
    <rPh sb="0" eb="3">
      <t>さぎょういん</t>
    </rPh>
    <rPh sb="3" eb="4">
      <t>かず</t>
    </rPh>
    <phoneticPr fontId="20" type="Hiragana"/>
  </si>
  <si>
    <t>（9）</t>
  </si>
  <si>
    <t>割</t>
    <rPh sb="0" eb="1">
      <t>ワリ</t>
    </rPh>
    <phoneticPr fontId="20"/>
  </si>
  <si>
    <t>その他（単位）</t>
    <rPh sb="2" eb="3">
      <t>タ</t>
    </rPh>
    <rPh sb="4" eb="6">
      <t>タンイ</t>
    </rPh>
    <phoneticPr fontId="5"/>
  </si>
  <si>
    <r>
      <t>労働安全コンサルタント等専門家による安全診断・指導（林業経営コンサルティング）</t>
    </r>
    <r>
      <rPr>
        <sz val="11"/>
        <rFont val="ＭＳ 明朝"/>
        <family val="1"/>
        <charset val="128"/>
      </rPr>
      <t>、FL及び林業技能士の確保　など</t>
    </r>
    <rPh sb="26" eb="28">
      <t>リンギョウ</t>
    </rPh>
    <rPh sb="28" eb="30">
      <t>ケイエイ</t>
    </rPh>
    <rPh sb="42" eb="43">
      <t>オヨ</t>
    </rPh>
    <rPh sb="44" eb="46">
      <t>リンギョウ</t>
    </rPh>
    <rPh sb="46" eb="49">
      <t>ギノウシ</t>
    </rPh>
    <rPh sb="50" eb="52">
      <t>カクホ</t>
    </rPh>
    <phoneticPr fontId="5"/>
  </si>
  <si>
    <t>森林所有者や請負事業者との取引条件を明示した契約書等の写し</t>
    <rPh sb="0" eb="2">
      <t>しんりん</t>
    </rPh>
    <rPh sb="2" eb="5">
      <t>しょゆうしゃ</t>
    </rPh>
    <rPh sb="6" eb="8">
      <t>うけおい</t>
    </rPh>
    <rPh sb="8" eb="11">
      <t>じぎょうしゃ</t>
    </rPh>
    <rPh sb="13" eb="15">
      <t>とりひき</t>
    </rPh>
    <rPh sb="15" eb="17">
      <t>じょうけん</t>
    </rPh>
    <rPh sb="18" eb="20">
      <t>めいじ</t>
    </rPh>
    <rPh sb="22" eb="25">
      <t>けいやくしょ</t>
    </rPh>
    <rPh sb="25" eb="26">
      <t>とう</t>
    </rPh>
    <rPh sb="27" eb="28">
      <t>うつ</t>
    </rPh>
    <phoneticPr fontId="5" type="Hiragana"/>
  </si>
  <si>
    <t>個人情報の取扱いに関する要領等の写し</t>
    <rPh sb="0" eb="2">
      <t>こじん</t>
    </rPh>
    <rPh sb="2" eb="4">
      <t>じょうほう</t>
    </rPh>
    <rPh sb="5" eb="7">
      <t>とりあつか</t>
    </rPh>
    <rPh sb="9" eb="10">
      <t>かん</t>
    </rPh>
    <rPh sb="12" eb="14">
      <t>ようりょう</t>
    </rPh>
    <rPh sb="14" eb="15">
      <t>とう</t>
    </rPh>
    <rPh sb="16" eb="17">
      <t>うつ</t>
    </rPh>
    <phoneticPr fontId="5" type="Hiragana"/>
  </si>
  <si>
    <t>認定森林経営プランナーが在籍している場合は、認定証の写し
※認定森林経営プランナーとは、森林施業プランナー協会が認定する資格を有する者のことをいう</t>
    <rPh sb="0" eb="2">
      <t>にんてい</t>
    </rPh>
    <rPh sb="2" eb="4">
      <t>しんりん</t>
    </rPh>
    <rPh sb="4" eb="6">
      <t>けいえい</t>
    </rPh>
    <rPh sb="12" eb="14">
      <t>ざいせき</t>
    </rPh>
    <rPh sb="18" eb="20">
      <t>ばあい</t>
    </rPh>
    <rPh sb="22" eb="25">
      <t>にんていしょう</t>
    </rPh>
    <rPh sb="26" eb="27">
      <t>うつ</t>
    </rPh>
    <rPh sb="30" eb="32">
      <t>にんてい</t>
    </rPh>
    <rPh sb="32" eb="34">
      <t>しんりん</t>
    </rPh>
    <rPh sb="34" eb="36">
      <t>けいえい</t>
    </rPh>
    <rPh sb="44" eb="46">
      <t>しんりん</t>
    </rPh>
    <rPh sb="46" eb="48">
      <t>せぎょう</t>
    </rPh>
    <rPh sb="53" eb="55">
      <t>きょうかい</t>
    </rPh>
    <rPh sb="56" eb="58">
      <t>にんてい</t>
    </rPh>
    <rPh sb="60" eb="62">
      <t>しかく</t>
    </rPh>
    <rPh sb="63" eb="64">
      <t>ゆう</t>
    </rPh>
    <rPh sb="66" eb="67">
      <t>もの</t>
    </rPh>
    <phoneticPr fontId="5" type="Hiragana"/>
  </si>
  <si>
    <t>（６）</t>
  </si>
  <si>
    <t>（10）</t>
  </si>
  <si>
    <t>（11）</t>
  </si>
  <si>
    <t>=H7</t>
    <phoneticPr fontId="5"/>
  </si>
  <si>
    <t>(3)認定森林経営プランナーの在籍</t>
    <rPh sb="3" eb="5">
      <t>ニンテイ</t>
    </rPh>
    <rPh sb="5" eb="7">
      <t>シンリン</t>
    </rPh>
    <rPh sb="7" eb="9">
      <t>ケイエイ</t>
    </rPh>
    <rPh sb="15" eb="17">
      <t>ザイセキ</t>
    </rPh>
    <phoneticPr fontId="5"/>
  </si>
  <si>
    <t>在籍している</t>
    <rPh sb="0" eb="2">
      <t>ザイセキ</t>
    </rPh>
    <phoneticPr fontId="5"/>
  </si>
  <si>
    <t>在籍して
いる</t>
    <rPh sb="0" eb="2">
      <t>ザイセキ</t>
    </rPh>
    <phoneticPr fontId="5"/>
  </si>
  <si>
    <t>在籍して
いない</t>
    <rPh sb="0" eb="2">
      <t>ザイセキ</t>
    </rPh>
    <phoneticPr fontId="5"/>
  </si>
  <si>
    <t>現場作業職員等への安全衛生教育</t>
    <rPh sb="0" eb="2">
      <t>ゲンバ</t>
    </rPh>
    <rPh sb="2" eb="4">
      <t>サギョウ</t>
    </rPh>
    <rPh sb="4" eb="6">
      <t>ショクイン</t>
    </rPh>
    <rPh sb="6" eb="7">
      <t>トウ</t>
    </rPh>
    <rPh sb="9" eb="11">
      <t>アンゼン</t>
    </rPh>
    <rPh sb="11" eb="13">
      <t>エイセイ</t>
    </rPh>
    <rPh sb="13" eb="15">
      <t>キョウイク</t>
    </rPh>
    <phoneticPr fontId="5"/>
  </si>
  <si>
    <t>有</t>
    <rPh sb="0" eb="1">
      <t>アリ</t>
    </rPh>
    <phoneticPr fontId="5"/>
  </si>
  <si>
    <t>無</t>
  </si>
  <si>
    <t>(7)個人情報の取り扱いに関する要領などを整備している</t>
    <rPh sb="3" eb="5">
      <t>コジン</t>
    </rPh>
    <rPh sb="5" eb="7">
      <t>ジョウホウ</t>
    </rPh>
    <rPh sb="8" eb="9">
      <t>ト</t>
    </rPh>
    <rPh sb="10" eb="11">
      <t>アツカ</t>
    </rPh>
    <rPh sb="13" eb="14">
      <t>カン</t>
    </rPh>
    <rPh sb="16" eb="18">
      <t>ヨウリョウ</t>
    </rPh>
    <rPh sb="21" eb="23">
      <t>セイビ</t>
    </rPh>
    <phoneticPr fontId="5"/>
  </si>
  <si>
    <t>(6)森林所有者や請負事業者との契約の際に、書面等により取引条件を明示している</t>
    <rPh sb="3" eb="5">
      <t>シンリン</t>
    </rPh>
    <rPh sb="5" eb="8">
      <t>ショユウシャ</t>
    </rPh>
    <rPh sb="9" eb="11">
      <t>ウケオイ</t>
    </rPh>
    <rPh sb="11" eb="14">
      <t>ジギョウシャ</t>
    </rPh>
    <rPh sb="16" eb="18">
      <t>ケイヤク</t>
    </rPh>
    <rPh sb="19" eb="20">
      <t>サイ</t>
    </rPh>
    <rPh sb="22" eb="24">
      <t>ショメン</t>
    </rPh>
    <rPh sb="24" eb="25">
      <t>トウ</t>
    </rPh>
    <rPh sb="28" eb="30">
      <t>トリヒキ</t>
    </rPh>
    <rPh sb="30" eb="32">
      <t>ジョウケン</t>
    </rPh>
    <rPh sb="33" eb="35">
      <t>メイジ</t>
    </rPh>
    <phoneticPr fontId="5"/>
  </si>
  <si>
    <t>(2)-1　労働安全対策</t>
    <phoneticPr fontId="5"/>
  </si>
  <si>
    <t>(2)-2　リスクアセスメント、防護具等の着用の徹底、作業現場の安全巡回</t>
    <phoneticPr fontId="5"/>
  </si>
  <si>
    <t>　　　※再発防止策については、林野庁ホームページ（森林で働く人たちの安全で快適な職場づくり）</t>
    <rPh sb="4" eb="6">
      <t>サイハツ</t>
    </rPh>
    <rPh sb="6" eb="8">
      <t>ボウシ</t>
    </rPh>
    <rPh sb="8" eb="9">
      <t>サク</t>
    </rPh>
    <rPh sb="15" eb="18">
      <t>リンヤチョウ</t>
    </rPh>
    <rPh sb="25" eb="27">
      <t>シンリン</t>
    </rPh>
    <rPh sb="28" eb="29">
      <t>ハタラ</t>
    </rPh>
    <rPh sb="30" eb="31">
      <t>ヒト</t>
    </rPh>
    <rPh sb="34" eb="36">
      <t>アンゼン</t>
    </rPh>
    <rPh sb="37" eb="39">
      <t>カイテキ</t>
    </rPh>
    <rPh sb="40" eb="42">
      <t>ショクバ</t>
    </rPh>
    <phoneticPr fontId="5"/>
  </si>
  <si>
    <t>実施して
いる</t>
    <rPh sb="0" eb="2">
      <t>ジッシ</t>
    </rPh>
    <phoneticPr fontId="5"/>
  </si>
  <si>
    <t>　　　　に掲載している「災害事例から見る再発防止策」等を参考にしてください。また、</t>
    <rPh sb="5" eb="7">
      <t>ケイサイ</t>
    </rPh>
    <rPh sb="12" eb="14">
      <t>サイガイ</t>
    </rPh>
    <rPh sb="14" eb="16">
      <t>ジレイ</t>
    </rPh>
    <rPh sb="18" eb="19">
      <t>ミ</t>
    </rPh>
    <rPh sb="20" eb="22">
      <t>サイハツ</t>
    </rPh>
    <rPh sb="22" eb="24">
      <t>ボウシ</t>
    </rPh>
    <rPh sb="24" eb="25">
      <t>サク</t>
    </rPh>
    <rPh sb="26" eb="27">
      <t>トウ</t>
    </rPh>
    <rPh sb="28" eb="30">
      <t>サンコウ</t>
    </rPh>
    <phoneticPr fontId="5"/>
  </si>
  <si>
    <t>　　　　現場作業職員を含む組織内全員に周知してください。</t>
    <rPh sb="4" eb="6">
      <t>ゲンバ</t>
    </rPh>
    <rPh sb="6" eb="8">
      <t>サギョウ</t>
    </rPh>
    <rPh sb="8" eb="10">
      <t>ショクイン</t>
    </rPh>
    <rPh sb="11" eb="12">
      <t>フク</t>
    </rPh>
    <rPh sb="13" eb="15">
      <t>ソシキ</t>
    </rPh>
    <rPh sb="15" eb="16">
      <t>ナイ</t>
    </rPh>
    <rPh sb="16" eb="18">
      <t>ゼンイン</t>
    </rPh>
    <rPh sb="19" eb="21">
      <t>シュウチ</t>
    </rPh>
    <phoneticPr fontId="5"/>
  </si>
  <si>
    <t>(1)業務に関連して法令に違反し、代表役員等や一般役員等が逮捕され、又は逮捕を得ないで公訴を提起され</t>
    <rPh sb="3" eb="5">
      <t>ギョウム</t>
    </rPh>
    <rPh sb="6" eb="8">
      <t>カンレン</t>
    </rPh>
    <rPh sb="10" eb="12">
      <t>ホウレイ</t>
    </rPh>
    <rPh sb="13" eb="15">
      <t>イハン</t>
    </rPh>
    <rPh sb="17" eb="19">
      <t>ダイヒョウ</t>
    </rPh>
    <rPh sb="19" eb="21">
      <t>ヤクイン</t>
    </rPh>
    <rPh sb="21" eb="22">
      <t>トウ</t>
    </rPh>
    <rPh sb="23" eb="25">
      <t>イッパン</t>
    </rPh>
    <rPh sb="25" eb="28">
      <t>ヤクイントウ</t>
    </rPh>
    <rPh sb="29" eb="31">
      <t>タイホ</t>
    </rPh>
    <rPh sb="34" eb="35">
      <t>マタ</t>
    </rPh>
    <rPh sb="36" eb="38">
      <t>タイホ</t>
    </rPh>
    <rPh sb="39" eb="40">
      <t>エ</t>
    </rPh>
    <phoneticPr fontId="5"/>
  </si>
  <si>
    <t>　たときから１年間を経過していない者である</t>
    <phoneticPr fontId="5"/>
  </si>
  <si>
    <t>(2)業務に関連して法令に違反し、事案が重大・悪質な場合であって再発防止に向けた取組が確実に行われる</t>
    <rPh sb="3" eb="5">
      <t>ギョウム</t>
    </rPh>
    <rPh sb="6" eb="8">
      <t>カンレン</t>
    </rPh>
    <rPh sb="10" eb="12">
      <t>ホウレイ</t>
    </rPh>
    <rPh sb="13" eb="15">
      <t>イハン</t>
    </rPh>
    <rPh sb="17" eb="19">
      <t>ジアン</t>
    </rPh>
    <rPh sb="20" eb="22">
      <t>ジュウダイ</t>
    </rPh>
    <rPh sb="23" eb="25">
      <t>アクシツ</t>
    </rPh>
    <rPh sb="26" eb="28">
      <t>バアイ</t>
    </rPh>
    <rPh sb="32" eb="34">
      <t>サイハツ</t>
    </rPh>
    <rPh sb="34" eb="36">
      <t>ボウシ</t>
    </rPh>
    <rPh sb="37" eb="38">
      <t>ム</t>
    </rPh>
    <rPh sb="40" eb="42">
      <t>トリクミ</t>
    </rPh>
    <phoneticPr fontId="5"/>
  </si>
  <si>
    <t>　と認められない者である</t>
    <phoneticPr fontId="5"/>
  </si>
  <si>
    <t>(3)所属する現場作業職員の従事実績等</t>
    <rPh sb="3" eb="5">
      <t>ショゾク</t>
    </rPh>
    <rPh sb="7" eb="9">
      <t>ゲンバ</t>
    </rPh>
    <rPh sb="9" eb="11">
      <t>サギョウ</t>
    </rPh>
    <rPh sb="11" eb="13">
      <t>ショクイン</t>
    </rPh>
    <rPh sb="14" eb="16">
      <t>ジュウジ</t>
    </rPh>
    <rPh sb="16" eb="18">
      <t>ジッセキ</t>
    </rPh>
    <rPh sb="18" eb="19">
      <t>トウ</t>
    </rPh>
    <phoneticPr fontId="5"/>
  </si>
  <si>
    <t>所有林（信託を受けた森林を含む）（ha）</t>
    <rPh sb="0" eb="3">
      <t>ショユウリン</t>
    </rPh>
    <phoneticPr fontId="5"/>
  </si>
  <si>
    <t>森林経営計画の対象森林（ha）</t>
    <rPh sb="0" eb="2">
      <t>シンリン</t>
    </rPh>
    <rPh sb="2" eb="4">
      <t>ケイエイ</t>
    </rPh>
    <rPh sb="4" eb="6">
      <t>ケイカク</t>
    </rPh>
    <rPh sb="7" eb="9">
      <t>タイショウ</t>
    </rPh>
    <rPh sb="9" eb="11">
      <t>シンリン</t>
    </rPh>
    <phoneticPr fontId="5"/>
  </si>
  <si>
    <t>２－２　経営管理の対象となる森林の確保</t>
    <rPh sb="4" eb="6">
      <t>ケイエイ</t>
    </rPh>
    <rPh sb="6" eb="8">
      <t>カンリ</t>
    </rPh>
    <rPh sb="9" eb="11">
      <t>タイショウ</t>
    </rPh>
    <rPh sb="14" eb="16">
      <t>シンリン</t>
    </rPh>
    <rPh sb="17" eb="19">
      <t>カクホ</t>
    </rPh>
    <phoneticPr fontId="5"/>
  </si>
  <si>
    <t>直近の実績　【事業期間</t>
    <phoneticPr fontId="5"/>
  </si>
  <si>
    <t>直近の前年の実績　【事業期間</t>
    <phoneticPr fontId="5"/>
  </si>
  <si>
    <t>直近の前年の実績</t>
    <rPh sb="0" eb="2">
      <t>チョッキン</t>
    </rPh>
    <rPh sb="3" eb="5">
      <t>ゼンネン</t>
    </rPh>
    <rPh sb="6" eb="8">
      <t>ジッセキ</t>
    </rPh>
    <phoneticPr fontId="5"/>
  </si>
  <si>
    <t>直近の前々年の実績　【事業期間</t>
    <phoneticPr fontId="5"/>
  </si>
  <si>
    <t>【事業期間</t>
    <phoneticPr fontId="5"/>
  </si>
  <si>
    <t>月</t>
    <rPh sb="0" eb="1">
      <t>ガツ</t>
    </rPh>
    <phoneticPr fontId="5"/>
  </si>
  <si>
    <t>～</t>
    <phoneticPr fontId="5"/>
  </si>
  <si>
    <t>直近の前々年の実績</t>
    <rPh sb="0" eb="2">
      <t>チョッキン</t>
    </rPh>
    <rPh sb="3" eb="4">
      <t>マエ</t>
    </rPh>
    <rPh sb="5" eb="6">
      <t>ドシ</t>
    </rPh>
    <rPh sb="7" eb="9">
      <t>ジッセキ</t>
    </rPh>
    <phoneticPr fontId="5"/>
  </si>
  <si>
    <t>契約期間５年以上の長期受託森林（ha）</t>
    <phoneticPr fontId="5"/>
  </si>
  <si>
    <t>経営管理実施権の設定を受けた森林（ha）</t>
    <phoneticPr fontId="5"/>
  </si>
  <si>
    <t>[</t>
    <phoneticPr fontId="5"/>
  </si>
  <si>
    <t xml:space="preserve">今後取り組む
</t>
    <rPh sb="0" eb="2">
      <t>コンゴ</t>
    </rPh>
    <rPh sb="2" eb="3">
      <t>ト</t>
    </rPh>
    <rPh sb="4" eb="5">
      <t>ク</t>
    </rPh>
    <phoneticPr fontId="5"/>
  </si>
  <si>
    <t>（</t>
    <phoneticPr fontId="5"/>
  </si>
  <si>
    <t>年後）</t>
    <rPh sb="0" eb="1">
      <t>ネン</t>
    </rPh>
    <rPh sb="1" eb="2">
      <t>ゴ</t>
    </rPh>
    <phoneticPr fontId="5"/>
  </si>
  <si>
    <t>策定・遵守予定</t>
    <phoneticPr fontId="5"/>
  </si>
  <si>
    <t>　　役員及び雇用契約のない家族従事者が現場作業に従事した場合においても、当該作業は雇用量に含めるものとする。</t>
    <rPh sb="2" eb="4">
      <t>ヤクイン</t>
    </rPh>
    <rPh sb="4" eb="5">
      <t>オヨ</t>
    </rPh>
    <rPh sb="6" eb="8">
      <t>コヨウ</t>
    </rPh>
    <rPh sb="8" eb="10">
      <t>ケイヤク</t>
    </rPh>
    <rPh sb="13" eb="15">
      <t>カゾク</t>
    </rPh>
    <rPh sb="15" eb="18">
      <t>ジュウジシャ</t>
    </rPh>
    <rPh sb="19" eb="21">
      <t>ゲンバ</t>
    </rPh>
    <rPh sb="21" eb="23">
      <t>サギョウ</t>
    </rPh>
    <rPh sb="24" eb="26">
      <t>ジュウジ</t>
    </rPh>
    <rPh sb="28" eb="30">
      <t>バアイ</t>
    </rPh>
    <rPh sb="36" eb="38">
      <t>トウガイ</t>
    </rPh>
    <rPh sb="38" eb="40">
      <t>サギョウ</t>
    </rPh>
    <rPh sb="41" eb="44">
      <t>コヨウリョウ</t>
    </rPh>
    <rPh sb="45" eb="46">
      <t>フク</t>
    </rPh>
    <phoneticPr fontId="5"/>
  </si>
  <si>
    <t xml:space="preserve">認定取得予定
</t>
    <rPh sb="0" eb="2">
      <t>ニンテイ</t>
    </rPh>
    <rPh sb="2" eb="4">
      <t>シュトク</t>
    </rPh>
    <rPh sb="4" eb="6">
      <t>ヨテイ</t>
    </rPh>
    <phoneticPr fontId="5"/>
  </si>
  <si>
    <t>主伐と再造林の両方を直営施業又は他者への請負により実施する体制、若しくは連携する他の林業経営体と一体的に実施する体</t>
    <rPh sb="32" eb="33">
      <t>モ</t>
    </rPh>
    <phoneticPr fontId="5"/>
  </si>
  <si>
    <t>制</t>
    <rPh sb="0" eb="1">
      <t>セイ</t>
    </rPh>
    <phoneticPr fontId="5"/>
  </si>
  <si>
    <t>　集約化構想における一体経営管理森林の区域内の森林について経営管理を行う　</t>
    <rPh sb="1" eb="4">
      <t>しゅうやくか</t>
    </rPh>
    <rPh sb="4" eb="6">
      <t>こうそう</t>
    </rPh>
    <rPh sb="10" eb="12">
      <t>いったい</t>
    </rPh>
    <rPh sb="12" eb="14">
      <t>けいえい</t>
    </rPh>
    <rPh sb="14" eb="16">
      <t>かんり</t>
    </rPh>
    <rPh sb="16" eb="18">
      <t>しんりん</t>
    </rPh>
    <rPh sb="19" eb="22">
      <t>くいきない</t>
    </rPh>
    <rPh sb="23" eb="25">
      <t>しんりん</t>
    </rPh>
    <rPh sb="29" eb="31">
      <t>けいえい</t>
    </rPh>
    <rPh sb="31" eb="33">
      <t>かんり</t>
    </rPh>
    <rPh sb="34" eb="35">
      <t>おこな</t>
    </rPh>
    <phoneticPr fontId="20" type="Hiragana"/>
  </si>
  <si>
    <r>
      <t>　経営管理実施権の設定を受けることを希望する区域　</t>
    </r>
    <r>
      <rPr>
        <b/>
        <sz val="12"/>
        <color rgb="FFFF0000"/>
        <rFont val="ＭＳ 明朝"/>
        <family val="1"/>
        <charset val="128"/>
      </rPr>
      <t>※希望する市町名を記入</t>
    </r>
    <phoneticPr fontId="20" type="Hiragana"/>
  </si>
  <si>
    <t>２</t>
    <phoneticPr fontId="20"/>
  </si>
  <si>
    <t>　事業主本人、役員及び雇用契約のない家族従事者が現場作業に従事した場合においても記載し、備考欄にその旨記載すること。なお、これらの者については、社会・労働保険等への加入状況、所有資格区分の欄を記載する必要はない。</t>
    <rPh sb="1" eb="4">
      <t>ジギョウヌシ</t>
    </rPh>
    <rPh sb="4" eb="6">
      <t>ホンニン</t>
    </rPh>
    <rPh sb="7" eb="9">
      <t>ヤクイン</t>
    </rPh>
    <rPh sb="9" eb="10">
      <t>オヨ</t>
    </rPh>
    <rPh sb="11" eb="13">
      <t>コヨウ</t>
    </rPh>
    <rPh sb="13" eb="15">
      <t>ケイヤク</t>
    </rPh>
    <rPh sb="18" eb="20">
      <t>カゾク</t>
    </rPh>
    <rPh sb="20" eb="23">
      <t>ジュウジシャ</t>
    </rPh>
    <rPh sb="24" eb="26">
      <t>ゲンバ</t>
    </rPh>
    <rPh sb="26" eb="28">
      <t>サギョウ</t>
    </rPh>
    <rPh sb="29" eb="31">
      <t>ジュウジ</t>
    </rPh>
    <rPh sb="33" eb="35">
      <t>バアイ</t>
    </rPh>
    <rPh sb="40" eb="42">
      <t>キサイ</t>
    </rPh>
    <rPh sb="44" eb="46">
      <t>ビコウ</t>
    </rPh>
    <rPh sb="46" eb="47">
      <t>ラン</t>
    </rPh>
    <rPh sb="50" eb="51">
      <t>ムネ</t>
    </rPh>
    <rPh sb="51" eb="53">
      <t>キサイ</t>
    </rPh>
    <rPh sb="65" eb="66">
      <t>モノ</t>
    </rPh>
    <rPh sb="72" eb="74">
      <t>シャカイ</t>
    </rPh>
    <rPh sb="75" eb="77">
      <t>ロウドウ</t>
    </rPh>
    <rPh sb="77" eb="79">
      <t>ホケン</t>
    </rPh>
    <rPh sb="79" eb="80">
      <t>トウ</t>
    </rPh>
    <rPh sb="82" eb="84">
      <t>カニュウ</t>
    </rPh>
    <rPh sb="84" eb="86">
      <t>ジョウキョウ</t>
    </rPh>
    <rPh sb="87" eb="89">
      <t>ショユウ</t>
    </rPh>
    <rPh sb="89" eb="91">
      <t>シカク</t>
    </rPh>
    <rPh sb="91" eb="93">
      <t>クブン</t>
    </rPh>
    <rPh sb="94" eb="95">
      <t>ラン</t>
    </rPh>
    <rPh sb="96" eb="98">
      <t>キサイ</t>
    </rPh>
    <rPh sb="100" eb="102">
      <t>ヒツヨウ</t>
    </rPh>
    <phoneticPr fontId="20"/>
  </si>
  <si>
    <t>３</t>
    <phoneticPr fontId="20"/>
  </si>
  <si>
    <t>４</t>
    <phoneticPr fontId="20"/>
  </si>
  <si>
    <t>５</t>
    <phoneticPr fontId="20"/>
  </si>
  <si>
    <t>６</t>
    <phoneticPr fontId="20"/>
  </si>
  <si>
    <t>７</t>
    <phoneticPr fontId="20"/>
  </si>
  <si>
    <t>　また、応募書類の内容については事実と相違ないことを誓約します。</t>
    <phoneticPr fontId="20" type="Hiragana"/>
  </si>
  <si>
    <t>　事業主本人、役員及び雇用契約のない家族従事者は含めないこと。</t>
    <rPh sb="1" eb="4">
      <t>ジギョウヌシ</t>
    </rPh>
    <rPh sb="4" eb="6">
      <t>ホンニン</t>
    </rPh>
    <rPh sb="7" eb="9">
      <t>ヤクイン</t>
    </rPh>
    <rPh sb="9" eb="10">
      <t>オヨ</t>
    </rPh>
    <rPh sb="11" eb="13">
      <t>コヨウ</t>
    </rPh>
    <rPh sb="13" eb="15">
      <t>ケイヤク</t>
    </rPh>
    <rPh sb="18" eb="20">
      <t>カゾク</t>
    </rPh>
    <rPh sb="20" eb="23">
      <t>ジュウジシャ</t>
    </rPh>
    <rPh sb="24" eb="25">
      <t>フク</t>
    </rPh>
    <phoneticPr fontId="5"/>
  </si>
  <si>
    <t>ある場合は、適切な経営管理を実施できる理由</t>
    <rPh sb="3" eb="4">
      <t>ごう</t>
    </rPh>
    <rPh sb="6" eb="8">
      <t>てきせつ</t>
    </rPh>
    <rPh sb="9" eb="11">
      <t>けいえい</t>
    </rPh>
    <rPh sb="11" eb="13">
      <t>かんり</t>
    </rPh>
    <rPh sb="14" eb="16">
      <t>じっし</t>
    </rPh>
    <rPh sb="19" eb="21">
      <t>りゆう</t>
    </rPh>
    <phoneticPr fontId="20" type="Hiragana"/>
  </si>
  <si>
    <r>
      <t>９</t>
    </r>
    <r>
      <rPr>
        <sz val="12"/>
        <rFont val="ＭＳ ゴシック"/>
        <family val="3"/>
        <charset val="128"/>
      </rPr>
      <t>　コンプライアンスの確保　　</t>
    </r>
    <r>
      <rPr>
        <b/>
        <u/>
        <sz val="12"/>
        <rFont val="ＭＳ 明朝"/>
        <family val="1"/>
        <charset val="128"/>
      </rPr>
      <t>※(1)～(5)すべてに該当しないこと。</t>
    </r>
    <r>
      <rPr>
        <b/>
        <u/>
        <sz val="12"/>
        <color rgb="FFFF0000"/>
        <rFont val="ＭＳ 明朝"/>
        <family val="1"/>
        <charset val="128"/>
      </rPr>
      <t>(6)(7）は該当する必要があること。</t>
    </r>
    <rPh sb="11" eb="13">
      <t>カクホ</t>
    </rPh>
    <rPh sb="27" eb="29">
      <t>ガイトウ</t>
    </rPh>
    <rPh sb="42" eb="44">
      <t>ガイトウ</t>
    </rPh>
    <rPh sb="46" eb="48">
      <t>ヒツヨウ</t>
    </rPh>
    <phoneticPr fontId="5"/>
  </si>
  <si>
    <t>※提出時点での人数を記入してください。労働基準法上の労働者について記載することとし、個人</t>
    <rPh sb="1" eb="3">
      <t>テイシュツ</t>
    </rPh>
    <rPh sb="3" eb="5">
      <t>ジテン</t>
    </rPh>
    <rPh sb="19" eb="21">
      <t>ロウドウ</t>
    </rPh>
    <rPh sb="21" eb="24">
      <t>キジュンホウ</t>
    </rPh>
    <rPh sb="24" eb="25">
      <t>ジョウ</t>
    </rPh>
    <rPh sb="26" eb="29">
      <t>ロウドウシャ</t>
    </rPh>
    <rPh sb="33" eb="35">
      <t>キサイ</t>
    </rPh>
    <rPh sb="42" eb="44">
      <t>コジン</t>
    </rPh>
    <phoneticPr fontId="5"/>
  </si>
  <si>
    <t>定められて
いる</t>
    <phoneticPr fontId="96"/>
  </si>
  <si>
    <t>定められて
いない</t>
    <phoneticPr fontId="96"/>
  </si>
  <si>
    <t>　　 上記の労働災害が発生している場合、適切な再発防止策が定められている。</t>
    <rPh sb="3" eb="5">
      <t>ジョウキ</t>
    </rPh>
    <rPh sb="6" eb="8">
      <t>ロウドウ</t>
    </rPh>
    <rPh sb="8" eb="10">
      <t>サイガイ</t>
    </rPh>
    <rPh sb="11" eb="13">
      <t>ハッセイ</t>
    </rPh>
    <rPh sb="17" eb="19">
      <t>バアイ</t>
    </rPh>
    <rPh sb="20" eb="22">
      <t>テキセツ</t>
    </rPh>
    <rPh sb="23" eb="25">
      <t>サイハツ</t>
    </rPh>
    <rPh sb="25" eb="27">
      <t>ボウシ</t>
    </rPh>
    <rPh sb="27" eb="28">
      <t>サク</t>
    </rPh>
    <rPh sb="29" eb="30">
      <t>サダ</t>
    </rPh>
    <phoneticPr fontId="5"/>
  </si>
  <si>
    <t>　事故の概要や再発防止策の取組を記載（左記をまとめた資料の添付でも可）</t>
    <rPh sb="1" eb="3">
      <t>ジコ</t>
    </rPh>
    <rPh sb="4" eb="6">
      <t>ガイヨウ</t>
    </rPh>
    <rPh sb="7" eb="9">
      <t>サイハツ</t>
    </rPh>
    <rPh sb="9" eb="11">
      <t>ボウシ</t>
    </rPh>
    <rPh sb="11" eb="12">
      <t>サク</t>
    </rPh>
    <rPh sb="13" eb="15">
      <t>トリクミ</t>
    </rPh>
    <rPh sb="16" eb="18">
      <t>キサイ</t>
    </rPh>
    <rPh sb="19" eb="21">
      <t>サキ</t>
    </rPh>
    <rPh sb="26" eb="28">
      <t>シリョウ</t>
    </rPh>
    <rPh sb="29" eb="31">
      <t>テンプ</t>
    </rPh>
    <rPh sb="33" eb="34">
      <t>カ</t>
    </rPh>
    <phoneticPr fontId="5"/>
  </si>
  <si>
    <t>該集約化構想における一体経営管理森林の区域内の森林について経営管理を行うこ</t>
    <rPh sb="0" eb="1">
      <t>がい</t>
    </rPh>
    <phoneticPr fontId="20" type="Hiragana"/>
  </si>
  <si>
    <t>　県が定める区域ごとに経営管理実施権配分計画が定められる場合に経営管理実施</t>
    <phoneticPr fontId="20" type="Hiragana"/>
  </si>
  <si>
    <t>　県が定める区域ごとに経営管理実施権配分計画が定められる場合に経営管理実施</t>
    <rPh sb="35" eb="37">
      <t>じっし</t>
    </rPh>
    <phoneticPr fontId="20" type="Hiragana"/>
  </si>
  <si>
    <t>　(1)連絡先等</t>
    <rPh sb="4" eb="6">
      <t>レンラク</t>
    </rPh>
    <rPh sb="6" eb="7">
      <t>サキ</t>
    </rPh>
    <rPh sb="7" eb="8">
      <t>トウ</t>
    </rPh>
    <phoneticPr fontId="5"/>
  </si>
  <si>
    <t>※３年間で１割以上、５年間で２割以上、増加する目標を記入してください。</t>
    <rPh sb="2" eb="3">
      <t>ネン</t>
    </rPh>
    <rPh sb="3" eb="4">
      <t>カン</t>
    </rPh>
    <rPh sb="6" eb="9">
      <t>ワリイジョウ</t>
    </rPh>
    <rPh sb="11" eb="13">
      <t>ネンカン</t>
    </rPh>
    <rPh sb="15" eb="18">
      <t>ワリイジョウ</t>
    </rPh>
    <rPh sb="19" eb="21">
      <t>ゾウカ</t>
    </rPh>
    <rPh sb="23" eb="25">
      <t>モクヒョウ</t>
    </rPh>
    <rPh sb="26" eb="28">
      <t>キニュウ</t>
    </rPh>
    <phoneticPr fontId="5"/>
  </si>
  <si>
    <r>
      <rPr>
        <sz val="12"/>
        <color rgb="FFFF0000"/>
        <rFont val="ＭＳ 明朝"/>
        <family val="1"/>
        <charset val="128"/>
      </rPr>
      <t>と</t>
    </r>
    <r>
      <rPr>
        <sz val="12"/>
        <rFont val="ＭＳ 明朝"/>
        <family val="1"/>
        <charset val="128"/>
      </rPr>
      <t>を希望するので、必要書類を添えて応募します。</t>
    </r>
    <rPh sb="2" eb="4">
      <t>きぼう</t>
    </rPh>
    <rPh sb="9" eb="11">
      <t>ひつよう</t>
    </rPh>
    <rPh sb="11" eb="13">
      <t>しょるい</t>
    </rPh>
    <rPh sb="14" eb="15">
      <t>そ</t>
    </rPh>
    <rPh sb="17" eb="19">
      <t>おうぼ</t>
    </rPh>
    <phoneticPr fontId="20" type="Hiragana"/>
  </si>
  <si>
    <r>
      <t>　(1)～(4)について、実施している内容を、具体的に記入してください。（</t>
    </r>
    <r>
      <rPr>
        <b/>
        <sz val="12"/>
        <color rgb="FFFF0000"/>
        <rFont val="ＭＳ 明朝"/>
        <family val="1"/>
        <charset val="128"/>
      </rPr>
      <t>全て</t>
    </r>
    <r>
      <rPr>
        <b/>
        <u/>
        <sz val="12"/>
        <rFont val="ＭＳ 明朝"/>
        <family val="3"/>
        <charset val="128"/>
      </rPr>
      <t>実施していなければならない。</t>
    </r>
    <rPh sb="13" eb="15">
      <t>ジッシ</t>
    </rPh>
    <rPh sb="19" eb="21">
      <t>ナイヨウ</t>
    </rPh>
    <rPh sb="23" eb="26">
      <t>グタイテキ</t>
    </rPh>
    <rPh sb="27" eb="29">
      <t>キニュウ</t>
    </rPh>
    <rPh sb="37" eb="38">
      <t>スベ</t>
    </rPh>
    <rPh sb="39" eb="41">
      <t>ジッシ</t>
    </rPh>
    <phoneticPr fontId="5"/>
  </si>
  <si>
    <r>
      <t>　(1)、(2)、(3)について、実施している内容を、具体的に記入してください。（</t>
    </r>
    <r>
      <rPr>
        <b/>
        <sz val="12"/>
        <color rgb="FFFF0000"/>
        <rFont val="ＭＳ 明朝"/>
        <family val="1"/>
        <charset val="128"/>
      </rPr>
      <t>いずれか一つは</t>
    </r>
    <r>
      <rPr>
        <b/>
        <u/>
        <sz val="12"/>
        <rFont val="ＭＳ ゴシック"/>
        <family val="3"/>
        <charset val="128"/>
      </rPr>
      <t>実施していなければなら</t>
    </r>
    <rPh sb="17" eb="19">
      <t>ジッシ</t>
    </rPh>
    <rPh sb="23" eb="25">
      <t>ナイヨウ</t>
    </rPh>
    <rPh sb="27" eb="30">
      <t>グタイテキ</t>
    </rPh>
    <rPh sb="31" eb="33">
      <t>キニュウ</t>
    </rPh>
    <rPh sb="45" eb="46">
      <t>ヒト</t>
    </rPh>
    <rPh sb="48" eb="50">
      <t>ジッシ</t>
    </rPh>
    <phoneticPr fontId="5"/>
  </si>
  <si>
    <r>
      <t>現場作業職員のうち常用雇用者の資格保有状況が確認できる書類</t>
    </r>
    <r>
      <rPr>
        <sz val="11"/>
        <rFont val="ＭＳ Ｐゴシック"/>
        <family val="3"/>
        <charset val="128"/>
      </rPr>
      <t xml:space="preserve">
</t>
    </r>
    <r>
      <rPr>
        <b/>
        <sz val="11"/>
        <rFont val="ＭＳ Ｐゴシック"/>
        <family val="3"/>
        <charset val="128"/>
      </rPr>
      <t>〈フォレストマネージャー、フォレストリーダー〉　以下のいずれか一つ</t>
    </r>
    <r>
      <rPr>
        <sz val="11"/>
        <rFont val="ＭＳ Ｐゴシック"/>
        <family val="3"/>
        <charset val="128"/>
      </rPr>
      <t xml:space="preserve">
　○</t>
    </r>
    <r>
      <rPr>
        <b/>
        <sz val="11"/>
        <rFont val="ＭＳ Ｐゴシック"/>
        <family val="3"/>
        <charset val="128"/>
      </rPr>
      <t>研修修了者名簿登録証</t>
    </r>
    <r>
      <rPr>
        <sz val="11"/>
        <rFont val="ＭＳ Ｐゴシック"/>
        <family val="3"/>
        <charset val="128"/>
      </rPr>
      <t xml:space="preserve">（統括現場管理責任者（フォレストマネージャー）又は現場管理責任者（フォレストリーダー））及び研修修了者名簿における登録の有効期限の延長通知書（登録証の発行日から起算して満５年を経過する日の属する年度の末日を超える場合に限る。）
　○林業労働力確保支援センターが証明する研修修了者名簿記載証明書
</t>
    </r>
    <r>
      <rPr>
        <b/>
        <sz val="11"/>
        <rFont val="ＭＳ Ｐゴシック"/>
        <family val="3"/>
        <charset val="128"/>
      </rPr>
      <t>〈林業技能士〉</t>
    </r>
    <r>
      <rPr>
        <sz val="11"/>
        <rFont val="ＭＳ Ｐゴシック"/>
        <family val="3"/>
        <charset val="128"/>
      </rPr>
      <t xml:space="preserve">
　○</t>
    </r>
    <r>
      <rPr>
        <b/>
        <sz val="11"/>
        <rFont val="ＭＳ Ｐゴシック"/>
        <family val="3"/>
        <charset val="128"/>
      </rPr>
      <t>技能検定合格証の写し</t>
    </r>
    <r>
      <rPr>
        <sz val="11"/>
        <rFont val="ＭＳ Ｐゴシック"/>
        <family val="3"/>
        <charset val="128"/>
      </rPr>
      <t xml:space="preserve">
</t>
    </r>
    <r>
      <rPr>
        <b/>
        <sz val="11"/>
        <rFont val="ＭＳ Ｐゴシック"/>
        <family val="3"/>
        <charset val="128"/>
      </rPr>
      <t>〈指定機関技能検定委員〉</t>
    </r>
    <r>
      <rPr>
        <sz val="11"/>
        <rFont val="ＭＳ Ｐゴシック"/>
        <family val="3"/>
        <charset val="128"/>
      </rPr>
      <t xml:space="preserve">
　○検定委員の</t>
    </r>
    <r>
      <rPr>
        <b/>
        <sz val="11"/>
        <rFont val="ＭＳ Ｐゴシック"/>
        <family val="3"/>
        <charset val="128"/>
      </rPr>
      <t>委嘱状の写し</t>
    </r>
    <r>
      <rPr>
        <sz val="11"/>
        <rFont val="ＭＳ Ｐゴシック"/>
        <family val="3"/>
        <charset val="128"/>
      </rPr>
      <t>（（一社）林業技能向上センターが発行）</t>
    </r>
    <rPh sb="0" eb="2">
      <t>げんば</t>
    </rPh>
    <rPh sb="2" eb="4">
      <t>さぎょう</t>
    </rPh>
    <rPh sb="4" eb="6">
      <t>しょくいん</t>
    </rPh>
    <rPh sb="9" eb="11">
      <t>じょうよう</t>
    </rPh>
    <rPh sb="11" eb="14">
      <t>こようしゃ</t>
    </rPh>
    <rPh sb="15" eb="17">
      <t>しかく</t>
    </rPh>
    <rPh sb="17" eb="19">
      <t>ほゆう</t>
    </rPh>
    <rPh sb="55" eb="57">
      <t>いか</t>
    </rPh>
    <rPh sb="62" eb="63">
      <t>ひと</t>
    </rPh>
    <rPh sb="100" eb="101">
      <t>また</t>
    </rPh>
    <rPh sb="226" eb="228">
      <t>りんぎょう</t>
    </rPh>
    <rPh sb="228" eb="231">
      <t>ぎのうし</t>
    </rPh>
    <rPh sb="248" eb="250">
      <t>してい</t>
    </rPh>
    <rPh sb="250" eb="252">
      <t>きかん</t>
    </rPh>
    <rPh sb="252" eb="254">
      <t>ぎのう</t>
    </rPh>
    <rPh sb="254" eb="256">
      <t>けんてい</t>
    </rPh>
    <rPh sb="256" eb="258">
      <t>いいん</t>
    </rPh>
    <phoneticPr fontId="5" type="Hiragana"/>
  </si>
  <si>
    <t>様式第１号の「経営管理実施権の設定を受けることを希望する区域」欄及び「集約化構想における一体経営管理森林の区域内の森林について経営管理を行うことを希望する区域」欄について、いずれも記入がありません。必ずどちらかは記入してください。　</t>
    <rPh sb="32" eb="33">
      <t>およ</t>
    </rPh>
    <rPh sb="73" eb="75">
      <t>きぼう</t>
    </rPh>
    <rPh sb="77" eb="79">
      <t>くいき</t>
    </rPh>
    <rPh sb="80" eb="81">
      <t>らん</t>
    </rPh>
    <rPh sb="90" eb="92">
      <t>きにゅう</t>
    </rPh>
    <rPh sb="99" eb="100">
      <t>かなら</t>
    </rPh>
    <rPh sb="106" eb="108">
      <t>きにゅう</t>
    </rPh>
    <phoneticPr fontId="20" type="Hiragana"/>
  </si>
  <si>
    <t>「初回応募か否か」欄に○が２つ入っています。○は１つのみ選択して入力してください。</t>
    <phoneticPr fontId="20" type="Hiragana"/>
  </si>
  <si>
    <t>[　]年後の目標欄の括弧の中に３(年後)又は５(年後)を入力してください。</t>
    <phoneticPr fontId="20" type="Hiragana"/>
  </si>
  <si>
    <t>直近の実績のうち雇用量欄を入力してください（請負のみの場合は記入不要）。</t>
    <rPh sb="8" eb="11">
      <t>こようりょう</t>
    </rPh>
    <rPh sb="22" eb="24">
      <t>うけおい</t>
    </rPh>
    <rPh sb="27" eb="29">
      <t>ばあい</t>
    </rPh>
    <rPh sb="30" eb="32">
      <t>きにゅう</t>
    </rPh>
    <rPh sb="32" eb="34">
      <t>ふよう</t>
    </rPh>
    <phoneticPr fontId="20" type="Hiragana"/>
  </si>
  <si>
    <t>(1)～(４)いずれも該当しない場合は、作業の質や安全性等が確保されていることを証明する書類を添付してください。</t>
    <rPh sb="11" eb="13">
      <t>がいとう</t>
    </rPh>
    <rPh sb="16" eb="18">
      <t>ばあい</t>
    </rPh>
    <phoneticPr fontId="20" type="Hiragana"/>
  </si>
  <si>
    <t>(2)－１欄を入力してください。</t>
    <phoneticPr fontId="20" type="Hiragana"/>
  </si>
  <si>
    <t>(2)－２欄を入力してください。</t>
    <phoneticPr fontId="20" type="Hiragana"/>
  </si>
  <si>
    <t>(2)-3</t>
  </si>
  <si>
    <t>２－１　生産量の増加又は生産性の向上</t>
    <rPh sb="4" eb="7">
      <t>せいさんりょう</t>
    </rPh>
    <rPh sb="8" eb="10">
      <t>ぞうか</t>
    </rPh>
    <rPh sb="10" eb="11">
      <t>また</t>
    </rPh>
    <rPh sb="12" eb="15">
      <t>せいさんせい</t>
    </rPh>
    <rPh sb="16" eb="18">
      <t>こうじょう</t>
    </rPh>
    <phoneticPr fontId="20" type="Hiragana"/>
  </si>
  <si>
    <t>２－２　経営管理の対象となる森林の確保</t>
    <rPh sb="4" eb="6">
      <t>けいえい</t>
    </rPh>
    <rPh sb="6" eb="8">
      <t>かんり</t>
    </rPh>
    <rPh sb="9" eb="11">
      <t>たいしょう</t>
    </rPh>
    <rPh sb="14" eb="16">
      <t>しんりん</t>
    </rPh>
    <rPh sb="17" eb="19">
      <t>かくほ</t>
    </rPh>
    <phoneticPr fontId="20" type="Hiragana"/>
  </si>
  <si>
    <t>直近の実績のうち材積欄を入力してください。</t>
    <phoneticPr fontId="20" type="Hiragana"/>
  </si>
  <si>
    <t>直近の実績を記入してください。</t>
    <rPh sb="6" eb="8">
      <t>きにゅう</t>
    </rPh>
    <phoneticPr fontId="20" type="Hiragana"/>
  </si>
  <si>
    <t>[３又は５]年後の目標を入力してください。</t>
    <rPh sb="9" eb="11">
      <t>もくひょう</t>
    </rPh>
    <phoneticPr fontId="20" type="Hiragana"/>
  </si>
  <si>
    <r>
      <t xml:space="preserve">◎直近３事業年度分
（法人）決算報告書の写し、
　　　　 </t>
    </r>
    <r>
      <rPr>
        <sz val="11"/>
        <rFont val="ＭＳ Ｐゴシック"/>
        <family val="3"/>
        <charset val="128"/>
      </rPr>
      <t>直近３年分の減価償却費を確認できる書類（製造原価報告書や販管費明細書
　　　 　などに減価償却費の勘定科目が記載されている場合は、その当該書類）
（個人）①確定申告書の控用の写し
　　　 　②青色申告決算書又は収支内訳書の控用の写し
※現在、県のホームページで「法36条の民間事業者」として公表されている場合（令和7年10月1日から令和8年9月30日まで。「育成経営体」ではない。）は、直近の事業年度分のみの提出で可</t>
    </r>
    <rPh sb="11" eb="13">
      <t>ホウジン</t>
    </rPh>
    <rPh sb="14" eb="16">
      <t>ケッサン</t>
    </rPh>
    <rPh sb="16" eb="18">
      <t>ホウコク</t>
    </rPh>
    <rPh sb="18" eb="19">
      <t>ショ</t>
    </rPh>
    <rPh sb="20" eb="21">
      <t>ウツ</t>
    </rPh>
    <rPh sb="29" eb="31">
      <t>チョッキン</t>
    </rPh>
    <rPh sb="32" eb="34">
      <t>ネンブン</t>
    </rPh>
    <rPh sb="35" eb="37">
      <t>ゲンカ</t>
    </rPh>
    <rPh sb="37" eb="40">
      <t>ショウキャクヒ</t>
    </rPh>
    <rPh sb="41" eb="43">
      <t>カクニン</t>
    </rPh>
    <rPh sb="46" eb="48">
      <t>ショルイ</t>
    </rPh>
    <rPh sb="107" eb="109">
      <t>カクテイ</t>
    </rPh>
    <rPh sb="109" eb="111">
      <t>シンコク</t>
    </rPh>
    <rPh sb="111" eb="112">
      <t>ショ</t>
    </rPh>
    <rPh sb="113" eb="114">
      <t>ヒカ</t>
    </rPh>
    <rPh sb="114" eb="115">
      <t>ヨウ</t>
    </rPh>
    <rPh sb="116" eb="117">
      <t>ウツ</t>
    </rPh>
    <rPh sb="125" eb="127">
      <t>アオイロ</t>
    </rPh>
    <rPh sb="127" eb="129">
      <t>シンコク</t>
    </rPh>
    <rPh sb="129" eb="132">
      <t>ケッサンショ</t>
    </rPh>
    <rPh sb="132" eb="133">
      <t>マタ</t>
    </rPh>
    <rPh sb="134" eb="136">
      <t>シュウシ</t>
    </rPh>
    <rPh sb="136" eb="139">
      <t>ウチワケショ</t>
    </rPh>
    <rPh sb="140" eb="141">
      <t>ヒカ</t>
    </rPh>
    <rPh sb="141" eb="142">
      <t>ヨウ</t>
    </rPh>
    <rPh sb="143" eb="144">
      <t>ウツ</t>
    </rPh>
    <rPh sb="147" eb="149">
      <t>ゲンザイ</t>
    </rPh>
    <rPh sb="150" eb="151">
      <t>ケン</t>
    </rPh>
    <rPh sb="160" eb="161">
      <t>ホウ</t>
    </rPh>
    <rPh sb="163" eb="164">
      <t>ジョウ</t>
    </rPh>
    <rPh sb="165" eb="167">
      <t>ミンカン</t>
    </rPh>
    <rPh sb="167" eb="170">
      <t>ジギョウシャ</t>
    </rPh>
    <rPh sb="174" eb="176">
      <t>コウヒョウ</t>
    </rPh>
    <rPh sb="181" eb="183">
      <t>バアイ</t>
    </rPh>
    <rPh sb="184" eb="186">
      <t>レイワ</t>
    </rPh>
    <rPh sb="187" eb="188">
      <t>ネン</t>
    </rPh>
    <rPh sb="190" eb="191">
      <t>ガツ</t>
    </rPh>
    <rPh sb="192" eb="193">
      <t>ニチ</t>
    </rPh>
    <rPh sb="195" eb="197">
      <t>レイワ</t>
    </rPh>
    <rPh sb="198" eb="199">
      <t>ネン</t>
    </rPh>
    <rPh sb="200" eb="201">
      <t>ガツ</t>
    </rPh>
    <rPh sb="203" eb="204">
      <t>ニチ</t>
    </rPh>
    <rPh sb="208" eb="210">
      <t>イクセイ</t>
    </rPh>
    <rPh sb="210" eb="213">
      <t>ケイエイタイ</t>
    </rPh>
    <rPh sb="222" eb="224">
      <t>チョッキン</t>
    </rPh>
    <rPh sb="225" eb="227">
      <t>ジギョウ</t>
    </rPh>
    <rPh sb="227" eb="230">
      <t>ネンドブン</t>
    </rPh>
    <rPh sb="233" eb="235">
      <t>テイシュツ</t>
    </rPh>
    <rPh sb="236" eb="237">
      <t>カ</t>
    </rPh>
    <phoneticPr fontId="5"/>
  </si>
  <si>
    <t>(4)林業技能士（１級または2級）の在籍</t>
    <rPh sb="3" eb="5">
      <t>リンギョウ</t>
    </rPh>
    <rPh sb="5" eb="8">
      <t>ギノウシ</t>
    </rPh>
    <rPh sb="10" eb="11">
      <t>キュウ</t>
    </rPh>
    <rPh sb="15" eb="16">
      <t>キュウ</t>
    </rPh>
    <rPh sb="18" eb="20">
      <t>ザイセキ</t>
    </rPh>
    <phoneticPr fontId="5"/>
  </si>
  <si>
    <t>直近の実績</t>
    <rPh sb="0" eb="2">
      <t>チョッキン</t>
    </rPh>
    <rPh sb="3" eb="5">
      <t>ジッセキ</t>
    </rPh>
    <phoneticPr fontId="5"/>
  </si>
  <si>
    <t>(1)～(3)いずれも「３年未満」、かつ(4)についても「在籍していない」場合、作業の質や安全性等が確保されていることを証明する書類を添付してください。
※(3)については、１人でも該当者がいる場合は対象とし、また他社での経験も含めてください。</t>
    <rPh sb="13" eb="14">
      <t>ネン</t>
    </rPh>
    <rPh sb="14" eb="16">
      <t>ミマン</t>
    </rPh>
    <rPh sb="29" eb="31">
      <t>ザイセキ</t>
    </rPh>
    <rPh sb="37" eb="39">
      <t>バアイ</t>
    </rPh>
    <rPh sb="40" eb="42">
      <t>サギョウ</t>
    </rPh>
    <rPh sb="41" eb="42">
      <t>ゲンサク</t>
    </rPh>
    <rPh sb="87" eb="89">
      <t>ヒトリ</t>
    </rPh>
    <rPh sb="91" eb="93">
      <t>ガイトウ</t>
    </rPh>
    <rPh sb="93" eb="94">
      <t>シャ</t>
    </rPh>
    <rPh sb="97" eb="99">
      <t>バアイ</t>
    </rPh>
    <rPh sb="100" eb="102">
      <t>タイショウ</t>
    </rPh>
    <rPh sb="107" eb="109">
      <t>タシャ</t>
    </rPh>
    <rPh sb="111" eb="113">
      <t>ケイケン</t>
    </rPh>
    <rPh sb="114" eb="115">
      <t>フク</t>
    </rPh>
    <phoneticPr fontId="5"/>
  </si>
  <si>
    <t>○</t>
  </si>
  <si>
    <t>(2)-3</t>
    <phoneticPr fontId="20" type="Hiragana"/>
  </si>
  <si>
    <t>「提出日以前の3年間に、死傷災害（休業４日以上）を起こしている。」欄のいずれか一方のみに○を入力してください。</t>
    <rPh sb="8" eb="9">
      <t>ねん</t>
    </rPh>
    <phoneticPr fontId="20" type="Hiragana"/>
  </si>
  <si>
    <t>「提出日以前の3年間に、死傷災害（休業４日以上）を起こしている。」場合、適切な再発防止策が定められていることが必要です。</t>
    <rPh sb="8" eb="9">
      <t>ねん</t>
    </rPh>
    <rPh sb="33" eb="35">
      <t>ばあい</t>
    </rPh>
    <rPh sb="36" eb="38">
      <t>てきせつ</t>
    </rPh>
    <rPh sb="39" eb="41">
      <t>さいはつ</t>
    </rPh>
    <rPh sb="41" eb="43">
      <t>ぼうし</t>
    </rPh>
    <rPh sb="43" eb="44">
      <t>さく</t>
    </rPh>
    <rPh sb="45" eb="46">
      <t>さだ</t>
    </rPh>
    <rPh sb="55" eb="57">
      <t>ひつよう</t>
    </rPh>
    <phoneticPr fontId="20" type="Hiragana"/>
  </si>
  <si>
    <t>承諾をお願いいたします</t>
    <rPh sb="0" eb="2">
      <t>しょうだく</t>
    </rPh>
    <rPh sb="4" eb="5">
      <t>ねが</t>
    </rPh>
    <phoneticPr fontId="20" type="Hiragana"/>
  </si>
  <si>
    <t>「(5)雇用の状況」欄の常用職員数と「(6)支払賃金の状況」欄の合計人数が一致していません。ただし、年度途中で退職した者、就業した者がいる場合はこの限りではありません。</t>
    <rPh sb="50" eb="52">
      <t>ねんど</t>
    </rPh>
    <rPh sb="52" eb="54">
      <t>とちゅう</t>
    </rPh>
    <rPh sb="55" eb="57">
      <t>たいしょく</t>
    </rPh>
    <rPh sb="59" eb="60">
      <t>もの</t>
    </rPh>
    <rPh sb="61" eb="63">
      <t>しゅうぎょう</t>
    </rPh>
    <rPh sb="65" eb="66">
      <t>もの</t>
    </rPh>
    <rPh sb="69" eb="71">
      <t>ばあい</t>
    </rPh>
    <rPh sb="74" eb="75">
      <t>かぎ</t>
    </rPh>
    <phoneticPr fontId="20" type="Hiragana"/>
  </si>
  <si>
    <t>前回申請年度を入力してください。</t>
    <phoneticPr fontId="20" type="Hiragana"/>
  </si>
  <si>
    <t>[３又は５]年後の目標の材積欄を入力してください。</t>
    <phoneticPr fontId="20" type="Hiragana"/>
  </si>
  <si>
    <t>№</t>
    <phoneticPr fontId="20" type="Hiragana"/>
  </si>
  <si>
    <t>目標を５年後に設定している場合は、生産量（主伐と間伐の材積の合計）、又は生産性（主伐と間伐の合計）が、５年後に1.2割以上増加するように目標設定してください。ただし、直近の実績の生産量が５，０００㎥／年以上であり、かつ№１３が「OK」と表示されている場合は、目標の修正は不要とします。または、直近の実績の生産性が、間伐で５㎥／人日以上、かつ主伐で７㎥／人日以上であり、かつ№１４が「OK」と表示されている場合も、目標の修正は不要とします。</t>
    <rPh sb="118" eb="120">
      <t>ひょうじ</t>
    </rPh>
    <rPh sb="195" eb="197">
      <t>ひょうじ</t>
    </rPh>
    <phoneticPr fontId="20" type="Hiragana"/>
  </si>
  <si>
    <t>直近の実績が30ha以上の場合は、その実績以上の目標を設定してください。ただし、№18及び№19が「OK」と表示されている場合、修正は不要とします。</t>
    <rPh sb="10" eb="12">
      <t>いじょう</t>
    </rPh>
    <rPh sb="43" eb="44">
      <t>およ</t>
    </rPh>
    <rPh sb="54" eb="56">
      <t>ひょうじ</t>
    </rPh>
    <rPh sb="61" eb="63">
      <t>ばあい</t>
    </rPh>
    <rPh sb="64" eb="66">
      <t>しゅうせい</t>
    </rPh>
    <rPh sb="67" eb="69">
      <t>ふよう</t>
    </rPh>
    <phoneticPr fontId="20" type="Hiragana"/>
  </si>
  <si>
    <t>目標を3年後に設定している場合は、3年後に1.1割以上増加するように目標設定してください。ただし、直近の実績が30ha以上の場合で、かつ№20が「OK」と表示されている場合、修正は不要とします。</t>
    <rPh sb="13" eb="15">
      <t>ばあい</t>
    </rPh>
    <rPh sb="77" eb="79">
      <t>ひょうじ</t>
    </rPh>
    <rPh sb="84" eb="86">
      <t>ばあい</t>
    </rPh>
    <phoneticPr fontId="20" type="Hiragana"/>
  </si>
  <si>
    <t>目標を５年後に設定している場合は、5年後に1.2割以上増加するように目標設定してください。ただし、直近の実績が30ha以上の場合で、かつ№20が「OK」と表示されている場合、修正は不要とします。</t>
    <rPh sb="0" eb="2">
      <t>もくひょう</t>
    </rPh>
    <rPh sb="4" eb="6">
      <t>ねんご</t>
    </rPh>
    <rPh sb="7" eb="9">
      <t>せってい</t>
    </rPh>
    <rPh sb="13" eb="15">
      <t>ばあい</t>
    </rPh>
    <rPh sb="18" eb="20">
      <t>ねんご</t>
    </rPh>
    <rPh sb="24" eb="25">
      <t>わり</t>
    </rPh>
    <rPh sb="25" eb="27">
      <t>いじょう</t>
    </rPh>
    <rPh sb="27" eb="29">
      <t>ぞうか</t>
    </rPh>
    <rPh sb="34" eb="36">
      <t>もくひょう</t>
    </rPh>
    <rPh sb="36" eb="38">
      <t>せってい</t>
    </rPh>
    <rPh sb="77" eb="79">
      <t>ひょうじ</t>
    </rPh>
    <rPh sb="84" eb="86">
      <t>ばあい</t>
    </rPh>
    <phoneticPr fontId="20" type="Hiragana"/>
  </si>
  <si>
    <t>３年後に目標を設定する場合は、生産量（主伐と間伐の材積の合計）または生産性（主伐と間伐の合計）が、３年後に現状の１．１倍以上（１０％以上）増加するように目標を設定してください。ただし、直近の実績の生産量が５，０００㎥／年以上であり、かつ№１３が「OK」と表示されている場合は、目標の修正は不要とします。または、直近の実績の生産性が、間伐で５㎥／人日以上、かつ主伐で７㎥／人日以上であり、かつ№１４が「OK」と表示されている場合も、目標の修正は不要とします。</t>
    <phoneticPr fontId="20" type="Hiragana"/>
  </si>
  <si>
    <t xml:space="preserve">直近の実績の生産量が５，０００㎥／年以上の場合は、その実績以上の目標を設定してください。ただし、№１１と№１２のいずれも「OK」と表示されている場合、または直近の実績の生産性が間伐で５㎥／人日以上かつ主伐で７㎥／人日以上であり、かつ№１４が「OK」と表示されている場合は、目標の修正は不要とします。
</t>
    <phoneticPr fontId="20" type="Hiragana"/>
  </si>
  <si>
    <t xml:space="preserve">直近の実績が生産性で、間伐が５㎥／人日以上かつ主伐が７㎥／人日以上の場合は、それぞれの数値以上の目標を設定してください。ただし、№１１と№１２がいずれも「OK」と表示されている場合、または直近の実績の生産量が５，０００㎥／年以上で№１３が「OK」と表示されている場合は、目標の修正は不要とします。
</t>
    <phoneticPr fontId="20" type="Hiragana"/>
  </si>
  <si>
    <t>(6)について「該当しない」場合、令和８年度末までに必ず対応することをコメントやメモに記録してください。また、森林所有者との契約がない場合や、他者に業務を請け負わせていない場合も、その旨をコメントやメモで残してください。※このメッセージは消えません。対応を忘れないように念のため忠告をさせていただいております。</t>
    <rPh sb="8" eb="10">
      <t>がいとう</t>
    </rPh>
    <rPh sb="14" eb="16">
      <t>ばあい</t>
    </rPh>
    <rPh sb="119" eb="120">
      <t>き</t>
    </rPh>
    <rPh sb="125" eb="127">
      <t>たいおう</t>
    </rPh>
    <rPh sb="128" eb="129">
      <t>わす</t>
    </rPh>
    <rPh sb="135" eb="136">
      <t>ねん</t>
    </rPh>
    <rPh sb="139" eb="141">
      <t>ちゅうこく</t>
    </rPh>
    <phoneticPr fontId="20" type="Hiragana"/>
  </si>
  <si>
    <t>(7)について、「該当しない」場合、令和８年度末までに必ず対応することをコメントやメモに記録してください。※このメッセージは消えません。対応を忘れないように念のため忠告をさせていただいております。</t>
    <rPh sb="15" eb="17">
      <t>ばあい</t>
    </rPh>
    <phoneticPr fontId="20" type="Hiragana"/>
  </si>
  <si>
    <r>
      <t xml:space="preserve">  1　　※（１）～（11）</t>
    </r>
    <r>
      <rPr>
        <b/>
        <sz val="12"/>
        <color rgb="FF0070C0"/>
        <rFont val="ＭＳ Ｐゴシック"/>
        <family val="3"/>
        <charset val="128"/>
      </rPr>
      <t>が全てそろっていますか？</t>
    </r>
    <rPh sb="15" eb="16">
      <t>すべ</t>
    </rPh>
    <phoneticPr fontId="5" type="Hiragana"/>
  </si>
  <si>
    <t>直近の社会・労働保険、退職金共済等への加入状況が確認できる書類
　労働保険概算・確定保険料申告書の事業主控、健康保険/厚生年金保険被保険者報酬月額算定基礎届総括表の写し、労災保険率決定通知書の写し、退職金共済手帳の写し等　※申請日時点で在籍する労働者全員分</t>
    <rPh sb="0" eb="2">
      <t>ちょっきん</t>
    </rPh>
    <rPh sb="3" eb="4">
      <t>しゃ</t>
    </rPh>
    <rPh sb="4" eb="5">
      <t>かい</t>
    </rPh>
    <rPh sb="11" eb="13">
      <t>たいしょく</t>
    </rPh>
    <rPh sb="13" eb="14">
      <t>きん</t>
    </rPh>
    <rPh sb="14" eb="16">
      <t>きょうさい</t>
    </rPh>
    <rPh sb="16" eb="17">
      <t>とう</t>
    </rPh>
    <rPh sb="32" eb="34">
      <t>ろうどう</t>
    </rPh>
    <rPh sb="34" eb="36">
      <t>ほけん</t>
    </rPh>
    <rPh sb="36" eb="38">
      <t>がいさん</t>
    </rPh>
    <rPh sb="39" eb="41">
      <t>かくてい</t>
    </rPh>
    <rPh sb="41" eb="44">
      <t>ほけんりょう</t>
    </rPh>
    <rPh sb="44" eb="47">
      <t>しんこくしょ</t>
    </rPh>
    <rPh sb="48" eb="50">
      <t>じぎょう</t>
    </rPh>
    <rPh sb="50" eb="51">
      <t>ぬし</t>
    </rPh>
    <rPh sb="51" eb="52">
      <t>ひか</t>
    </rPh>
    <rPh sb="53" eb="55">
      <t>けんこう</t>
    </rPh>
    <rPh sb="55" eb="57">
      <t>ほけん</t>
    </rPh>
    <rPh sb="58" eb="60">
      <t>こうせい</t>
    </rPh>
    <rPh sb="60" eb="62">
      <t>ねんきん</t>
    </rPh>
    <rPh sb="62" eb="64">
      <t>ほけん</t>
    </rPh>
    <rPh sb="64" eb="65">
      <t>ひ</t>
    </rPh>
    <rPh sb="65" eb="68">
      <t>ほけんしゃ</t>
    </rPh>
    <rPh sb="68" eb="70">
      <t>ほうしゅう</t>
    </rPh>
    <rPh sb="70" eb="72">
      <t>げつがく</t>
    </rPh>
    <rPh sb="72" eb="74">
      <t>さんてい</t>
    </rPh>
    <rPh sb="74" eb="76">
      <t>きそ</t>
    </rPh>
    <rPh sb="76" eb="77">
      <t>とどけ</t>
    </rPh>
    <rPh sb="77" eb="79">
      <t>そうかつ</t>
    </rPh>
    <rPh sb="79" eb="80">
      <t>ひょう</t>
    </rPh>
    <rPh sb="81" eb="82">
      <t>うつ</t>
    </rPh>
    <rPh sb="84" eb="86">
      <t>ろうさい</t>
    </rPh>
    <rPh sb="86" eb="88">
      <t>ほけん</t>
    </rPh>
    <rPh sb="88" eb="89">
      <t>りつ</t>
    </rPh>
    <rPh sb="89" eb="91">
      <t>けってい</t>
    </rPh>
    <rPh sb="91" eb="93">
      <t>つうち</t>
    </rPh>
    <rPh sb="93" eb="94">
      <t>しょ</t>
    </rPh>
    <rPh sb="95" eb="96">
      <t>うつ</t>
    </rPh>
    <rPh sb="99" eb="101">
      <t>たいしょく</t>
    </rPh>
    <rPh sb="101" eb="102">
      <t>きん</t>
    </rPh>
    <rPh sb="102" eb="104">
      <t>きょうさい</t>
    </rPh>
    <rPh sb="104" eb="106">
      <t>てちょう</t>
    </rPh>
    <rPh sb="107" eb="108">
      <t>うつ</t>
    </rPh>
    <rPh sb="112" eb="114">
      <t>しんせい</t>
    </rPh>
    <rPh sb="114" eb="115">
      <t>び</t>
    </rPh>
    <rPh sb="115" eb="117">
      <t>じてん</t>
    </rPh>
    <rPh sb="118" eb="120">
      <t>ざいせき</t>
    </rPh>
    <rPh sb="122" eb="125">
      <t>ろうどうしゃ</t>
    </rPh>
    <rPh sb="125" eb="127">
      <t>ぜんいん</t>
    </rPh>
    <rPh sb="127" eb="128">
      <t>ぶん</t>
    </rPh>
    <phoneticPr fontId="5" type="Hiragana"/>
  </si>
  <si>
    <r>
      <t xml:space="preserve">労働安全衛生法に基づく特別教育の実施状況が確認できる書類
　①特別教育を受けた者 ②終了証等の交付年月日 ③講習名 ④特別講習の実施機関が確認できる書類（作成した一覧表、修了証の写し等）
</t>
    </r>
    <r>
      <rPr>
        <sz val="11"/>
        <rFont val="ＭＳ Ｐゴシック"/>
        <family val="3"/>
        <charset val="128"/>
      </rPr>
      <t>※申請日時点で在籍する労働者全員分</t>
    </r>
    <rPh sb="31" eb="33">
      <t>とくべつ</t>
    </rPh>
    <rPh sb="33" eb="35">
      <t>きょういく</t>
    </rPh>
    <rPh sb="36" eb="37">
      <t>う</t>
    </rPh>
    <rPh sb="39" eb="40">
      <t>もの</t>
    </rPh>
    <rPh sb="42" eb="45">
      <t>しゅうりょうしょう</t>
    </rPh>
    <rPh sb="45" eb="46">
      <t>とう</t>
    </rPh>
    <rPh sb="47" eb="49">
      <t>こうふ</t>
    </rPh>
    <rPh sb="49" eb="52">
      <t>ねんがっぴ</t>
    </rPh>
    <rPh sb="54" eb="56">
      <t>こうしゅう</t>
    </rPh>
    <rPh sb="56" eb="57">
      <t>めい</t>
    </rPh>
    <rPh sb="59" eb="61">
      <t>とくべつ</t>
    </rPh>
    <rPh sb="61" eb="63">
      <t>こうしゅう</t>
    </rPh>
    <rPh sb="64" eb="66">
      <t>じっし</t>
    </rPh>
    <rPh sb="66" eb="68">
      <t>きかん</t>
    </rPh>
    <rPh sb="69" eb="71">
      <t>かくにん</t>
    </rPh>
    <rPh sb="74" eb="76">
      <t>しょるい</t>
    </rPh>
    <rPh sb="77" eb="79">
      <t>さくせい</t>
    </rPh>
    <rPh sb="81" eb="83">
      <t>いちらん</t>
    </rPh>
    <rPh sb="83" eb="84">
      <t>ひょう</t>
    </rPh>
    <rPh sb="95" eb="97">
      <t>しんせい</t>
    </rPh>
    <rPh sb="97" eb="98">
      <t>び</t>
    </rPh>
    <rPh sb="98" eb="100">
      <t>じてん</t>
    </rPh>
    <rPh sb="101" eb="103">
      <t>ざいせき</t>
    </rPh>
    <rPh sb="105" eb="108">
      <t>ろうどうしゃ</t>
    </rPh>
    <rPh sb="108" eb="110">
      <t>ぜんいん</t>
    </rPh>
    <rPh sb="110" eb="111">
      <t>ぶん</t>
    </rPh>
    <phoneticPr fontId="5" type="Hiragana"/>
  </si>
  <si>
    <t>過去３年以内に休業４日以上の労働災害又は死亡災害が発生している場合で労働災害の概要と再発防止策が定められた書類を作成している場合は、その写し</t>
    <rPh sb="0" eb="2">
      <t>かこ</t>
    </rPh>
    <rPh sb="3" eb="4">
      <t>ねん</t>
    </rPh>
    <rPh sb="4" eb="6">
      <t>いない</t>
    </rPh>
    <rPh sb="7" eb="9">
      <t>きゅうぎょう</t>
    </rPh>
    <rPh sb="10" eb="11">
      <t>にち</t>
    </rPh>
    <rPh sb="11" eb="13">
      <t>いじょう</t>
    </rPh>
    <rPh sb="14" eb="16">
      <t>ろうどう</t>
    </rPh>
    <rPh sb="16" eb="18">
      <t>さいがい</t>
    </rPh>
    <rPh sb="18" eb="19">
      <t>また</t>
    </rPh>
    <rPh sb="20" eb="22">
      <t>しぼう</t>
    </rPh>
    <rPh sb="22" eb="24">
      <t>さいがい</t>
    </rPh>
    <rPh sb="25" eb="27">
      <t>はっせい</t>
    </rPh>
    <rPh sb="31" eb="33">
      <t>ばあい</t>
    </rPh>
    <rPh sb="34" eb="36">
      <t>ろうどう</t>
    </rPh>
    <rPh sb="36" eb="38">
      <t>さいがい</t>
    </rPh>
    <rPh sb="39" eb="41">
      <t>がいよう</t>
    </rPh>
    <rPh sb="42" eb="44">
      <t>さいはつ</t>
    </rPh>
    <rPh sb="44" eb="46">
      <t>ぼうし</t>
    </rPh>
    <rPh sb="46" eb="47">
      <t>さく</t>
    </rPh>
    <rPh sb="48" eb="49">
      <t>さだ</t>
    </rPh>
    <rPh sb="53" eb="55">
      <t>しょるい</t>
    </rPh>
    <rPh sb="56" eb="58">
      <t>さくせい</t>
    </rPh>
    <rPh sb="62" eb="64">
      <t>ばあい</t>
    </rPh>
    <rPh sb="68" eb="69">
      <t>うつ</t>
    </rPh>
    <phoneticPr fontId="5" type="Hiragana"/>
  </si>
  <si>
    <t>権の設定を受けること又は県が定める区域ごとに集約化構想が定められる場合に当</t>
    <rPh sb="10" eb="11">
      <t>また</t>
    </rPh>
    <rPh sb="12" eb="13">
      <t>けん</t>
    </rPh>
    <rPh sb="14" eb="15">
      <t>さだ</t>
    </rPh>
    <rPh sb="17" eb="19">
      <t>くいき</t>
    </rPh>
    <rPh sb="22" eb="25">
      <t>しゅうやくか</t>
    </rPh>
    <rPh sb="25" eb="27">
      <t>こうそう</t>
    </rPh>
    <rPh sb="28" eb="29">
      <t>さだ</t>
    </rPh>
    <rPh sb="33" eb="35">
      <t>ばあい</t>
    </rPh>
    <phoneticPr fontId="20" type="Hiragana"/>
  </si>
  <si>
    <t>とを希望する民間事業者の公募について</t>
    <rPh sb="2" eb="4">
      <t>きぼう</t>
    </rPh>
    <rPh sb="10" eb="11">
      <t>しゃ</t>
    </rPh>
    <rPh sb="12" eb="14">
      <t>こうぼ</t>
    </rPh>
    <phoneticPr fontId="20" type="Hiragana"/>
  </si>
  <si>
    <t>権の設定を受けること又は県が定める区域ごとに集約化構想が定められる場合に当</t>
    <rPh sb="10" eb="11">
      <t>また</t>
    </rPh>
    <rPh sb="12" eb="13">
      <t>けん</t>
    </rPh>
    <rPh sb="14" eb="15">
      <t>さだ</t>
    </rPh>
    <rPh sb="17" eb="19">
      <t>くいき</t>
    </rPh>
    <rPh sb="28" eb="29">
      <t>さだ</t>
    </rPh>
    <rPh sb="33" eb="35">
      <t>ばあい</t>
    </rPh>
    <rPh sb="36" eb="37">
      <t>あ</t>
    </rPh>
    <phoneticPr fontId="20" type="Hiragana"/>
  </si>
  <si>
    <r>
      <rPr>
        <sz val="12"/>
        <rFont val="ＭＳ 明朝"/>
        <family val="1"/>
        <charset val="128"/>
      </rPr>
      <t>　ことを希望する区域　</t>
    </r>
    <r>
      <rPr>
        <sz val="12"/>
        <color rgb="FFFF0000"/>
        <rFont val="ＭＳ 明朝"/>
        <family val="1"/>
        <charset val="128"/>
      </rPr>
      <t>　　　　　　　　　　　　　　</t>
    </r>
    <r>
      <rPr>
        <b/>
        <sz val="12"/>
        <color rgb="FFFF0000"/>
        <rFont val="ＭＳ 明朝"/>
        <family val="1"/>
        <charset val="128"/>
      </rPr>
      <t>※希望する市町名を記入</t>
    </r>
    <rPh sb="4" eb="6">
      <t>きぼう</t>
    </rPh>
    <rPh sb="8" eb="10">
      <t>くいき</t>
    </rPh>
    <phoneticPr fontId="20" type="Hiragana"/>
  </si>
  <si>
    <r>
      <t>　経営管理実施権の設定を受けること</t>
    </r>
    <r>
      <rPr>
        <sz val="12"/>
        <rFont val="ＭＳ 明朝"/>
        <family val="1"/>
        <charset val="128"/>
      </rPr>
      <t>又は集約化構想における一体経営管理森林の</t>
    </r>
    <rPh sb="17" eb="18">
      <t>また</t>
    </rPh>
    <rPh sb="19" eb="22">
      <t>しゅうやくか</t>
    </rPh>
    <rPh sb="22" eb="24">
      <t>こうそう</t>
    </rPh>
    <rPh sb="28" eb="30">
      <t>いったい</t>
    </rPh>
    <rPh sb="30" eb="32">
      <t>けいえい</t>
    </rPh>
    <rPh sb="32" eb="34">
      <t>かんり</t>
    </rPh>
    <rPh sb="34" eb="36">
      <t>しんりん</t>
    </rPh>
    <phoneticPr fontId="20" type="Hiragana"/>
  </si>
  <si>
    <t>区域内の森林について経営管理を行うことを希望する区域が所在地から遠隔地で</t>
    <rPh sb="0" eb="1">
      <t>く</t>
    </rPh>
    <rPh sb="27" eb="30">
      <t>しょざいち</t>
    </rPh>
    <rPh sb="32" eb="35">
      <t>えんかくち</t>
    </rPh>
    <phoneticPr fontId="20" type="Hiragana"/>
  </si>
  <si>
    <r>
      <t>　(1)「直営」とは</t>
    </r>
    <r>
      <rPr>
        <sz val="11"/>
        <rFont val="ＭＳ 明朝"/>
        <family val="1"/>
        <charset val="128"/>
      </rPr>
      <t>、事業主自身、役員、雇用契約のない家族従事者及び直接雇用する現場作業職員により実施したもの。</t>
    </r>
    <rPh sb="11" eb="14">
      <t>ジギョウヌシ</t>
    </rPh>
    <rPh sb="14" eb="16">
      <t>ジシン</t>
    </rPh>
    <rPh sb="17" eb="19">
      <t>ヤクイン</t>
    </rPh>
    <rPh sb="20" eb="22">
      <t>コヨウ</t>
    </rPh>
    <rPh sb="22" eb="24">
      <t>ケイヤク</t>
    </rPh>
    <rPh sb="27" eb="29">
      <t>カゾク</t>
    </rPh>
    <rPh sb="29" eb="32">
      <t>ジュウジシャ</t>
    </rPh>
    <rPh sb="32" eb="33">
      <t>オヨ</t>
    </rPh>
    <rPh sb="34" eb="36">
      <t>チョクセツ</t>
    </rPh>
    <rPh sb="36" eb="38">
      <t>コヨウ</t>
    </rPh>
    <rPh sb="40" eb="42">
      <t>ゲンバ</t>
    </rPh>
    <rPh sb="42" eb="44">
      <t>サギョウ</t>
    </rPh>
    <rPh sb="44" eb="46">
      <t>ショクイン</t>
    </rPh>
    <rPh sb="49" eb="51">
      <t>ジッシ</t>
    </rPh>
    <phoneticPr fontId="5"/>
  </si>
  <si>
    <t>　　「請負」とは、他者へ請け負わせることにより実施したもの。</t>
    <rPh sb="3" eb="5">
      <t>ウケオイ</t>
    </rPh>
    <rPh sb="9" eb="11">
      <t>タシャ</t>
    </rPh>
    <rPh sb="12" eb="13">
      <t>ウ</t>
    </rPh>
    <rPh sb="14" eb="15">
      <t>オ</t>
    </rPh>
    <rPh sb="23" eb="25">
      <t>ジッシ</t>
    </rPh>
    <phoneticPr fontId="5"/>
  </si>
  <si>
    <t>　(3)雇用量は、直接雇用している林業作業員を対象に、直接作業に携わった者の延べ労働日数を記載すること。なお、個人事業主本人、</t>
    <rPh sb="4" eb="7">
      <t>コヨウリョウ</t>
    </rPh>
    <rPh sb="9" eb="11">
      <t>チョクセツ</t>
    </rPh>
    <rPh sb="11" eb="13">
      <t>コヨウ</t>
    </rPh>
    <rPh sb="17" eb="19">
      <t>リンギョウ</t>
    </rPh>
    <rPh sb="19" eb="22">
      <t>サギョウイン</t>
    </rPh>
    <rPh sb="23" eb="25">
      <t>タイショウ</t>
    </rPh>
    <rPh sb="27" eb="29">
      <t>チョクセツ</t>
    </rPh>
    <rPh sb="29" eb="31">
      <t>サギョウ</t>
    </rPh>
    <rPh sb="32" eb="33">
      <t>タズサ</t>
    </rPh>
    <rPh sb="36" eb="37">
      <t>モノ</t>
    </rPh>
    <rPh sb="38" eb="39">
      <t>ノ</t>
    </rPh>
    <rPh sb="40" eb="42">
      <t>ロウドウ</t>
    </rPh>
    <rPh sb="42" eb="44">
      <t>ニッスウ</t>
    </rPh>
    <rPh sb="45" eb="47">
      <t>キサイ</t>
    </rPh>
    <rPh sb="55" eb="57">
      <t>コジン</t>
    </rPh>
    <rPh sb="57" eb="60">
      <t>ジギョウヌシ</t>
    </rPh>
    <rPh sb="60" eb="62">
      <t>ホンニン</t>
    </rPh>
    <phoneticPr fontId="5"/>
  </si>
  <si>
    <t>　(4)造林・保育の事業量のうちその他には除伐、枝打ち等の保育作業について単位とともに記入すること。</t>
    <rPh sb="7" eb="9">
      <t>ホイク</t>
    </rPh>
    <rPh sb="37" eb="39">
      <t>タンイ</t>
    </rPh>
    <rPh sb="43" eb="45">
      <t>キニュウ</t>
    </rPh>
    <phoneticPr fontId="5"/>
  </si>
  <si>
    <r>
      <t>　</t>
    </r>
    <r>
      <rPr>
        <b/>
        <sz val="12"/>
        <rFont val="ＭＳ 明朝"/>
        <family val="1"/>
        <charset val="128"/>
      </rPr>
      <t>　</t>
    </r>
    <r>
      <rPr>
        <b/>
        <u/>
        <sz val="12"/>
        <rFont val="ＭＳ 明朝"/>
        <family val="1"/>
        <charset val="128"/>
      </rPr>
      <t>ない。</t>
    </r>
    <r>
      <rPr>
        <b/>
        <sz val="12"/>
        <rFont val="ＭＳ 明朝"/>
        <family val="1"/>
        <charset val="128"/>
      </rPr>
      <t>また、取り組む意思があるものについては別途〇をすること</t>
    </r>
    <r>
      <rPr>
        <b/>
        <sz val="12"/>
        <color rgb="FFFF0000"/>
        <rFont val="ＭＳ 明朝"/>
        <family val="1"/>
        <charset val="128"/>
      </rPr>
      <t>。</t>
    </r>
    <r>
      <rPr>
        <b/>
        <sz val="12"/>
        <rFont val="ＭＳ 明朝"/>
        <family val="1"/>
      </rPr>
      <t>）</t>
    </r>
    <rPh sb="8" eb="9">
      <t>ト</t>
    </rPh>
    <rPh sb="10" eb="11">
      <t>ク</t>
    </rPh>
    <rPh sb="12" eb="14">
      <t>イシ</t>
    </rPh>
    <rPh sb="24" eb="26">
      <t>ベット</t>
    </rPh>
    <phoneticPr fontId="5"/>
  </si>
  <si>
    <r>
      <rPr>
        <sz val="11"/>
        <rFont val="ＭＳ 明朝"/>
        <family val="1"/>
        <charset val="128"/>
      </rPr>
      <t>(2)-3　提出日以前の３年間に、死傷災害（休業４日以上）の発生の有無</t>
    </r>
    <rPh sb="6" eb="8">
      <t>テイシュツ</t>
    </rPh>
    <rPh sb="8" eb="9">
      <t>ビ</t>
    </rPh>
    <rPh sb="9" eb="11">
      <t>イゼン</t>
    </rPh>
    <rPh sb="13" eb="15">
      <t>ネンカン</t>
    </rPh>
    <rPh sb="17" eb="19">
      <t>シショウ</t>
    </rPh>
    <rPh sb="19" eb="21">
      <t>サイガイ</t>
    </rPh>
    <rPh sb="22" eb="24">
      <t>キュウギョウ</t>
    </rPh>
    <rPh sb="25" eb="26">
      <t>ニチ</t>
    </rPh>
    <rPh sb="26" eb="28">
      <t>イジョウ</t>
    </rPh>
    <rPh sb="30" eb="32">
      <t>ハッセイ</t>
    </rPh>
    <rPh sb="33" eb="35">
      <t>ウム</t>
    </rPh>
    <phoneticPr fontId="5"/>
  </si>
  <si>
    <r>
      <t>(3)労働者災害補償保険に加入している。</t>
    </r>
    <r>
      <rPr>
        <sz val="11"/>
        <rFont val="ＭＳ 明朝"/>
        <family val="1"/>
        <charset val="128"/>
      </rPr>
      <t>（一人親方等の特別加入を含む）</t>
    </r>
    <rPh sb="3" eb="6">
      <t>ロウドウシャ</t>
    </rPh>
    <rPh sb="6" eb="8">
      <t>サイガイ</t>
    </rPh>
    <rPh sb="8" eb="10">
      <t>ホショウ</t>
    </rPh>
    <rPh sb="10" eb="12">
      <t>ホケン</t>
    </rPh>
    <rPh sb="13" eb="15">
      <t>カニュウ</t>
    </rPh>
    <rPh sb="21" eb="23">
      <t>ヒトリ</t>
    </rPh>
    <rPh sb="23" eb="25">
      <t>オヤカタ</t>
    </rPh>
    <rPh sb="25" eb="26">
      <t>トウ</t>
    </rPh>
    <rPh sb="27" eb="29">
      <t>トクベツ</t>
    </rPh>
    <rPh sb="29" eb="31">
      <t>カニュウ</t>
    </rPh>
    <rPh sb="32" eb="33">
      <t>フク</t>
    </rPh>
    <phoneticPr fontId="5"/>
  </si>
  <si>
    <r>
      <t>10</t>
    </r>
    <r>
      <rPr>
        <sz val="12"/>
        <rFont val="ＭＳ ゴシック"/>
        <family val="3"/>
        <charset val="128"/>
      </rPr>
      <t>　常勤役員の設置　（法人のみ記入。必ず設置しなければならない）</t>
    </r>
    <rPh sb="3" eb="5">
      <t>ジョウキン</t>
    </rPh>
    <rPh sb="5" eb="7">
      <t>ヤクイン</t>
    </rPh>
    <rPh sb="8" eb="10">
      <t>セッチ</t>
    </rPh>
    <rPh sb="12" eb="14">
      <t>ホウジン</t>
    </rPh>
    <rPh sb="16" eb="18">
      <t>キニュウ</t>
    </rPh>
    <rPh sb="19" eb="20">
      <t>カナラ</t>
    </rPh>
    <rPh sb="21" eb="23">
      <t>セッチ</t>
    </rPh>
    <phoneticPr fontId="5"/>
  </si>
  <si>
    <t>　応募時に在職した林業現場作業職員（直接雇用して、造林、保育、伐採その他の森林の施業に従事させた職員）について、常用の有無を問わず記載すること（臨時・季節も含む）。　年度期間中に退職した者についても記載し、備考に退職年月を記載すること。なお、年度途中に退職した者は、雇用形態、社会保険の加入状況の欄を記載する必要はない。</t>
    <rPh sb="1" eb="3">
      <t>オウボ</t>
    </rPh>
    <rPh sb="3" eb="4">
      <t>ジ</t>
    </rPh>
    <rPh sb="133" eb="135">
      <t>コヨウ</t>
    </rPh>
    <rPh sb="135" eb="137">
      <t>ケイタイ</t>
    </rPh>
    <rPh sb="138" eb="140">
      <t>シャカイ</t>
    </rPh>
    <rPh sb="140" eb="142">
      <t>ホケン</t>
    </rPh>
    <rPh sb="143" eb="145">
      <t>カニュウ</t>
    </rPh>
    <rPh sb="145" eb="147">
      <t>ジョウキョウ</t>
    </rPh>
    <phoneticPr fontId="20"/>
  </si>
  <si>
    <t>●●株式会社</t>
    <rPh sb="2" eb="6">
      <t>かぶしきがいしゃ</t>
    </rPh>
    <phoneticPr fontId="5" type="Hiragana"/>
  </si>
  <si>
    <t>静岡太郎</t>
    <rPh sb="0" eb="2">
      <t>しずおか</t>
    </rPh>
    <rPh sb="2" eb="4">
      <t>たろう</t>
    </rPh>
    <phoneticPr fontId="5" type="Hiragana"/>
  </si>
  <si>
    <t>０５４－２２１－２６６７</t>
    <phoneticPr fontId="5" type="Hiragana"/>
  </si>
  <si>
    <t>rinshin@pref.shizuoka.lg.jp</t>
    <phoneticPr fontId="5" type="Hiragana"/>
  </si>
  <si>
    <t>静林第23号</t>
    <rPh sb="0" eb="1">
      <t>しず</t>
    </rPh>
    <rPh sb="1" eb="2">
      <t>りん</t>
    </rPh>
    <rPh sb="2" eb="3">
      <t>だい</t>
    </rPh>
    <rPh sb="5" eb="6">
      <t>ごう</t>
    </rPh>
    <phoneticPr fontId="20" type="Hiragana"/>
  </si>
  <si>
    <t>静岡市追手町９－６</t>
    <rPh sb="0" eb="3">
      <t>しずおかし</t>
    </rPh>
    <rPh sb="3" eb="6">
      <t>おうてまち</t>
    </rPh>
    <phoneticPr fontId="20" type="Hiragana"/>
  </si>
  <si>
    <t>●●株式会社</t>
    <rPh sb="2" eb="6">
      <t>かぶしきがいしゃ</t>
    </rPh>
    <phoneticPr fontId="20" type="Hiragana"/>
  </si>
  <si>
    <t>代表取締役　静岡太郎</t>
    <rPh sb="0" eb="2">
      <t>だいひょう</t>
    </rPh>
    <rPh sb="2" eb="5">
      <t>とりしまりやく</t>
    </rPh>
    <rPh sb="6" eb="8">
      <t>しずおか</t>
    </rPh>
    <rPh sb="8" eb="10">
      <t>たろう</t>
    </rPh>
    <phoneticPr fontId="20" type="Hiragana"/>
  </si>
  <si>
    <t>静岡市、焼津市、藤枝市、裾野市</t>
    <rPh sb="0" eb="3">
      <t>しずおかし</t>
    </rPh>
    <rPh sb="4" eb="7">
      <t>やいづし</t>
    </rPh>
    <rPh sb="8" eb="11">
      <t>ふじえだし</t>
    </rPh>
    <rPh sb="12" eb="15">
      <t>すそのし</t>
    </rPh>
    <phoneticPr fontId="20" type="Hiragana"/>
  </si>
  <si>
    <t>裾野市での施業は裾野支店住所：裾野市●●●‐●●）で対応する。</t>
    <rPh sb="0" eb="3">
      <t>すそのし</t>
    </rPh>
    <rPh sb="5" eb="7">
      <t>せぎょう</t>
    </rPh>
    <rPh sb="8" eb="10">
      <t>すその</t>
    </rPh>
    <rPh sb="10" eb="12">
      <t>してん</t>
    </rPh>
    <rPh sb="12" eb="14">
      <t>じゅうしょ</t>
    </rPh>
    <rPh sb="15" eb="18">
      <t>すそのし</t>
    </rPh>
    <rPh sb="26" eb="28">
      <t>たいおう</t>
    </rPh>
    <phoneticPr fontId="20" type="Hiragana"/>
  </si>
  <si>
    <t>●●株式会社</t>
    <phoneticPr fontId="5"/>
  </si>
  <si>
    <t>代表取締役　静岡　太郎</t>
    <phoneticPr fontId="5"/>
  </si>
  <si>
    <t>４２００８５３</t>
    <phoneticPr fontId="5"/>
  </si>
  <si>
    <t>静岡市追手町９－６</t>
    <phoneticPr fontId="5"/>
  </si>
  <si>
    <t>０５４－２２１－３６１８</t>
  </si>
  <si>
    <t>０５４－２２１－２８２９</t>
  </si>
  <si>
    <t>rinshin@pref.shizuoka.lg.jp</t>
    <phoneticPr fontId="5"/>
  </si>
  <si>
    <t>法人</t>
  </si>
  <si>
    <r>
      <t>２</t>
    </r>
    <r>
      <rPr>
        <sz val="12"/>
        <rFont val="ＭＳ ゴシック"/>
        <family val="3"/>
        <charset val="128"/>
      </rPr>
      <t>－１　生産量の増加又は生産性の向上</t>
    </r>
    <rPh sb="4" eb="6">
      <t>セイサン</t>
    </rPh>
    <rPh sb="6" eb="7">
      <t>リョウ</t>
    </rPh>
    <rPh sb="8" eb="10">
      <t>ゾウカ</t>
    </rPh>
    <rPh sb="10" eb="11">
      <t>マタ</t>
    </rPh>
    <rPh sb="12" eb="15">
      <t>セイサンセイ</t>
    </rPh>
    <rPh sb="16" eb="18">
      <t>コウジョウ</t>
    </rPh>
    <phoneticPr fontId="5"/>
  </si>
  <si>
    <t>・ICT技術の導入により、作業日報の分析・作成を行っている。
・事業ごとに材積量や人工等の目標設定し、生産性の向上を図っている。
・協力事業体には作業日報の作成を指導し、進捗管理を行っている。</t>
    <phoneticPr fontId="5"/>
  </si>
  <si>
    <t>・●●組合と協定書を締結し、共同販売、共同出荷を行っている。
・民間事業者とも協定を締結し、原木の供給を行っている。</t>
    <phoneticPr fontId="5"/>
  </si>
  <si>
    <t>・前年度に直営、請負による伐採・造林の一貫作業システムを導入し、現在も実施している。
・コスト削減のために低密度植栽を森林所有者に提案し、実施した。</t>
    <phoneticPr fontId="5"/>
  </si>
  <si>
    <t>・自社で所有する森林の主伐にあっては、計画書を事前に作成し、適切な更新を実施している。
・他社の所有する森林にあっては、主伐後の更新を含めて計画書の提案を行い、適切な更新を働きかけている。</t>
    <phoneticPr fontId="5"/>
  </si>
  <si>
    <t>・年度当初の職員会議にて遵守状況の確認をするとともに、月次の定期職員会議でも周知、徹底を図っている。
・事務所の目につく場所に貼って意識付けを行っている。
・請負契約時に協力林業経営体と事前打合せを実施し。行動規範について説明し、遵守を約束している。</t>
    <phoneticPr fontId="5"/>
  </si>
  <si>
    <t>静岡県</t>
    <rPh sb="0" eb="3">
      <t>シズオカケン</t>
    </rPh>
    <phoneticPr fontId="5"/>
  </si>
  <si>
    <t>・静岡県ガイドラインの遵守
・年度当初の職員会議にて遵守状況の確認をするとともに、月次の定期職員会議でも周知、徹底を図っている。</t>
    <phoneticPr fontId="5"/>
  </si>
  <si>
    <t>・今年度に雇用契約の見直しを行い、全現場作業員について日給制から月給制へ変更をした。
・前年度に就業規則を改正し、週休２日制を導入した。
・緑の雇用を活用するとともに、自社研修を実施することで、作業員の技術力向上を図っている。
・社会保険の加入率は100%を維持している。新規手当を創設し、福利厚生を充実させた。</t>
    <phoneticPr fontId="5"/>
  </si>
  <si>
    <t>・月１回以上ミーティングを実施し、森林組合連合会等から提供される事故報告等を共有するほか、ＫＹ活動、リスクアセスメントを行っている。
・毎朝、防護用具の確認を徹底して実施し、必要に応じて更新を行っている。
・役員による安全パトロールを実施している。</t>
    <phoneticPr fontId="5"/>
  </si>
  <si>
    <t>(事故の概要）朝から同僚10名とともに作業。斜面35度、細い雑木と細竹が繁茂している所をチェーンソーで刈払いながら斜面を横に向かって進んでいた。昼近くに、地表面にあった広葉樹の根を左足で踏み、体重をかけたときに滑り転倒した。その時、チェーンソーを右手で持ったまま前のめりとなり、左手でチェーンソー刃をつかむように転倒したため、回転しているソーチェーンが左前腕部に当たり、骨折並びに切創を負った。
（再発防止策）
・チェーンソー作業中は軸足をしっかり止めて安定させてバランスの取れた姿勢で
作業する。
・傾斜地では、足を滑らせやすいので、慌てず足場の安全を確保してから止まって
作業する。
・ひとつひとつの作業に対して足場、安全確認を行い、安全意識を強く持つ。
　</t>
    <rPh sb="1" eb="3">
      <t>ジコ</t>
    </rPh>
    <rPh sb="4" eb="6">
      <t>ガイヨウ</t>
    </rPh>
    <rPh sb="199" eb="201">
      <t>サイハツ</t>
    </rPh>
    <rPh sb="201" eb="203">
      <t>ボウシ</t>
    </rPh>
    <rPh sb="203" eb="204">
      <t>サク</t>
    </rPh>
    <phoneticPr fontId="5"/>
  </si>
  <si>
    <t>代表取締役</t>
    <rPh sb="0" eb="2">
      <t>ダイヒョウ</t>
    </rPh>
    <rPh sb="2" eb="5">
      <t>トリシマリヤク</t>
    </rPh>
    <phoneticPr fontId="5"/>
  </si>
  <si>
    <t>しずおか　たろう</t>
  </si>
  <si>
    <t>静岡市●●●‐●</t>
    <rPh sb="0" eb="3">
      <t>シズオカシ</t>
    </rPh>
    <phoneticPr fontId="5"/>
  </si>
  <si>
    <t>S●●.●.●</t>
  </si>
  <si>
    <t>静岡　太郎</t>
    <rPh sb="0" eb="2">
      <t>シズオカ</t>
    </rPh>
    <rPh sb="3" eb="5">
      <t>タロウ</t>
    </rPh>
    <phoneticPr fontId="5"/>
  </si>
  <si>
    <t>取締役</t>
    <rPh sb="0" eb="3">
      <t>トリシマリヤク</t>
    </rPh>
    <phoneticPr fontId="5"/>
  </si>
  <si>
    <t>しずおか　はなこ</t>
  </si>
  <si>
    <t>静岡　花子</t>
    <rPh sb="0" eb="2">
      <t>シズオカ</t>
    </rPh>
    <rPh sb="3" eb="5">
      <t>ハナコ</t>
    </rPh>
    <phoneticPr fontId="5"/>
  </si>
  <si>
    <t>森林の力を高め、美しく恵み豊かな森林に包まれる魅力あふれるしずおかを創造し、未来に引き継ぐ。</t>
    <phoneticPr fontId="5"/>
  </si>
  <si>
    <t>●●　●●</t>
  </si>
  <si>
    <t>H4.4</t>
    <phoneticPr fontId="20"/>
  </si>
  <si>
    <t>労働安全衛生法による技能講習、特別教育・安全衛生教育、労働安全衛生特別教育等</t>
    <rPh sb="0" eb="2">
      <t>ロウドウ</t>
    </rPh>
    <rPh sb="2" eb="4">
      <t>アンゼン</t>
    </rPh>
    <rPh sb="4" eb="6">
      <t>エイセイ</t>
    </rPh>
    <rPh sb="6" eb="7">
      <t>ホウ</t>
    </rPh>
    <rPh sb="10" eb="12">
      <t>ギノウ</t>
    </rPh>
    <rPh sb="12" eb="14">
      <t>コウシュウ</t>
    </rPh>
    <rPh sb="15" eb="17">
      <t>トクベツ</t>
    </rPh>
    <rPh sb="17" eb="19">
      <t>キョウイク</t>
    </rPh>
    <rPh sb="20" eb="22">
      <t>アンゼン</t>
    </rPh>
    <rPh sb="22" eb="24">
      <t>エイセイ</t>
    </rPh>
    <rPh sb="24" eb="26">
      <t>キョウイク</t>
    </rPh>
    <rPh sb="27" eb="29">
      <t>ロウドウ</t>
    </rPh>
    <rPh sb="29" eb="31">
      <t>アンゼン</t>
    </rPh>
    <rPh sb="31" eb="33">
      <t>エイセイ</t>
    </rPh>
    <rPh sb="33" eb="35">
      <t>トクベツ</t>
    </rPh>
    <rPh sb="35" eb="37">
      <t>キョウイク</t>
    </rPh>
    <rPh sb="37" eb="38">
      <t>トウ</t>
    </rPh>
    <phoneticPr fontId="20"/>
  </si>
  <si>
    <t>H11.4</t>
  </si>
  <si>
    <t>労働安全衛生法による技能講習、特別教育・安全衛生教育、労働安全衛生特別教育等、技能安全衛生法による技能講習</t>
    <rPh sb="0" eb="2">
      <t>ロウドウ</t>
    </rPh>
    <rPh sb="2" eb="4">
      <t>アンゼン</t>
    </rPh>
    <rPh sb="4" eb="6">
      <t>エイセイ</t>
    </rPh>
    <rPh sb="6" eb="7">
      <t>ホウ</t>
    </rPh>
    <rPh sb="10" eb="12">
      <t>ギノウ</t>
    </rPh>
    <rPh sb="12" eb="14">
      <t>コウシュウ</t>
    </rPh>
    <rPh sb="15" eb="17">
      <t>トクベツ</t>
    </rPh>
    <rPh sb="17" eb="19">
      <t>キョウイク</t>
    </rPh>
    <rPh sb="20" eb="22">
      <t>アンゼン</t>
    </rPh>
    <rPh sb="22" eb="24">
      <t>エイセイ</t>
    </rPh>
    <rPh sb="24" eb="26">
      <t>キョウイク</t>
    </rPh>
    <rPh sb="27" eb="29">
      <t>ロウドウ</t>
    </rPh>
    <rPh sb="29" eb="31">
      <t>アンゼン</t>
    </rPh>
    <rPh sb="31" eb="33">
      <t>エイセイ</t>
    </rPh>
    <rPh sb="33" eb="35">
      <t>トクベツ</t>
    </rPh>
    <rPh sb="35" eb="37">
      <t>キョウイク</t>
    </rPh>
    <rPh sb="37" eb="38">
      <t>トウ</t>
    </rPh>
    <rPh sb="39" eb="41">
      <t>ギノウ</t>
    </rPh>
    <rPh sb="41" eb="43">
      <t>アンゼン</t>
    </rPh>
    <rPh sb="43" eb="45">
      <t>エイセイ</t>
    </rPh>
    <rPh sb="45" eb="46">
      <t>ホウ</t>
    </rPh>
    <rPh sb="49" eb="51">
      <t>ギノウ</t>
    </rPh>
    <rPh sb="51" eb="53">
      <t>コウシュウ</t>
    </rPh>
    <phoneticPr fontId="20"/>
  </si>
  <si>
    <t>H15.4</t>
  </si>
  <si>
    <t>労働安全衛生法による技能講習、特別教育・安全衛生教育、労働安全衛生特別教育等、伐木等業務</t>
    <rPh sb="0" eb="2">
      <t>ロウドウ</t>
    </rPh>
    <rPh sb="2" eb="4">
      <t>アンゼン</t>
    </rPh>
    <rPh sb="4" eb="6">
      <t>エイセイ</t>
    </rPh>
    <rPh sb="6" eb="7">
      <t>ホウ</t>
    </rPh>
    <rPh sb="10" eb="12">
      <t>ギノウ</t>
    </rPh>
    <rPh sb="12" eb="14">
      <t>コウシュウ</t>
    </rPh>
    <rPh sb="15" eb="17">
      <t>トクベツ</t>
    </rPh>
    <rPh sb="17" eb="19">
      <t>キョウイク</t>
    </rPh>
    <rPh sb="20" eb="22">
      <t>アンゼン</t>
    </rPh>
    <rPh sb="22" eb="24">
      <t>エイセイ</t>
    </rPh>
    <rPh sb="24" eb="26">
      <t>キョウイク</t>
    </rPh>
    <rPh sb="27" eb="29">
      <t>ロウドウ</t>
    </rPh>
    <rPh sb="29" eb="31">
      <t>アンゼン</t>
    </rPh>
    <rPh sb="31" eb="33">
      <t>エイセイ</t>
    </rPh>
    <rPh sb="33" eb="35">
      <t>トクベツ</t>
    </rPh>
    <rPh sb="35" eb="37">
      <t>キョウイク</t>
    </rPh>
    <rPh sb="37" eb="38">
      <t>トウ</t>
    </rPh>
    <rPh sb="39" eb="41">
      <t>バツボク</t>
    </rPh>
    <rPh sb="41" eb="42">
      <t>トウ</t>
    </rPh>
    <rPh sb="42" eb="44">
      <t>ギョウム</t>
    </rPh>
    <phoneticPr fontId="20"/>
  </si>
  <si>
    <t>H15.9</t>
  </si>
  <si>
    <t>H24.1</t>
  </si>
  <si>
    <t>H24.4</t>
  </si>
  <si>
    <t>H30.1</t>
  </si>
  <si>
    <t>H30.4</t>
  </si>
  <si>
    <t>H31.4</t>
  </si>
  <si>
    <t>H6.4</t>
  </si>
  <si>
    <t>R6.4</t>
  </si>
  <si>
    <t>作業道（ｍ）</t>
    <rPh sb="0" eb="2">
      <t>サギョウ</t>
    </rPh>
    <rPh sb="2" eb="3">
      <t>ドウ</t>
    </rPh>
    <phoneticPr fontId="5"/>
  </si>
  <si>
    <r>
      <t>法３６条及び</t>
    </r>
    <r>
      <rPr>
        <sz val="12"/>
        <rFont val="ＭＳ ゴシック"/>
        <family val="3"/>
        <charset val="128"/>
      </rPr>
      <t>法４４条の</t>
    </r>
    <r>
      <rPr>
        <sz val="12"/>
        <rFont val="ＭＳ ゴシック"/>
        <family val="3"/>
      </rPr>
      <t>民間事業者の公募について</t>
    </r>
    <rPh sb="0" eb="1">
      <t>ほう</t>
    </rPh>
    <rPh sb="3" eb="4">
      <t>じょう</t>
    </rPh>
    <rPh sb="4" eb="5">
      <t>およ</t>
    </rPh>
    <rPh sb="6" eb="7">
      <t>ほう</t>
    </rPh>
    <rPh sb="9" eb="10">
      <t>じょう</t>
    </rPh>
    <rPh sb="11" eb="13">
      <t>みんかん</t>
    </rPh>
    <rPh sb="13" eb="15">
      <t>じぎょう</t>
    </rPh>
    <rPh sb="15" eb="16">
      <t>しゃ</t>
    </rPh>
    <rPh sb="17" eb="19">
      <t>こうぼ</t>
    </rPh>
    <phoneticPr fontId="5" type="Hiragana"/>
  </si>
  <si>
    <t>「経営管理実施権の設定を受けることを希望する区域」欄及び「集約化構想における一体経営管理森林の区域内の森林について経営管理を行うことを希望する区域」</t>
    <phoneticPr fontId="20" type="Hiragana"/>
  </si>
  <si>
    <r>
      <t xml:space="preserve">様式第１号
</t>
    </r>
    <r>
      <rPr>
        <sz val="11"/>
        <rFont val="ＭＳ Ｐゴシック"/>
        <family val="3"/>
        <charset val="128"/>
      </rPr>
      <t>「県が定める区域ごとに経営管理実施権配分計画が定められる場合に経営管理実施権の設定を受けること又は県が定める区域ごとに集約化構想が定められる場合に当該集約化における一体経営管理森林の区域内の森林について経営管理を行うことを希望する民間事業者の公募について」</t>
    </r>
    <rPh sb="53" eb="54">
      <t>また</t>
    </rPh>
    <rPh sb="55" eb="56">
      <t>けん</t>
    </rPh>
    <rPh sb="57" eb="58">
      <t>さだ</t>
    </rPh>
    <rPh sb="60" eb="62">
      <t>くいき</t>
    </rPh>
    <rPh sb="65" eb="68">
      <t>しゅうやくか</t>
    </rPh>
    <rPh sb="68" eb="70">
      <t>こうそう</t>
    </rPh>
    <rPh sb="71" eb="72">
      <t>さだ</t>
    </rPh>
    <rPh sb="76" eb="78">
      <t>ばあい</t>
    </rPh>
    <rPh sb="79" eb="81">
      <t>とうがい</t>
    </rPh>
    <rPh sb="81" eb="84">
      <t>しゅうやくか</t>
    </rPh>
    <rPh sb="88" eb="90">
      <t>いったい</t>
    </rPh>
    <rPh sb="90" eb="92">
      <t>けいえい</t>
    </rPh>
    <rPh sb="92" eb="94">
      <t>かんり</t>
    </rPh>
    <rPh sb="94" eb="96">
      <t>しんりん</t>
    </rPh>
    <rPh sb="97" eb="100">
      <t>くいきない</t>
    </rPh>
    <rPh sb="101" eb="103">
      <t>しんりん</t>
    </rPh>
    <rPh sb="107" eb="109">
      <t>けいえい</t>
    </rPh>
    <rPh sb="109" eb="111">
      <t>かんり</t>
    </rPh>
    <rPh sb="112" eb="113">
      <t>おこな</t>
    </rPh>
    <phoneticPr fontId="5"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</si>
</sst>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
    <numFmt numFmtId="177" formatCode="#,##0.00_);[Red]\(#,##0.00\)"/>
    <numFmt numFmtId="178" formatCode="0_ "/>
    <numFmt numFmtId="179" formatCode="#,##0_);[Red]\(#,##0\)"/>
    <numFmt numFmtId="180" formatCode="#,##0.00_ "/>
    <numFmt numFmtId="181" formatCode="#,##0.000_ "/>
    <numFmt numFmtId="182" formatCode="&quot;様&quot;&quot;式&quot;&quot;第&quot;&quot;１&quot;&quot;号&quot;\:@"/>
    <numFmt numFmtId="183" formatCode="0.00_ "/>
    <numFmt numFmtId="184" formatCode="[$-411]ge\.m\.d;@"/>
    <numFmt numFmtId="185" formatCode="#,###"/>
  </numFmts>
  <fonts count="128">
    <font>
      <sz val="11"/>
      <color theme="1"/>
      <name val="ＭＳ Ｐゴシック"/>
      <family val="3"/>
    </font>
    <font>
      <u/>
      <sz val="11"/>
      <color indexed="12"/>
      <name val="ＭＳ Ｐゴシック"/>
      <family val="3"/>
    </font>
    <font>
      <sz val="11"/>
      <color indexed="8"/>
      <name val="ＭＳ Ｐゴシック"/>
      <family val="3"/>
    </font>
    <font>
      <sz val="11"/>
      <color theme="1"/>
      <name val="ＭＳ Ｐゴシック"/>
      <family val="3"/>
    </font>
    <font>
      <sz val="11"/>
      <color theme="1"/>
      <name val="游ゴシック"/>
      <family val="3"/>
    </font>
    <font>
      <sz val="6"/>
      <name val="ＭＳ Ｐゴシック"/>
      <family val="3"/>
    </font>
    <font>
      <sz val="12"/>
      <color theme="1"/>
      <name val="ＭＳ ゴシック"/>
      <family val="3"/>
    </font>
    <font>
      <sz val="11"/>
      <color theme="1"/>
      <name val="ＭＳ 明朝"/>
      <family val="1"/>
    </font>
    <font>
      <b/>
      <sz val="11"/>
      <color theme="1"/>
      <name val="ＭＳ ゴシック"/>
      <family val="3"/>
    </font>
    <font>
      <b/>
      <sz val="12"/>
      <color rgb="FF0070C0"/>
      <name val="ＭＳ Ｐゴシック"/>
      <family val="3"/>
    </font>
    <font>
      <sz val="11"/>
      <name val="ＭＳ Ｐゴシック"/>
      <family val="3"/>
    </font>
    <font>
      <b/>
      <sz val="11"/>
      <name val="ＭＳ Ｐゴシック"/>
      <family val="3"/>
    </font>
    <font>
      <sz val="11"/>
      <color rgb="FFFF0000"/>
      <name val="ＭＳ Ｐゴシック"/>
      <family val="3"/>
    </font>
    <font>
      <sz val="12"/>
      <name val="ＭＳ ゴシック"/>
      <family val="3"/>
    </font>
    <font>
      <sz val="12"/>
      <color rgb="FF0070C0"/>
      <name val="ＭＳ Ｐゴシック"/>
      <family val="3"/>
    </font>
    <font>
      <b/>
      <sz val="11"/>
      <color theme="1"/>
      <name val="ＭＳ Ｐゴシック"/>
      <family val="3"/>
    </font>
    <font>
      <b/>
      <sz val="11"/>
      <color rgb="FFFF0000"/>
      <name val="ＭＳ Ｐゴシック"/>
      <family val="3"/>
    </font>
    <font>
      <sz val="12"/>
      <color rgb="FFFF0000"/>
      <name val="ＭＳ ゴシック"/>
      <family val="3"/>
    </font>
    <font>
      <sz val="12"/>
      <color theme="1"/>
      <name val="ＭＳ Ｐゴシック"/>
      <family val="3"/>
    </font>
    <font>
      <sz val="12"/>
      <name val="ＭＳ Ｐゴシック"/>
      <family val="3"/>
    </font>
    <font>
      <sz val="6"/>
      <name val="游ゴシック"/>
      <family val="3"/>
    </font>
    <font>
      <sz val="14"/>
      <color theme="1"/>
      <name val="ＭＳ Ｐゴシック"/>
      <family val="3"/>
    </font>
    <font>
      <sz val="20"/>
      <color rgb="FFFF0000"/>
      <name val="ＭＳ Ｐゴシック"/>
      <family val="3"/>
    </font>
    <font>
      <sz val="14"/>
      <name val="ＭＳ Ｐゴシック"/>
      <family val="3"/>
    </font>
    <font>
      <sz val="12"/>
      <color theme="1"/>
      <name val="ＭＳ 明朝"/>
      <family val="1"/>
    </font>
    <font>
      <sz val="10"/>
      <name val="ＭＳ Ｐゴシック"/>
      <family val="3"/>
    </font>
    <font>
      <sz val="10"/>
      <color theme="1"/>
      <name val="ＭＳ Ｐゴシック"/>
      <family val="3"/>
    </font>
    <font>
      <sz val="10"/>
      <color theme="1"/>
      <name val="ＭＳ 明朝"/>
      <family val="1"/>
    </font>
    <font>
      <sz val="10"/>
      <name val="ＭＳ 明朝"/>
      <family val="1"/>
    </font>
    <font>
      <b/>
      <sz val="12"/>
      <name val="ＭＳ ゴシック"/>
      <family val="3"/>
    </font>
    <font>
      <sz val="11"/>
      <name val="ＭＳ 明朝"/>
      <family val="1"/>
    </font>
    <font>
      <sz val="11"/>
      <name val="ＭＳ Ｐ明朝"/>
      <family val="1"/>
    </font>
    <font>
      <b/>
      <sz val="12"/>
      <name val="ＭＳ 明朝"/>
      <family val="1"/>
    </font>
    <font>
      <sz val="11"/>
      <name val="ＭＳ ゴシック"/>
      <family val="3"/>
    </font>
    <font>
      <b/>
      <sz val="11"/>
      <name val="ＭＳ 明朝"/>
      <family val="1"/>
    </font>
    <font>
      <sz val="12"/>
      <name val="ＭＳ 明朝"/>
      <family val="1"/>
    </font>
    <font>
      <sz val="14"/>
      <name val="ＭＳ 明朝"/>
      <family val="1"/>
    </font>
    <font>
      <b/>
      <sz val="11"/>
      <name val="ＭＳ Ｐ明朝"/>
      <family val="1"/>
    </font>
    <font>
      <sz val="14"/>
      <name val="ＭＳ Ｐ明朝"/>
      <family val="1"/>
    </font>
    <font>
      <sz val="12"/>
      <name val="ＭＳ Ｐ明朝"/>
      <family val="1"/>
    </font>
    <font>
      <b/>
      <sz val="12"/>
      <name val="ＭＳ Ｐ明朝"/>
      <family val="1"/>
    </font>
    <font>
      <b/>
      <u/>
      <sz val="12"/>
      <name val="ＭＳ 明朝"/>
      <family val="1"/>
    </font>
    <font>
      <sz val="11"/>
      <name val="Wingdings"/>
      <charset val="2"/>
    </font>
    <font>
      <sz val="10"/>
      <name val="ＭＳ Ｐ明朝"/>
      <family val="1"/>
    </font>
    <font>
      <sz val="9"/>
      <name val="ＭＳ 明朝"/>
      <family val="1"/>
    </font>
    <font>
      <sz val="6"/>
      <name val="ＭＳ Ｐ明朝"/>
      <family val="1"/>
    </font>
    <font>
      <sz val="11"/>
      <color theme="1"/>
      <name val="ＭＳ Ｐ明朝"/>
      <family val="1"/>
    </font>
    <font>
      <sz val="10"/>
      <color theme="1"/>
      <name val="ＭＳ Ｐ明朝"/>
      <family val="1"/>
    </font>
    <font>
      <b/>
      <u/>
      <sz val="12"/>
      <color rgb="FFFF0000"/>
      <name val="ＭＳ 明朝"/>
      <family val="1"/>
    </font>
    <font>
      <b/>
      <sz val="10"/>
      <color theme="1"/>
      <name val="ＭＳ Ｐゴシック"/>
      <family val="3"/>
    </font>
    <font>
      <sz val="14"/>
      <color theme="1"/>
      <name val="ＭＳ Ｐ明朝"/>
      <family val="1"/>
    </font>
    <font>
      <sz val="9"/>
      <color theme="1"/>
      <name val="ＭＳ Ｐゴシック"/>
      <family val="3"/>
    </font>
    <font>
      <b/>
      <sz val="9"/>
      <color theme="1"/>
      <name val="ＭＳ Ｐゴシック"/>
      <family val="3"/>
    </font>
    <font>
      <sz val="10"/>
      <color theme="1"/>
      <name val="Wingdings"/>
      <charset val="2"/>
    </font>
    <font>
      <b/>
      <sz val="12"/>
      <color rgb="FFFF0000"/>
      <name val="ＭＳ ゴシック"/>
      <family val="3"/>
    </font>
    <font>
      <sz val="9"/>
      <color theme="1"/>
      <name val="ＭＳ 明朝"/>
      <family val="1"/>
    </font>
    <font>
      <sz val="8"/>
      <color theme="1"/>
      <name val="ＭＳ 明朝"/>
      <family val="1"/>
    </font>
    <font>
      <sz val="8"/>
      <color rgb="FFFF0000"/>
      <name val="ＭＳ 明朝"/>
      <family val="1"/>
    </font>
    <font>
      <sz val="8"/>
      <name val="ＭＳ 明朝"/>
      <family val="1"/>
    </font>
    <font>
      <sz val="6"/>
      <color theme="1"/>
      <name val="ＭＳ 明朝"/>
      <family val="1"/>
    </font>
    <font>
      <sz val="11"/>
      <color theme="0" tint="-0.249977111117893"/>
      <name val="ＭＳ 明朝"/>
      <family val="1"/>
    </font>
    <font>
      <sz val="11"/>
      <name val="ＭＳ Ｐゴシック"/>
      <family val="3"/>
      <charset val="128"/>
    </font>
    <font>
      <sz val="11"/>
      <name val="ＭＳ 明朝"/>
      <family val="1"/>
      <charset val="128"/>
    </font>
    <font>
      <b/>
      <sz val="12"/>
      <color rgb="FFFF0000"/>
      <name val="ＭＳ 明朝"/>
      <family val="1"/>
      <charset val="128"/>
    </font>
    <font>
      <sz val="9"/>
      <name val="ＭＳ 明朝"/>
      <family val="1"/>
      <charset val="128"/>
    </font>
    <font>
      <sz val="14"/>
      <color theme="1"/>
      <name val="ＭＳ Ｐゴシック"/>
      <family val="3"/>
      <charset val="128"/>
    </font>
    <font>
      <b/>
      <sz val="14"/>
      <color rgb="FF0070C0"/>
      <name val="ＭＳ Ｐゴシック"/>
      <family val="3"/>
      <charset val="128"/>
    </font>
    <font>
      <sz val="12"/>
      <name val="ＭＳ ゴシック"/>
      <family val="3"/>
      <charset val="128"/>
    </font>
    <font>
      <b/>
      <sz val="11"/>
      <name val="ＭＳ Ｐゴシック"/>
      <family val="3"/>
      <charset val="128"/>
    </font>
    <font>
      <b/>
      <u/>
      <sz val="12"/>
      <name val="ＭＳ ゴシック"/>
      <family val="3"/>
      <charset val="128"/>
    </font>
    <font>
      <b/>
      <sz val="12"/>
      <name val="ＭＳ 明朝"/>
      <family val="1"/>
      <charset val="128"/>
    </font>
    <font>
      <b/>
      <u/>
      <sz val="12"/>
      <name val="ＭＳ 明朝"/>
      <family val="1"/>
      <charset val="128"/>
    </font>
    <font>
      <b/>
      <u/>
      <sz val="11"/>
      <name val="ＭＳ ゴシック"/>
      <family val="3"/>
      <charset val="128"/>
    </font>
    <font>
      <vertAlign val="superscript"/>
      <sz val="11"/>
      <name val="ＭＳ 明朝"/>
      <family val="1"/>
      <charset val="128"/>
    </font>
    <font>
      <sz val="11"/>
      <name val="ＭＳ Ｐ明朝"/>
      <family val="1"/>
      <charset val="128"/>
    </font>
    <font>
      <sz val="12"/>
      <name val="ＭＳ 明朝"/>
      <family val="1"/>
      <charset val="128"/>
    </font>
    <font>
      <sz val="12"/>
      <color theme="1"/>
      <name val="ＭＳ 明朝"/>
      <family val="1"/>
      <charset val="128"/>
    </font>
    <font>
      <sz val="11"/>
      <color rgb="FFFF0000"/>
      <name val="ＭＳ Ｐゴシック"/>
      <family val="3"/>
      <charset val="128"/>
    </font>
    <font>
      <b/>
      <sz val="12"/>
      <color rgb="FF0070C0"/>
      <name val="ＭＳ Ｐゴシック"/>
      <family val="3"/>
      <charset val="128"/>
    </font>
    <font>
      <b/>
      <sz val="11"/>
      <color rgb="FFFF0000"/>
      <name val="ＭＳ Ｐゴシック"/>
      <family val="3"/>
      <charset val="128"/>
    </font>
    <font>
      <sz val="11"/>
      <color theme="1"/>
      <name val="ＭＳ Ｐゴシック"/>
      <family val="3"/>
      <charset val="128"/>
    </font>
    <font>
      <b/>
      <sz val="11"/>
      <color theme="1"/>
      <name val="ＭＳ Ｐゴシック"/>
      <family val="3"/>
      <charset val="128"/>
    </font>
    <font>
      <sz val="16"/>
      <color theme="1"/>
      <name val="ＭＳ Ｐゴシック"/>
      <family val="3"/>
      <charset val="128"/>
    </font>
    <font>
      <sz val="16"/>
      <name val="ＭＳ Ｐゴシック"/>
      <family val="3"/>
      <charset val="128"/>
    </font>
    <font>
      <b/>
      <sz val="16"/>
      <color rgb="FFFF0000"/>
      <name val="ＭＳ Ｐゴシック"/>
      <family val="3"/>
      <charset val="128"/>
    </font>
    <font>
      <sz val="9"/>
      <color indexed="81"/>
      <name val="MS P ゴシック"/>
      <family val="3"/>
      <charset val="128"/>
    </font>
    <font>
      <sz val="9"/>
      <color indexed="81"/>
      <name val="ＭＳ 明朝"/>
      <family val="1"/>
      <charset val="128"/>
    </font>
    <font>
      <sz val="9"/>
      <color theme="1"/>
      <name val="ＭＳ Ｐゴシック"/>
      <family val="3"/>
      <charset val="128"/>
    </font>
    <font>
      <sz val="8"/>
      <name val="ＭＳ 明朝"/>
      <family val="1"/>
      <charset val="128"/>
    </font>
    <font>
      <sz val="11"/>
      <color rgb="FF00B0F0"/>
      <name val="ＭＳ Ｐゴシック"/>
      <family val="3"/>
    </font>
    <font>
      <sz val="11"/>
      <color rgb="FFFF0000"/>
      <name val="ＭＳ 明朝"/>
      <family val="1"/>
    </font>
    <font>
      <sz val="11"/>
      <color rgb="FF00B0F0"/>
      <name val="ＭＳ 明朝"/>
      <family val="1"/>
      <charset val="128"/>
    </font>
    <font>
      <sz val="11"/>
      <color rgb="FF00B0F0"/>
      <name val="ＭＳ 明朝"/>
      <family val="1"/>
    </font>
    <font>
      <sz val="10"/>
      <color rgb="FF00B0F0"/>
      <name val="ＭＳ 明朝"/>
      <family val="1"/>
    </font>
    <font>
      <sz val="11"/>
      <color rgb="FFFF0000"/>
      <name val="ＭＳ Ｐ明朝"/>
      <family val="1"/>
    </font>
    <font>
      <b/>
      <sz val="11"/>
      <color rgb="FFFF0000"/>
      <name val="ＭＳ Ｐ明朝"/>
      <family val="1"/>
    </font>
    <font>
      <sz val="6"/>
      <name val="ＭＳ Ｐゴシック"/>
      <family val="3"/>
      <charset val="128"/>
    </font>
    <font>
      <sz val="12"/>
      <color rgb="FFFF0000"/>
      <name val="ＭＳ 明朝"/>
      <family val="1"/>
      <charset val="128"/>
    </font>
    <font>
      <sz val="10"/>
      <color rgb="FFFF0000"/>
      <name val="ＭＳ Ｐゴシック"/>
      <family val="3"/>
    </font>
    <font>
      <sz val="12"/>
      <color rgb="FFFF0000"/>
      <name val="ＭＳ 明朝"/>
      <family val="1"/>
    </font>
    <font>
      <sz val="9"/>
      <color rgb="FFFF0000"/>
      <name val="ＭＳ 明朝"/>
      <family val="1"/>
      <charset val="128"/>
    </font>
    <font>
      <b/>
      <u/>
      <sz val="12"/>
      <color rgb="FFFF0000"/>
      <name val="ＭＳ 明朝"/>
      <family val="1"/>
      <charset val="128"/>
    </font>
    <font>
      <b/>
      <sz val="12"/>
      <color theme="1"/>
      <name val="ＭＳ Ｐゴシック"/>
      <family val="3"/>
    </font>
    <font>
      <sz val="12"/>
      <color theme="1"/>
      <name val="ＭＳ Ｐゴシック"/>
      <family val="3"/>
      <charset val="128"/>
    </font>
    <font>
      <sz val="10"/>
      <name val="ＭＳ Ｐ明朝"/>
      <family val="1"/>
      <charset val="128"/>
    </font>
    <font>
      <b/>
      <u/>
      <sz val="12"/>
      <name val="ＭＳ 明朝"/>
      <family val="3"/>
      <charset val="128"/>
    </font>
    <font>
      <b/>
      <sz val="11"/>
      <name val="ＭＳ ゴシック"/>
      <family val="3"/>
    </font>
    <font>
      <b/>
      <sz val="11"/>
      <name val="ＭＳ ゴシック"/>
      <family val="3"/>
      <charset val="128"/>
    </font>
    <font>
      <b/>
      <sz val="9"/>
      <name val="ＭＳ Ｐゴシック"/>
      <family val="3"/>
    </font>
    <font>
      <b/>
      <sz val="9"/>
      <color indexed="81"/>
      <name val="MS P ゴシック"/>
      <family val="3"/>
      <charset val="128"/>
    </font>
    <font>
      <sz val="16"/>
      <color indexed="10"/>
      <name val="ＭＳ Ｐゴシック"/>
      <family val="3"/>
      <charset val="128"/>
    </font>
    <font>
      <b/>
      <sz val="16"/>
      <color indexed="10"/>
      <name val="ＭＳ Ｐゴシック"/>
      <family val="3"/>
      <charset val="128"/>
    </font>
    <font>
      <b/>
      <sz val="9"/>
      <color theme="1"/>
      <name val="ＭＳ Ｐゴシック"/>
      <family val="3"/>
      <charset val="128"/>
    </font>
    <font>
      <b/>
      <sz val="9"/>
      <color rgb="FFFF0000"/>
      <name val="ＭＳ Ｐゴシック"/>
      <family val="3"/>
      <charset val="128"/>
    </font>
    <font>
      <b/>
      <sz val="9"/>
      <name val="ＭＳ Ｐゴシック"/>
      <family val="3"/>
      <charset val="128"/>
    </font>
    <font>
      <b/>
      <sz val="16"/>
      <color indexed="10"/>
      <name val="MS P ゴシック"/>
      <family val="3"/>
      <charset val="128"/>
    </font>
    <font>
      <sz val="16"/>
      <color indexed="81"/>
      <name val="MS P ゴシック"/>
      <family val="3"/>
      <charset val="128"/>
    </font>
    <font>
      <b/>
      <sz val="12"/>
      <color indexed="10"/>
      <name val="MS P ゴシック"/>
      <family val="3"/>
      <charset val="128"/>
    </font>
    <font>
      <b/>
      <sz val="14"/>
      <color indexed="10"/>
      <name val="MS P ゴシック"/>
      <family val="3"/>
      <charset val="128"/>
    </font>
    <font>
      <sz val="14"/>
      <color indexed="10"/>
      <name val="MS P ゴシック"/>
      <family val="3"/>
      <charset val="128"/>
    </font>
    <font>
      <b/>
      <sz val="11"/>
      <name val="ＭＳ Ｐ明朝"/>
      <family val="1"/>
      <charset val="128"/>
    </font>
    <font>
      <sz val="10"/>
      <name val="ＭＳ 明朝"/>
      <family val="1"/>
      <charset val="128"/>
    </font>
    <font>
      <sz val="8"/>
      <color theme="1"/>
      <name val="ＭＳ Ｐゴシック"/>
      <family val="3"/>
    </font>
    <font>
      <sz val="8"/>
      <color theme="1"/>
      <name val="ＭＳ Ｐゴシック"/>
      <family val="3"/>
      <charset val="128"/>
    </font>
    <font>
      <b/>
      <sz val="9"/>
      <color indexed="10"/>
      <name val="ＭＳ 明朝"/>
      <family val="1"/>
      <charset val="128"/>
    </font>
    <font>
      <b/>
      <u/>
      <sz val="9"/>
      <color indexed="10"/>
      <name val="ＭＳ 明朝"/>
      <family val="1"/>
      <charset val="128"/>
    </font>
    <font>
      <b/>
      <sz val="9"/>
      <color indexed="10"/>
      <name val="MS P ゴシック"/>
      <family val="3"/>
      <charset val="128"/>
    </font>
    <font>
      <b/>
      <sz val="11"/>
      <color indexed="10"/>
      <name val="MS P ゴシック"/>
      <family val="3"/>
      <charset val="128"/>
    </font>
  </fonts>
  <fills count="8">
    <fill>
      <patternFill patternType="none"/>
    </fill>
    <fill>
      <patternFill patternType="gray125"/>
    </fill>
    <fill>
      <patternFill patternType="solid">
        <fgColor rgb="FFFFFFBE"/>
        <bgColor indexed="64"/>
      </patternFill>
    </fill>
    <fill>
      <patternFill patternType="solid">
        <fgColor theme="3" tint="0.79998168889431442"/>
        <bgColor indexed="64"/>
      </patternFill>
    </fill>
    <fill>
      <patternFill patternType="solid">
        <fgColor rgb="FF90D7F0"/>
        <bgColor indexed="64"/>
      </patternFill>
    </fill>
    <fill>
      <patternFill patternType="solid">
        <fgColor rgb="FFFFFFCC"/>
        <bgColor indexed="64"/>
      </patternFill>
    </fill>
    <fill>
      <patternFill patternType="solid">
        <fgColor rgb="FFD4F3B5"/>
        <bgColor indexed="64"/>
      </patternFill>
    </fill>
    <fill>
      <patternFill patternType="solid">
        <fgColor theme="0"/>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dashed">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dashed">
        <color indexed="64"/>
      </bottom>
      <diagonal/>
    </border>
    <border>
      <left/>
      <right style="thin">
        <color indexed="64"/>
      </right>
      <top style="thin">
        <color indexed="64"/>
      </top>
      <bottom style="thin">
        <color indexed="64"/>
      </bottom>
      <diagonal/>
    </border>
    <border>
      <left/>
      <right/>
      <top style="thin">
        <color indexed="64"/>
      </top>
      <bottom style="dashed">
        <color indexed="64"/>
      </bottom>
      <diagonal/>
    </border>
    <border>
      <left/>
      <right/>
      <top/>
      <bottom style="dashed">
        <color indexed="64"/>
      </bottom>
      <diagonal/>
    </border>
    <border>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diagonal/>
    </border>
    <border>
      <left style="thin">
        <color indexed="64"/>
      </left>
      <right style="thin">
        <color indexed="64"/>
      </right>
      <top/>
      <bottom style="dashed">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hair">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hair">
        <color indexed="64"/>
      </top>
      <bottom style="hair">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top style="hair">
        <color indexed="64"/>
      </top>
      <bottom style="hair">
        <color indexed="64"/>
      </bottom>
      <diagonal/>
    </border>
    <border>
      <left/>
      <right style="thin">
        <color indexed="64"/>
      </right>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thin">
        <color indexed="64"/>
      </bottom>
      <diagonal style="hair">
        <color indexed="64"/>
      </diagonal>
    </border>
    <border diagonalUp="1">
      <left/>
      <right/>
      <top style="thin">
        <color indexed="64"/>
      </top>
      <bottom style="medium">
        <color indexed="64"/>
      </bottom>
      <diagonal style="thin">
        <color indexed="64"/>
      </diagonal>
    </border>
    <border diagonalUp="1">
      <left/>
      <right/>
      <top style="thin">
        <color indexed="64"/>
      </top>
      <bottom style="thin">
        <color indexed="64"/>
      </bottom>
      <diagonal style="thin">
        <color indexed="64"/>
      </diagonal>
    </border>
    <border>
      <left/>
      <right/>
      <top style="thin">
        <color indexed="64"/>
      </top>
      <bottom style="hair">
        <color indexed="64"/>
      </bottom>
      <diagonal/>
    </border>
    <border diagonalUp="1">
      <left/>
      <right/>
      <top style="hair">
        <color indexed="64"/>
      </top>
      <bottom style="thin">
        <color indexed="64"/>
      </bottom>
      <diagonal style="hair">
        <color indexed="64"/>
      </diagonal>
    </border>
    <border diagonalUp="1">
      <left/>
      <right style="thin">
        <color indexed="64"/>
      </right>
      <top style="thin">
        <color indexed="64"/>
      </top>
      <bottom style="thin">
        <color indexed="64"/>
      </bottom>
      <diagonal style="thin">
        <color indexed="64"/>
      </diagonal>
    </border>
    <border>
      <left/>
      <right style="thin">
        <color indexed="64"/>
      </right>
      <top style="thin">
        <color indexed="64"/>
      </top>
      <bottom style="hair">
        <color indexed="64"/>
      </bottom>
      <diagonal/>
    </border>
    <border diagonalUp="1">
      <left/>
      <right style="thin">
        <color indexed="64"/>
      </right>
      <top style="hair">
        <color indexed="64"/>
      </top>
      <bottom style="thin">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right style="thin">
        <color indexed="64"/>
      </right>
      <top style="hair">
        <color indexed="64"/>
      </top>
      <bottom style="hair">
        <color indexed="64"/>
      </bottom>
      <diagonal style="hair">
        <color indexed="64"/>
      </diagonal>
    </border>
    <border diagonalUp="1">
      <left style="thin">
        <color indexed="64"/>
      </left>
      <right/>
      <top/>
      <bottom/>
      <diagonal style="hair">
        <color indexed="64"/>
      </diagonal>
    </border>
    <border diagonalUp="1">
      <left style="thin">
        <color indexed="64"/>
      </left>
      <right style="thin">
        <color indexed="64"/>
      </right>
      <top/>
      <bottom style="hair">
        <color indexed="64"/>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FF0000"/>
      </left>
      <right/>
      <top style="thin">
        <color rgb="FFFF0000"/>
      </top>
      <bottom style="thin">
        <color rgb="FFFF0000"/>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thin">
        <color auto="1"/>
      </left>
      <right style="thin">
        <color rgb="FFFF0000"/>
      </right>
      <top style="thin">
        <color auto="1"/>
      </top>
      <bottom style="thin">
        <color rgb="FFFF0000"/>
      </bottom>
      <diagonal/>
    </border>
    <border>
      <left style="thin">
        <color rgb="FFFF0000"/>
      </left>
      <right style="thin">
        <color rgb="FFFF0000"/>
      </right>
      <top style="thin">
        <color auto="1"/>
      </top>
      <bottom style="thin">
        <color rgb="FFFF0000"/>
      </bottom>
      <diagonal/>
    </border>
    <border>
      <left style="thin">
        <color rgb="FFFF0000"/>
      </left>
      <right style="thin">
        <color auto="1"/>
      </right>
      <top style="thin">
        <color auto="1"/>
      </top>
      <bottom style="thin">
        <color rgb="FFFF0000"/>
      </bottom>
      <diagonal/>
    </border>
    <border>
      <left style="thin">
        <color auto="1"/>
      </left>
      <right style="thin">
        <color rgb="FFFF0000"/>
      </right>
      <top style="thin">
        <color rgb="FFFF0000"/>
      </top>
      <bottom style="thin">
        <color rgb="FFFF0000"/>
      </bottom>
      <diagonal/>
    </border>
    <border>
      <left style="thin">
        <color rgb="FFFF0000"/>
      </left>
      <right style="thin">
        <color auto="1"/>
      </right>
      <top style="thin">
        <color rgb="FFFF0000"/>
      </top>
      <bottom style="thin">
        <color rgb="FFFF0000"/>
      </bottom>
      <diagonal/>
    </border>
    <border>
      <left style="thin">
        <color auto="1"/>
      </left>
      <right style="thin">
        <color rgb="FFFF0000"/>
      </right>
      <top style="thin">
        <color rgb="FFFF0000"/>
      </top>
      <bottom style="thin">
        <color auto="1"/>
      </bottom>
      <diagonal/>
    </border>
    <border>
      <left style="thin">
        <color rgb="FFFF0000"/>
      </left>
      <right style="thin">
        <color rgb="FFFF0000"/>
      </right>
      <top style="thin">
        <color rgb="FFFF0000"/>
      </top>
      <bottom style="thin">
        <color auto="1"/>
      </bottom>
      <diagonal/>
    </border>
    <border>
      <left style="thin">
        <color rgb="FFFF0000"/>
      </left>
      <right style="thin">
        <color auto="1"/>
      </right>
      <top style="thin">
        <color rgb="FFFF0000"/>
      </top>
      <bottom style="thin">
        <color auto="1"/>
      </bottom>
      <diagonal/>
    </border>
    <border>
      <left style="thin">
        <color theme="1"/>
      </left>
      <right style="thin">
        <color rgb="FFFF0000"/>
      </right>
      <top style="thin">
        <color theme="1"/>
      </top>
      <bottom style="thin">
        <color rgb="FFFF0000"/>
      </bottom>
      <diagonal/>
    </border>
    <border>
      <left style="thin">
        <color rgb="FFFF0000"/>
      </left>
      <right style="thin">
        <color rgb="FFFF0000"/>
      </right>
      <top style="thin">
        <color theme="1"/>
      </top>
      <bottom style="thin">
        <color rgb="FFFF0000"/>
      </bottom>
      <diagonal/>
    </border>
    <border>
      <left style="thin">
        <color rgb="FFFF0000"/>
      </left>
      <right style="thin">
        <color theme="1"/>
      </right>
      <top style="thin">
        <color theme="1"/>
      </top>
      <bottom style="thin">
        <color rgb="FFFF0000"/>
      </bottom>
      <diagonal/>
    </border>
    <border>
      <left style="thin">
        <color theme="1"/>
      </left>
      <right style="thin">
        <color rgb="FFFF0000"/>
      </right>
      <top style="thin">
        <color rgb="FFFF0000"/>
      </top>
      <bottom style="thin">
        <color rgb="FFFF0000"/>
      </bottom>
      <diagonal/>
    </border>
    <border>
      <left style="thin">
        <color rgb="FFFF0000"/>
      </left>
      <right style="thin">
        <color theme="1"/>
      </right>
      <top style="thin">
        <color rgb="FFFF0000"/>
      </top>
      <bottom style="thin">
        <color rgb="FFFF0000"/>
      </bottom>
      <diagonal/>
    </border>
    <border>
      <left style="thin">
        <color theme="1"/>
      </left>
      <right style="thin">
        <color rgb="FFFF0000"/>
      </right>
      <top style="thin">
        <color rgb="FFFF0000"/>
      </top>
      <bottom style="thin">
        <color theme="1"/>
      </bottom>
      <diagonal/>
    </border>
    <border>
      <left style="thin">
        <color rgb="FFFF0000"/>
      </left>
      <right style="thin">
        <color rgb="FFFF0000"/>
      </right>
      <top style="thin">
        <color rgb="FFFF0000"/>
      </top>
      <bottom style="thin">
        <color theme="1"/>
      </bottom>
      <diagonal/>
    </border>
    <border>
      <left style="thin">
        <color rgb="FFFF0000"/>
      </left>
      <right style="thin">
        <color theme="1"/>
      </right>
      <top style="thin">
        <color rgb="FFFF0000"/>
      </top>
      <bottom style="thin">
        <color theme="1"/>
      </bottom>
      <diagonal/>
    </border>
    <border>
      <left/>
      <right style="thin">
        <color indexed="64"/>
      </right>
      <top/>
      <bottom style="hair">
        <color indexed="64"/>
      </bottom>
      <diagonal/>
    </border>
    <border>
      <left/>
      <right style="thin">
        <color theme="1"/>
      </right>
      <top/>
      <bottom/>
      <diagonal/>
    </border>
    <border>
      <left style="thin">
        <color theme="1"/>
      </left>
      <right/>
      <top/>
      <bottom/>
      <diagonal/>
    </border>
    <border>
      <left/>
      <right/>
      <top style="thin">
        <color theme="1"/>
      </top>
      <bottom/>
      <diagonal/>
    </border>
    <border>
      <left style="thin">
        <color theme="1"/>
      </left>
      <right/>
      <top style="thin">
        <color theme="1"/>
      </top>
      <bottom/>
      <diagonal/>
    </border>
    <border>
      <left style="thin">
        <color theme="1"/>
      </left>
      <right style="thin">
        <color theme="1"/>
      </right>
      <top style="thin">
        <color theme="1"/>
      </top>
      <bottom style="thin">
        <color rgb="FFFF0000"/>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rgb="FFFF0000"/>
      </top>
      <bottom style="thin">
        <color rgb="FFFF0000"/>
      </bottom>
      <diagonal/>
    </border>
    <border>
      <left style="thin">
        <color theme="1"/>
      </left>
      <right style="thin">
        <color theme="1"/>
      </right>
      <top style="thin">
        <color rgb="FFFF0000"/>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rgb="FFFF0000"/>
      </right>
      <top style="thin">
        <color theme="1"/>
      </top>
      <bottom/>
      <diagonal/>
    </border>
    <border>
      <left style="thin">
        <color rgb="FFFF0000"/>
      </left>
      <right style="thin">
        <color rgb="FFFF0000"/>
      </right>
      <top/>
      <bottom/>
      <diagonal/>
    </border>
    <border>
      <left style="thin">
        <color rgb="FFFF0000"/>
      </left>
      <right/>
      <top/>
      <bottom/>
      <diagonal/>
    </border>
    <border>
      <left style="thin">
        <color theme="1"/>
      </left>
      <right style="thin">
        <color rgb="FFFF0000"/>
      </right>
      <top style="thin">
        <color auto="1"/>
      </top>
      <bottom style="thin">
        <color rgb="FFFF0000"/>
      </bottom>
      <diagonal/>
    </border>
    <border>
      <left style="thin">
        <color rgb="FFFF0000"/>
      </left>
      <right style="thin">
        <color theme="1"/>
      </right>
      <top style="thin">
        <color auto="1"/>
      </top>
      <bottom style="thin">
        <color rgb="FFFF0000"/>
      </bottom>
      <diagonal/>
    </border>
    <border>
      <left style="thin">
        <color indexed="64"/>
      </left>
      <right/>
      <top style="thin">
        <color theme="1"/>
      </top>
      <bottom/>
      <diagonal/>
    </border>
    <border>
      <left style="thin">
        <color indexed="64"/>
      </left>
      <right/>
      <top/>
      <bottom style="thin">
        <color theme="1"/>
      </bottom>
      <diagonal/>
    </border>
    <border>
      <left style="thin">
        <color theme="1"/>
      </left>
      <right style="thin">
        <color rgb="FFFF0000"/>
      </right>
      <top style="thin">
        <color rgb="FFFF0000"/>
      </top>
      <bottom style="thin">
        <color indexed="64"/>
      </bottom>
      <diagonal/>
    </border>
    <border>
      <left/>
      <right style="thin">
        <color indexed="64"/>
      </right>
      <top style="thin">
        <color theme="1"/>
      </top>
      <bottom/>
      <diagonal/>
    </border>
    <border>
      <left style="thin">
        <color rgb="FFFF0000"/>
      </left>
      <right/>
      <top style="thin">
        <color auto="1"/>
      </top>
      <bottom style="thin">
        <color rgb="FFFF0000"/>
      </bottom>
      <diagonal/>
    </border>
    <border>
      <left style="thin">
        <color rgb="FFFF0000"/>
      </left>
      <right/>
      <top style="thin">
        <color rgb="FFFF0000"/>
      </top>
      <bottom style="thin">
        <color auto="1"/>
      </bottom>
      <diagonal/>
    </border>
    <border>
      <left style="thin">
        <color theme="1"/>
      </left>
      <right style="thin">
        <color theme="1"/>
      </right>
      <top style="thin">
        <color indexed="64"/>
      </top>
      <bottom/>
      <diagonal/>
    </border>
  </borders>
  <cellStyleXfs count="9">
    <xf numFmtId="0" fontId="0" fillId="0" borderId="0">
      <alignment vertical="center"/>
    </xf>
    <xf numFmtId="0" fontId="1" fillId="0" borderId="0" applyNumberFormat="0" applyFill="0" applyBorder="0" applyAlignment="0" applyProtection="0">
      <alignment vertical="center"/>
    </xf>
    <xf numFmtId="38" fontId="2" fillId="0" borderId="0" applyFill="0" applyBorder="0" applyAlignment="0" applyProtection="0">
      <alignment vertical="center"/>
    </xf>
    <xf numFmtId="38" fontId="3" fillId="0" borderId="0" applyFill="0" applyBorder="0" applyAlignment="0" applyProtection="0">
      <alignment vertical="center"/>
    </xf>
    <xf numFmtId="38" fontId="4" fillId="0" borderId="0" applyFont="0" applyFill="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38" fontId="3" fillId="0" borderId="0" applyFont="0" applyFill="0" applyBorder="0" applyAlignment="0" applyProtection="0">
      <alignment vertical="center"/>
    </xf>
  </cellStyleXfs>
  <cellXfs count="1000">
    <xf numFmtId="0" fontId="0" fillId="0" borderId="0" xfId="0">
      <alignment vertical="center"/>
    </xf>
    <xf numFmtId="0" fontId="0" fillId="0" borderId="0" xfId="0" applyAlignment="1">
      <alignment horizontal="center" vertical="center"/>
    </xf>
    <xf numFmtId="0" fontId="7" fillId="0" borderId="1" xfId="0" applyFont="1" applyBorder="1" applyAlignment="1">
      <alignment horizontal="center" vertical="center"/>
    </xf>
    <xf numFmtId="0" fontId="8" fillId="0" borderId="0" xfId="0" applyFont="1">
      <alignment vertical="center"/>
    </xf>
    <xf numFmtId="49" fontId="0" fillId="0" borderId="1" xfId="0" applyNumberFormat="1" applyBorder="1" applyAlignment="1">
      <alignment horizontal="center" vertical="center" shrinkToFit="1"/>
    </xf>
    <xf numFmtId="49" fontId="10" fillId="0" borderId="1" xfId="0" applyNumberFormat="1" applyFont="1" applyBorder="1" applyAlignment="1">
      <alignment horizontal="center" vertical="center" shrinkToFit="1"/>
    </xf>
    <xf numFmtId="49" fontId="8" fillId="0" borderId="0" xfId="0" applyNumberFormat="1" applyFont="1" applyBorder="1" applyAlignment="1">
      <alignment horizontal="left" vertical="center"/>
    </xf>
    <xf numFmtId="0" fontId="7" fillId="0" borderId="0" xfId="0" applyFont="1">
      <alignment vertical="center"/>
    </xf>
    <xf numFmtId="0" fontId="7" fillId="0" borderId="1" xfId="0" applyFont="1" applyBorder="1" applyAlignment="1">
      <alignment vertical="center" shrinkToFit="1"/>
    </xf>
    <xf numFmtId="0" fontId="7" fillId="0" borderId="1" xfId="0" applyFont="1" applyBorder="1">
      <alignment vertical="center"/>
    </xf>
    <xf numFmtId="0" fontId="0" fillId="0" borderId="0" xfId="0" applyBorder="1" applyAlignment="1">
      <alignment vertical="center" wrapText="1"/>
    </xf>
    <xf numFmtId="49" fontId="0" fillId="0" borderId="0" xfId="0" applyNumberFormat="1" applyBorder="1" applyAlignment="1">
      <alignment horizontal="center" vertical="center"/>
    </xf>
    <xf numFmtId="0" fontId="17" fillId="0" borderId="0" xfId="0" applyFont="1" applyBorder="1" applyAlignment="1">
      <alignment vertical="center" wrapText="1"/>
    </xf>
    <xf numFmtId="0" fontId="17" fillId="0" borderId="0" xfId="0" applyFont="1" applyBorder="1" applyAlignment="1">
      <alignment horizontal="center" vertical="center" wrapText="1"/>
    </xf>
    <xf numFmtId="0" fontId="10" fillId="0" borderId="13" xfId="0" applyFont="1" applyBorder="1" applyAlignment="1">
      <alignment horizontal="center" vertical="center"/>
    </xf>
    <xf numFmtId="0" fontId="0" fillId="0" borderId="1" xfId="0" applyFont="1" applyBorder="1" applyAlignment="1">
      <alignment horizontal="center" vertical="center" wrapText="1"/>
    </xf>
    <xf numFmtId="0" fontId="0" fillId="0" borderId="5" xfId="0" applyFont="1" applyBorder="1" applyAlignment="1">
      <alignment horizontal="center" vertical="center" wrapText="1"/>
    </xf>
    <xf numFmtId="0" fontId="15" fillId="0" borderId="8" xfId="0" applyFont="1" applyFill="1" applyBorder="1" applyAlignment="1">
      <alignment horizontal="center" vertical="center"/>
    </xf>
    <xf numFmtId="0" fontId="15" fillId="0" borderId="12" xfId="0"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xf>
    <xf numFmtId="0" fontId="18" fillId="2" borderId="1" xfId="0" applyFont="1" applyFill="1" applyBorder="1" applyAlignment="1">
      <alignment horizontal="center" vertical="center"/>
    </xf>
    <xf numFmtId="0" fontId="18" fillId="2" borderId="17"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19" xfId="0" applyFont="1" applyFill="1" applyBorder="1" applyAlignment="1">
      <alignment horizontal="center" vertical="center"/>
    </xf>
    <xf numFmtId="0" fontId="19" fillId="2" borderId="1" xfId="0" applyFont="1" applyFill="1" applyBorder="1" applyAlignment="1">
      <alignment horizontal="center" vertical="center"/>
    </xf>
    <xf numFmtId="0" fontId="17" fillId="0" borderId="0" xfId="0" applyFont="1" applyAlignment="1">
      <alignment vertical="center" wrapText="1"/>
    </xf>
    <xf numFmtId="0" fontId="10" fillId="0" borderId="0" xfId="0" applyFont="1" applyAlignment="1">
      <alignment horizontal="left" vertical="center"/>
    </xf>
    <xf numFmtId="0" fontId="21" fillId="0" borderId="0" xfId="0" applyFont="1">
      <alignment vertical="center"/>
    </xf>
    <xf numFmtId="0" fontId="21" fillId="3" borderId="2" xfId="0" applyFont="1" applyFill="1" applyBorder="1">
      <alignment vertical="center"/>
    </xf>
    <xf numFmtId="0" fontId="0" fillId="0" borderId="2" xfId="0" applyBorder="1">
      <alignment vertical="center"/>
    </xf>
    <xf numFmtId="0" fontId="0" fillId="0" borderId="11" xfId="0" applyBorder="1">
      <alignment vertical="center"/>
    </xf>
    <xf numFmtId="0" fontId="0" fillId="0" borderId="20" xfId="0" applyBorder="1">
      <alignment vertical="center"/>
    </xf>
    <xf numFmtId="0" fontId="0" fillId="0" borderId="10" xfId="0" applyBorder="1">
      <alignment vertical="center"/>
    </xf>
    <xf numFmtId="0" fontId="21" fillId="3" borderId="7" xfId="0" applyFont="1" applyFill="1" applyBorder="1">
      <alignment vertical="center"/>
    </xf>
    <xf numFmtId="0" fontId="0" fillId="0" borderId="7" xfId="0" applyBorder="1">
      <alignment vertical="center"/>
    </xf>
    <xf numFmtId="0" fontId="0" fillId="0" borderId="18" xfId="0" applyBorder="1">
      <alignment vertical="center"/>
    </xf>
    <xf numFmtId="0" fontId="0" fillId="0" borderId="21" xfId="0" applyBorder="1">
      <alignment vertical="center"/>
    </xf>
    <xf numFmtId="0" fontId="0" fillId="0" borderId="16" xfId="0" applyBorder="1">
      <alignment vertical="center"/>
    </xf>
    <xf numFmtId="0" fontId="0" fillId="0" borderId="2" xfId="0" quotePrefix="1" applyFont="1" applyBorder="1">
      <alignment vertical="center"/>
    </xf>
    <xf numFmtId="0" fontId="0" fillId="0" borderId="20" xfId="0" quotePrefix="1" applyFont="1" applyBorder="1">
      <alignment vertical="center"/>
    </xf>
    <xf numFmtId="0" fontId="0" fillId="0" borderId="11" xfId="0" quotePrefix="1" applyFont="1" applyBorder="1">
      <alignment vertical="center"/>
    </xf>
    <xf numFmtId="0" fontId="0" fillId="0" borderId="10" xfId="0" quotePrefix="1" applyFont="1" applyBorder="1">
      <alignment vertical="center"/>
    </xf>
    <xf numFmtId="0" fontId="0" fillId="0" borderId="0" xfId="0" quotePrefix="1" applyFont="1" applyBorder="1">
      <alignment vertical="center"/>
    </xf>
    <xf numFmtId="0" fontId="0" fillId="0" borderId="9" xfId="0" applyBorder="1">
      <alignment vertical="center"/>
    </xf>
    <xf numFmtId="0" fontId="0" fillId="0" borderId="6" xfId="0" applyNumberFormat="1" applyFont="1" applyBorder="1" applyAlignment="1">
      <alignment horizontal="center" vertical="center"/>
    </xf>
    <xf numFmtId="0" fontId="0" fillId="0" borderId="0" xfId="0" applyNumberFormat="1" applyFont="1" applyBorder="1" applyAlignment="1">
      <alignment horizontal="center" vertical="center"/>
    </xf>
    <xf numFmtId="0" fontId="0" fillId="0" borderId="6" xfId="0" applyBorder="1">
      <alignment vertical="center"/>
    </xf>
    <xf numFmtId="0" fontId="0" fillId="0" borderId="13" xfId="0" applyBorder="1">
      <alignment vertical="center"/>
    </xf>
    <xf numFmtId="0" fontId="23" fillId="3" borderId="1" xfId="0" applyFont="1" applyFill="1" applyBorder="1" applyAlignment="1">
      <alignment horizontal="center" vertical="center"/>
    </xf>
    <xf numFmtId="0" fontId="23" fillId="3" borderId="13" xfId="0" applyFont="1" applyFill="1" applyBorder="1" applyAlignment="1">
      <alignment horizontal="left" vertical="center"/>
    </xf>
    <xf numFmtId="0" fontId="11" fillId="0" borderId="1" xfId="0" applyFont="1" applyBorder="1" applyAlignment="1">
      <alignment horizontal="left" vertical="center"/>
    </xf>
    <xf numFmtId="0" fontId="11" fillId="0" borderId="22" xfId="0" applyFont="1" applyBorder="1" applyAlignment="1">
      <alignment horizontal="left" vertical="center"/>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25" xfId="0" applyFont="1" applyBorder="1" applyAlignment="1">
      <alignment horizontal="left" vertical="center"/>
    </xf>
    <xf numFmtId="0" fontId="11" fillId="0" borderId="23" xfId="0" applyFont="1" applyBorder="1" applyAlignment="1">
      <alignment horizontal="left" vertical="center" wrapText="1"/>
    </xf>
    <xf numFmtId="0" fontId="11" fillId="0" borderId="23" xfId="0" quotePrefix="1" applyFont="1" applyBorder="1" applyAlignment="1">
      <alignment horizontal="left" vertical="center"/>
    </xf>
    <xf numFmtId="0" fontId="11" fillId="0" borderId="26" xfId="0" applyFont="1" applyBorder="1" applyAlignment="1">
      <alignment horizontal="left" vertical="center"/>
    </xf>
    <xf numFmtId="0" fontId="11" fillId="0" borderId="5" xfId="0" applyFont="1" applyBorder="1" applyAlignment="1">
      <alignment horizontal="left" vertical="center"/>
    </xf>
    <xf numFmtId="0" fontId="11" fillId="0" borderId="25" xfId="0" applyFont="1" applyBorder="1" applyAlignment="1">
      <alignment horizontal="left" vertical="center" shrinkToFit="1"/>
    </xf>
    <xf numFmtId="0" fontId="11" fillId="0" borderId="26" xfId="0" applyFont="1" applyBorder="1" applyAlignment="1">
      <alignment horizontal="left" vertical="center" shrinkToFit="1"/>
    </xf>
    <xf numFmtId="0" fontId="24" fillId="0" borderId="0" xfId="0" applyFont="1" applyBorder="1" applyAlignment="1">
      <alignment vertical="center"/>
    </xf>
    <xf numFmtId="0" fontId="24" fillId="0" borderId="0" xfId="0" applyFont="1" applyBorder="1" applyAlignment="1">
      <alignment vertical="top"/>
    </xf>
    <xf numFmtId="0" fontId="0" fillId="0" borderId="0" xfId="0" applyFont="1" applyBorder="1" applyAlignment="1">
      <alignment vertical="center"/>
    </xf>
    <xf numFmtId="0" fontId="25" fillId="0" borderId="0" xfId="0" applyFont="1">
      <alignment vertical="center"/>
    </xf>
    <xf numFmtId="0" fontId="26" fillId="0" borderId="0" xfId="0" applyFont="1">
      <alignment vertical="center"/>
    </xf>
    <xf numFmtId="0" fontId="0" fillId="0" borderId="0" xfId="5" applyFont="1">
      <alignment vertical="center"/>
    </xf>
    <xf numFmtId="0" fontId="27" fillId="0" borderId="0" xfId="5" applyFont="1">
      <alignment vertical="center"/>
    </xf>
    <xf numFmtId="0" fontId="27" fillId="0" borderId="0" xfId="5" applyFont="1" applyAlignment="1">
      <alignment vertical="top"/>
    </xf>
    <xf numFmtId="0" fontId="28" fillId="0" borderId="0" xfId="5" applyFont="1">
      <alignment vertical="center"/>
    </xf>
    <xf numFmtId="0" fontId="13" fillId="0" borderId="0" xfId="5" applyFont="1" applyBorder="1" applyAlignment="1">
      <alignment vertical="center"/>
    </xf>
    <xf numFmtId="0" fontId="30" fillId="0" borderId="0" xfId="0" applyFont="1" applyBorder="1" applyAlignment="1">
      <alignment horizontal="left" vertical="center"/>
    </xf>
    <xf numFmtId="0" fontId="30" fillId="0" borderId="0" xfId="0" applyFont="1" applyBorder="1" applyAlignment="1">
      <alignment vertical="center"/>
    </xf>
    <xf numFmtId="0" fontId="31" fillId="0" borderId="0" xfId="0" applyFont="1" applyBorder="1" applyAlignment="1">
      <alignment vertical="center"/>
    </xf>
    <xf numFmtId="0" fontId="31" fillId="0" borderId="0" xfId="0" applyFont="1" applyAlignment="1">
      <alignment vertical="center"/>
    </xf>
    <xf numFmtId="0" fontId="31" fillId="0" borderId="0" xfId="0" applyFont="1" applyBorder="1" applyAlignment="1">
      <alignment horizontal="left" vertical="center"/>
    </xf>
    <xf numFmtId="0" fontId="31" fillId="0" borderId="0" xfId="0" applyFont="1">
      <alignment vertical="center"/>
    </xf>
    <xf numFmtId="0" fontId="30" fillId="0" borderId="0" xfId="0" applyFont="1" applyBorder="1">
      <alignment vertical="center"/>
    </xf>
    <xf numFmtId="0" fontId="13" fillId="0" borderId="0" xfId="0" applyFont="1" applyBorder="1" applyAlignment="1">
      <alignment horizontal="left" vertical="center"/>
    </xf>
    <xf numFmtId="0" fontId="32" fillId="0" borderId="0" xfId="0" applyFont="1" applyBorder="1" applyAlignment="1">
      <alignment vertical="center"/>
    </xf>
    <xf numFmtId="0" fontId="10" fillId="0" borderId="0" xfId="0" applyFont="1" applyBorder="1" applyAlignment="1">
      <alignment vertical="top" wrapText="1"/>
    </xf>
    <xf numFmtId="176" fontId="13" fillId="0" borderId="0" xfId="0" applyNumberFormat="1" applyFont="1" applyBorder="1" applyAlignment="1">
      <alignment horizontal="left" vertical="center"/>
    </xf>
    <xf numFmtId="0" fontId="32" fillId="0" borderId="0" xfId="0" applyFont="1" applyAlignment="1">
      <alignment horizontal="left" vertical="center"/>
    </xf>
    <xf numFmtId="0" fontId="10" fillId="0" borderId="0" xfId="5" applyFont="1">
      <alignment vertical="center"/>
    </xf>
    <xf numFmtId="0" fontId="31" fillId="0" borderId="0" xfId="0" applyFont="1" applyAlignment="1">
      <alignment horizontal="left" vertical="center"/>
    </xf>
    <xf numFmtId="0" fontId="13" fillId="0" borderId="0" xfId="0" applyFont="1">
      <alignment vertical="center"/>
    </xf>
    <xf numFmtId="0" fontId="30" fillId="0" borderId="0" xfId="0" applyFont="1">
      <alignment vertical="center"/>
    </xf>
    <xf numFmtId="0" fontId="30" fillId="0" borderId="0" xfId="0" applyFont="1" applyAlignment="1">
      <alignment vertical="top"/>
    </xf>
    <xf numFmtId="176" fontId="13" fillId="0" borderId="0" xfId="0" applyNumberFormat="1" applyFont="1" applyAlignment="1">
      <alignment horizontal="left" vertical="center"/>
    </xf>
    <xf numFmtId="0" fontId="10" fillId="0" borderId="0" xfId="0" applyFont="1" applyBorder="1" applyAlignment="1">
      <alignment vertical="center"/>
    </xf>
    <xf numFmtId="0" fontId="31" fillId="0" borderId="0" xfId="0" applyFont="1" applyBorder="1" applyAlignment="1">
      <alignment horizontal="center" vertical="center"/>
    </xf>
    <xf numFmtId="0" fontId="31" fillId="0" borderId="0" xfId="0" applyFont="1" applyAlignment="1">
      <alignment horizontal="center" vertical="center"/>
    </xf>
    <xf numFmtId="176" fontId="31" fillId="2" borderId="1" xfId="0" applyNumberFormat="1" applyFont="1" applyFill="1" applyBorder="1" applyAlignment="1">
      <alignment horizontal="center" vertical="center"/>
    </xf>
    <xf numFmtId="176" fontId="31" fillId="0" borderId="0" xfId="0" applyNumberFormat="1" applyFont="1" applyBorder="1" applyAlignment="1">
      <alignment horizontal="left" vertical="center"/>
    </xf>
    <xf numFmtId="0" fontId="31" fillId="0" borderId="20" xfId="0" applyFont="1" applyBorder="1">
      <alignment vertical="center"/>
    </xf>
    <xf numFmtId="0" fontId="31" fillId="0" borderId="10" xfId="0" applyFont="1" applyBorder="1">
      <alignment vertical="center"/>
    </xf>
    <xf numFmtId="0" fontId="31" fillId="0" borderId="27" xfId="0" applyFont="1" applyBorder="1" applyAlignment="1">
      <alignment vertical="center"/>
    </xf>
    <xf numFmtId="0" fontId="33" fillId="0" borderId="0" xfId="0" applyFont="1" applyBorder="1" applyAlignment="1">
      <alignment horizontal="left" vertical="center"/>
    </xf>
    <xf numFmtId="0" fontId="10" fillId="0" borderId="0" xfId="5" applyFont="1" applyAlignment="1">
      <alignment vertical="center"/>
    </xf>
    <xf numFmtId="0" fontId="30" fillId="0" borderId="0" xfId="0" applyFont="1" applyAlignment="1">
      <alignment horizontal="left" vertical="center"/>
    </xf>
    <xf numFmtId="0" fontId="30" fillId="0" borderId="0" xfId="0" applyFont="1" applyAlignment="1">
      <alignment horizontal="right" vertical="center"/>
    </xf>
    <xf numFmtId="0" fontId="30" fillId="0" borderId="0" xfId="0" applyFont="1" applyAlignment="1">
      <alignment horizontal="right" vertical="center" shrinkToFit="1"/>
    </xf>
    <xf numFmtId="0" fontId="31" fillId="0" borderId="0" xfId="0" applyFont="1" applyBorder="1" applyAlignment="1">
      <alignment horizontal="right" vertical="center"/>
    </xf>
    <xf numFmtId="0" fontId="32" fillId="0" borderId="0" xfId="0" applyFont="1">
      <alignment vertical="center"/>
    </xf>
    <xf numFmtId="176" fontId="30" fillId="0" borderId="0" xfId="0" applyNumberFormat="1" applyFont="1">
      <alignment vertical="center"/>
    </xf>
    <xf numFmtId="176" fontId="31" fillId="0" borderId="0" xfId="0" applyNumberFormat="1" applyFont="1" applyAlignment="1">
      <alignment horizontal="left"/>
    </xf>
    <xf numFmtId="0" fontId="10" fillId="0" borderId="0" xfId="0" applyFont="1" applyBorder="1" applyAlignment="1">
      <alignment horizontal="right" vertical="center"/>
    </xf>
    <xf numFmtId="49" fontId="30" fillId="0" borderId="0" xfId="0" applyNumberFormat="1" applyFont="1" applyBorder="1" applyAlignment="1">
      <alignment horizontal="left" vertical="center"/>
    </xf>
    <xf numFmtId="49" fontId="31" fillId="0" borderId="0" xfId="0" applyNumberFormat="1" applyFont="1">
      <alignment vertical="center"/>
    </xf>
    <xf numFmtId="0" fontId="30" fillId="0" borderId="0" xfId="0" applyFont="1" applyBorder="1" applyAlignment="1">
      <alignment horizontal="right" vertical="center"/>
    </xf>
    <xf numFmtId="176" fontId="30" fillId="0" borderId="10" xfId="0" applyNumberFormat="1" applyFont="1" applyBorder="1" applyAlignment="1"/>
    <xf numFmtId="176" fontId="30" fillId="0" borderId="0" xfId="0" applyNumberFormat="1" applyFont="1" applyAlignment="1"/>
    <xf numFmtId="176" fontId="30" fillId="0" borderId="0" xfId="0" applyNumberFormat="1" applyFont="1" applyBorder="1" applyAlignment="1">
      <alignment horizontal="right"/>
    </xf>
    <xf numFmtId="176" fontId="30" fillId="0" borderId="0" xfId="0" applyNumberFormat="1" applyFont="1" applyAlignment="1">
      <alignment horizontal="right"/>
    </xf>
    <xf numFmtId="0" fontId="31" fillId="0" borderId="21" xfId="0" applyFont="1" applyBorder="1">
      <alignment vertical="center"/>
    </xf>
    <xf numFmtId="0" fontId="31" fillId="0" borderId="16" xfId="0" applyFont="1" applyBorder="1">
      <alignment vertical="center"/>
    </xf>
    <xf numFmtId="0" fontId="31" fillId="0" borderId="34" xfId="0" applyFont="1" applyBorder="1" applyAlignment="1">
      <alignment vertical="center"/>
    </xf>
    <xf numFmtId="0" fontId="31" fillId="0" borderId="0" xfId="0" applyFont="1" applyBorder="1">
      <alignment vertical="center"/>
    </xf>
    <xf numFmtId="0" fontId="30" fillId="0" borderId="0" xfId="5" applyFont="1" applyAlignment="1">
      <alignment vertical="top" wrapText="1"/>
    </xf>
    <xf numFmtId="176" fontId="31" fillId="0" borderId="0" xfId="0" applyNumberFormat="1" applyFont="1" applyBorder="1" applyAlignment="1">
      <alignment horizontal="right"/>
    </xf>
    <xf numFmtId="176" fontId="31" fillId="0" borderId="0" xfId="0" applyNumberFormat="1" applyFont="1" applyBorder="1">
      <alignment vertical="center"/>
    </xf>
    <xf numFmtId="176" fontId="31" fillId="0" borderId="0" xfId="0" applyNumberFormat="1" applyFont="1" applyAlignment="1">
      <alignment horizontal="left" vertical="center" wrapText="1"/>
    </xf>
    <xf numFmtId="176" fontId="31" fillId="0" borderId="0" xfId="0" applyNumberFormat="1" applyFont="1" applyBorder="1" applyAlignment="1">
      <alignment horizontal="left" vertical="center" wrapText="1"/>
    </xf>
    <xf numFmtId="0" fontId="31" fillId="0" borderId="0" xfId="0" applyFont="1" applyBorder="1" applyAlignment="1">
      <alignment horizontal="center" vertical="center" wrapText="1"/>
    </xf>
    <xf numFmtId="0" fontId="34" fillId="0" borderId="0" xfId="0" applyFont="1" applyAlignment="1">
      <alignment horizontal="left" vertical="center"/>
    </xf>
    <xf numFmtId="0" fontId="34" fillId="0" borderId="0" xfId="0" applyFont="1">
      <alignment vertical="center"/>
    </xf>
    <xf numFmtId="0" fontId="10" fillId="0" borderId="0" xfId="0" applyFont="1" applyBorder="1">
      <alignment vertical="center"/>
    </xf>
    <xf numFmtId="0" fontId="30" fillId="0" borderId="0" xfId="0" applyFont="1" applyAlignment="1">
      <alignment vertical="center"/>
    </xf>
    <xf numFmtId="0" fontId="30" fillId="0" borderId="0" xfId="0" applyFont="1" applyBorder="1" applyAlignment="1">
      <alignment vertical="center" wrapText="1"/>
    </xf>
    <xf numFmtId="176" fontId="30" fillId="0" borderId="0" xfId="0" applyNumberFormat="1" applyFont="1" applyAlignment="1">
      <alignment horizontal="center"/>
    </xf>
    <xf numFmtId="176" fontId="30" fillId="0" borderId="0" xfId="0" applyNumberFormat="1" applyFont="1" applyAlignment="1">
      <alignment horizontal="left"/>
    </xf>
    <xf numFmtId="0" fontId="10" fillId="0" borderId="0" xfId="0" applyNumberFormat="1" applyFont="1" applyBorder="1" applyAlignment="1">
      <alignment horizontal="center" vertical="center"/>
    </xf>
    <xf numFmtId="0" fontId="30" fillId="0" borderId="0" xfId="0" applyFont="1" applyAlignment="1">
      <alignment horizontal="center" vertical="center"/>
    </xf>
    <xf numFmtId="177" fontId="31" fillId="0" borderId="0" xfId="3" applyNumberFormat="1" applyFont="1" applyBorder="1" applyAlignment="1">
      <alignment horizontal="right"/>
    </xf>
    <xf numFmtId="177" fontId="31" fillId="0" borderId="0" xfId="3" applyNumberFormat="1" applyFont="1" applyAlignment="1">
      <alignment horizontal="right"/>
    </xf>
    <xf numFmtId="177" fontId="31" fillId="0" borderId="0" xfId="3" applyNumberFormat="1" applyFont="1" applyBorder="1" applyAlignment="1">
      <alignment horizontal="left"/>
    </xf>
    <xf numFmtId="0" fontId="31" fillId="0" borderId="34" xfId="0" applyFont="1" applyBorder="1" applyAlignment="1">
      <alignment horizontal="left" vertical="center"/>
    </xf>
    <xf numFmtId="0" fontId="37" fillId="0" borderId="34" xfId="0" applyFont="1" applyBorder="1" applyAlignment="1">
      <alignment horizontal="right" vertical="center"/>
    </xf>
    <xf numFmtId="0" fontId="10" fillId="0" borderId="0" xfId="0" applyFont="1" applyAlignment="1">
      <alignment vertical="center" wrapText="1"/>
    </xf>
    <xf numFmtId="0" fontId="31" fillId="0" borderId="0" xfId="0" applyFont="1" applyAlignment="1">
      <alignment horizontal="center" vertical="center" wrapText="1"/>
    </xf>
    <xf numFmtId="0" fontId="11" fillId="0" borderId="0" xfId="0" applyFont="1">
      <alignment vertical="center"/>
    </xf>
    <xf numFmtId="0" fontId="10" fillId="0" borderId="0" xfId="0" applyFont="1" applyBorder="1" applyAlignment="1">
      <alignment vertical="center" wrapText="1"/>
    </xf>
    <xf numFmtId="0" fontId="30" fillId="0" borderId="0" xfId="0" applyFont="1" applyBorder="1" applyAlignment="1">
      <alignment horizontal="center" vertical="center" wrapText="1"/>
    </xf>
    <xf numFmtId="176" fontId="31" fillId="0" borderId="0" xfId="0" applyNumberFormat="1" applyFont="1" applyAlignment="1">
      <alignment horizontal="right"/>
    </xf>
    <xf numFmtId="0" fontId="30" fillId="0" borderId="0" xfId="0" applyFont="1" applyAlignment="1">
      <alignment horizontal="left" vertical="center" wrapText="1"/>
    </xf>
    <xf numFmtId="176" fontId="31" fillId="0" borderId="34" xfId="0" applyNumberFormat="1" applyFont="1" applyBorder="1" applyAlignment="1">
      <alignment horizontal="left" vertical="center"/>
    </xf>
    <xf numFmtId="0" fontId="37" fillId="2" borderId="34" xfId="0" applyFont="1" applyFill="1" applyBorder="1" applyAlignment="1">
      <alignment horizontal="center" vertical="center"/>
    </xf>
    <xf numFmtId="0" fontId="30" fillId="0" borderId="0" xfId="0" applyFont="1" applyAlignment="1">
      <alignment vertical="center" shrinkToFit="1"/>
    </xf>
    <xf numFmtId="0" fontId="30" fillId="0" borderId="0" xfId="0" applyFont="1" applyBorder="1" applyAlignment="1">
      <alignment horizontal="left" vertical="top" wrapText="1"/>
    </xf>
    <xf numFmtId="0" fontId="30" fillId="0" borderId="0" xfId="0" applyFont="1" applyAlignment="1">
      <alignment horizontal="left" vertical="top" wrapText="1"/>
    </xf>
    <xf numFmtId="0" fontId="30" fillId="0" borderId="18" xfId="0" applyFont="1" applyBorder="1" applyAlignment="1">
      <alignment vertical="top"/>
    </xf>
    <xf numFmtId="176" fontId="30" fillId="0" borderId="16" xfId="0" applyNumberFormat="1" applyFont="1" applyBorder="1" applyAlignment="1"/>
    <xf numFmtId="0" fontId="37" fillId="0" borderId="34" xfId="0" applyFont="1" applyBorder="1" applyAlignment="1">
      <alignment horizontal="left" vertical="center"/>
    </xf>
    <xf numFmtId="0" fontId="30" fillId="0" borderId="0" xfId="0" applyFont="1" applyBorder="1" applyAlignment="1">
      <alignment horizontal="center" vertical="center"/>
    </xf>
    <xf numFmtId="0" fontId="10" fillId="0" borderId="0" xfId="0" applyFont="1" applyAlignment="1">
      <alignment vertical="top" wrapText="1"/>
    </xf>
    <xf numFmtId="176" fontId="30" fillId="0" borderId="10" xfId="0" applyNumberFormat="1" applyFont="1" applyBorder="1" applyAlignment="1">
      <alignment shrinkToFit="1"/>
    </xf>
    <xf numFmtId="177" fontId="39" fillId="0" borderId="0" xfId="3" applyNumberFormat="1" applyFont="1" applyFill="1" applyAlignment="1">
      <alignment horizontal="center" vertical="center"/>
    </xf>
    <xf numFmtId="0" fontId="30" fillId="0" borderId="0" xfId="0" applyFont="1" applyAlignment="1">
      <alignment horizontal="center" vertical="center" wrapText="1"/>
    </xf>
    <xf numFmtId="0" fontId="19" fillId="0" borderId="0" xfId="0" applyFont="1" applyFill="1" applyAlignment="1">
      <alignment horizontal="center" vertical="center"/>
    </xf>
    <xf numFmtId="0" fontId="31" fillId="0" borderId="34" xfId="0" applyFont="1" applyFill="1" applyBorder="1" applyAlignment="1">
      <alignment horizontal="left" vertical="center" shrinkToFit="1"/>
    </xf>
    <xf numFmtId="38" fontId="31" fillId="0" borderId="0" xfId="3" applyFont="1" applyBorder="1" applyAlignment="1">
      <alignment horizontal="right"/>
    </xf>
    <xf numFmtId="38" fontId="31" fillId="0" borderId="0" xfId="3" applyFont="1" applyFill="1" applyAlignment="1">
      <alignment horizontal="right"/>
    </xf>
    <xf numFmtId="180" fontId="31" fillId="0" borderId="0" xfId="0" applyNumberFormat="1" applyFont="1" applyBorder="1" applyAlignment="1">
      <alignment horizontal="left" vertical="center"/>
    </xf>
    <xf numFmtId="38" fontId="31" fillId="0" borderId="0" xfId="3" applyFont="1" applyBorder="1" applyAlignment="1">
      <alignment horizontal="left"/>
    </xf>
    <xf numFmtId="176" fontId="31" fillId="0" borderId="0" xfId="0" applyNumberFormat="1" applyFont="1" applyBorder="1" applyAlignment="1">
      <alignment horizontal="left"/>
    </xf>
    <xf numFmtId="178" fontId="31" fillId="2" borderId="34" xfId="0" applyNumberFormat="1" applyFont="1" applyFill="1" applyBorder="1" applyAlignment="1">
      <alignment horizontal="right" vertical="center" shrinkToFit="1"/>
    </xf>
    <xf numFmtId="178" fontId="31" fillId="0" borderId="34" xfId="0" applyNumberFormat="1" applyFont="1" applyFill="1" applyBorder="1" applyAlignment="1">
      <alignment horizontal="right" vertical="center" shrinkToFit="1"/>
    </xf>
    <xf numFmtId="0" fontId="30" fillId="0" borderId="0" xfId="0" applyFont="1" applyAlignment="1">
      <alignment horizontal="center" vertical="top"/>
    </xf>
    <xf numFmtId="178" fontId="37" fillId="0" borderId="34" xfId="0" applyNumberFormat="1" applyFont="1" applyFill="1" applyBorder="1" applyAlignment="1">
      <alignment horizontal="right" vertical="center" shrinkToFit="1"/>
    </xf>
    <xf numFmtId="0" fontId="10" fillId="0" borderId="0" xfId="0" applyFont="1" applyAlignment="1">
      <alignment horizontal="center" vertical="center"/>
    </xf>
    <xf numFmtId="181" fontId="30" fillId="0" borderId="0" xfId="0" applyNumberFormat="1" applyFont="1" applyAlignment="1">
      <alignment horizontal="center" vertical="center"/>
    </xf>
    <xf numFmtId="0" fontId="28" fillId="0" borderId="0" xfId="0" applyFont="1" applyAlignment="1">
      <alignment horizontal="center" vertical="center"/>
    </xf>
    <xf numFmtId="0" fontId="10" fillId="2" borderId="1" xfId="0" applyFont="1" applyFill="1" applyBorder="1" applyAlignment="1">
      <alignment horizontal="center" vertical="center"/>
    </xf>
    <xf numFmtId="0" fontId="31" fillId="0" borderId="0" xfId="0" applyFont="1" applyAlignment="1">
      <alignment wrapText="1"/>
    </xf>
    <xf numFmtId="0" fontId="25" fillId="0" borderId="0" xfId="0" applyFont="1" applyBorder="1" applyAlignment="1">
      <alignment horizontal="right" vertical="center" wrapText="1"/>
    </xf>
    <xf numFmtId="176" fontId="30" fillId="0" borderId="6" xfId="0" applyNumberFormat="1" applyFont="1" applyBorder="1" applyAlignment="1"/>
    <xf numFmtId="0" fontId="25" fillId="0" borderId="0" xfId="0" applyFont="1" applyAlignment="1">
      <alignment horizontal="center" vertical="center"/>
    </xf>
    <xf numFmtId="0" fontId="28" fillId="0" borderId="0" xfId="0" applyFont="1" applyAlignment="1">
      <alignment horizontal="center" vertical="center" shrinkToFit="1"/>
    </xf>
    <xf numFmtId="0" fontId="30" fillId="0" borderId="16" xfId="0" applyFont="1" applyBorder="1" applyAlignment="1">
      <alignment vertical="top"/>
    </xf>
    <xf numFmtId="0" fontId="31" fillId="0" borderId="20" xfId="0" applyFont="1" applyBorder="1" applyAlignment="1">
      <alignment horizontal="center" vertical="center"/>
    </xf>
    <xf numFmtId="0" fontId="31" fillId="0" borderId="0" xfId="0" applyFont="1" applyBorder="1" applyAlignment="1">
      <alignment wrapText="1"/>
    </xf>
    <xf numFmtId="0" fontId="25" fillId="0" borderId="0" xfId="0" applyFont="1" applyBorder="1">
      <alignment vertical="center"/>
    </xf>
    <xf numFmtId="0" fontId="30" fillId="0" borderId="0" xfId="0" applyFont="1" applyAlignment="1">
      <alignment horizontal="center" vertical="center" shrinkToFit="1"/>
    </xf>
    <xf numFmtId="176" fontId="30" fillId="0" borderId="20" xfId="0" applyNumberFormat="1" applyFont="1" applyBorder="1" applyAlignment="1">
      <alignment horizontal="center" vertical="center"/>
    </xf>
    <xf numFmtId="178" fontId="36" fillId="0" borderId="20" xfId="0" applyNumberFormat="1" applyFont="1" applyFill="1" applyBorder="1" applyAlignment="1">
      <alignment vertical="center"/>
    </xf>
    <xf numFmtId="178" fontId="23" fillId="0" borderId="20" xfId="0" applyNumberFormat="1" applyFont="1" applyFill="1" applyBorder="1" applyAlignment="1">
      <alignment vertical="center"/>
    </xf>
    <xf numFmtId="0" fontId="10" fillId="0" borderId="0" xfId="0" applyFont="1" applyFill="1" applyBorder="1" applyAlignment="1">
      <alignment horizontal="left" vertical="center"/>
    </xf>
    <xf numFmtId="0" fontId="31" fillId="0" borderId="0" xfId="0" applyFont="1" applyAlignment="1">
      <alignment vertical="center" wrapText="1"/>
    </xf>
    <xf numFmtId="176" fontId="30" fillId="0" borderId="0" xfId="0" applyNumberFormat="1" applyFont="1" applyBorder="1" applyAlignment="1">
      <alignment horizontal="center" vertical="center"/>
    </xf>
    <xf numFmtId="178" fontId="23" fillId="0" borderId="0" xfId="0" applyNumberFormat="1" applyFont="1" applyFill="1" applyBorder="1" applyAlignment="1">
      <alignment vertical="center"/>
    </xf>
    <xf numFmtId="0" fontId="32" fillId="0" borderId="20" xfId="0" applyFont="1" applyBorder="1" applyAlignment="1">
      <alignment vertical="center"/>
    </xf>
    <xf numFmtId="0" fontId="32" fillId="0" borderId="20" xfId="0" applyFont="1" applyBorder="1" applyAlignment="1">
      <alignment horizontal="left" vertical="center"/>
    </xf>
    <xf numFmtId="0" fontId="41" fillId="0" borderId="20" xfId="0" applyFont="1" applyBorder="1" applyAlignment="1">
      <alignment horizontal="left" vertical="center"/>
    </xf>
    <xf numFmtId="0" fontId="31" fillId="0" borderId="0" xfId="0" applyFont="1" applyBorder="1" applyAlignment="1">
      <alignment horizontal="right" vertical="center" shrinkToFit="1"/>
    </xf>
    <xf numFmtId="0" fontId="25" fillId="0" borderId="0" xfId="0" applyFont="1" applyBorder="1" applyAlignment="1">
      <alignment vertical="center" wrapText="1"/>
    </xf>
    <xf numFmtId="0" fontId="31" fillId="0" borderId="0" xfId="0" applyFont="1" applyAlignment="1">
      <alignment horizontal="right" vertical="center"/>
    </xf>
    <xf numFmtId="178" fontId="36" fillId="0" borderId="0" xfId="0" applyNumberFormat="1" applyFont="1" applyFill="1" applyBorder="1" applyAlignment="1">
      <alignment vertical="center"/>
    </xf>
    <xf numFmtId="0" fontId="42" fillId="0" borderId="0" xfId="0" applyFont="1" applyAlignment="1">
      <alignment horizontal="center" vertical="center" wrapText="1"/>
    </xf>
    <xf numFmtId="0" fontId="35" fillId="0" borderId="0" xfId="0" applyFont="1" applyAlignment="1">
      <alignment horizontal="center" vertical="center"/>
    </xf>
    <xf numFmtId="0" fontId="30" fillId="0" borderId="21" xfId="0" applyFont="1" applyBorder="1">
      <alignment vertical="center"/>
    </xf>
    <xf numFmtId="182" fontId="25" fillId="0" borderId="0" xfId="0" applyNumberFormat="1" applyFont="1">
      <alignment vertical="center"/>
    </xf>
    <xf numFmtId="177" fontId="31" fillId="0" borderId="0" xfId="0" applyNumberFormat="1" applyFont="1" applyBorder="1" applyAlignment="1">
      <alignment horizontal="left" vertical="center"/>
    </xf>
    <xf numFmtId="0" fontId="43" fillId="0" borderId="0" xfId="0" applyFont="1" applyBorder="1" applyAlignment="1">
      <alignment horizontal="center" vertical="center"/>
    </xf>
    <xf numFmtId="176" fontId="31" fillId="0" borderId="0" xfId="0" applyNumberFormat="1" applyFont="1" applyBorder="1" applyAlignment="1">
      <alignment horizontal="center" vertical="center"/>
    </xf>
    <xf numFmtId="177" fontId="31" fillId="0" borderId="0" xfId="0" applyNumberFormat="1" applyFont="1" applyBorder="1" applyAlignment="1">
      <alignment horizontal="center" vertical="center"/>
    </xf>
    <xf numFmtId="178" fontId="31" fillId="0" borderId="34" xfId="0" applyNumberFormat="1" applyFont="1" applyFill="1" applyBorder="1" applyAlignment="1">
      <alignment horizontal="left" vertical="center" shrinkToFit="1"/>
    </xf>
    <xf numFmtId="0" fontId="10" fillId="0" borderId="32" xfId="0" applyFont="1" applyFill="1" applyBorder="1" applyAlignment="1">
      <alignment vertical="center" wrapText="1"/>
    </xf>
    <xf numFmtId="0" fontId="43" fillId="0" borderId="0" xfId="0" applyFont="1" applyBorder="1" applyAlignment="1">
      <alignment horizontal="center" wrapText="1"/>
    </xf>
    <xf numFmtId="0" fontId="28" fillId="0" borderId="0" xfId="0" applyFont="1" applyAlignment="1">
      <alignment horizontal="left" vertical="center" wrapText="1"/>
    </xf>
    <xf numFmtId="0" fontId="10" fillId="0" borderId="0" xfId="0" applyFont="1" applyBorder="1" applyAlignment="1">
      <alignment horizontal="center"/>
    </xf>
    <xf numFmtId="49" fontId="45" fillId="0" borderId="0" xfId="0" applyNumberFormat="1" applyFont="1">
      <alignment vertical="center"/>
    </xf>
    <xf numFmtId="0" fontId="32" fillId="0" borderId="0" xfId="0" applyFont="1" applyAlignment="1">
      <alignment vertical="center"/>
    </xf>
    <xf numFmtId="0" fontId="25" fillId="0" borderId="0" xfId="0" applyFont="1" applyBorder="1" applyAlignment="1">
      <alignment vertical="center"/>
    </xf>
    <xf numFmtId="0" fontId="25" fillId="0" borderId="0" xfId="0" applyFont="1" applyAlignment="1">
      <alignment vertical="center"/>
    </xf>
    <xf numFmtId="176" fontId="31" fillId="0" borderId="0" xfId="0" applyNumberFormat="1" applyFont="1" applyBorder="1" applyAlignment="1">
      <alignment vertical="center"/>
    </xf>
    <xf numFmtId="49" fontId="45" fillId="0" borderId="0" xfId="5" applyNumberFormat="1" applyFont="1" applyBorder="1" applyAlignment="1">
      <alignment vertical="center"/>
    </xf>
    <xf numFmtId="0" fontId="31" fillId="0" borderId="34" xfId="0" applyFont="1" applyBorder="1">
      <alignment vertical="center"/>
    </xf>
    <xf numFmtId="49" fontId="45" fillId="0" borderId="0" xfId="0" applyNumberFormat="1" applyFont="1" applyBorder="1" applyAlignment="1">
      <alignment horizontal="left" vertical="center"/>
    </xf>
    <xf numFmtId="49" fontId="45" fillId="0" borderId="0" xfId="0" applyNumberFormat="1" applyFont="1" applyAlignment="1">
      <alignment horizontal="left" vertical="center"/>
    </xf>
    <xf numFmtId="0" fontId="25" fillId="0" borderId="0" xfId="0" applyFont="1" applyBorder="1" applyAlignment="1">
      <alignment horizontal="center" vertical="center"/>
    </xf>
    <xf numFmtId="0" fontId="31" fillId="0" borderId="0" xfId="0" applyFont="1" applyAlignment="1">
      <alignment horizontal="left" vertical="center" wrapText="1"/>
    </xf>
    <xf numFmtId="0" fontId="28" fillId="0" borderId="0" xfId="0" applyFont="1" applyAlignment="1">
      <alignment horizontal="center" vertical="center" wrapText="1"/>
    </xf>
    <xf numFmtId="0" fontId="47" fillId="0" borderId="0" xfId="0" applyFont="1" applyBorder="1" applyAlignment="1">
      <alignment horizontal="center" wrapText="1"/>
    </xf>
    <xf numFmtId="0" fontId="0" fillId="0" borderId="0" xfId="0" applyBorder="1" applyAlignment="1">
      <alignment horizontal="center"/>
    </xf>
    <xf numFmtId="0" fontId="31" fillId="0" borderId="67" xfId="0" applyFont="1" applyBorder="1">
      <alignment vertical="center"/>
    </xf>
    <xf numFmtId="0" fontId="26" fillId="0" borderId="0" xfId="0" applyFont="1" applyBorder="1">
      <alignment vertical="center"/>
    </xf>
    <xf numFmtId="0" fontId="48" fillId="0" borderId="0" xfId="0" applyFont="1" applyBorder="1" applyAlignment="1">
      <alignment vertical="center"/>
    </xf>
    <xf numFmtId="0" fontId="26" fillId="0" borderId="0" xfId="0" applyFont="1" applyBorder="1" applyAlignment="1">
      <alignment horizontal="right"/>
    </xf>
    <xf numFmtId="0" fontId="49" fillId="0" borderId="0" xfId="0" applyFont="1" applyBorder="1" applyAlignment="1">
      <alignment horizontal="right"/>
    </xf>
    <xf numFmtId="0" fontId="11" fillId="0" borderId="0" xfId="5" applyFont="1" applyBorder="1" applyAlignment="1">
      <alignment vertical="top"/>
    </xf>
    <xf numFmtId="0" fontId="11" fillId="0" borderId="0" xfId="0" applyFont="1" applyBorder="1" applyAlignment="1">
      <alignment vertical="center"/>
    </xf>
    <xf numFmtId="0" fontId="34" fillId="0" borderId="0" xfId="0" applyFont="1" applyFill="1" applyBorder="1" applyAlignment="1">
      <alignment vertical="top" wrapText="1"/>
    </xf>
    <xf numFmtId="0" fontId="38" fillId="0" borderId="0" xfId="0" applyFont="1" applyBorder="1">
      <alignment vertical="center"/>
    </xf>
    <xf numFmtId="0" fontId="46" fillId="0" borderId="0" xfId="0" applyFont="1" applyAlignment="1">
      <alignment horizontal="left" vertical="center" wrapText="1"/>
    </xf>
    <xf numFmtId="0" fontId="46" fillId="0" borderId="0" xfId="0" applyFont="1" applyAlignment="1">
      <alignment horizontal="center" vertical="center"/>
    </xf>
    <xf numFmtId="0" fontId="43" fillId="0" borderId="0" xfId="0" applyFont="1">
      <alignment vertical="center"/>
    </xf>
    <xf numFmtId="0" fontId="25" fillId="0" borderId="0" xfId="5" applyFont="1" applyBorder="1" applyAlignment="1">
      <alignment horizontal="center" vertical="center" wrapText="1"/>
    </xf>
    <xf numFmtId="0" fontId="32" fillId="0" borderId="0" xfId="0" applyFont="1" applyBorder="1" applyAlignment="1">
      <alignment vertical="center" wrapText="1"/>
    </xf>
    <xf numFmtId="0" fontId="31" fillId="0" borderId="0" xfId="0" applyFont="1" applyBorder="1" applyAlignment="1">
      <alignment vertical="center" wrapText="1"/>
    </xf>
    <xf numFmtId="0" fontId="28" fillId="0" borderId="0" xfId="5" applyFont="1" applyAlignment="1">
      <alignment vertical="top"/>
    </xf>
    <xf numFmtId="0" fontId="30" fillId="0" borderId="20" xfId="5" applyFont="1" applyBorder="1" applyAlignment="1">
      <alignment horizontal="center" vertical="center"/>
    </xf>
    <xf numFmtId="178" fontId="30" fillId="0" borderId="20" xfId="5" applyNumberFormat="1" applyFont="1" applyBorder="1" applyAlignment="1">
      <alignment vertical="center"/>
    </xf>
    <xf numFmtId="178" fontId="10" fillId="0" borderId="20" xfId="0" applyNumberFormat="1" applyFont="1" applyBorder="1" applyAlignment="1">
      <alignment vertical="center"/>
    </xf>
    <xf numFmtId="178" fontId="30" fillId="0" borderId="0" xfId="5" applyNumberFormat="1" applyFont="1" applyBorder="1" applyAlignment="1">
      <alignment vertical="center"/>
    </xf>
    <xf numFmtId="178" fontId="10" fillId="0" borderId="0" xfId="0" applyNumberFormat="1" applyFont="1" applyBorder="1" applyAlignment="1">
      <alignment vertical="center"/>
    </xf>
    <xf numFmtId="0" fontId="26" fillId="0" borderId="0" xfId="0" applyFont="1" applyBorder="1" applyAlignment="1">
      <alignment vertical="center" wrapText="1"/>
    </xf>
    <xf numFmtId="0" fontId="31" fillId="0" borderId="0" xfId="0" applyFont="1" applyAlignment="1">
      <alignment horizontal="right" wrapText="1"/>
    </xf>
    <xf numFmtId="0" fontId="49" fillId="0" borderId="0" xfId="0" applyFont="1" applyBorder="1">
      <alignment vertical="center"/>
    </xf>
    <xf numFmtId="0" fontId="26" fillId="0" borderId="0" xfId="0" applyFont="1" applyBorder="1" applyAlignment="1">
      <alignment horizontal="center" vertical="center" wrapText="1"/>
    </xf>
    <xf numFmtId="0" fontId="46" fillId="0" borderId="0" xfId="0" applyFont="1">
      <alignment vertical="center"/>
    </xf>
    <xf numFmtId="0" fontId="43" fillId="0" borderId="0" xfId="0" applyFont="1" applyBorder="1" applyAlignment="1">
      <alignment horizontal="right" wrapText="1"/>
    </xf>
    <xf numFmtId="0" fontId="43" fillId="0" borderId="0" xfId="0" applyFont="1" applyAlignment="1">
      <alignment horizontal="right" wrapText="1"/>
    </xf>
    <xf numFmtId="0" fontId="10" fillId="0" borderId="0" xfId="0" applyFont="1" applyAlignment="1">
      <alignment horizontal="right" vertical="center" wrapText="1"/>
    </xf>
    <xf numFmtId="0" fontId="10" fillId="0" borderId="0" xfId="0" applyFont="1" applyAlignment="1">
      <alignment horizontal="center"/>
    </xf>
    <xf numFmtId="0" fontId="30" fillId="0" borderId="0" xfId="0" applyFont="1" applyBorder="1" applyAlignment="1">
      <alignment horizontal="left" vertical="center" wrapText="1"/>
    </xf>
    <xf numFmtId="0" fontId="0" fillId="0" borderId="0" xfId="0" applyAlignment="1">
      <alignment horizontal="left" vertical="center"/>
    </xf>
    <xf numFmtId="0" fontId="46" fillId="0" borderId="0" xfId="0" applyFont="1" applyBorder="1" applyAlignment="1">
      <alignment horizontal="center" vertical="center"/>
    </xf>
    <xf numFmtId="0" fontId="25" fillId="0" borderId="0" xfId="5" applyFont="1" applyAlignment="1">
      <alignment horizontal="center" vertical="center" wrapText="1"/>
    </xf>
    <xf numFmtId="0" fontId="31" fillId="0" borderId="0" xfId="0" applyFont="1" applyBorder="1" applyAlignment="1">
      <alignment horizontal="center"/>
    </xf>
    <xf numFmtId="0" fontId="43" fillId="0" borderId="0" xfId="0" applyFont="1" applyAlignment="1">
      <alignment horizontal="center"/>
    </xf>
    <xf numFmtId="0" fontId="31" fillId="0" borderId="0" xfId="0" applyFont="1" applyAlignment="1">
      <alignment horizontal="center"/>
    </xf>
    <xf numFmtId="0" fontId="50" fillId="0" borderId="0" xfId="0" applyFont="1" applyBorder="1">
      <alignment vertical="center"/>
    </xf>
    <xf numFmtId="0" fontId="46" fillId="0" borderId="0" xfId="0" applyFont="1" applyBorder="1" applyAlignment="1">
      <alignment horizontal="center"/>
    </xf>
    <xf numFmtId="0" fontId="0" fillId="0" borderId="0" xfId="0" applyAlignment="1">
      <alignment horizontal="center"/>
    </xf>
    <xf numFmtId="177" fontId="51" fillId="0" borderId="0" xfId="0" applyNumberFormat="1" applyFont="1" applyBorder="1" applyAlignment="1">
      <alignment horizontal="center" vertical="center"/>
    </xf>
    <xf numFmtId="177" fontId="0" fillId="0" borderId="0" xfId="0" applyNumberFormat="1" applyFont="1" applyAlignment="1">
      <alignment horizontal="center" vertical="center"/>
    </xf>
    <xf numFmtId="179" fontId="26" fillId="0" borderId="0" xfId="0" applyNumberFormat="1" applyFont="1" applyBorder="1" applyAlignment="1">
      <alignment horizontal="center" vertical="center"/>
    </xf>
    <xf numFmtId="183" fontId="26" fillId="0" borderId="0" xfId="0" applyNumberFormat="1" applyFont="1" applyAlignment="1">
      <alignment horizontal="center" vertical="center"/>
    </xf>
    <xf numFmtId="0" fontId="47" fillId="0" borderId="0" xfId="0" applyFont="1" applyAlignment="1">
      <alignment horizontal="center"/>
    </xf>
    <xf numFmtId="0" fontId="46" fillId="0" borderId="0" xfId="0" applyFont="1" applyBorder="1" applyAlignment="1">
      <alignment horizontal="left" vertical="center"/>
    </xf>
    <xf numFmtId="0" fontId="46" fillId="0" borderId="0" xfId="0" applyFont="1" applyAlignment="1">
      <alignment horizontal="left" vertical="center"/>
    </xf>
    <xf numFmtId="0" fontId="46" fillId="0" borderId="0" xfId="0" applyFont="1" applyBorder="1" applyAlignment="1">
      <alignment wrapText="1"/>
    </xf>
    <xf numFmtId="0" fontId="46" fillId="0" borderId="0" xfId="0" applyFont="1" applyBorder="1">
      <alignment vertical="center"/>
    </xf>
    <xf numFmtId="0" fontId="26" fillId="0" borderId="0" xfId="5" applyFont="1" applyAlignment="1">
      <alignment horizontal="center" vertical="center" wrapText="1"/>
    </xf>
    <xf numFmtId="0" fontId="46" fillId="0" borderId="0" xfId="0" applyFont="1" applyBorder="1" applyAlignment="1">
      <alignment horizontal="left" vertical="center" wrapText="1"/>
    </xf>
    <xf numFmtId="0" fontId="46" fillId="0" borderId="0" xfId="0" applyFont="1" applyAlignment="1">
      <alignment wrapText="1"/>
    </xf>
    <xf numFmtId="0" fontId="7" fillId="0" borderId="0" xfId="0" applyFont="1" applyAlignment="1">
      <alignment vertical="top"/>
    </xf>
    <xf numFmtId="0" fontId="0" fillId="0" borderId="0" xfId="0" applyFont="1" applyBorder="1" applyAlignment="1"/>
    <xf numFmtId="0" fontId="7" fillId="0" borderId="0" xfId="0" applyFont="1" applyAlignment="1">
      <alignment horizontal="center" vertical="center" wrapText="1"/>
    </xf>
    <xf numFmtId="0" fontId="27" fillId="0" borderId="0" xfId="0" applyFont="1" applyAlignment="1">
      <alignment horizontal="left" vertical="center" wrapText="1"/>
    </xf>
    <xf numFmtId="0" fontId="49" fillId="0" borderId="0" xfId="0" applyFont="1">
      <alignment vertical="center"/>
    </xf>
    <xf numFmtId="14" fontId="26" fillId="0" borderId="0" xfId="0" applyNumberFormat="1" applyFont="1" applyBorder="1">
      <alignment vertical="center"/>
    </xf>
    <xf numFmtId="0" fontId="7" fillId="0" borderId="0" xfId="0" applyFont="1" applyAlignment="1">
      <alignment horizontal="left" vertical="center"/>
    </xf>
    <xf numFmtId="0" fontId="7" fillId="0" borderId="0" xfId="0" applyFont="1" applyBorder="1" applyAlignment="1">
      <alignment horizontal="center" vertical="center"/>
    </xf>
    <xf numFmtId="0" fontId="7" fillId="0" borderId="0" xfId="0" applyFont="1" applyAlignment="1">
      <alignment horizontal="center" vertical="center"/>
    </xf>
    <xf numFmtId="0" fontId="27" fillId="0" borderId="0" xfId="0" applyFont="1" applyAlignment="1">
      <alignment horizontal="center" vertical="center"/>
    </xf>
    <xf numFmtId="0" fontId="52" fillId="0" borderId="0" xfId="0" applyFont="1" applyBorder="1" applyAlignment="1">
      <alignment vertical="center" shrinkToFit="1"/>
    </xf>
    <xf numFmtId="0" fontId="7" fillId="0" borderId="0" xfId="0" applyFont="1" applyAlignment="1">
      <alignment horizontal="left" vertical="top" wrapText="1"/>
    </xf>
    <xf numFmtId="0" fontId="27" fillId="0" borderId="0" xfId="0" applyFont="1" applyBorder="1">
      <alignment vertical="center"/>
    </xf>
    <xf numFmtId="0" fontId="26" fillId="0" borderId="0" xfId="0" applyFont="1" applyBorder="1" applyAlignment="1">
      <alignment horizontal="left" vertical="center"/>
    </xf>
    <xf numFmtId="0" fontId="26" fillId="0" borderId="0" xfId="0" applyFont="1" applyAlignment="1">
      <alignment horizontal="left" vertical="center"/>
    </xf>
    <xf numFmtId="0" fontId="53" fillId="0" borderId="0" xfId="0" applyFont="1" applyAlignment="1">
      <alignment horizontal="center" vertical="center"/>
    </xf>
    <xf numFmtId="0" fontId="0" fillId="4" borderId="1" xfId="0" applyFont="1" applyFill="1" applyBorder="1">
      <alignment vertical="center"/>
    </xf>
    <xf numFmtId="0" fontId="0" fillId="0" borderId="25" xfId="0" applyBorder="1">
      <alignment vertical="center"/>
    </xf>
    <xf numFmtId="0" fontId="0" fillId="0" borderId="23" xfId="0" applyBorder="1">
      <alignment vertical="center"/>
    </xf>
    <xf numFmtId="0" fontId="0" fillId="0" borderId="24" xfId="0" applyBorder="1">
      <alignment vertical="center"/>
    </xf>
    <xf numFmtId="0" fontId="0" fillId="0" borderId="1" xfId="0" applyBorder="1">
      <alignment vertical="center"/>
    </xf>
    <xf numFmtId="0" fontId="0" fillId="0" borderId="1" xfId="0" applyBorder="1" applyAlignment="1">
      <alignment horizontal="center" vertical="center" shrinkToFit="1"/>
    </xf>
    <xf numFmtId="3" fontId="0" fillId="2" borderId="25" xfId="0" applyNumberFormat="1" applyFill="1" applyBorder="1">
      <alignment vertical="center"/>
    </xf>
    <xf numFmtId="3" fontId="0" fillId="2" borderId="23" xfId="0" applyNumberFormat="1" applyFill="1" applyBorder="1">
      <alignment vertical="center"/>
    </xf>
    <xf numFmtId="3" fontId="0" fillId="2" borderId="24" xfId="0" applyNumberFormat="1" applyFill="1" applyBorder="1">
      <alignment vertical="center"/>
    </xf>
    <xf numFmtId="0" fontId="0" fillId="0" borderId="0" xfId="0" applyFont="1" applyAlignment="1">
      <alignment horizontal="right"/>
    </xf>
    <xf numFmtId="0" fontId="55" fillId="0" borderId="71" xfId="6" applyFont="1" applyBorder="1" applyAlignment="1">
      <alignment horizontal="center" vertical="center" shrinkToFit="1"/>
    </xf>
    <xf numFmtId="0" fontId="27" fillId="0" borderId="71" xfId="6" applyFont="1" applyBorder="1" applyAlignment="1">
      <alignment horizontal="center" vertical="center" shrinkToFit="1"/>
    </xf>
    <xf numFmtId="0" fontId="57" fillId="0" borderId="0" xfId="6" quotePrefix="1" applyFont="1" applyBorder="1" applyAlignment="1">
      <alignment horizontal="right" vertical="top" wrapText="1"/>
    </xf>
    <xf numFmtId="0" fontId="27" fillId="5" borderId="71" xfId="6" applyFont="1" applyFill="1" applyBorder="1" applyAlignment="1">
      <alignment horizontal="center" vertical="center" shrinkToFit="1"/>
    </xf>
    <xf numFmtId="57" fontId="27" fillId="5" borderId="71" xfId="7" applyNumberFormat="1" applyFont="1" applyFill="1" applyBorder="1" applyAlignment="1">
      <alignment horizontal="center" vertical="center" shrinkToFit="1"/>
    </xf>
    <xf numFmtId="0" fontId="27" fillId="0" borderId="71" xfId="7" applyFont="1" applyFill="1" applyBorder="1" applyAlignment="1">
      <alignment vertical="center" shrinkToFit="1"/>
    </xf>
    <xf numFmtId="0" fontId="55" fillId="0" borderId="71" xfId="6" applyFont="1" applyBorder="1" applyAlignment="1">
      <alignment horizontal="center" vertical="center" wrapText="1"/>
    </xf>
    <xf numFmtId="0" fontId="56" fillId="0" borderId="71" xfId="6" applyFont="1" applyBorder="1" applyAlignment="1">
      <alignment horizontal="center" vertical="center" wrapText="1"/>
    </xf>
    <xf numFmtId="0" fontId="55" fillId="0" borderId="71" xfId="6" applyFont="1" applyBorder="1" applyAlignment="1">
      <alignment horizontal="center" vertical="center" textRotation="255"/>
    </xf>
    <xf numFmtId="0" fontId="55" fillId="0" borderId="0" xfId="6" applyFont="1" applyAlignment="1">
      <alignment horizontal="center" vertical="center"/>
    </xf>
    <xf numFmtId="184" fontId="27" fillId="5" borderId="71" xfId="6" applyNumberFormat="1" applyFont="1" applyFill="1" applyBorder="1" applyAlignment="1">
      <alignment horizontal="center" vertical="center" shrinkToFit="1"/>
    </xf>
    <xf numFmtId="185" fontId="27" fillId="0" borderId="71" xfId="4" applyNumberFormat="1" applyFont="1" applyBorder="1" applyAlignment="1">
      <alignment horizontal="right" vertical="center" shrinkToFit="1"/>
    </xf>
    <xf numFmtId="0" fontId="59" fillId="5" borderId="71" xfId="6" applyFont="1" applyFill="1" applyBorder="1" applyAlignment="1">
      <alignment horizontal="center" vertical="center" wrapText="1" shrinkToFit="1"/>
    </xf>
    <xf numFmtId="0" fontId="60" fillId="0" borderId="0" xfId="0" applyFont="1">
      <alignment vertical="center"/>
    </xf>
    <xf numFmtId="14" fontId="60" fillId="0" borderId="0" xfId="6" applyNumberFormat="1" applyFont="1">
      <alignment vertical="center"/>
    </xf>
    <xf numFmtId="0" fontId="0" fillId="0" borderId="0" xfId="0" applyAlignment="1">
      <alignment vertical="center" shrinkToFit="1"/>
    </xf>
    <xf numFmtId="0" fontId="0" fillId="6" borderId="0" xfId="0" applyFill="1">
      <alignment vertical="center"/>
    </xf>
    <xf numFmtId="0" fontId="0" fillId="2" borderId="0" xfId="0" applyFill="1">
      <alignment vertical="center"/>
    </xf>
    <xf numFmtId="0" fontId="12" fillId="0" borderId="0" xfId="0" applyFont="1" applyAlignment="1">
      <alignment vertical="center" shrinkToFit="1"/>
    </xf>
    <xf numFmtId="0" fontId="12" fillId="0" borderId="0" xfId="5" applyFont="1">
      <alignment vertical="center"/>
    </xf>
    <xf numFmtId="185" fontId="30" fillId="0" borderId="0" xfId="6" applyNumberFormat="1" applyFont="1">
      <alignment vertical="center"/>
    </xf>
    <xf numFmtId="0" fontId="44" fillId="0" borderId="2" xfId="0" applyFont="1" applyBorder="1">
      <alignment vertical="center"/>
    </xf>
    <xf numFmtId="185" fontId="62" fillId="0" borderId="7" xfId="6" applyNumberFormat="1" applyFont="1" applyBorder="1">
      <alignment vertical="center"/>
    </xf>
    <xf numFmtId="0" fontId="62" fillId="0" borderId="7" xfId="0" applyFont="1" applyBorder="1">
      <alignment vertical="center"/>
    </xf>
    <xf numFmtId="0" fontId="62" fillId="0" borderId="13" xfId="0" applyFont="1" applyBorder="1">
      <alignment vertical="center"/>
    </xf>
    <xf numFmtId="0" fontId="62" fillId="0" borderId="1" xfId="0" applyFont="1" applyBorder="1">
      <alignment vertical="center"/>
    </xf>
    <xf numFmtId="178" fontId="62" fillId="0" borderId="2" xfId="0" applyNumberFormat="1" applyFont="1" applyBorder="1">
      <alignment vertical="center"/>
    </xf>
    <xf numFmtId="0" fontId="62" fillId="0" borderId="2" xfId="0" applyFont="1" applyBorder="1">
      <alignment vertical="center"/>
    </xf>
    <xf numFmtId="0" fontId="62" fillId="0" borderId="1" xfId="0" applyFont="1" applyBorder="1" applyAlignment="1">
      <alignment horizontal="center" vertical="center"/>
    </xf>
    <xf numFmtId="0" fontId="0" fillId="0" borderId="0" xfId="0" applyBorder="1" applyAlignment="1">
      <alignment vertical="center" wrapText="1"/>
    </xf>
    <xf numFmtId="0" fontId="27" fillId="0" borderId="0" xfId="0" applyFont="1" applyBorder="1" applyAlignment="1">
      <alignment horizontal="left" vertical="center" wrapText="1"/>
    </xf>
    <xf numFmtId="0" fontId="10" fillId="0" borderId="0" xfId="0" applyNumberFormat="1" applyFont="1" applyBorder="1" applyAlignment="1">
      <alignment horizontal="center" vertical="center"/>
    </xf>
    <xf numFmtId="0" fontId="10" fillId="0" borderId="0" xfId="0" applyFont="1" applyBorder="1" applyAlignment="1">
      <alignment vertical="center" wrapText="1"/>
    </xf>
    <xf numFmtId="0" fontId="46" fillId="0" borderId="0" xfId="0" applyFont="1">
      <alignment vertical="center"/>
    </xf>
    <xf numFmtId="0" fontId="31" fillId="0" borderId="0" xfId="0" applyFont="1" applyBorder="1" applyAlignment="1">
      <alignment horizontal="center" vertical="center" wrapText="1"/>
    </xf>
    <xf numFmtId="0" fontId="32" fillId="0" borderId="0" xfId="0" applyFont="1" applyBorder="1" applyAlignment="1">
      <alignment horizontal="left" vertical="center" wrapText="1"/>
    </xf>
    <xf numFmtId="0" fontId="10" fillId="0" borderId="0" xfId="5" applyFont="1">
      <alignment vertical="center"/>
    </xf>
    <xf numFmtId="0" fontId="30" fillId="0" borderId="0" xfId="0" applyFont="1" applyBorder="1">
      <alignment vertical="center"/>
    </xf>
    <xf numFmtId="0" fontId="30" fillId="0" borderId="0" xfId="0" applyFont="1" applyBorder="1" applyAlignment="1">
      <alignment horizontal="left" vertical="center"/>
    </xf>
    <xf numFmtId="0" fontId="30" fillId="0" borderId="0" xfId="0" applyFont="1" applyBorder="1" applyAlignment="1">
      <alignment vertical="center" wrapText="1"/>
    </xf>
    <xf numFmtId="0" fontId="25" fillId="0" borderId="0" xfId="0" applyFont="1" applyBorder="1" applyAlignment="1">
      <alignment horizontal="center" vertical="center"/>
    </xf>
    <xf numFmtId="0" fontId="10" fillId="0" borderId="0" xfId="5" applyFont="1">
      <alignment vertical="center"/>
    </xf>
    <xf numFmtId="0" fontId="31" fillId="0" borderId="0" xfId="0" applyFont="1" applyBorder="1" applyAlignment="1">
      <alignment horizontal="center" vertical="center" wrapText="1"/>
    </xf>
    <xf numFmtId="0" fontId="46" fillId="0" borderId="0" xfId="0" applyFont="1">
      <alignment vertical="center"/>
    </xf>
    <xf numFmtId="0" fontId="19" fillId="2" borderId="71" xfId="0" applyFont="1" applyFill="1" applyBorder="1" applyAlignment="1">
      <alignment horizontal="center" vertical="center"/>
    </xf>
    <xf numFmtId="0" fontId="18" fillId="2" borderId="71" xfId="0" applyFont="1" applyFill="1" applyBorder="1" applyAlignment="1">
      <alignment horizontal="center" vertical="center"/>
    </xf>
    <xf numFmtId="0" fontId="91" fillId="0" borderId="0" xfId="0" applyFont="1" applyAlignment="1">
      <alignment horizontal="left" vertical="center"/>
    </xf>
    <xf numFmtId="49" fontId="92" fillId="0" borderId="0" xfId="0" applyNumberFormat="1" applyFont="1" applyBorder="1" applyAlignment="1">
      <alignment horizontal="left" vertical="center"/>
    </xf>
    <xf numFmtId="49" fontId="13" fillId="0" borderId="0" xfId="5" applyNumberFormat="1" applyFont="1" applyBorder="1" applyAlignment="1">
      <alignment vertical="center"/>
    </xf>
    <xf numFmtId="0" fontId="30" fillId="0" borderId="0" xfId="0" applyFont="1" applyAlignment="1">
      <alignment horizontal="centerContinuous" vertical="center"/>
    </xf>
    <xf numFmtId="0" fontId="10" fillId="0" borderId="0" xfId="0" applyNumberFormat="1" applyFont="1" applyBorder="1" applyAlignment="1">
      <alignment horizontal="center" vertical="center"/>
    </xf>
    <xf numFmtId="0" fontId="10" fillId="0" borderId="0" xfId="5" applyFont="1">
      <alignment vertical="center"/>
    </xf>
    <xf numFmtId="0" fontId="11" fillId="0" borderId="0" xfId="0" applyFont="1" applyBorder="1" applyAlignment="1">
      <alignment horizontal="left" vertical="center" wrapText="1"/>
    </xf>
    <xf numFmtId="0" fontId="26" fillId="0" borderId="0" xfId="0" applyFont="1" applyBorder="1" applyAlignment="1">
      <alignment horizontal="center" vertical="center"/>
    </xf>
    <xf numFmtId="0" fontId="89" fillId="0" borderId="0" xfId="5" applyFont="1" applyAlignment="1">
      <alignment vertical="center"/>
    </xf>
    <xf numFmtId="0" fontId="10" fillId="0" borderId="0" xfId="5" applyFont="1">
      <alignment vertical="center"/>
    </xf>
    <xf numFmtId="0" fontId="58" fillId="0" borderId="0" xfId="6" applyFont="1" applyBorder="1" applyAlignment="1">
      <alignment horizontal="left" vertical="top" wrapText="1"/>
    </xf>
    <xf numFmtId="177" fontId="31" fillId="0" borderId="0" xfId="0" applyNumberFormat="1" applyFont="1" applyBorder="1" applyAlignment="1">
      <alignment horizontal="right" vertical="center"/>
    </xf>
    <xf numFmtId="176" fontId="31" fillId="0" borderId="0" xfId="0" applyNumberFormat="1" applyFont="1" applyBorder="1" applyAlignment="1">
      <alignment horizontal="right" vertical="center"/>
    </xf>
    <xf numFmtId="0" fontId="25" fillId="0" borderId="0" xfId="0" applyFont="1" applyAlignment="1">
      <alignment horizontal="left" vertical="center"/>
    </xf>
    <xf numFmtId="0" fontId="10" fillId="0" borderId="0" xfId="0" applyFont="1">
      <alignment vertical="center"/>
    </xf>
    <xf numFmtId="38" fontId="0" fillId="0" borderId="0" xfId="8" applyFont="1">
      <alignment vertical="center"/>
    </xf>
    <xf numFmtId="0" fontId="43" fillId="0" borderId="0" xfId="5" applyFont="1">
      <alignment vertical="center"/>
    </xf>
    <xf numFmtId="0" fontId="24" fillId="0" borderId="0" xfId="0" applyFont="1" applyBorder="1" applyAlignment="1">
      <alignment vertical="center"/>
    </xf>
    <xf numFmtId="0" fontId="10" fillId="0" borderId="0" xfId="5" applyFont="1">
      <alignment vertical="center"/>
    </xf>
    <xf numFmtId="0" fontId="30" fillId="0" borderId="0" xfId="0" applyFont="1" applyBorder="1" applyAlignment="1">
      <alignment horizontal="left" vertical="center"/>
    </xf>
    <xf numFmtId="0" fontId="95" fillId="0" borderId="0" xfId="0" applyFont="1" applyBorder="1" applyAlignment="1">
      <alignment horizontal="right" vertical="center"/>
    </xf>
    <xf numFmtId="0" fontId="16" fillId="0" borderId="0" xfId="0" applyFont="1" applyBorder="1">
      <alignment vertical="center"/>
    </xf>
    <xf numFmtId="0" fontId="93" fillId="0" borderId="0" xfId="0" applyFont="1" applyBorder="1" applyAlignment="1">
      <alignment vertical="center" wrapText="1"/>
    </xf>
    <xf numFmtId="0" fontId="93" fillId="0" borderId="0" xfId="0" applyFont="1" applyBorder="1" applyAlignment="1">
      <alignment vertical="top" wrapText="1"/>
    </xf>
    <xf numFmtId="0" fontId="30" fillId="0" borderId="38" xfId="5" applyFont="1" applyBorder="1" applyAlignment="1">
      <alignment vertical="top" wrapText="1"/>
    </xf>
    <xf numFmtId="0" fontId="10" fillId="2" borderId="71" xfId="0" applyFont="1" applyFill="1" applyBorder="1" applyAlignment="1">
      <alignment horizontal="center" vertical="center"/>
    </xf>
    <xf numFmtId="0" fontId="94" fillId="0" borderId="0" xfId="0" applyFont="1">
      <alignment vertical="center"/>
    </xf>
    <xf numFmtId="0" fontId="98" fillId="0" borderId="0" xfId="0" applyFont="1">
      <alignment vertical="center"/>
    </xf>
    <xf numFmtId="0" fontId="12" fillId="0" borderId="0" xfId="0" applyFont="1">
      <alignment vertical="center"/>
    </xf>
    <xf numFmtId="0" fontId="97" fillId="0" borderId="0" xfId="0" applyFont="1" applyBorder="1" applyAlignment="1">
      <alignment vertical="center"/>
    </xf>
    <xf numFmtId="0" fontId="94" fillId="0" borderId="0" xfId="0" applyFont="1" applyBorder="1" applyAlignment="1">
      <alignment horizontal="left" vertical="center"/>
    </xf>
    <xf numFmtId="0" fontId="90" fillId="0" borderId="0" xfId="0" applyFont="1">
      <alignment vertical="center"/>
    </xf>
    <xf numFmtId="0" fontId="90" fillId="0" borderId="0" xfId="0" applyFont="1" applyAlignment="1">
      <alignment horizontal="center" vertical="center"/>
    </xf>
    <xf numFmtId="0" fontId="12" fillId="0" borderId="0" xfId="0" applyFont="1" applyAlignment="1">
      <alignment horizontal="center" vertical="center"/>
    </xf>
    <xf numFmtId="0" fontId="62" fillId="0" borderId="0" xfId="0" applyFont="1">
      <alignment vertical="center"/>
    </xf>
    <xf numFmtId="0" fontId="62" fillId="0" borderId="0" xfId="5" applyFont="1">
      <alignment vertical="center"/>
    </xf>
    <xf numFmtId="0" fontId="62" fillId="2" borderId="1" xfId="0" applyFont="1" applyFill="1" applyBorder="1" applyAlignment="1">
      <alignment horizontal="center" vertical="center"/>
    </xf>
    <xf numFmtId="0" fontId="62" fillId="0" borderId="0" xfId="0" applyFont="1" applyAlignment="1">
      <alignment horizontal="center" vertical="center" wrapText="1"/>
    </xf>
    <xf numFmtId="0" fontId="62" fillId="0" borderId="0" xfId="0" applyFont="1" applyAlignment="1">
      <alignment horizontal="center" vertical="center"/>
    </xf>
    <xf numFmtId="0" fontId="62" fillId="0" borderId="0" xfId="0" applyFont="1" applyAlignment="1">
      <alignment horizontal="left" vertical="center"/>
    </xf>
    <xf numFmtId="0" fontId="62" fillId="0" borderId="0" xfId="5" applyFont="1" applyAlignment="1">
      <alignment vertical="top" wrapText="1"/>
    </xf>
    <xf numFmtId="0" fontId="62" fillId="0" borderId="0" xfId="0" applyFont="1" applyBorder="1" applyAlignment="1">
      <alignment horizontal="left" vertical="center"/>
    </xf>
    <xf numFmtId="0" fontId="62" fillId="0" borderId="0" xfId="0" applyFont="1" applyBorder="1">
      <alignment vertical="center"/>
    </xf>
    <xf numFmtId="0" fontId="70" fillId="0" borderId="0" xfId="0" applyFont="1" applyBorder="1">
      <alignment vertical="center"/>
    </xf>
    <xf numFmtId="0" fontId="99" fillId="0" borderId="0" xfId="0" applyFont="1" applyBorder="1" applyAlignment="1">
      <alignment vertical="center"/>
    </xf>
    <xf numFmtId="0" fontId="30" fillId="0" borderId="0" xfId="5" applyFont="1">
      <alignment vertical="center"/>
    </xf>
    <xf numFmtId="0" fontId="30" fillId="0" borderId="0" xfId="0" applyFont="1" applyAlignment="1">
      <alignment vertical="center" wrapText="1"/>
    </xf>
    <xf numFmtId="0" fontId="30" fillId="0" borderId="0" xfId="0" applyFont="1" applyAlignment="1">
      <alignment vertical="top" wrapText="1"/>
    </xf>
    <xf numFmtId="0" fontId="100" fillId="0" borderId="0" xfId="0" applyFont="1" applyAlignment="1">
      <alignment vertical="center" wrapText="1"/>
    </xf>
    <xf numFmtId="0" fontId="27" fillId="0" borderId="71" xfId="6" applyFont="1" applyBorder="1" applyAlignment="1">
      <alignment horizontal="center" vertical="top" shrinkToFit="1"/>
    </xf>
    <xf numFmtId="0" fontId="0" fillId="0" borderId="24" xfId="0" applyBorder="1" applyAlignment="1">
      <alignment vertical="top"/>
    </xf>
    <xf numFmtId="0" fontId="0" fillId="0" borderId="0" xfId="0" applyAlignment="1">
      <alignment vertical="top"/>
    </xf>
    <xf numFmtId="0" fontId="30" fillId="0" borderId="0" xfId="0" applyFont="1" applyBorder="1" applyAlignment="1">
      <alignment vertical="top"/>
    </xf>
    <xf numFmtId="0" fontId="7" fillId="0" borderId="0" xfId="6" applyFont="1" applyAlignment="1">
      <alignment vertical="top" wrapText="1"/>
    </xf>
    <xf numFmtId="0" fontId="7" fillId="0" borderId="0" xfId="0" applyFont="1" applyAlignment="1">
      <alignment horizontal="center" vertical="top"/>
    </xf>
    <xf numFmtId="0" fontId="36" fillId="0" borderId="0" xfId="0" applyNumberFormat="1" applyFont="1" applyBorder="1" applyAlignment="1">
      <alignment vertical="top"/>
    </xf>
    <xf numFmtId="0" fontId="0" fillId="0" borderId="0" xfId="0" applyFont="1" applyBorder="1" applyAlignment="1">
      <alignment vertical="top"/>
    </xf>
    <xf numFmtId="0" fontId="19" fillId="0" borderId="0" xfId="0" applyFont="1" applyBorder="1" applyAlignment="1">
      <alignment vertical="top"/>
    </xf>
    <xf numFmtId="0" fontId="25" fillId="0" borderId="0" xfId="0" applyFont="1" applyAlignment="1">
      <alignment vertical="top"/>
    </xf>
    <xf numFmtId="0" fontId="67" fillId="0" borderId="0" xfId="5" applyFont="1" applyBorder="1" applyAlignment="1">
      <alignment vertical="center"/>
    </xf>
    <xf numFmtId="0" fontId="99" fillId="0" borderId="0" xfId="0" applyFont="1" applyFill="1" applyBorder="1" applyAlignment="1">
      <alignment vertical="center"/>
    </xf>
    <xf numFmtId="0" fontId="97" fillId="0" borderId="0" xfId="0" applyFont="1" applyFill="1" applyBorder="1" applyAlignment="1">
      <alignment vertical="center"/>
    </xf>
    <xf numFmtId="0" fontId="24" fillId="0" borderId="0" xfId="0" applyFont="1" applyFill="1" applyBorder="1" applyAlignment="1">
      <alignment vertical="center"/>
    </xf>
    <xf numFmtId="0" fontId="108" fillId="0" borderId="1" xfId="0" applyFont="1" applyBorder="1" applyAlignment="1">
      <alignment horizontal="left" vertical="center" wrapText="1"/>
    </xf>
    <xf numFmtId="0" fontId="0" fillId="0" borderId="0" xfId="0" applyNumberFormat="1" applyFont="1" applyBorder="1" applyAlignment="1">
      <alignment horizontal="center" vertical="center"/>
    </xf>
    <xf numFmtId="0" fontId="34" fillId="2" borderId="0" xfId="0" applyFont="1" applyFill="1" applyBorder="1" applyAlignment="1">
      <alignment vertical="center" shrinkToFit="1"/>
    </xf>
    <xf numFmtId="0" fontId="10" fillId="0" borderId="0" xfId="0" applyFont="1" applyFill="1">
      <alignment vertical="center"/>
    </xf>
    <xf numFmtId="0" fontId="30" fillId="0" borderId="0" xfId="0" applyFont="1" applyBorder="1" applyAlignment="1">
      <alignment horizontal="left" vertical="center"/>
    </xf>
    <xf numFmtId="0" fontId="30" fillId="0" borderId="0" xfId="0" applyFont="1" applyBorder="1">
      <alignment vertical="center"/>
    </xf>
    <xf numFmtId="0" fontId="62" fillId="0" borderId="0" xfId="0" applyFont="1" applyBorder="1" applyAlignment="1">
      <alignment vertical="center"/>
    </xf>
    <xf numFmtId="0" fontId="30" fillId="0" borderId="0" xfId="0" applyFont="1" applyBorder="1" applyAlignment="1">
      <alignment vertical="center"/>
    </xf>
    <xf numFmtId="0" fontId="31" fillId="0" borderId="0" xfId="0" applyFont="1" applyBorder="1" applyAlignment="1">
      <alignment horizontal="center" vertical="center" wrapText="1"/>
    </xf>
    <xf numFmtId="49" fontId="30" fillId="0" borderId="0" xfId="0" applyNumberFormat="1" applyFont="1" applyBorder="1" applyAlignment="1">
      <alignment horizontal="left" vertical="center"/>
    </xf>
    <xf numFmtId="0" fontId="10" fillId="0" borderId="1" xfId="0" applyFont="1" applyBorder="1" applyAlignment="1">
      <alignment horizontal="center" vertical="center" wrapText="1"/>
    </xf>
    <xf numFmtId="0" fontId="10" fillId="0" borderId="0" xfId="5" applyFont="1">
      <alignment vertical="center"/>
    </xf>
    <xf numFmtId="0" fontId="10" fillId="0" borderId="0" xfId="0" applyFont="1" applyBorder="1" applyAlignment="1">
      <alignment vertical="center" wrapText="1"/>
    </xf>
    <xf numFmtId="0" fontId="10" fillId="0" borderId="0" xfId="0" applyFont="1" applyBorder="1" applyAlignment="1">
      <alignment vertical="top" wrapText="1"/>
    </xf>
    <xf numFmtId="0" fontId="108" fillId="0" borderId="25" xfId="0" applyFont="1" applyBorder="1" applyAlignment="1">
      <alignment horizontal="left" vertical="center"/>
    </xf>
    <xf numFmtId="0" fontId="11" fillId="0" borderId="73" xfId="0" applyFont="1" applyBorder="1" applyAlignment="1">
      <alignment horizontal="left" vertical="center"/>
    </xf>
    <xf numFmtId="0" fontId="108" fillId="0" borderId="26" xfId="0" applyFont="1" applyBorder="1" applyAlignment="1">
      <alignment horizontal="left" vertical="center"/>
    </xf>
    <xf numFmtId="0" fontId="108" fillId="0" borderId="24" xfId="0" applyFont="1" applyBorder="1" applyAlignment="1">
      <alignment horizontal="left" vertical="center"/>
    </xf>
    <xf numFmtId="0" fontId="0" fillId="0" borderId="0" xfId="0" applyBorder="1">
      <alignment vertical="center"/>
    </xf>
    <xf numFmtId="0" fontId="0" fillId="0" borderId="0" xfId="0" applyAlignment="1">
      <alignment vertical="center" wrapText="1"/>
    </xf>
    <xf numFmtId="0" fontId="0" fillId="0" borderId="0" xfId="0" applyFont="1">
      <alignment vertical="center"/>
    </xf>
    <xf numFmtId="0" fontId="108" fillId="7" borderId="23" xfId="0" applyFont="1" applyFill="1" applyBorder="1" applyAlignment="1">
      <alignment horizontal="left" vertical="center" wrapText="1"/>
    </xf>
    <xf numFmtId="0" fontId="11" fillId="7" borderId="23" xfId="0" applyFont="1" applyFill="1" applyBorder="1" applyAlignment="1">
      <alignment horizontal="left" vertical="center" wrapText="1"/>
    </xf>
    <xf numFmtId="0" fontId="108" fillId="7" borderId="23" xfId="0" applyFont="1" applyFill="1" applyBorder="1" applyAlignment="1">
      <alignment horizontal="left" vertical="center"/>
    </xf>
    <xf numFmtId="0" fontId="0" fillId="0" borderId="0" xfId="0" applyAlignment="1">
      <alignment vertical="top" wrapText="1"/>
    </xf>
    <xf numFmtId="0" fontId="108" fillId="0" borderId="23" xfId="0" applyFont="1" applyBorder="1" applyAlignment="1">
      <alignment horizontal="left" vertical="top" wrapText="1"/>
    </xf>
    <xf numFmtId="0" fontId="108" fillId="7" borderId="23" xfId="0" applyFont="1" applyFill="1" applyBorder="1" applyAlignment="1">
      <alignment horizontal="left" vertical="top" wrapText="1"/>
    </xf>
    <xf numFmtId="0" fontId="13" fillId="0" borderId="0" xfId="5" applyFont="1" applyBorder="1">
      <alignment vertical="center"/>
    </xf>
    <xf numFmtId="49" fontId="68" fillId="0" borderId="1" xfId="0" applyNumberFormat="1" applyFont="1" applyBorder="1" applyAlignment="1">
      <alignment horizontal="center" vertical="center" shrinkToFit="1"/>
    </xf>
    <xf numFmtId="0" fontId="61" fillId="0" borderId="1" xfId="0" applyFont="1" applyBorder="1" applyAlignment="1">
      <alignment horizontal="center" vertical="center" wrapText="1"/>
    </xf>
    <xf numFmtId="49" fontId="61" fillId="0" borderId="1" xfId="0" applyNumberFormat="1" applyFont="1" applyBorder="1" applyAlignment="1">
      <alignment horizontal="center" vertical="center" shrinkToFit="1"/>
    </xf>
    <xf numFmtId="0" fontId="11" fillId="0" borderId="1" xfId="0" applyFont="1" applyBorder="1" applyAlignment="1">
      <alignment horizontal="center" vertical="center" wrapText="1"/>
    </xf>
    <xf numFmtId="0" fontId="64" fillId="0" borderId="0" xfId="0" applyFont="1" applyAlignment="1">
      <alignment horizontal="center" vertical="center"/>
    </xf>
    <xf numFmtId="0" fontId="64" fillId="0" borderId="0" xfId="5" applyFont="1">
      <alignment vertical="center"/>
    </xf>
    <xf numFmtId="0" fontId="64" fillId="0" borderId="0" xfId="0" applyFont="1" applyBorder="1" applyAlignment="1">
      <alignment horizontal="center" vertical="center" wrapText="1"/>
    </xf>
    <xf numFmtId="0" fontId="64" fillId="0" borderId="95" xfId="0" applyFont="1" applyBorder="1" applyAlignment="1">
      <alignment horizontal="center" vertical="center"/>
    </xf>
    <xf numFmtId="0" fontId="64" fillId="0" borderId="96" xfId="5" applyFont="1" applyBorder="1">
      <alignment vertical="center"/>
    </xf>
    <xf numFmtId="0" fontId="62" fillId="2" borderId="98" xfId="0" applyFont="1" applyFill="1" applyBorder="1" applyAlignment="1">
      <alignment horizontal="center" vertical="center"/>
    </xf>
    <xf numFmtId="0" fontId="62" fillId="0" borderId="97" xfId="5" applyFont="1" applyBorder="1">
      <alignment vertical="center"/>
    </xf>
    <xf numFmtId="0" fontId="70" fillId="0" borderId="96" xfId="0" applyFont="1" applyBorder="1">
      <alignment vertical="center"/>
    </xf>
    <xf numFmtId="0" fontId="62" fillId="0" borderId="97" xfId="0" applyFont="1" applyBorder="1">
      <alignment vertical="center"/>
    </xf>
    <xf numFmtId="0" fontId="62" fillId="2" borderId="101" xfId="0" applyFont="1" applyFill="1" applyBorder="1" applyAlignment="1">
      <alignment horizontal="center" vertical="center"/>
    </xf>
    <xf numFmtId="0" fontId="64" fillId="0" borderId="97" xfId="5" applyFont="1" applyBorder="1">
      <alignment vertical="center"/>
    </xf>
    <xf numFmtId="0" fontId="10" fillId="2" borderId="101" xfId="0" applyFont="1" applyFill="1" applyBorder="1" applyAlignment="1">
      <alignment horizontal="center" vertical="center"/>
    </xf>
    <xf numFmtId="0" fontId="62" fillId="0" borderId="0" xfId="5" applyFont="1" applyAlignment="1">
      <alignment vertical="center"/>
    </xf>
    <xf numFmtId="0" fontId="62" fillId="2" borderId="0" xfId="0" applyFont="1" applyFill="1" applyBorder="1" applyAlignment="1">
      <alignment horizontal="center" vertical="center"/>
    </xf>
    <xf numFmtId="0" fontId="28" fillId="0" borderId="0" xfId="0" applyFont="1">
      <alignment vertical="center"/>
    </xf>
    <xf numFmtId="0" fontId="121" fillId="0" borderId="0" xfId="0" applyFont="1">
      <alignment vertical="center"/>
    </xf>
    <xf numFmtId="0" fontId="28" fillId="0" borderId="0" xfId="0" applyFont="1" applyBorder="1" applyAlignment="1">
      <alignment vertical="center"/>
    </xf>
    <xf numFmtId="0" fontId="28" fillId="0" borderId="0" xfId="0" applyFont="1" applyBorder="1" applyAlignment="1">
      <alignment horizontal="left" vertical="center" wrapText="1"/>
    </xf>
    <xf numFmtId="178" fontId="74" fillId="0" borderId="105" xfId="0" applyNumberFormat="1" applyFont="1" applyFill="1" applyBorder="1" applyAlignment="1">
      <alignment horizontal="right" vertical="center" shrinkToFit="1"/>
    </xf>
    <xf numFmtId="0" fontId="74" fillId="0" borderId="105" xfId="0" applyFont="1" applyFill="1" applyBorder="1" applyAlignment="1">
      <alignment vertical="center"/>
    </xf>
    <xf numFmtId="178" fontId="74" fillId="0" borderId="105" xfId="0" applyNumberFormat="1" applyFont="1" applyFill="1" applyBorder="1" applyAlignment="1">
      <alignment vertical="center"/>
    </xf>
    <xf numFmtId="0" fontId="74" fillId="0" borderId="105" xfId="0" applyFont="1" applyFill="1" applyBorder="1">
      <alignment vertical="center"/>
    </xf>
    <xf numFmtId="178" fontId="74" fillId="0" borderId="105" xfId="0" applyNumberFormat="1" applyFont="1" applyBorder="1">
      <alignment vertical="center"/>
    </xf>
    <xf numFmtId="0" fontId="74" fillId="0" borderId="105" xfId="0" applyFont="1" applyBorder="1">
      <alignment vertical="center"/>
    </xf>
    <xf numFmtId="0" fontId="74" fillId="0" borderId="106" xfId="0" applyFont="1" applyBorder="1">
      <alignment vertical="center"/>
    </xf>
    <xf numFmtId="0" fontId="74" fillId="0" borderId="107" xfId="0" applyFont="1" applyFill="1" applyBorder="1" applyAlignment="1">
      <alignment vertical="center"/>
    </xf>
    <xf numFmtId="0" fontId="74" fillId="0" borderId="108" xfId="0" applyFont="1" applyFill="1" applyBorder="1" applyAlignment="1">
      <alignment vertical="center"/>
    </xf>
    <xf numFmtId="0" fontId="74" fillId="0" borderId="109" xfId="0" applyFont="1" applyFill="1" applyBorder="1" applyAlignment="1">
      <alignment vertical="center"/>
    </xf>
    <xf numFmtId="0" fontId="74" fillId="0" borderId="100" xfId="0" applyFont="1" applyFill="1" applyBorder="1" applyAlignment="1">
      <alignment vertical="center"/>
    </xf>
    <xf numFmtId="0" fontId="74" fillId="0" borderId="0" xfId="0" applyFont="1" applyFill="1" applyBorder="1" applyAlignment="1">
      <alignment vertical="center"/>
    </xf>
    <xf numFmtId="0" fontId="74" fillId="0" borderId="112" xfId="0" applyFont="1" applyFill="1" applyBorder="1" applyAlignment="1">
      <alignment vertical="center"/>
    </xf>
    <xf numFmtId="0" fontId="74" fillId="0" borderId="76" xfId="0" applyFont="1" applyFill="1" applyBorder="1" applyAlignment="1">
      <alignment vertical="center"/>
    </xf>
    <xf numFmtId="178" fontId="74" fillId="0" borderId="0" xfId="0" applyNumberFormat="1" applyFont="1" applyFill="1" applyBorder="1" applyAlignment="1">
      <alignment horizontal="right" vertical="center" shrinkToFit="1"/>
    </xf>
    <xf numFmtId="0" fontId="74" fillId="0" borderId="0" xfId="0" applyFont="1" applyFill="1" applyBorder="1">
      <alignment vertical="center"/>
    </xf>
    <xf numFmtId="0" fontId="74" fillId="0" borderId="97" xfId="0" applyFont="1" applyFill="1" applyBorder="1">
      <alignment vertical="center"/>
    </xf>
    <xf numFmtId="0" fontId="120" fillId="0" borderId="113" xfId="0" applyFont="1" applyFill="1" applyBorder="1" applyAlignment="1">
      <alignment horizontal="right" vertical="center"/>
    </xf>
    <xf numFmtId="0" fontId="120" fillId="0" borderId="0" xfId="0" applyFont="1" applyFill="1" applyBorder="1" applyAlignment="1">
      <alignment horizontal="center" vertical="center"/>
    </xf>
    <xf numFmtId="0" fontId="120" fillId="0" borderId="76" xfId="0" applyFont="1" applyFill="1" applyBorder="1" applyAlignment="1">
      <alignment horizontal="left" vertical="center"/>
    </xf>
    <xf numFmtId="0" fontId="120" fillId="0" borderId="108" xfId="0" applyFont="1" applyFill="1" applyBorder="1" applyAlignment="1">
      <alignment vertical="center"/>
    </xf>
    <xf numFmtId="0" fontId="120" fillId="0" borderId="109" xfId="0" applyFont="1" applyFill="1" applyBorder="1" applyAlignment="1">
      <alignment vertical="center"/>
    </xf>
    <xf numFmtId="0" fontId="120" fillId="0" borderId="0" xfId="0" applyFont="1" applyFill="1" applyBorder="1" applyAlignment="1">
      <alignment vertical="center"/>
    </xf>
    <xf numFmtId="178" fontId="120" fillId="0" borderId="0" xfId="0" applyNumberFormat="1" applyFont="1" applyFill="1" applyBorder="1" applyAlignment="1">
      <alignment horizontal="right" vertical="center" shrinkToFit="1"/>
    </xf>
    <xf numFmtId="0" fontId="120" fillId="0" borderId="0" xfId="0" applyFont="1" applyFill="1" applyBorder="1">
      <alignment vertical="center"/>
    </xf>
    <xf numFmtId="0" fontId="74" fillId="0" borderId="115" xfId="0" applyFont="1" applyFill="1" applyBorder="1">
      <alignment vertical="center"/>
    </xf>
    <xf numFmtId="0" fontId="10" fillId="0" borderId="20" xfId="0" applyFont="1" applyBorder="1" applyAlignment="1">
      <alignment horizontal="left" vertical="center"/>
    </xf>
    <xf numFmtId="0" fontId="58" fillId="0" borderId="0" xfId="6" quotePrefix="1" applyFont="1" applyBorder="1" applyAlignment="1">
      <alignment horizontal="right" vertical="top" wrapText="1"/>
    </xf>
    <xf numFmtId="0" fontId="88" fillId="0" borderId="0" xfId="6" quotePrefix="1" applyFont="1" applyBorder="1" applyAlignment="1">
      <alignment horizontal="right" vertical="top" wrapText="1"/>
    </xf>
    <xf numFmtId="0" fontId="108" fillId="0" borderId="94" xfId="0" applyFont="1" applyBorder="1" applyAlignment="1">
      <alignment horizontal="left" vertical="center" wrapText="1"/>
    </xf>
    <xf numFmtId="0" fontId="108" fillId="0" borderId="21" xfId="0" applyFont="1" applyBorder="1" applyAlignment="1">
      <alignment horizontal="left" vertical="center" wrapText="1"/>
    </xf>
    <xf numFmtId="0" fontId="74" fillId="0" borderId="118" xfId="0" applyFont="1" applyBorder="1" applyAlignment="1">
      <alignment vertical="center"/>
    </xf>
    <xf numFmtId="0" fontId="74" fillId="0" borderId="98" xfId="0" applyFont="1" applyBorder="1" applyAlignment="1">
      <alignment vertical="center"/>
    </xf>
    <xf numFmtId="0" fontId="74" fillId="0" borderId="97" xfId="0" applyFont="1" applyBorder="1" applyAlignment="1">
      <alignment vertical="center"/>
    </xf>
    <xf numFmtId="3" fontId="0" fillId="4" borderId="71" xfId="0" applyNumberFormat="1" applyFill="1" applyBorder="1">
      <alignment vertical="center"/>
    </xf>
    <xf numFmtId="3" fontId="0" fillId="2" borderId="71" xfId="0" applyNumberFormat="1" applyFill="1" applyBorder="1">
      <alignment vertical="center"/>
    </xf>
    <xf numFmtId="0" fontId="0" fillId="0" borderId="0" xfId="0" applyAlignment="1">
      <alignment horizontal="right"/>
    </xf>
    <xf numFmtId="0" fontId="0" fillId="0" borderId="71" xfId="0" applyBorder="1" applyAlignment="1">
      <alignment horizontal="center" vertical="center" shrinkToFit="1"/>
    </xf>
    <xf numFmtId="0" fontId="0" fillId="0" borderId="71" xfId="0" applyBorder="1" applyAlignment="1">
      <alignment horizontal="center" vertical="center"/>
    </xf>
    <xf numFmtId="10" fontId="0" fillId="4" borderId="71" xfId="0" applyNumberFormat="1" applyFill="1" applyBorder="1" applyAlignment="1">
      <alignment horizontal="center" vertical="center" shrinkToFit="1"/>
    </xf>
    <xf numFmtId="0" fontId="27" fillId="0" borderId="71" xfId="7" applyFont="1" applyBorder="1" applyAlignment="1">
      <alignment vertical="center" shrinkToFit="1"/>
    </xf>
    <xf numFmtId="0" fontId="24" fillId="5" borderId="71" xfId="6" applyFont="1" applyFill="1" applyBorder="1" applyAlignment="1">
      <alignment horizontal="center" vertical="center" wrapText="1" shrinkToFit="1"/>
    </xf>
    <xf numFmtId="0" fontId="61" fillId="0" borderId="1" xfId="0" applyFont="1" applyBorder="1" applyAlignment="1">
      <alignment vertical="center" wrapText="1"/>
    </xf>
    <xf numFmtId="0" fontId="10" fillId="0" borderId="1" xfId="0" applyFont="1" applyBorder="1" applyAlignment="1">
      <alignment vertical="center" wrapText="1"/>
    </xf>
    <xf numFmtId="49" fontId="0" fillId="0" borderId="3" xfId="0" applyNumberFormat="1" applyFont="1" applyBorder="1" applyAlignment="1">
      <alignment horizontal="center" vertical="center" shrinkToFit="1"/>
    </xf>
    <xf numFmtId="0" fontId="0" fillId="0" borderId="4" xfId="0" applyBorder="1" applyAlignment="1">
      <alignment horizontal="center" vertical="center" shrinkToFit="1"/>
    </xf>
    <xf numFmtId="0" fontId="0" fillId="0" borderId="5" xfId="0" applyBorder="1" applyAlignment="1">
      <alignment horizontal="center" vertical="center" shrinkToFit="1"/>
    </xf>
    <xf numFmtId="0" fontId="0" fillId="0" borderId="3" xfId="0" applyFont="1" applyBorder="1" applyAlignment="1">
      <alignment horizontal="center" vertical="center" wrapText="1"/>
    </xf>
    <xf numFmtId="0" fontId="0" fillId="0" borderId="5" xfId="0" applyFont="1" applyBorder="1" applyAlignment="1">
      <alignment horizontal="center" vertical="center" wrapText="1"/>
    </xf>
    <xf numFmtId="49" fontId="11" fillId="0" borderId="3" xfId="0" applyNumberFormat="1" applyFont="1" applyFill="1" applyBorder="1" applyAlignment="1">
      <alignment horizontal="center" vertical="center" shrinkToFit="1"/>
    </xf>
    <xf numFmtId="0" fontId="11" fillId="0" borderId="4" xfId="0" applyFont="1" applyFill="1" applyBorder="1" applyAlignment="1">
      <alignment horizontal="center" vertical="center" shrinkToFit="1"/>
    </xf>
    <xf numFmtId="0" fontId="11" fillId="0" borderId="5" xfId="0" applyFont="1" applyFill="1" applyBorder="1" applyAlignment="1">
      <alignment horizontal="center" vertical="center" shrinkToFit="1"/>
    </xf>
    <xf numFmtId="49" fontId="0" fillId="0" borderId="6" xfId="0" applyNumberFormat="1" applyFont="1" applyBorder="1" applyAlignment="1">
      <alignment horizontal="left" shrinkToFit="1"/>
    </xf>
    <xf numFmtId="0" fontId="102" fillId="0" borderId="1" xfId="0" applyFont="1" applyBorder="1" applyAlignment="1">
      <alignment horizontal="left" vertical="center"/>
    </xf>
    <xf numFmtId="0" fontId="103" fillId="0" borderId="1" xfId="0" applyFont="1" applyBorder="1" applyAlignment="1">
      <alignment horizontal="left" vertical="center"/>
    </xf>
    <xf numFmtId="0" fontId="15" fillId="0" borderId="12" xfId="0" applyFont="1" applyFill="1" applyBorder="1" applyAlignment="1">
      <alignment vertical="center" wrapText="1"/>
    </xf>
    <xf numFmtId="0" fontId="15" fillId="0" borderId="15" xfId="0" applyFont="1" applyFill="1" applyBorder="1" applyAlignment="1">
      <alignment vertical="center" wrapText="1"/>
    </xf>
    <xf numFmtId="0" fontId="11" fillId="0" borderId="1" xfId="0" applyFont="1" applyBorder="1" applyAlignment="1">
      <alignment vertical="center" wrapText="1"/>
    </xf>
    <xf numFmtId="0" fontId="0" fillId="0" borderId="9" xfId="0" applyFont="1" applyBorder="1" applyAlignment="1">
      <alignment vertical="center" wrapText="1"/>
    </xf>
    <xf numFmtId="0" fontId="10" fillId="0" borderId="10" xfId="0" applyFont="1" applyBorder="1" applyAlignment="1">
      <alignment horizontal="left" vertical="center" wrapText="1"/>
    </xf>
    <xf numFmtId="0" fontId="10" fillId="0" borderId="9" xfId="0" applyFont="1" applyBorder="1" applyAlignment="1">
      <alignment horizontal="left" vertical="center" wrapText="1"/>
    </xf>
    <xf numFmtId="0" fontId="10" fillId="0" borderId="16" xfId="0" applyFont="1" applyBorder="1" applyAlignment="1">
      <alignment horizontal="left" vertical="center" wrapText="1"/>
    </xf>
    <xf numFmtId="0" fontId="0" fillId="0" borderId="1" xfId="0" applyFont="1" applyBorder="1" applyAlignment="1">
      <alignment vertical="center" wrapText="1"/>
    </xf>
    <xf numFmtId="0" fontId="15" fillId="0" borderId="11" xfId="0" applyFont="1" applyFill="1" applyBorder="1" applyAlignment="1">
      <alignment vertical="center" wrapText="1"/>
    </xf>
    <xf numFmtId="0" fontId="15" fillId="0" borderId="6" xfId="0" applyFont="1" applyFill="1" applyBorder="1" applyAlignment="1">
      <alignment vertical="center"/>
    </xf>
    <xf numFmtId="0" fontId="15" fillId="0" borderId="18" xfId="0" applyFont="1" applyFill="1" applyBorder="1" applyAlignment="1">
      <alignment vertical="center"/>
    </xf>
    <xf numFmtId="0" fontId="15" fillId="0" borderId="8" xfId="0" applyFont="1" applyFill="1" applyBorder="1" applyAlignment="1">
      <alignment vertical="center" wrapText="1"/>
    </xf>
    <xf numFmtId="0" fontId="15" fillId="0" borderId="14" xfId="0" applyFont="1" applyFill="1" applyBorder="1" applyAlignment="1">
      <alignment vertical="center"/>
    </xf>
    <xf numFmtId="0" fontId="6" fillId="0" borderId="0" xfId="0" applyFont="1" applyBorder="1" applyAlignment="1">
      <alignment vertical="center" wrapText="1"/>
    </xf>
    <xf numFmtId="0" fontId="0" fillId="0" borderId="0" xfId="0" applyBorder="1" applyAlignment="1">
      <alignment vertical="center" wrapText="1"/>
    </xf>
    <xf numFmtId="0" fontId="9" fillId="0" borderId="2" xfId="0" applyFont="1" applyBorder="1" applyAlignment="1">
      <alignment horizontal="left" vertical="center"/>
    </xf>
    <xf numFmtId="0" fontId="14" fillId="0" borderId="7" xfId="0" applyFont="1" applyBorder="1" applyAlignment="1">
      <alignment horizontal="left" vertical="center"/>
    </xf>
    <xf numFmtId="0" fontId="14" fillId="0" borderId="13" xfId="0" applyFont="1" applyBorder="1" applyAlignment="1">
      <alignment horizontal="left" vertical="center"/>
    </xf>
    <xf numFmtId="0" fontId="0" fillId="0" borderId="2" xfId="0" applyFont="1" applyBorder="1" applyAlignment="1">
      <alignment vertical="center" wrapText="1"/>
    </xf>
    <xf numFmtId="0" fontId="0" fillId="0" borderId="7" xfId="0" applyBorder="1" applyAlignment="1">
      <alignment vertical="center"/>
    </xf>
    <xf numFmtId="0" fontId="0" fillId="0" borderId="13" xfId="0" applyBorder="1" applyAlignment="1">
      <alignment vertical="center"/>
    </xf>
    <xf numFmtId="0" fontId="0" fillId="0" borderId="8" xfId="0" applyFont="1" applyBorder="1" applyAlignment="1">
      <alignment vertical="center" wrapText="1"/>
    </xf>
    <xf numFmtId="0" fontId="0" fillId="0" borderId="14" xfId="0" applyFont="1" applyBorder="1" applyAlignment="1">
      <alignment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13" xfId="0" applyFont="1" applyBorder="1" applyAlignment="1">
      <alignment horizontal="center" vertical="center"/>
    </xf>
    <xf numFmtId="0" fontId="0" fillId="2" borderId="2" xfId="0" applyFont="1" applyFill="1" applyBorder="1" applyAlignment="1">
      <alignment vertical="center"/>
    </xf>
    <xf numFmtId="0" fontId="0" fillId="2" borderId="7" xfId="0" applyFont="1" applyFill="1" applyBorder="1" applyAlignment="1">
      <alignment vertical="center"/>
    </xf>
    <xf numFmtId="0" fontId="0" fillId="2" borderId="13" xfId="0" applyFont="1" applyFill="1" applyBorder="1" applyAlignment="1">
      <alignment vertical="center"/>
    </xf>
    <xf numFmtId="49" fontId="0" fillId="2" borderId="1" xfId="0" applyNumberFormat="1" applyFont="1" applyFill="1" applyBorder="1">
      <alignment vertical="center"/>
    </xf>
    <xf numFmtId="0" fontId="1" fillId="2" borderId="1" xfId="1" applyFill="1" applyBorder="1">
      <alignment vertical="center"/>
    </xf>
    <xf numFmtId="0" fontId="0" fillId="2" borderId="1" xfId="0" applyFill="1" applyBorder="1">
      <alignment vertical="center"/>
    </xf>
    <xf numFmtId="0" fontId="106" fillId="0" borderId="0" xfId="0" applyFont="1" applyBorder="1" applyAlignment="1">
      <alignment vertical="center" wrapText="1"/>
    </xf>
    <xf numFmtId="0" fontId="107" fillId="0" borderId="0" xfId="0" applyFont="1" applyBorder="1" applyAlignment="1">
      <alignment vertical="center" wrapText="1"/>
    </xf>
    <xf numFmtId="0" fontId="13" fillId="0" borderId="2" xfId="0" applyFont="1" applyBorder="1" applyAlignment="1">
      <alignment horizontal="center" vertical="center" wrapText="1"/>
    </xf>
    <xf numFmtId="0" fontId="0" fillId="0" borderId="13" xfId="0" applyBorder="1" applyAlignment="1">
      <alignment vertical="center" wrapText="1"/>
    </xf>
    <xf numFmtId="0" fontId="1" fillId="0" borderId="2" xfId="1" applyBorder="1" applyAlignment="1">
      <alignment vertical="center" wrapText="1"/>
    </xf>
    <xf numFmtId="0" fontId="0" fillId="0" borderId="7" xfId="0" applyFont="1" applyBorder="1" applyAlignment="1">
      <alignment vertical="center" wrapText="1"/>
    </xf>
    <xf numFmtId="0" fontId="22" fillId="0" borderId="0" xfId="0" applyFont="1" applyBorder="1" applyAlignment="1">
      <alignment vertical="center"/>
    </xf>
    <xf numFmtId="0" fontId="21" fillId="3" borderId="2" xfId="0" applyFont="1" applyFill="1" applyBorder="1" applyAlignment="1">
      <alignment horizontal="center" vertical="center"/>
    </xf>
    <xf numFmtId="0" fontId="21" fillId="0" borderId="7" xfId="0" applyFont="1" applyBorder="1" applyAlignment="1">
      <alignment horizontal="center" vertical="center"/>
    </xf>
    <xf numFmtId="0" fontId="21" fillId="0" borderId="13" xfId="0" applyFont="1" applyBorder="1" applyAlignment="1">
      <alignment horizontal="center" vertical="center"/>
    </xf>
    <xf numFmtId="0" fontId="122" fillId="0" borderId="7" xfId="0" applyFont="1" applyBorder="1" applyAlignment="1">
      <alignment vertical="center" wrapText="1"/>
    </xf>
    <xf numFmtId="0" fontId="123" fillId="0" borderId="7" xfId="0" applyFont="1" applyBorder="1" applyAlignment="1">
      <alignment vertical="center" wrapText="1"/>
    </xf>
    <xf numFmtId="0" fontId="123" fillId="0" borderId="13" xfId="0" applyFont="1" applyBorder="1" applyAlignment="1">
      <alignment vertical="center" wrapText="1"/>
    </xf>
    <xf numFmtId="0" fontId="24" fillId="0" borderId="0" xfId="0" applyFont="1" applyBorder="1" applyAlignment="1">
      <alignment vertical="center"/>
    </xf>
    <xf numFmtId="0" fontId="75" fillId="0" borderId="0" xfId="0" applyFont="1" applyBorder="1" applyAlignment="1">
      <alignment vertical="top" wrapText="1"/>
    </xf>
    <xf numFmtId="0" fontId="75" fillId="0" borderId="0" xfId="0" applyFont="1" applyBorder="1" applyAlignment="1">
      <alignment vertical="top"/>
    </xf>
    <xf numFmtId="0" fontId="24" fillId="2" borderId="0" xfId="0" applyFont="1" applyFill="1" applyBorder="1" applyAlignment="1">
      <alignment vertical="top" wrapText="1"/>
    </xf>
    <xf numFmtId="0" fontId="0" fillId="2" borderId="0" xfId="0" applyFont="1" applyFill="1" applyBorder="1" applyAlignment="1">
      <alignment vertical="top" wrapText="1"/>
    </xf>
    <xf numFmtId="0" fontId="24" fillId="0" borderId="0" xfId="0" applyFont="1" applyBorder="1" applyAlignment="1">
      <alignment vertical="top" wrapText="1"/>
    </xf>
    <xf numFmtId="0" fontId="24" fillId="0" borderId="0" xfId="0" applyFont="1" applyBorder="1" applyAlignment="1">
      <alignment vertical="top"/>
    </xf>
    <xf numFmtId="0" fontId="35" fillId="0" borderId="0" xfId="0" applyFont="1" applyBorder="1" applyAlignment="1">
      <alignment vertical="top"/>
    </xf>
    <xf numFmtId="0" fontId="35" fillId="0" borderId="0" xfId="0" applyFont="1" applyBorder="1" applyAlignment="1">
      <alignment vertical="center"/>
    </xf>
    <xf numFmtId="0" fontId="75" fillId="0" borderId="0" xfId="0" applyFont="1" applyBorder="1" applyAlignment="1">
      <alignment vertical="center"/>
    </xf>
    <xf numFmtId="0" fontId="97" fillId="0" borderId="0" xfId="0" applyFont="1" applyBorder="1" applyAlignment="1">
      <alignment vertical="center"/>
    </xf>
    <xf numFmtId="0" fontId="24" fillId="0" borderId="0" xfId="0" applyFont="1" applyBorder="1" applyAlignment="1">
      <alignment horizontal="center" vertical="center"/>
    </xf>
    <xf numFmtId="0" fontId="0" fillId="0" borderId="0" xfId="0" applyFont="1" applyBorder="1" applyAlignment="1">
      <alignment vertical="center"/>
    </xf>
    <xf numFmtId="0" fontId="24" fillId="0" borderId="0" xfId="0" applyFont="1" applyBorder="1" applyAlignment="1">
      <alignment horizontal="right" vertical="center"/>
    </xf>
    <xf numFmtId="0" fontId="0" fillId="0" borderId="0" xfId="0" applyBorder="1" applyAlignment="1">
      <alignment horizontal="right" vertical="center"/>
    </xf>
    <xf numFmtId="0" fontId="24" fillId="2" borderId="0" xfId="0" applyFont="1" applyFill="1" applyBorder="1" applyAlignment="1">
      <alignment horizontal="left" vertical="top"/>
    </xf>
    <xf numFmtId="0" fontId="0" fillId="2" borderId="0" xfId="0" applyFill="1" applyBorder="1" applyAlignment="1">
      <alignment horizontal="left" vertical="top"/>
    </xf>
    <xf numFmtId="0" fontId="24" fillId="2" borderId="0" xfId="0" applyFont="1" applyFill="1" applyBorder="1" applyAlignment="1">
      <alignment horizontal="left" vertical="top" wrapText="1"/>
    </xf>
    <xf numFmtId="0" fontId="24" fillId="2" borderId="0" xfId="0" applyFont="1" applyFill="1" applyBorder="1" applyAlignment="1">
      <alignment horizontal="right" vertical="center"/>
    </xf>
    <xf numFmtId="0" fontId="0" fillId="2" borderId="0" xfId="0" applyFill="1" applyBorder="1" applyAlignment="1">
      <alignment horizontal="right" vertical="center"/>
    </xf>
    <xf numFmtId="58" fontId="24" fillId="2" borderId="0" xfId="0" applyNumberFormat="1" applyFont="1" applyFill="1" applyBorder="1" applyAlignment="1">
      <alignment horizontal="right" vertical="center"/>
    </xf>
    <xf numFmtId="0" fontId="35" fillId="0" borderId="0" xfId="0" applyFont="1" applyBorder="1" applyAlignment="1">
      <alignment horizontal="center" vertical="center"/>
    </xf>
    <xf numFmtId="0" fontId="75" fillId="0" borderId="0" xfId="0" applyFont="1" applyBorder="1" applyAlignment="1">
      <alignment horizontal="left" vertical="center"/>
    </xf>
    <xf numFmtId="0" fontId="32" fillId="0" borderId="0" xfId="0" applyFont="1" applyBorder="1" applyAlignment="1">
      <alignment vertical="top" wrapText="1"/>
    </xf>
    <xf numFmtId="0" fontId="10" fillId="0" borderId="0" xfId="0" applyFont="1" applyBorder="1" applyAlignment="1">
      <alignment vertical="top" wrapText="1"/>
    </xf>
    <xf numFmtId="176" fontId="30" fillId="0" borderId="0" xfId="0" applyNumberFormat="1" applyFont="1" applyBorder="1" applyAlignment="1">
      <alignment horizontal="left" vertical="center"/>
    </xf>
    <xf numFmtId="0" fontId="32" fillId="0" borderId="0" xfId="0" applyFont="1" applyBorder="1">
      <alignment vertical="center"/>
    </xf>
    <xf numFmtId="0" fontId="74" fillId="0" borderId="0" xfId="0" applyFont="1" applyFill="1" applyBorder="1" applyAlignment="1">
      <alignment horizontal="center" vertical="center" shrinkToFit="1"/>
    </xf>
    <xf numFmtId="0" fontId="30" fillId="0" borderId="0" xfId="0" applyFont="1" applyBorder="1" applyAlignment="1">
      <alignment horizontal="left" vertical="center"/>
    </xf>
    <xf numFmtId="0" fontId="10" fillId="0" borderId="0" xfId="5" applyFont="1">
      <alignment vertical="center"/>
    </xf>
    <xf numFmtId="0" fontId="62" fillId="2" borderId="27" xfId="5" applyFont="1" applyFill="1" applyBorder="1" applyAlignment="1">
      <alignment horizontal="left" vertical="top" wrapText="1"/>
    </xf>
    <xf numFmtId="0" fontId="62" fillId="2" borderId="34" xfId="5" applyFont="1" applyFill="1" applyBorder="1" applyAlignment="1">
      <alignment horizontal="left" vertical="top" wrapText="1"/>
    </xf>
    <xf numFmtId="0" fontId="62" fillId="2" borderId="67" xfId="5" applyFont="1" applyFill="1" applyBorder="1" applyAlignment="1">
      <alignment horizontal="left" vertical="top" wrapText="1"/>
    </xf>
    <xf numFmtId="0" fontId="34" fillId="0" borderId="38" xfId="0" applyFont="1" applyBorder="1" applyAlignment="1">
      <alignment vertical="center" wrapText="1"/>
    </xf>
    <xf numFmtId="178" fontId="36" fillId="2" borderId="1" xfId="0" applyNumberFormat="1" applyFont="1" applyFill="1" applyBorder="1" applyAlignment="1">
      <alignment vertical="center"/>
    </xf>
    <xf numFmtId="178" fontId="23" fillId="2" borderId="1" xfId="0" applyNumberFormat="1" applyFont="1" applyFill="1" applyBorder="1" applyAlignment="1">
      <alignment vertical="center"/>
    </xf>
    <xf numFmtId="0" fontId="36" fillId="2" borderId="20" xfId="0" applyFont="1" applyFill="1" applyBorder="1" applyAlignment="1">
      <alignment horizontal="center" vertical="center"/>
    </xf>
    <xf numFmtId="0" fontId="36" fillId="2" borderId="0" xfId="0" applyFont="1" applyFill="1" applyBorder="1" applyAlignment="1">
      <alignment horizontal="center" vertical="center"/>
    </xf>
    <xf numFmtId="0" fontId="36" fillId="2" borderId="11" xfId="0" applyFont="1" applyFill="1" applyBorder="1" applyAlignment="1">
      <alignment horizontal="center" vertical="center"/>
    </xf>
    <xf numFmtId="0" fontId="36" fillId="2" borderId="6" xfId="0" applyFont="1" applyFill="1" applyBorder="1" applyAlignment="1">
      <alignment horizontal="center" vertical="center"/>
    </xf>
    <xf numFmtId="0" fontId="36" fillId="2" borderId="9" xfId="0" applyNumberFormat="1" applyFont="1" applyFill="1" applyBorder="1" applyAlignment="1">
      <alignment horizontal="center" vertical="center"/>
    </xf>
    <xf numFmtId="0" fontId="36" fillId="0" borderId="11" xfId="0" applyFont="1" applyBorder="1" applyAlignment="1">
      <alignment horizontal="center"/>
    </xf>
    <xf numFmtId="0" fontId="36" fillId="0" borderId="6" xfId="0" applyFont="1" applyBorder="1" applyAlignment="1">
      <alignment horizontal="center"/>
    </xf>
    <xf numFmtId="0" fontId="30" fillId="0" borderId="6" xfId="0" applyFont="1" applyBorder="1" applyAlignment="1">
      <alignment horizontal="left" vertical="top"/>
    </xf>
    <xf numFmtId="0" fontId="30" fillId="0" borderId="18" xfId="0" applyFont="1" applyBorder="1" applyAlignment="1">
      <alignment horizontal="left" vertical="top"/>
    </xf>
    <xf numFmtId="0" fontId="36" fillId="0" borderId="9" xfId="0" applyNumberFormat="1" applyFont="1" applyBorder="1" applyAlignment="1">
      <alignment horizontal="center" shrinkToFit="1"/>
    </xf>
    <xf numFmtId="176" fontId="30" fillId="0" borderId="9" xfId="0" applyNumberFormat="1" applyFont="1" applyBorder="1" applyAlignment="1">
      <alignment horizontal="left" shrinkToFit="1"/>
    </xf>
    <xf numFmtId="176" fontId="30" fillId="0" borderId="16" xfId="0" applyNumberFormat="1" applyFont="1" applyBorder="1" applyAlignment="1">
      <alignment horizontal="left" shrinkToFit="1"/>
    </xf>
    <xf numFmtId="0" fontId="10" fillId="0" borderId="0" xfId="0" applyFont="1" applyBorder="1" applyAlignment="1">
      <alignment horizontal="left" vertical="top" wrapText="1"/>
    </xf>
    <xf numFmtId="176" fontId="28" fillId="0" borderId="2" xfId="0" applyNumberFormat="1" applyFont="1" applyBorder="1" applyAlignment="1">
      <alignment horizontal="center" vertical="center" wrapText="1"/>
    </xf>
    <xf numFmtId="176" fontId="28" fillId="0" borderId="7" xfId="0" applyNumberFormat="1" applyFont="1" applyBorder="1" applyAlignment="1">
      <alignment horizontal="center" vertical="center" wrapText="1"/>
    </xf>
    <xf numFmtId="176" fontId="28" fillId="0" borderId="13" xfId="0" applyNumberFormat="1" applyFont="1" applyBorder="1" applyAlignment="1">
      <alignment horizontal="center" vertical="center" wrapText="1"/>
    </xf>
    <xf numFmtId="176" fontId="28" fillId="0" borderId="1" xfId="0" applyNumberFormat="1" applyFont="1" applyBorder="1" applyAlignment="1">
      <alignment horizontal="center" vertical="center" wrapText="1"/>
    </xf>
    <xf numFmtId="176" fontId="28" fillId="0" borderId="1" xfId="0" applyNumberFormat="1" applyFont="1" applyBorder="1" applyAlignment="1">
      <alignment horizontal="center" vertical="center"/>
    </xf>
    <xf numFmtId="0" fontId="36" fillId="2" borderId="10" xfId="0" applyFont="1" applyFill="1" applyBorder="1" applyAlignment="1">
      <alignment horizontal="center" vertical="center"/>
    </xf>
    <xf numFmtId="0" fontId="28" fillId="0" borderId="0" xfId="0" applyFont="1" applyBorder="1" applyAlignment="1">
      <alignment horizontal="center" vertical="center"/>
    </xf>
    <xf numFmtId="0" fontId="30" fillId="2" borderId="0" xfId="0" applyFont="1" applyFill="1" applyAlignment="1">
      <alignment horizontal="left" vertical="top" wrapText="1"/>
    </xf>
    <xf numFmtId="0" fontId="30" fillId="2" borderId="0" xfId="0" applyFont="1" applyFill="1" applyAlignment="1">
      <alignment horizontal="left" vertical="top"/>
    </xf>
    <xf numFmtId="0" fontId="62" fillId="0" borderId="0" xfId="0" applyFont="1" applyAlignment="1">
      <alignment horizontal="left" vertical="center"/>
    </xf>
    <xf numFmtId="0" fontId="30" fillId="0" borderId="0" xfId="0" applyFont="1" applyBorder="1">
      <alignment vertical="center"/>
    </xf>
    <xf numFmtId="0" fontId="28" fillId="0" borderId="0" xfId="0" applyFont="1" applyBorder="1" applyAlignment="1">
      <alignment horizontal="center" vertical="center" shrinkToFit="1"/>
    </xf>
    <xf numFmtId="0" fontId="30" fillId="0" borderId="2" xfId="0" applyFont="1" applyBorder="1" applyAlignment="1">
      <alignment horizontal="center" vertical="center" shrinkToFit="1"/>
    </xf>
    <xf numFmtId="0" fontId="30" fillId="0" borderId="7" xfId="0" applyFont="1" applyBorder="1" applyAlignment="1">
      <alignment horizontal="center" vertical="center" shrinkToFit="1"/>
    </xf>
    <xf numFmtId="0" fontId="30" fillId="0" borderId="13" xfId="0" applyFont="1" applyBorder="1" applyAlignment="1">
      <alignment horizontal="center" vertical="center" shrinkToFit="1"/>
    </xf>
    <xf numFmtId="0" fontId="30" fillId="0" borderId="2" xfId="0" applyFont="1" applyBorder="1" applyAlignment="1">
      <alignment horizontal="center" vertical="center"/>
    </xf>
    <xf numFmtId="0" fontId="30" fillId="0" borderId="7" xfId="0" applyFont="1" applyBorder="1" applyAlignment="1">
      <alignment horizontal="center" vertical="center"/>
    </xf>
    <xf numFmtId="0" fontId="30" fillId="0" borderId="13" xfId="0" applyFont="1" applyBorder="1" applyAlignment="1">
      <alignment horizontal="center" vertical="center"/>
    </xf>
    <xf numFmtId="0" fontId="30" fillId="0" borderId="11" xfId="0" applyFont="1" applyBorder="1" applyAlignment="1">
      <alignment horizontal="center" vertical="center" wrapText="1" shrinkToFit="1"/>
    </xf>
    <xf numFmtId="0" fontId="30" fillId="0" borderId="6" xfId="0" applyFont="1" applyBorder="1" applyAlignment="1">
      <alignment horizontal="center" vertical="center" shrinkToFit="1"/>
    </xf>
    <xf numFmtId="0" fontId="30" fillId="0" borderId="18" xfId="0" applyFont="1" applyBorder="1" applyAlignment="1">
      <alignment horizontal="center" vertical="center" shrinkToFit="1"/>
    </xf>
    <xf numFmtId="0" fontId="30" fillId="0" borderId="10" xfId="0" applyFont="1" applyBorder="1" applyAlignment="1">
      <alignment horizontal="center" vertical="center" shrinkToFit="1"/>
    </xf>
    <xf numFmtId="0" fontId="30" fillId="0" borderId="9" xfId="0" applyFont="1" applyBorder="1" applyAlignment="1">
      <alignment horizontal="center" vertical="center" shrinkToFit="1"/>
    </xf>
    <xf numFmtId="0" fontId="30" fillId="0" borderId="16" xfId="0" applyFont="1" applyBorder="1" applyAlignment="1">
      <alignment horizontal="center" vertical="center" shrinkToFit="1"/>
    </xf>
    <xf numFmtId="0" fontId="30" fillId="0" borderId="0" xfId="0" applyFont="1" applyBorder="1" applyAlignment="1">
      <alignment vertical="center"/>
    </xf>
    <xf numFmtId="0" fontId="62" fillId="0" borderId="0" xfId="0" applyFont="1" applyBorder="1" applyAlignment="1">
      <alignment horizontal="left" vertical="center" wrapText="1"/>
    </xf>
    <xf numFmtId="0" fontId="30" fillId="0" borderId="0" xfId="0" applyFont="1" applyBorder="1" applyAlignment="1">
      <alignment horizontal="left" vertical="center" wrapText="1"/>
    </xf>
    <xf numFmtId="0" fontId="28" fillId="0" borderId="0" xfId="0" applyFont="1" applyBorder="1" applyAlignment="1">
      <alignment horizontal="center" vertical="center" wrapText="1" shrinkToFit="1"/>
    </xf>
    <xf numFmtId="0" fontId="10" fillId="0" borderId="0" xfId="0" applyFont="1" applyBorder="1" applyAlignment="1">
      <alignment horizontal="center" vertical="center" wrapText="1"/>
    </xf>
    <xf numFmtId="0" fontId="30" fillId="0" borderId="0" xfId="0" applyFont="1" applyBorder="1" applyAlignment="1">
      <alignment horizontal="center" vertical="center" wrapText="1" shrinkToFit="1"/>
    </xf>
    <xf numFmtId="0" fontId="10" fillId="0" borderId="0" xfId="0" applyFont="1" applyBorder="1" applyAlignment="1">
      <alignment vertical="center" wrapText="1"/>
    </xf>
    <xf numFmtId="0" fontId="28" fillId="0" borderId="0" xfId="0" applyFont="1" applyAlignment="1">
      <alignment horizontal="center" vertical="top" wrapText="1"/>
    </xf>
    <xf numFmtId="0" fontId="121" fillId="0" borderId="0" xfId="0" applyFont="1" applyAlignment="1">
      <alignment horizontal="center" vertical="top" wrapText="1"/>
    </xf>
    <xf numFmtId="0" fontId="61" fillId="0" borderId="0" xfId="0" applyFont="1" applyAlignment="1">
      <alignment horizontal="left" vertical="center"/>
    </xf>
    <xf numFmtId="0" fontId="13" fillId="0" borderId="0" xfId="5" applyFont="1" applyBorder="1">
      <alignment vertical="center"/>
    </xf>
    <xf numFmtId="0" fontId="34" fillId="2" borderId="27" xfId="5" applyFont="1" applyFill="1" applyBorder="1" applyAlignment="1">
      <alignment horizontal="left" vertical="top" wrapText="1"/>
    </xf>
    <xf numFmtId="0" fontId="34" fillId="2" borderId="34" xfId="5" applyFont="1" applyFill="1" applyBorder="1" applyAlignment="1">
      <alignment horizontal="left" vertical="top" wrapText="1"/>
    </xf>
    <xf numFmtId="0" fontId="34" fillId="2" borderId="67" xfId="5" applyFont="1" applyFill="1" applyBorder="1" applyAlignment="1">
      <alignment horizontal="left" vertical="top" wrapText="1"/>
    </xf>
    <xf numFmtId="0" fontId="30" fillId="2" borderId="27" xfId="5" applyFont="1" applyFill="1" applyBorder="1" applyAlignment="1">
      <alignment horizontal="left" vertical="top" wrapText="1"/>
    </xf>
    <xf numFmtId="0" fontId="30" fillId="2" borderId="34" xfId="5" applyFont="1" applyFill="1" applyBorder="1" applyAlignment="1">
      <alignment horizontal="left" vertical="top" wrapText="1"/>
    </xf>
    <xf numFmtId="0" fontId="30" fillId="2" borderId="67" xfId="5" applyFont="1" applyFill="1" applyBorder="1" applyAlignment="1">
      <alignment horizontal="left" vertical="top" wrapText="1"/>
    </xf>
    <xf numFmtId="176" fontId="31" fillId="0" borderId="0" xfId="0" applyNumberFormat="1" applyFont="1" applyBorder="1">
      <alignment vertical="center"/>
    </xf>
    <xf numFmtId="0" fontId="32" fillId="0" borderId="0" xfId="0" applyFont="1" applyBorder="1" applyAlignment="1">
      <alignment vertical="center" shrinkToFit="1"/>
    </xf>
    <xf numFmtId="0" fontId="30" fillId="2" borderId="48" xfId="0" applyFont="1" applyFill="1" applyBorder="1" applyAlignment="1">
      <alignment horizontal="center" vertical="center"/>
    </xf>
    <xf numFmtId="0" fontId="10" fillId="2" borderId="53" xfId="0" applyFont="1" applyFill="1" applyBorder="1" applyAlignment="1">
      <alignment horizontal="center" vertical="center"/>
    </xf>
    <xf numFmtId="0" fontId="10" fillId="2" borderId="56" xfId="0" applyFont="1" applyFill="1" applyBorder="1" applyAlignment="1">
      <alignment horizontal="center" vertical="center"/>
    </xf>
    <xf numFmtId="0" fontId="30" fillId="2" borderId="11"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6" xfId="0" applyFont="1" applyFill="1" applyBorder="1" applyAlignment="1">
      <alignment horizontal="center" vertical="center"/>
    </xf>
    <xf numFmtId="0" fontId="30" fillId="2" borderId="6" xfId="0" applyFont="1" applyFill="1" applyBorder="1" applyAlignment="1">
      <alignment horizontal="center" vertical="center"/>
    </xf>
    <xf numFmtId="0" fontId="30" fillId="2" borderId="18" xfId="0" applyFont="1" applyFill="1" applyBorder="1" applyAlignment="1">
      <alignment horizontal="center" vertical="center"/>
    </xf>
    <xf numFmtId="0" fontId="30" fillId="2" borderId="10" xfId="0" applyFont="1" applyFill="1" applyBorder="1" applyAlignment="1">
      <alignment horizontal="center" vertical="center"/>
    </xf>
    <xf numFmtId="0" fontId="30" fillId="2" borderId="9" xfId="0" applyFont="1" applyFill="1" applyBorder="1" applyAlignment="1">
      <alignment horizontal="center" vertical="center"/>
    </xf>
    <xf numFmtId="0" fontId="30" fillId="2" borderId="16" xfId="0" applyFont="1" applyFill="1" applyBorder="1" applyAlignment="1">
      <alignment horizontal="center" vertical="center"/>
    </xf>
    <xf numFmtId="0" fontId="30" fillId="0" borderId="1" xfId="0" applyFont="1" applyBorder="1" applyAlignment="1">
      <alignment horizontal="center" vertical="center" shrinkToFit="1"/>
    </xf>
    <xf numFmtId="0" fontId="28" fillId="0" borderId="2" xfId="5" applyFont="1" applyBorder="1" applyAlignment="1">
      <alignment horizontal="center" vertical="center" shrinkToFit="1"/>
    </xf>
    <xf numFmtId="0" fontId="28" fillId="0" borderId="7" xfId="5" applyFont="1" applyBorder="1" applyAlignment="1">
      <alignment horizontal="center" vertical="center" shrinkToFit="1"/>
    </xf>
    <xf numFmtId="0" fontId="28" fillId="0" borderId="13" xfId="5" applyFont="1" applyBorder="1" applyAlignment="1">
      <alignment horizontal="center" vertical="center" shrinkToFit="1"/>
    </xf>
    <xf numFmtId="0" fontId="31" fillId="0" borderId="0" xfId="0" applyFont="1" applyBorder="1" applyAlignment="1">
      <alignment horizontal="center" vertical="center" wrapText="1"/>
    </xf>
    <xf numFmtId="0" fontId="74" fillId="0" borderId="0" xfId="0" applyFont="1" applyBorder="1" applyAlignment="1">
      <alignment horizontal="center" vertical="center" wrapText="1"/>
    </xf>
    <xf numFmtId="0" fontId="27" fillId="0" borderId="0" xfId="0" applyFont="1" applyBorder="1" applyAlignment="1">
      <alignment horizontal="center" vertical="center"/>
    </xf>
    <xf numFmtId="0" fontId="27" fillId="0" borderId="0" xfId="0" applyFont="1" applyBorder="1" applyAlignment="1">
      <alignment horizontal="center" vertical="center" wrapText="1"/>
    </xf>
    <xf numFmtId="0" fontId="27" fillId="0" borderId="0" xfId="0" applyFont="1" applyBorder="1" applyAlignment="1">
      <alignment horizontal="left" vertical="center" wrapText="1"/>
    </xf>
    <xf numFmtId="0" fontId="27" fillId="0" borderId="0" xfId="0" applyFont="1" applyBorder="1" applyAlignment="1">
      <alignment horizontal="right" vertical="center"/>
    </xf>
    <xf numFmtId="0" fontId="30" fillId="0" borderId="11" xfId="0" applyFont="1" applyBorder="1" applyAlignment="1">
      <alignment horizontal="center" vertical="center"/>
    </xf>
    <xf numFmtId="0" fontId="10" fillId="0" borderId="6" xfId="0" applyFont="1" applyBorder="1" applyAlignment="1">
      <alignment horizontal="center" vertical="center"/>
    </xf>
    <xf numFmtId="0" fontId="10" fillId="0" borderId="18" xfId="0" applyFont="1" applyBorder="1" applyAlignment="1">
      <alignment horizontal="center" vertical="center"/>
    </xf>
    <xf numFmtId="0" fontId="10" fillId="0" borderId="20" xfId="0" applyFont="1" applyBorder="1" applyAlignment="1">
      <alignment horizontal="center" vertical="center"/>
    </xf>
    <xf numFmtId="0" fontId="10" fillId="0" borderId="0" xfId="0" applyNumberFormat="1" applyFont="1" applyBorder="1" applyAlignment="1">
      <alignment horizontal="center" vertical="center"/>
    </xf>
    <xf numFmtId="0" fontId="10" fillId="0" borderId="21" xfId="0" applyFont="1" applyBorder="1" applyAlignment="1">
      <alignment horizontal="center" vertical="center"/>
    </xf>
    <xf numFmtId="0" fontId="30" fillId="0" borderId="6" xfId="0" applyFont="1" applyBorder="1" applyAlignment="1">
      <alignment horizontal="center" vertical="center"/>
    </xf>
    <xf numFmtId="0" fontId="30" fillId="0" borderId="18" xfId="0" applyFont="1" applyBorder="1" applyAlignment="1">
      <alignment horizontal="center" vertical="center"/>
    </xf>
    <xf numFmtId="0" fontId="30" fillId="0" borderId="10" xfId="0" applyFont="1" applyBorder="1" applyAlignment="1">
      <alignment horizontal="center" vertical="center"/>
    </xf>
    <xf numFmtId="0" fontId="30" fillId="0" borderId="9" xfId="0" applyFont="1" applyBorder="1" applyAlignment="1">
      <alignment horizontal="center" vertical="center"/>
    </xf>
    <xf numFmtId="0" fontId="30" fillId="0" borderId="16" xfId="0" applyFont="1" applyBorder="1" applyAlignment="1">
      <alignment horizontal="center" vertical="center"/>
    </xf>
    <xf numFmtId="0" fontId="10" fillId="0" borderId="10" xfId="0" applyFont="1" applyBorder="1" applyAlignment="1">
      <alignment horizontal="center" vertical="center"/>
    </xf>
    <xf numFmtId="0" fontId="10" fillId="0" borderId="9" xfId="0" applyFont="1" applyBorder="1" applyAlignment="1">
      <alignment horizontal="center" vertical="center"/>
    </xf>
    <xf numFmtId="0" fontId="10" fillId="0" borderId="16" xfId="0" applyFont="1" applyBorder="1" applyAlignment="1">
      <alignment horizontal="center" vertical="center"/>
    </xf>
    <xf numFmtId="0" fontId="30" fillId="0" borderId="2" xfId="0" applyFont="1" applyBorder="1" applyAlignment="1">
      <alignment horizontal="center" vertical="center" wrapText="1"/>
    </xf>
    <xf numFmtId="0" fontId="10" fillId="0" borderId="7" xfId="0" applyFont="1" applyBorder="1" applyAlignment="1">
      <alignment horizontal="center" vertical="center"/>
    </xf>
    <xf numFmtId="0" fontId="10" fillId="0" borderId="13" xfId="0" applyFont="1" applyBorder="1" applyAlignment="1">
      <alignment horizontal="center" vertical="center"/>
    </xf>
    <xf numFmtId="0" fontId="30" fillId="2" borderId="24" xfId="0" applyFont="1" applyFill="1" applyBorder="1" applyAlignment="1">
      <alignment horizontal="center" vertical="center"/>
    </xf>
    <xf numFmtId="0" fontId="31" fillId="0" borderId="3" xfId="0" applyFont="1" applyBorder="1" applyAlignment="1">
      <alignment horizontal="center" vertical="center" textRotation="255"/>
    </xf>
    <xf numFmtId="0" fontId="10" fillId="0" borderId="4" xfId="0" applyFont="1" applyBorder="1" applyAlignment="1">
      <alignment horizontal="center" vertical="center" textRotation="255"/>
    </xf>
    <xf numFmtId="0" fontId="10" fillId="0" borderId="5" xfId="0" applyFont="1" applyBorder="1" applyAlignment="1">
      <alignment horizontal="center" vertical="center" textRotation="255"/>
    </xf>
    <xf numFmtId="0" fontId="32" fillId="0" borderId="0" xfId="0" applyFont="1" applyBorder="1" applyAlignment="1">
      <alignment horizontal="left" vertical="top" wrapText="1"/>
    </xf>
    <xf numFmtId="0" fontId="47" fillId="0" borderId="0" xfId="0" applyFont="1" applyBorder="1" applyAlignment="1">
      <alignment horizontal="center" wrapText="1"/>
    </xf>
    <xf numFmtId="0" fontId="0" fillId="0" borderId="0" xfId="0" applyBorder="1" applyAlignment="1">
      <alignment horizontal="center"/>
    </xf>
    <xf numFmtId="0" fontId="31" fillId="0" borderId="11" xfId="0" applyFont="1" applyBorder="1" applyAlignment="1">
      <alignment horizontal="center" vertical="center" wrapText="1"/>
    </xf>
    <xf numFmtId="0" fontId="31" fillId="0" borderId="6" xfId="0" applyFont="1" applyBorder="1" applyAlignment="1">
      <alignment horizontal="center" vertical="center"/>
    </xf>
    <xf numFmtId="0" fontId="31" fillId="0" borderId="18" xfId="0" applyFont="1" applyBorder="1" applyAlignment="1">
      <alignment horizontal="center" vertical="center"/>
    </xf>
    <xf numFmtId="0" fontId="31" fillId="0" borderId="10" xfId="0" applyFont="1" applyBorder="1" applyAlignment="1">
      <alignment horizontal="center" vertical="center"/>
    </xf>
    <xf numFmtId="0" fontId="31" fillId="0" borderId="9" xfId="0" applyFont="1" applyBorder="1" applyAlignment="1">
      <alignment horizontal="center" vertical="center"/>
    </xf>
    <xf numFmtId="0" fontId="31" fillId="0" borderId="16" xfId="0" applyFont="1" applyBorder="1" applyAlignment="1">
      <alignment horizontal="center" vertical="center"/>
    </xf>
    <xf numFmtId="0" fontId="11" fillId="0" borderId="38" xfId="0" applyFont="1" applyBorder="1" applyAlignment="1">
      <alignment horizontal="left" vertical="center" wrapText="1"/>
    </xf>
    <xf numFmtId="0" fontId="11" fillId="0" borderId="0" xfId="0" applyFont="1" applyBorder="1" applyAlignment="1">
      <alignment horizontal="left" vertical="center" wrapText="1"/>
    </xf>
    <xf numFmtId="176" fontId="30" fillId="0" borderId="11" xfId="0" applyNumberFormat="1" applyFont="1" applyBorder="1" applyAlignment="1">
      <alignment horizontal="center" vertical="center" wrapText="1"/>
    </xf>
    <xf numFmtId="176" fontId="3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178" fontId="36" fillId="2" borderId="1" xfId="0" applyNumberFormat="1" applyFont="1" applyFill="1" applyBorder="1" applyAlignment="1">
      <alignment vertical="center" wrapText="1"/>
    </xf>
    <xf numFmtId="178" fontId="36" fillId="2" borderId="11" xfId="0" applyNumberFormat="1" applyFont="1" applyFill="1" applyBorder="1" applyAlignment="1">
      <alignment vertical="center"/>
    </xf>
    <xf numFmtId="178" fontId="36" fillId="2" borderId="6" xfId="0" applyNumberFormat="1" applyFont="1" applyFill="1" applyBorder="1" applyAlignment="1">
      <alignment vertical="center"/>
    </xf>
    <xf numFmtId="178" fontId="36" fillId="2" borderId="18" xfId="0" applyNumberFormat="1" applyFont="1" applyFill="1" applyBorder="1" applyAlignment="1">
      <alignment vertical="center"/>
    </xf>
    <xf numFmtId="178" fontId="36" fillId="2" borderId="10" xfId="0" applyNumberFormat="1" applyFont="1" applyFill="1" applyBorder="1" applyAlignment="1">
      <alignment vertical="center"/>
    </xf>
    <xf numFmtId="178" fontId="36" fillId="2" borderId="9" xfId="0" applyNumberFormat="1" applyFont="1" applyFill="1" applyBorder="1" applyAlignment="1">
      <alignment vertical="center"/>
    </xf>
    <xf numFmtId="178" fontId="36" fillId="2" borderId="16" xfId="0" applyNumberFormat="1" applyFont="1" applyFill="1" applyBorder="1" applyAlignment="1">
      <alignment vertical="center"/>
    </xf>
    <xf numFmtId="0" fontId="30" fillId="0" borderId="9" xfId="0" applyFont="1" applyBorder="1">
      <alignment vertical="center"/>
    </xf>
    <xf numFmtId="0" fontId="13" fillId="2" borderId="31" xfId="5" applyFont="1" applyFill="1" applyBorder="1" applyAlignment="1">
      <alignment horizontal="left" vertical="top" wrapText="1"/>
    </xf>
    <xf numFmtId="0" fontId="13" fillId="2" borderId="38" xfId="5" applyFont="1" applyFill="1" applyBorder="1" applyAlignment="1">
      <alignment horizontal="left" vertical="top" wrapText="1"/>
    </xf>
    <xf numFmtId="0" fontId="13" fillId="2" borderId="68" xfId="5" applyFont="1" applyFill="1" applyBorder="1" applyAlignment="1">
      <alignment horizontal="left" vertical="top" wrapText="1"/>
    </xf>
    <xf numFmtId="0" fontId="13" fillId="2" borderId="32" xfId="5" applyFont="1" applyFill="1" applyBorder="1" applyAlignment="1">
      <alignment horizontal="left" vertical="top" wrapText="1"/>
    </xf>
    <xf numFmtId="0" fontId="13" fillId="2" borderId="0" xfId="5" applyFont="1" applyFill="1" applyBorder="1" applyAlignment="1">
      <alignment horizontal="left" vertical="top" wrapText="1"/>
    </xf>
    <xf numFmtId="0" fontId="13" fillId="2" borderId="69" xfId="5" applyFont="1" applyFill="1" applyBorder="1" applyAlignment="1">
      <alignment horizontal="left" vertical="top" wrapText="1"/>
    </xf>
    <xf numFmtId="0" fontId="13" fillId="2" borderId="33" xfId="5" applyFont="1" applyFill="1" applyBorder="1" applyAlignment="1">
      <alignment horizontal="left" vertical="top" wrapText="1"/>
    </xf>
    <xf numFmtId="0" fontId="13" fillId="2" borderId="39" xfId="5" applyFont="1" applyFill="1" applyBorder="1" applyAlignment="1">
      <alignment horizontal="left" vertical="top" wrapText="1"/>
    </xf>
    <xf numFmtId="0" fontId="13" fillId="2" borderId="70" xfId="5" applyFont="1" applyFill="1" applyBorder="1" applyAlignment="1">
      <alignment horizontal="left" vertical="top" wrapText="1"/>
    </xf>
    <xf numFmtId="178" fontId="36" fillId="0" borderId="1" xfId="0" applyNumberFormat="1" applyFont="1" applyBorder="1">
      <alignment vertical="center"/>
    </xf>
    <xf numFmtId="178" fontId="23" fillId="0" borderId="1" xfId="0" applyNumberFormat="1" applyFont="1" applyBorder="1">
      <alignment vertical="center"/>
    </xf>
    <xf numFmtId="0" fontId="30" fillId="0" borderId="0" xfId="0" applyFont="1" applyBorder="1" applyAlignment="1">
      <alignment horizontal="center" vertical="center"/>
    </xf>
    <xf numFmtId="176" fontId="30" fillId="0" borderId="1" xfId="0" applyNumberFormat="1" applyFont="1" applyBorder="1" applyAlignment="1">
      <alignment horizontal="center" vertical="center"/>
    </xf>
    <xf numFmtId="0" fontId="62" fillId="0" borderId="0" xfId="0" applyFont="1" applyBorder="1" applyAlignment="1">
      <alignment vertical="center"/>
    </xf>
    <xf numFmtId="0" fontId="7" fillId="0" borderId="0" xfId="0" applyFont="1" applyBorder="1" applyAlignment="1">
      <alignment vertical="center"/>
    </xf>
    <xf numFmtId="0" fontId="30" fillId="2" borderId="0" xfId="0" applyFont="1" applyFill="1" applyBorder="1" applyAlignment="1">
      <alignment horizontal="center" vertical="center" shrinkToFit="1"/>
    </xf>
    <xf numFmtId="0" fontId="70" fillId="0" borderId="0" xfId="0" applyFont="1" applyBorder="1" applyAlignment="1">
      <alignment vertical="center" shrinkToFit="1"/>
    </xf>
    <xf numFmtId="0" fontId="31" fillId="0" borderId="0" xfId="0" applyFont="1" applyBorder="1" applyAlignment="1">
      <alignment horizontal="right" wrapText="1"/>
    </xf>
    <xf numFmtId="0" fontId="10" fillId="0" borderId="0" xfId="0" applyFont="1" applyBorder="1" applyAlignment="1">
      <alignment horizontal="right" vertical="center" wrapText="1"/>
    </xf>
    <xf numFmtId="0" fontId="46" fillId="0" borderId="0" xfId="0" applyFont="1" applyBorder="1" applyAlignment="1">
      <alignment horizontal="center" vertical="center" wrapText="1"/>
    </xf>
    <xf numFmtId="0" fontId="0" fillId="0" borderId="0" xfId="0" applyNumberFormat="1" applyFont="1" applyBorder="1" applyAlignment="1">
      <alignment horizontal="center" vertical="center"/>
    </xf>
    <xf numFmtId="0" fontId="46" fillId="0" borderId="0" xfId="0" applyFont="1" applyBorder="1">
      <alignment vertical="center"/>
    </xf>
    <xf numFmtId="0" fontId="46" fillId="0" borderId="0" xfId="0" applyFont="1">
      <alignment vertical="center"/>
    </xf>
    <xf numFmtId="49" fontId="30" fillId="0" borderId="0" xfId="0" applyNumberFormat="1" applyFont="1" applyBorder="1" applyAlignment="1">
      <alignment horizontal="left" vertical="center"/>
    </xf>
    <xf numFmtId="0" fontId="34" fillId="2" borderId="0" xfId="0" applyFont="1" applyFill="1" applyBorder="1" applyAlignment="1">
      <alignment horizontal="center" vertical="center" shrinkToFit="1"/>
    </xf>
    <xf numFmtId="0" fontId="47" fillId="0" borderId="0" xfId="0" applyFont="1" applyBorder="1" applyAlignment="1">
      <alignment horizontal="center" vertical="center" wrapText="1"/>
    </xf>
    <xf numFmtId="0" fontId="26" fillId="0" borderId="0" xfId="0" applyFont="1" applyBorder="1" applyAlignment="1">
      <alignment horizontal="center" vertical="center" wrapText="1"/>
    </xf>
    <xf numFmtId="0" fontId="28" fillId="0" borderId="0" xfId="0" applyFont="1" applyBorder="1" applyAlignment="1">
      <alignment horizontal="center" vertical="top" wrapText="1"/>
    </xf>
    <xf numFmtId="0" fontId="121" fillId="0" borderId="0" xfId="0" applyFont="1" applyBorder="1" applyAlignment="1">
      <alignment horizontal="center" vertical="top" wrapText="1"/>
    </xf>
    <xf numFmtId="0" fontId="31" fillId="0" borderId="30" xfId="0" applyFont="1" applyBorder="1" applyAlignment="1">
      <alignment horizontal="center" vertical="center"/>
    </xf>
    <xf numFmtId="0" fontId="31" fillId="0" borderId="37" xfId="0" applyFont="1" applyBorder="1" applyAlignment="1">
      <alignment horizontal="center" vertical="center"/>
    </xf>
    <xf numFmtId="177" fontId="31" fillId="2" borderId="30" xfId="3" applyNumberFormat="1" applyFont="1" applyFill="1" applyBorder="1" applyAlignment="1">
      <alignment horizontal="right" vertical="center"/>
    </xf>
    <xf numFmtId="177" fontId="31" fillId="2" borderId="43" xfId="3" applyNumberFormat="1" applyFont="1" applyFill="1" applyBorder="1" applyAlignment="1">
      <alignment horizontal="right" vertical="center"/>
    </xf>
    <xf numFmtId="177" fontId="31" fillId="2" borderId="37" xfId="3" applyNumberFormat="1" applyFont="1" applyFill="1" applyBorder="1" applyAlignment="1">
      <alignment horizontal="right" vertical="center"/>
    </xf>
    <xf numFmtId="38" fontId="31" fillId="0" borderId="49" xfId="3" applyFont="1" applyBorder="1" applyAlignment="1">
      <alignment horizontal="right" vertical="center"/>
    </xf>
    <xf numFmtId="38" fontId="31" fillId="0" borderId="58" xfId="3" applyFont="1" applyBorder="1" applyAlignment="1">
      <alignment horizontal="right" vertical="center"/>
    </xf>
    <xf numFmtId="38" fontId="31" fillId="0" borderId="59" xfId="3" applyFont="1" applyBorder="1" applyAlignment="1">
      <alignment horizontal="right" vertical="center"/>
    </xf>
    <xf numFmtId="38" fontId="31" fillId="0" borderId="61" xfId="3" applyFont="1" applyBorder="1" applyAlignment="1">
      <alignment horizontal="right" vertical="center"/>
    </xf>
    <xf numFmtId="38" fontId="31" fillId="0" borderId="63" xfId="3" applyFont="1" applyBorder="1" applyAlignment="1">
      <alignment horizontal="right" vertical="center"/>
    </xf>
    <xf numFmtId="0" fontId="25" fillId="0" borderId="0" xfId="0" applyFont="1" applyBorder="1" applyAlignment="1">
      <alignment horizontal="center" vertical="center"/>
    </xf>
    <xf numFmtId="177" fontId="31" fillId="0" borderId="10" xfId="0" applyNumberFormat="1" applyFont="1" applyBorder="1" applyAlignment="1">
      <alignment horizontal="right" vertical="center"/>
    </xf>
    <xf numFmtId="177" fontId="31" fillId="0" borderId="9" xfId="0" applyNumberFormat="1" applyFont="1" applyBorder="1" applyAlignment="1">
      <alignment horizontal="right" vertical="center"/>
    </xf>
    <xf numFmtId="177" fontId="31" fillId="0" borderId="16" xfId="0" applyNumberFormat="1" applyFont="1" applyBorder="1" applyAlignment="1">
      <alignment horizontal="right" vertical="center"/>
    </xf>
    <xf numFmtId="176" fontId="31" fillId="0" borderId="50" xfId="0" applyNumberFormat="1" applyFont="1" applyBorder="1" applyAlignment="1">
      <alignment horizontal="right" vertical="center"/>
    </xf>
    <xf numFmtId="176" fontId="31" fillId="0" borderId="54" xfId="0" applyNumberFormat="1" applyFont="1" applyBorder="1" applyAlignment="1">
      <alignment horizontal="right" vertical="center"/>
    </xf>
    <xf numFmtId="176" fontId="31" fillId="0" borderId="57" xfId="0" applyNumberFormat="1" applyFont="1" applyBorder="1" applyAlignment="1">
      <alignment horizontal="right" vertical="center"/>
    </xf>
    <xf numFmtId="0" fontId="26" fillId="0" borderId="0" xfId="0" applyFont="1" applyBorder="1" applyAlignment="1">
      <alignment horizontal="center" vertical="center"/>
    </xf>
    <xf numFmtId="0" fontId="74" fillId="0" borderId="86" xfId="0" applyFont="1" applyBorder="1" applyAlignment="1">
      <alignment horizontal="center" vertical="center" wrapText="1"/>
    </xf>
    <xf numFmtId="0" fontId="74" fillId="0" borderId="87" xfId="0" applyFont="1" applyBorder="1" applyAlignment="1">
      <alignment horizontal="center" vertical="center" wrapText="1"/>
    </xf>
    <xf numFmtId="0" fontId="74" fillId="0" borderId="88" xfId="0" applyFont="1" applyBorder="1" applyAlignment="1">
      <alignment horizontal="center" vertical="center" wrapText="1"/>
    </xf>
    <xf numFmtId="0" fontId="74" fillId="0" borderId="89" xfId="0" applyFont="1" applyBorder="1" applyAlignment="1">
      <alignment horizontal="center" vertical="center" wrapText="1"/>
    </xf>
    <xf numFmtId="0" fontId="74" fillId="0" borderId="77" xfId="0" applyFont="1" applyBorder="1" applyAlignment="1">
      <alignment horizontal="center" vertical="center" wrapText="1"/>
    </xf>
    <xf numFmtId="0" fontId="74" fillId="0" borderId="90" xfId="0" applyFont="1" applyBorder="1" applyAlignment="1">
      <alignment horizontal="center" vertical="center" wrapText="1"/>
    </xf>
    <xf numFmtId="0" fontId="74" fillId="0" borderId="91" xfId="0" applyFont="1" applyBorder="1" applyAlignment="1">
      <alignment horizontal="center" vertical="center" wrapText="1"/>
    </xf>
    <xf numFmtId="0" fontId="74" fillId="0" borderId="92" xfId="0" applyFont="1" applyBorder="1" applyAlignment="1">
      <alignment horizontal="center" vertical="center" wrapText="1"/>
    </xf>
    <xf numFmtId="0" fontId="74" fillId="0" borderId="93" xfId="0" applyFont="1" applyBorder="1" applyAlignment="1">
      <alignment horizontal="center" vertical="center" wrapText="1"/>
    </xf>
    <xf numFmtId="2" fontId="104" fillId="2" borderId="86" xfId="0" applyNumberFormat="1" applyFont="1" applyFill="1" applyBorder="1" applyAlignment="1">
      <alignment horizontal="center" vertical="center"/>
    </xf>
    <xf numFmtId="2" fontId="104" fillId="2" borderId="87" xfId="0" applyNumberFormat="1" applyFont="1" applyFill="1" applyBorder="1" applyAlignment="1">
      <alignment horizontal="center" vertical="center"/>
    </xf>
    <xf numFmtId="2" fontId="104" fillId="2" borderId="88" xfId="0" applyNumberFormat="1" applyFont="1" applyFill="1" applyBorder="1" applyAlignment="1">
      <alignment horizontal="center" vertical="center"/>
    </xf>
    <xf numFmtId="2" fontId="104" fillId="2" borderId="89" xfId="0" applyNumberFormat="1" applyFont="1" applyFill="1" applyBorder="1" applyAlignment="1">
      <alignment horizontal="center" vertical="center"/>
    </xf>
    <xf numFmtId="2" fontId="104" fillId="2" borderId="77" xfId="0" applyNumberFormat="1" applyFont="1" applyFill="1" applyBorder="1" applyAlignment="1">
      <alignment horizontal="center" vertical="center"/>
    </xf>
    <xf numFmtId="2" fontId="104" fillId="2" borderId="90" xfId="0" applyNumberFormat="1" applyFont="1" applyFill="1" applyBorder="1" applyAlignment="1">
      <alignment horizontal="center" vertical="center"/>
    </xf>
    <xf numFmtId="2" fontId="104" fillId="2" borderId="91" xfId="0" applyNumberFormat="1" applyFont="1" applyFill="1" applyBorder="1" applyAlignment="1">
      <alignment horizontal="center" vertical="center"/>
    </xf>
    <xf numFmtId="2" fontId="104" fillId="2" borderId="92" xfId="0" applyNumberFormat="1" applyFont="1" applyFill="1" applyBorder="1" applyAlignment="1">
      <alignment horizontal="center" vertical="center"/>
    </xf>
    <xf numFmtId="2" fontId="104" fillId="2" borderId="93" xfId="0" applyNumberFormat="1" applyFont="1" applyFill="1" applyBorder="1" applyAlignment="1">
      <alignment horizontal="center" vertical="center"/>
    </xf>
    <xf numFmtId="0" fontId="31" fillId="0" borderId="11" xfId="0" applyFont="1" applyBorder="1" applyAlignment="1">
      <alignment horizontal="center" vertical="center"/>
    </xf>
    <xf numFmtId="177" fontId="31" fillId="2" borderId="11" xfId="3" applyNumberFormat="1" applyFont="1" applyFill="1" applyBorder="1" applyAlignment="1">
      <alignment horizontal="right"/>
    </xf>
    <xf numFmtId="177" fontId="31" fillId="2" borderId="6" xfId="3" applyNumberFormat="1" applyFont="1" applyFill="1" applyBorder="1" applyAlignment="1">
      <alignment horizontal="right"/>
    </xf>
    <xf numFmtId="177" fontId="31" fillId="2" borderId="18" xfId="3" applyNumberFormat="1" applyFont="1" applyFill="1" applyBorder="1" applyAlignment="1">
      <alignment horizontal="right"/>
    </xf>
    <xf numFmtId="179" fontId="31" fillId="2" borderId="48" xfId="3" applyNumberFormat="1" applyFont="1" applyFill="1" applyBorder="1" applyAlignment="1">
      <alignment horizontal="right"/>
    </xf>
    <xf numFmtId="179" fontId="31" fillId="2" borderId="53" xfId="3" applyNumberFormat="1" applyFont="1" applyFill="1" applyBorder="1" applyAlignment="1">
      <alignment horizontal="right"/>
    </xf>
    <xf numFmtId="179" fontId="31" fillId="2" borderId="56" xfId="3" applyNumberFormat="1" applyFont="1" applyFill="1" applyBorder="1" applyAlignment="1">
      <alignment horizontal="right"/>
    </xf>
    <xf numFmtId="180" fontId="31" fillId="0" borderId="48" xfId="0" applyNumberFormat="1" applyFont="1" applyBorder="1" applyAlignment="1">
      <alignment horizontal="right" vertical="center"/>
    </xf>
    <xf numFmtId="180" fontId="31" fillId="0" borderId="53" xfId="0" applyNumberFormat="1" applyFont="1" applyBorder="1" applyAlignment="1">
      <alignment horizontal="right" vertical="center"/>
    </xf>
    <xf numFmtId="180" fontId="31" fillId="0" borderId="56" xfId="0" applyNumberFormat="1" applyFont="1" applyBorder="1" applyAlignment="1">
      <alignment horizontal="right" vertical="center"/>
    </xf>
    <xf numFmtId="180" fontId="31" fillId="0" borderId="11" xfId="0" applyNumberFormat="1" applyFont="1" applyBorder="1" applyAlignment="1">
      <alignment horizontal="right" vertical="center"/>
    </xf>
    <xf numFmtId="180" fontId="31" fillId="0" borderId="6" xfId="0" applyNumberFormat="1" applyFont="1" applyBorder="1" applyAlignment="1">
      <alignment horizontal="right" vertical="center"/>
    </xf>
    <xf numFmtId="180" fontId="31" fillId="0" borderId="18" xfId="0" applyNumberFormat="1" applyFont="1" applyBorder="1" applyAlignment="1">
      <alignment horizontal="right" vertical="center"/>
    </xf>
    <xf numFmtId="0" fontId="31" fillId="0" borderId="27" xfId="0" applyFont="1" applyBorder="1" applyAlignment="1">
      <alignment horizontal="center" vertical="center"/>
    </xf>
    <xf numFmtId="0" fontId="31" fillId="0" borderId="34" xfId="0" applyFont="1" applyBorder="1" applyAlignment="1">
      <alignment horizontal="center" vertical="center"/>
    </xf>
    <xf numFmtId="0" fontId="37" fillId="0" borderId="34" xfId="0" applyFont="1" applyFill="1" applyBorder="1" applyAlignment="1">
      <alignment horizontal="center" vertical="center" shrinkToFit="1"/>
    </xf>
    <xf numFmtId="0" fontId="31" fillId="0" borderId="28" xfId="0" applyFont="1" applyBorder="1" applyAlignment="1">
      <alignment horizontal="center" vertical="center"/>
    </xf>
    <xf numFmtId="0" fontId="31" fillId="0" borderId="42" xfId="0" applyFont="1" applyBorder="1" applyAlignment="1">
      <alignment horizontal="center" vertical="center"/>
    </xf>
    <xf numFmtId="0" fontId="31" fillId="0" borderId="35" xfId="0" applyFont="1" applyBorder="1" applyAlignment="1">
      <alignment horizontal="center" vertical="center"/>
    </xf>
    <xf numFmtId="0" fontId="31" fillId="0" borderId="2" xfId="0" applyFont="1" applyBorder="1" applyAlignment="1">
      <alignment horizontal="center" vertical="center"/>
    </xf>
    <xf numFmtId="0" fontId="31" fillId="0" borderId="7" xfId="0" applyFont="1" applyBorder="1" applyAlignment="1">
      <alignment horizontal="center" vertical="center"/>
    </xf>
    <xf numFmtId="0" fontId="31" fillId="0" borderId="13" xfId="0" applyFont="1" applyBorder="1" applyAlignment="1">
      <alignment horizontal="center" vertical="center"/>
    </xf>
    <xf numFmtId="0" fontId="31" fillId="0" borderId="2"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13" xfId="0" applyFont="1" applyBorder="1" applyAlignment="1">
      <alignment horizontal="center" vertical="center" wrapText="1"/>
    </xf>
    <xf numFmtId="177" fontId="31" fillId="2" borderId="2" xfId="3" applyNumberFormat="1" applyFont="1" applyFill="1" applyBorder="1" applyAlignment="1">
      <alignment horizontal="right" vertical="center"/>
    </xf>
    <xf numFmtId="177" fontId="31" fillId="2" borderId="7" xfId="3" applyNumberFormat="1" applyFont="1" applyFill="1" applyBorder="1" applyAlignment="1">
      <alignment horizontal="right" vertical="center"/>
    </xf>
    <xf numFmtId="177" fontId="31" fillId="2" borderId="13" xfId="3" applyNumberFormat="1" applyFont="1" applyFill="1" applyBorder="1" applyAlignment="1">
      <alignment horizontal="right" vertical="center"/>
    </xf>
    <xf numFmtId="0" fontId="31" fillId="0" borderId="29" xfId="0" applyFont="1" applyBorder="1" applyAlignment="1">
      <alignment horizontal="center" vertical="center"/>
    </xf>
    <xf numFmtId="0" fontId="31" fillId="0" borderId="36" xfId="0" applyFont="1" applyBorder="1" applyAlignment="1">
      <alignment horizontal="center" vertical="center"/>
    </xf>
    <xf numFmtId="177" fontId="31" fillId="0" borderId="41" xfId="3" applyNumberFormat="1" applyFont="1" applyBorder="1" applyAlignment="1">
      <alignment horizontal="right" vertical="center"/>
    </xf>
    <xf numFmtId="177" fontId="31" fillId="0" borderId="39" xfId="3" applyNumberFormat="1" applyFont="1" applyBorder="1" applyAlignment="1">
      <alignment horizontal="right" vertical="center"/>
    </xf>
    <xf numFmtId="177" fontId="31" fillId="0" borderId="44" xfId="3" applyNumberFormat="1" applyFont="1" applyBorder="1" applyAlignment="1">
      <alignment horizontal="right" vertical="center"/>
    </xf>
    <xf numFmtId="177" fontId="31" fillId="0" borderId="46" xfId="3" applyNumberFormat="1" applyFont="1" applyBorder="1" applyAlignment="1">
      <alignment horizontal="right" vertical="center"/>
    </xf>
    <xf numFmtId="177" fontId="31" fillId="0" borderId="51" xfId="3" applyNumberFormat="1" applyFont="1" applyBorder="1" applyAlignment="1">
      <alignment horizontal="right" vertical="center"/>
    </xf>
    <xf numFmtId="177" fontId="31" fillId="0" borderId="60" xfId="3" applyNumberFormat="1" applyFont="1" applyBorder="1" applyAlignment="1">
      <alignment horizontal="right" vertical="center"/>
    </xf>
    <xf numFmtId="177" fontId="31" fillId="0" borderId="29" xfId="3" applyNumberFormat="1" applyFont="1" applyBorder="1" applyAlignment="1">
      <alignment horizontal="right" vertical="center"/>
    </xf>
    <xf numFmtId="177" fontId="31" fillId="0" borderId="66" xfId="3" applyNumberFormat="1" applyFont="1" applyBorder="1" applyAlignment="1">
      <alignment horizontal="right" vertical="center"/>
    </xf>
    <xf numFmtId="177" fontId="31" fillId="0" borderId="36" xfId="3" applyNumberFormat="1" applyFont="1" applyBorder="1" applyAlignment="1">
      <alignment horizontal="right" vertical="center"/>
    </xf>
    <xf numFmtId="0" fontId="25" fillId="2" borderId="2" xfId="0" applyFont="1" applyFill="1" applyBorder="1" applyAlignment="1">
      <alignment horizontal="right" vertical="center"/>
    </xf>
    <xf numFmtId="0" fontId="25" fillId="2" borderId="7" xfId="0" applyFont="1" applyFill="1" applyBorder="1" applyAlignment="1">
      <alignment horizontal="right" vertical="center"/>
    </xf>
    <xf numFmtId="0" fontId="25" fillId="2" borderId="13" xfId="0" applyFont="1" applyFill="1" applyBorder="1" applyAlignment="1">
      <alignment horizontal="right" vertical="center"/>
    </xf>
    <xf numFmtId="38" fontId="31" fillId="0" borderId="47" xfId="3" applyFont="1" applyBorder="1" applyAlignment="1">
      <alignment horizontal="right" vertical="center"/>
    </xf>
    <xf numFmtId="38" fontId="31" fillId="0" borderId="52" xfId="3" applyFont="1" applyBorder="1" applyAlignment="1">
      <alignment horizontal="right" vertical="center"/>
    </xf>
    <xf numFmtId="38" fontId="31" fillId="0" borderId="55" xfId="3" applyFont="1" applyBorder="1" applyAlignment="1">
      <alignment horizontal="right" vertical="center"/>
    </xf>
    <xf numFmtId="0" fontId="31" fillId="0" borderId="34" xfId="0" applyFont="1" applyFill="1" applyBorder="1" applyAlignment="1">
      <alignment horizontal="center" vertical="center" shrinkToFit="1"/>
    </xf>
    <xf numFmtId="179" fontId="31" fillId="2" borderId="2" xfId="3" applyNumberFormat="1" applyFont="1" applyFill="1" applyBorder="1" applyAlignment="1">
      <alignment horizontal="right" vertical="center"/>
    </xf>
    <xf numFmtId="179" fontId="31" fillId="2" borderId="7" xfId="3" applyNumberFormat="1" applyFont="1" applyFill="1" applyBorder="1" applyAlignment="1">
      <alignment horizontal="right" vertical="center"/>
    </xf>
    <xf numFmtId="179" fontId="31" fillId="2" borderId="13" xfId="3" applyNumberFormat="1" applyFont="1" applyFill="1" applyBorder="1" applyAlignment="1">
      <alignment horizontal="right" vertical="center"/>
    </xf>
    <xf numFmtId="177" fontId="31" fillId="0" borderId="2" xfId="3" applyNumberFormat="1" applyFont="1" applyFill="1" applyBorder="1" applyAlignment="1">
      <alignment horizontal="right" vertical="center"/>
    </xf>
    <xf numFmtId="177" fontId="31" fillId="0" borderId="7" xfId="3" applyNumberFormat="1" applyFont="1" applyFill="1" applyBorder="1" applyAlignment="1">
      <alignment horizontal="right" vertical="center"/>
    </xf>
    <xf numFmtId="177" fontId="31" fillId="0" borderId="13" xfId="3" applyNumberFormat="1" applyFont="1" applyFill="1" applyBorder="1" applyAlignment="1">
      <alignment horizontal="right" vertical="center"/>
    </xf>
    <xf numFmtId="177" fontId="31" fillId="2" borderId="71" xfId="3" applyNumberFormat="1" applyFont="1" applyFill="1" applyBorder="1" applyAlignment="1">
      <alignment vertical="center"/>
    </xf>
    <xf numFmtId="177" fontId="31" fillId="2" borderId="71" xfId="3" applyNumberFormat="1" applyFont="1" applyFill="1" applyBorder="1" applyAlignment="1"/>
    <xf numFmtId="0" fontId="31" fillId="0" borderId="3" xfId="0" applyFont="1" applyBorder="1" applyAlignment="1">
      <alignment horizontal="center" vertical="center"/>
    </xf>
    <xf numFmtId="177" fontId="31" fillId="0" borderId="41" xfId="3" applyNumberFormat="1" applyFont="1" applyBorder="1" applyAlignment="1">
      <alignment vertical="center"/>
    </xf>
    <xf numFmtId="177" fontId="31" fillId="0" borderId="39" xfId="3" applyNumberFormat="1" applyFont="1" applyBorder="1" applyAlignment="1">
      <alignment vertical="center"/>
    </xf>
    <xf numFmtId="177" fontId="31" fillId="0" borderId="44" xfId="3" applyNumberFormat="1" applyFont="1" applyBorder="1" applyAlignment="1">
      <alignment vertical="center"/>
    </xf>
    <xf numFmtId="177" fontId="31" fillId="0" borderId="46" xfId="3" applyNumberFormat="1" applyFont="1" applyBorder="1" applyAlignment="1">
      <alignment vertical="center"/>
    </xf>
    <xf numFmtId="177" fontId="31" fillId="0" borderId="51" xfId="3" applyNumberFormat="1" applyFont="1" applyBorder="1" applyAlignment="1">
      <alignment vertical="center"/>
    </xf>
    <xf numFmtId="177" fontId="31" fillId="0" borderId="60" xfId="3" applyNumberFormat="1" applyFont="1" applyBorder="1" applyAlignment="1">
      <alignment vertical="center"/>
    </xf>
    <xf numFmtId="177" fontId="31" fillId="0" borderId="3" xfId="3" applyNumberFormat="1" applyFont="1" applyBorder="1" applyAlignment="1">
      <alignment vertical="center"/>
    </xf>
    <xf numFmtId="176" fontId="31" fillId="0" borderId="62" xfId="0" applyNumberFormat="1" applyFont="1" applyBorder="1" applyAlignment="1">
      <alignment vertical="center"/>
    </xf>
    <xf numFmtId="176" fontId="31" fillId="0" borderId="64" xfId="0" applyNumberFormat="1" applyFont="1" applyBorder="1" applyAlignment="1">
      <alignment vertical="center"/>
    </xf>
    <xf numFmtId="176" fontId="31" fillId="0" borderId="65" xfId="0" applyNumberFormat="1" applyFont="1" applyBorder="1" applyAlignment="1">
      <alignment vertical="center"/>
    </xf>
    <xf numFmtId="177" fontId="31" fillId="0" borderId="29" xfId="3" applyNumberFormat="1" applyFont="1" applyBorder="1" applyAlignment="1">
      <alignment vertical="center"/>
    </xf>
    <xf numFmtId="177" fontId="31" fillId="0" borderId="66" xfId="3" applyNumberFormat="1" applyFont="1" applyBorder="1" applyAlignment="1">
      <alignment vertical="center"/>
    </xf>
    <xf numFmtId="177" fontId="31" fillId="0" borderId="36" xfId="3" applyNumberFormat="1" applyFont="1" applyBorder="1" applyAlignment="1">
      <alignment vertical="center"/>
    </xf>
    <xf numFmtId="0" fontId="31" fillId="0" borderId="1" xfId="0" applyFont="1" applyBorder="1" applyAlignment="1">
      <alignment horizontal="center" vertical="center"/>
    </xf>
    <xf numFmtId="38" fontId="31" fillId="0" borderId="45" xfId="3" applyFont="1" applyBorder="1" applyAlignment="1">
      <alignment vertical="center"/>
    </xf>
    <xf numFmtId="38" fontId="31" fillId="0" borderId="47" xfId="3" applyFont="1" applyBorder="1" applyAlignment="1">
      <alignment vertical="center"/>
    </xf>
    <xf numFmtId="38" fontId="31" fillId="0" borderId="52" xfId="3" applyFont="1" applyBorder="1" applyAlignment="1">
      <alignment vertical="center"/>
    </xf>
    <xf numFmtId="38" fontId="31" fillId="0" borderId="55" xfId="3" applyFont="1" applyBorder="1" applyAlignment="1">
      <alignment vertical="center"/>
    </xf>
    <xf numFmtId="38" fontId="31" fillId="0" borderId="58" xfId="3" applyFont="1" applyBorder="1" applyAlignment="1">
      <alignment vertical="center"/>
    </xf>
    <xf numFmtId="38" fontId="31" fillId="0" borderId="59" xfId="3" applyFont="1" applyBorder="1" applyAlignment="1">
      <alignment vertical="center"/>
    </xf>
    <xf numFmtId="38" fontId="31" fillId="0" borderId="61" xfId="3" applyFont="1" applyBorder="1" applyAlignment="1">
      <alignment vertical="center"/>
    </xf>
    <xf numFmtId="179" fontId="31" fillId="2" borderId="2" xfId="3" applyNumberFormat="1" applyFont="1" applyFill="1" applyBorder="1" applyAlignment="1">
      <alignment vertical="center"/>
    </xf>
    <xf numFmtId="179" fontId="31" fillId="2" borderId="7" xfId="3" applyNumberFormat="1" applyFont="1" applyFill="1" applyBorder="1" applyAlignment="1">
      <alignment vertical="center"/>
    </xf>
    <xf numFmtId="179" fontId="31" fillId="2" borderId="13" xfId="3" applyNumberFormat="1" applyFont="1" applyFill="1" applyBorder="1" applyAlignment="1">
      <alignment vertical="center"/>
    </xf>
    <xf numFmtId="177" fontId="31" fillId="0" borderId="2" xfId="3" applyNumberFormat="1" applyFont="1" applyFill="1" applyBorder="1" applyAlignment="1">
      <alignment vertical="center"/>
    </xf>
    <xf numFmtId="177" fontId="31" fillId="0" borderId="7" xfId="3" applyNumberFormat="1" applyFont="1" applyFill="1" applyBorder="1" applyAlignment="1">
      <alignment vertical="center"/>
    </xf>
    <xf numFmtId="177" fontId="31" fillId="0" borderId="13" xfId="3" applyNumberFormat="1" applyFont="1" applyFill="1" applyBorder="1" applyAlignment="1">
      <alignment vertical="center"/>
    </xf>
    <xf numFmtId="179" fontId="31" fillId="2" borderId="2" xfId="3" applyNumberFormat="1" applyFont="1" applyFill="1" applyBorder="1" applyAlignment="1"/>
    <xf numFmtId="179" fontId="31" fillId="2" borderId="7" xfId="3" applyNumberFormat="1" applyFont="1" applyFill="1" applyBorder="1" applyAlignment="1"/>
    <xf numFmtId="179" fontId="31" fillId="2" borderId="13" xfId="3" applyNumberFormat="1" applyFont="1" applyFill="1" applyBorder="1" applyAlignment="1"/>
    <xf numFmtId="180" fontId="31" fillId="0" borderId="71" xfId="0" applyNumberFormat="1" applyFont="1" applyBorder="1">
      <alignment vertical="center"/>
    </xf>
    <xf numFmtId="0" fontId="26" fillId="0" borderId="0" xfId="0" applyFont="1" applyBorder="1" applyAlignment="1">
      <alignment horizontal="center" vertical="center" shrinkToFit="1"/>
    </xf>
    <xf numFmtId="0" fontId="46" fillId="2" borderId="3" xfId="0" applyFont="1" applyFill="1" applyBorder="1" applyAlignment="1">
      <alignment horizontal="center" vertical="center" shrinkToFit="1"/>
    </xf>
    <xf numFmtId="0" fontId="46" fillId="2" borderId="5" xfId="0" applyFont="1" applyFill="1" applyBorder="1" applyAlignment="1">
      <alignment horizontal="center" vertical="center" shrinkToFit="1"/>
    </xf>
    <xf numFmtId="0" fontId="23" fillId="0" borderId="0" xfId="0" applyFont="1" applyBorder="1" applyAlignment="1">
      <alignment horizontal="center" vertical="center"/>
    </xf>
    <xf numFmtId="0" fontId="29" fillId="0" borderId="0" xfId="0" applyFont="1" applyBorder="1" applyAlignment="1">
      <alignment horizontal="left" vertical="center"/>
    </xf>
    <xf numFmtId="0" fontId="10" fillId="0" borderId="0" xfId="0" applyFont="1" applyBorder="1" applyAlignment="1">
      <alignment vertical="center"/>
    </xf>
    <xf numFmtId="0" fontId="30" fillId="0" borderId="1" xfId="0" applyFont="1" applyBorder="1" applyAlignment="1">
      <alignment horizontal="center" vertical="center"/>
    </xf>
    <xf numFmtId="0" fontId="10" fillId="0" borderId="1" xfId="0" applyFont="1" applyBorder="1" applyAlignment="1">
      <alignment horizontal="center" vertical="center"/>
    </xf>
    <xf numFmtId="49" fontId="36" fillId="2" borderId="71" xfId="0" applyNumberFormat="1" applyFont="1" applyFill="1" applyBorder="1" applyAlignment="1">
      <alignment horizontal="left" vertical="center"/>
    </xf>
    <xf numFmtId="49" fontId="36" fillId="2" borderId="1" xfId="0" applyNumberFormat="1" applyFont="1" applyFill="1" applyBorder="1" applyAlignment="1">
      <alignment horizontal="left" vertical="center"/>
    </xf>
    <xf numFmtId="49" fontId="38" fillId="2" borderId="1" xfId="0" applyNumberFormat="1" applyFont="1" applyFill="1" applyBorder="1" applyAlignment="1">
      <alignment horizontal="left" vertical="center"/>
    </xf>
    <xf numFmtId="49" fontId="23" fillId="2" borderId="1" xfId="0" applyNumberFormat="1" applyFont="1" applyFill="1" applyBorder="1" applyAlignment="1">
      <alignment vertical="center"/>
    </xf>
    <xf numFmtId="0" fontId="40" fillId="0" borderId="11" xfId="0" applyFont="1" applyBorder="1" applyAlignment="1">
      <alignment horizontal="left" vertical="center" wrapText="1"/>
    </xf>
    <xf numFmtId="0" fontId="40" fillId="0" borderId="6" xfId="0" applyFont="1" applyBorder="1" applyAlignment="1">
      <alignment horizontal="left" vertical="center" wrapText="1"/>
    </xf>
    <xf numFmtId="0" fontId="38" fillId="2" borderId="1" xfId="0" applyFont="1" applyFill="1" applyBorder="1" applyAlignment="1">
      <alignment horizontal="left" vertical="center"/>
    </xf>
    <xf numFmtId="49" fontId="38" fillId="2" borderId="71" xfId="0" applyNumberFormat="1" applyFont="1" applyFill="1" applyBorder="1" applyAlignment="1">
      <alignment horizontal="left" vertical="center"/>
    </xf>
    <xf numFmtId="49" fontId="23" fillId="2" borderId="71" xfId="0" applyNumberFormat="1" applyFont="1" applyFill="1" applyBorder="1">
      <alignment vertical="center"/>
    </xf>
    <xf numFmtId="177" fontId="1" fillId="2" borderId="2" xfId="1" applyNumberFormat="1" applyFill="1" applyBorder="1" applyAlignment="1">
      <alignment horizontal="left" vertical="center"/>
    </xf>
    <xf numFmtId="177" fontId="38" fillId="2" borderId="7" xfId="3" applyNumberFormat="1" applyFont="1" applyFill="1" applyBorder="1" applyAlignment="1">
      <alignment horizontal="left" vertical="center"/>
    </xf>
    <xf numFmtId="177" fontId="38" fillId="2" borderId="13" xfId="3" applyNumberFormat="1" applyFont="1" applyFill="1" applyBorder="1" applyAlignment="1">
      <alignment horizontal="left" vertical="center"/>
    </xf>
    <xf numFmtId="177" fontId="38" fillId="2" borderId="2" xfId="3" applyNumberFormat="1" applyFont="1" applyFill="1" applyBorder="1" applyAlignment="1">
      <alignment horizontal="center" vertical="center"/>
    </xf>
    <xf numFmtId="0" fontId="23" fillId="2" borderId="13" xfId="0" applyFont="1" applyFill="1" applyBorder="1" applyAlignment="1">
      <alignment horizontal="center" vertical="center"/>
    </xf>
    <xf numFmtId="38" fontId="31" fillId="2" borderId="0" xfId="3" applyFont="1" applyFill="1" applyBorder="1" applyAlignment="1">
      <alignment horizontal="center"/>
    </xf>
    <xf numFmtId="0" fontId="10" fillId="2" borderId="0" xfId="0" applyFont="1" applyFill="1" applyBorder="1" applyAlignment="1">
      <alignment horizontal="center"/>
    </xf>
    <xf numFmtId="178" fontId="31" fillId="2" borderId="0" xfId="3" applyNumberFormat="1" applyFont="1" applyFill="1" applyBorder="1" applyAlignment="1">
      <alignment horizontal="center"/>
    </xf>
    <xf numFmtId="178" fontId="10" fillId="2" borderId="0" xfId="0" applyNumberFormat="1" applyFont="1" applyFill="1" applyBorder="1" applyAlignment="1">
      <alignment horizontal="center"/>
    </xf>
    <xf numFmtId="2" fontId="104" fillId="0" borderId="110" xfId="0" applyNumberFormat="1" applyFont="1" applyFill="1" applyBorder="1" applyAlignment="1">
      <alignment horizontal="center" vertical="center"/>
    </xf>
    <xf numFmtId="2" fontId="104" fillId="0" borderId="79" xfId="0" applyNumberFormat="1" applyFont="1" applyFill="1" applyBorder="1" applyAlignment="1">
      <alignment horizontal="center" vertical="center"/>
    </xf>
    <xf numFmtId="2" fontId="104" fillId="0" borderId="116" xfId="0" applyNumberFormat="1" applyFont="1" applyFill="1" applyBorder="1" applyAlignment="1">
      <alignment horizontal="center" vertical="center"/>
    </xf>
    <xf numFmtId="2" fontId="104" fillId="0" borderId="89" xfId="0" applyNumberFormat="1" applyFont="1" applyFill="1" applyBorder="1" applyAlignment="1">
      <alignment horizontal="center" vertical="center"/>
    </xf>
    <xf numFmtId="2" fontId="104" fillId="0" borderId="77" xfId="0" applyNumberFormat="1" applyFont="1" applyFill="1" applyBorder="1" applyAlignment="1">
      <alignment horizontal="center" vertical="center"/>
    </xf>
    <xf numFmtId="2" fontId="104" fillId="0" borderId="75" xfId="0" applyNumberFormat="1" applyFont="1" applyFill="1" applyBorder="1" applyAlignment="1">
      <alignment horizontal="center" vertical="center"/>
    </xf>
    <xf numFmtId="2" fontId="104" fillId="0" borderId="114" xfId="0" applyNumberFormat="1" applyFont="1" applyFill="1" applyBorder="1" applyAlignment="1">
      <alignment horizontal="center" vertical="center"/>
    </xf>
    <xf numFmtId="2" fontId="104" fillId="0" borderId="84" xfId="0" applyNumberFormat="1" applyFont="1" applyFill="1" applyBorder="1" applyAlignment="1">
      <alignment horizontal="center" vertical="center"/>
    </xf>
    <xf numFmtId="2" fontId="104" fillId="0" borderId="117" xfId="0" applyNumberFormat="1" applyFont="1" applyFill="1" applyBorder="1" applyAlignment="1">
      <alignment horizontal="center" vertical="center"/>
    </xf>
    <xf numFmtId="0" fontId="74" fillId="0" borderId="86" xfId="0" applyFont="1" applyBorder="1" applyAlignment="1">
      <alignment horizontal="center" vertical="center"/>
    </xf>
    <xf numFmtId="0" fontId="74" fillId="0" borderId="87" xfId="0" applyFont="1" applyBorder="1" applyAlignment="1">
      <alignment horizontal="center" vertical="center"/>
    </xf>
    <xf numFmtId="0" fontId="74" fillId="0" borderId="88" xfId="0" applyFont="1" applyBorder="1" applyAlignment="1">
      <alignment horizontal="center" vertical="center"/>
    </xf>
    <xf numFmtId="0" fontId="74" fillId="0" borderId="89" xfId="0" applyFont="1" applyBorder="1" applyAlignment="1">
      <alignment horizontal="center" vertical="center"/>
    </xf>
    <xf numFmtId="0" fontId="74" fillId="0" borderId="77" xfId="0" applyFont="1" applyBorder="1" applyAlignment="1">
      <alignment horizontal="center" vertical="center"/>
    </xf>
    <xf numFmtId="0" fontId="74" fillId="0" borderId="90" xfId="0" applyFont="1" applyBorder="1" applyAlignment="1">
      <alignment horizontal="center" vertical="center"/>
    </xf>
    <xf numFmtId="0" fontId="74" fillId="0" borderId="91" xfId="0" applyFont="1" applyBorder="1" applyAlignment="1">
      <alignment horizontal="center" vertical="center"/>
    </xf>
    <xf numFmtId="0" fontId="74" fillId="0" borderId="92" xfId="0" applyFont="1" applyBorder="1" applyAlignment="1">
      <alignment horizontal="center" vertical="center"/>
    </xf>
    <xf numFmtId="0" fontId="74" fillId="0" borderId="93" xfId="0" applyFont="1" applyBorder="1" applyAlignment="1">
      <alignment horizontal="center" vertical="center"/>
    </xf>
    <xf numFmtId="2" fontId="104" fillId="0" borderId="86" xfId="0" applyNumberFormat="1" applyFont="1" applyFill="1" applyBorder="1" applyAlignment="1">
      <alignment horizontal="center" vertical="center"/>
    </xf>
    <xf numFmtId="2" fontId="104" fillId="0" borderId="87" xfId="0" applyNumberFormat="1" applyFont="1" applyFill="1" applyBorder="1" applyAlignment="1">
      <alignment horizontal="center" vertical="center"/>
    </xf>
    <xf numFmtId="2" fontId="104" fillId="0" borderId="88" xfId="0" applyNumberFormat="1" applyFont="1" applyFill="1" applyBorder="1" applyAlignment="1">
      <alignment horizontal="center" vertical="center"/>
    </xf>
    <xf numFmtId="2" fontId="104" fillId="0" borderId="90" xfId="0" applyNumberFormat="1" applyFont="1" applyFill="1" applyBorder="1" applyAlignment="1">
      <alignment horizontal="center" vertical="center"/>
    </xf>
    <xf numFmtId="2" fontId="104" fillId="0" borderId="91" xfId="0" applyNumberFormat="1" applyFont="1" applyFill="1" applyBorder="1" applyAlignment="1">
      <alignment horizontal="center" vertical="center"/>
    </xf>
    <xf numFmtId="2" fontId="104" fillId="0" borderId="92" xfId="0" applyNumberFormat="1" applyFont="1" applyFill="1" applyBorder="1" applyAlignment="1">
      <alignment horizontal="center" vertical="center"/>
    </xf>
    <xf numFmtId="2" fontId="104" fillId="0" borderId="93" xfId="0" applyNumberFormat="1" applyFont="1" applyFill="1" applyBorder="1" applyAlignment="1">
      <alignment horizontal="center" vertical="center"/>
    </xf>
    <xf numFmtId="0" fontId="74" fillId="0" borderId="110" xfId="0" applyFont="1" applyBorder="1" applyAlignment="1">
      <alignment horizontal="center" vertical="center" wrapText="1"/>
    </xf>
    <xf numFmtId="0" fontId="74" fillId="0" borderId="79" xfId="0" applyFont="1" applyBorder="1" applyAlignment="1">
      <alignment horizontal="center" vertical="center" wrapText="1"/>
    </xf>
    <xf numFmtId="0" fontId="74" fillId="0" borderId="111" xfId="0" applyFont="1" applyBorder="1" applyAlignment="1">
      <alignment horizontal="center" vertical="center" wrapText="1"/>
    </xf>
    <xf numFmtId="0" fontId="62" fillId="0" borderId="0" xfId="0" applyFont="1" applyBorder="1">
      <alignment vertical="center"/>
    </xf>
    <xf numFmtId="0" fontId="31" fillId="2" borderId="34" xfId="0" applyFont="1" applyFill="1" applyBorder="1" applyAlignment="1">
      <alignment horizontal="center" vertical="center" shrinkToFit="1"/>
    </xf>
    <xf numFmtId="0" fontId="10" fillId="2" borderId="34" xfId="0" applyFont="1" applyFill="1" applyBorder="1" applyAlignment="1">
      <alignment horizontal="center" vertical="center" shrinkToFit="1"/>
    </xf>
    <xf numFmtId="0" fontId="31" fillId="0" borderId="40" xfId="0" applyFont="1" applyBorder="1" applyAlignment="1">
      <alignment horizontal="center" vertical="center"/>
    </xf>
    <xf numFmtId="0" fontId="74" fillId="0" borderId="105" xfId="0" applyFont="1" applyFill="1" applyBorder="1" applyAlignment="1">
      <alignment horizontal="center" vertical="center" shrinkToFit="1"/>
    </xf>
    <xf numFmtId="0" fontId="74" fillId="0" borderId="97" xfId="0" applyFont="1" applyFill="1" applyBorder="1" applyAlignment="1">
      <alignment horizontal="center" vertical="center" shrinkToFit="1"/>
    </xf>
    <xf numFmtId="0" fontId="64" fillId="0" borderId="0" xfId="0" applyFont="1" applyBorder="1" applyAlignment="1">
      <alignment horizontal="center" vertical="top" wrapText="1"/>
    </xf>
    <xf numFmtId="0" fontId="64" fillId="0" borderId="21" xfId="0" applyFont="1" applyBorder="1" applyAlignment="1">
      <alignment horizontal="center" vertical="top" wrapText="1"/>
    </xf>
    <xf numFmtId="0" fontId="68" fillId="0" borderId="0" xfId="0" applyFont="1" applyAlignment="1">
      <alignment horizontal="left" vertical="center" wrapText="1"/>
    </xf>
    <xf numFmtId="0" fontId="62" fillId="2" borderId="78" xfId="5" applyFont="1" applyFill="1" applyBorder="1" applyAlignment="1">
      <alignment horizontal="left" vertical="top" wrapText="1"/>
    </xf>
    <xf numFmtId="0" fontId="62" fillId="2" borderId="79" xfId="5" applyFont="1" applyFill="1" applyBorder="1" applyAlignment="1">
      <alignment horizontal="left" vertical="top" wrapText="1"/>
    </xf>
    <xf numFmtId="0" fontId="62" fillId="2" borderId="80" xfId="5" applyFont="1" applyFill="1" applyBorder="1" applyAlignment="1">
      <alignment horizontal="left" vertical="top" wrapText="1"/>
    </xf>
    <xf numFmtId="0" fontId="62" fillId="2" borderId="81" xfId="5" applyFont="1" applyFill="1" applyBorder="1" applyAlignment="1">
      <alignment horizontal="left" vertical="top" wrapText="1"/>
    </xf>
    <xf numFmtId="0" fontId="62" fillId="2" borderId="77" xfId="5" applyFont="1" applyFill="1" applyBorder="1" applyAlignment="1">
      <alignment horizontal="left" vertical="top" wrapText="1"/>
    </xf>
    <xf numFmtId="0" fontId="62" fillId="2" borderId="82" xfId="5" applyFont="1" applyFill="1" applyBorder="1" applyAlignment="1">
      <alignment horizontal="left" vertical="top" wrapText="1"/>
    </xf>
    <xf numFmtId="0" fontId="62" fillId="2" borderId="83" xfId="5" applyFont="1" applyFill="1" applyBorder="1" applyAlignment="1">
      <alignment horizontal="left" vertical="top" wrapText="1"/>
    </xf>
    <xf numFmtId="0" fontId="62" fillId="2" borderId="84" xfId="5" applyFont="1" applyFill="1" applyBorder="1" applyAlignment="1">
      <alignment horizontal="left" vertical="top" wrapText="1"/>
    </xf>
    <xf numFmtId="0" fontId="62" fillId="2" borderId="85" xfId="5" applyFont="1" applyFill="1" applyBorder="1" applyAlignment="1">
      <alignment horizontal="left" vertical="top" wrapText="1"/>
    </xf>
    <xf numFmtId="0" fontId="62" fillId="2" borderId="86" xfId="5" applyFont="1" applyFill="1" applyBorder="1" applyAlignment="1">
      <alignment horizontal="left" vertical="top" wrapText="1"/>
    </xf>
    <xf numFmtId="0" fontId="62" fillId="2" borderId="87" xfId="5" applyFont="1" applyFill="1" applyBorder="1" applyAlignment="1">
      <alignment horizontal="left" vertical="top" wrapText="1"/>
    </xf>
    <xf numFmtId="0" fontId="62" fillId="2" borderId="88" xfId="5" applyFont="1" applyFill="1" applyBorder="1" applyAlignment="1">
      <alignment horizontal="left" vertical="top" wrapText="1"/>
    </xf>
    <xf numFmtId="0" fontId="62" fillId="2" borderId="89" xfId="5" applyFont="1" applyFill="1" applyBorder="1" applyAlignment="1">
      <alignment horizontal="left" vertical="top" wrapText="1"/>
    </xf>
    <xf numFmtId="0" fontId="62" fillId="2" borderId="90" xfId="5" applyFont="1" applyFill="1" applyBorder="1" applyAlignment="1">
      <alignment horizontal="left" vertical="top" wrapText="1"/>
    </xf>
    <xf numFmtId="0" fontId="62" fillId="2" borderId="91" xfId="5" applyFont="1" applyFill="1" applyBorder="1" applyAlignment="1">
      <alignment horizontal="left" vertical="top" wrapText="1"/>
    </xf>
    <xf numFmtId="0" fontId="62" fillId="2" borderId="92" xfId="5" applyFont="1" applyFill="1" applyBorder="1" applyAlignment="1">
      <alignment horizontal="left" vertical="top" wrapText="1"/>
    </xf>
    <xf numFmtId="0" fontId="62" fillId="2" borderId="93" xfId="5" applyFont="1" applyFill="1" applyBorder="1" applyAlignment="1">
      <alignment horizontal="left" vertical="top" wrapText="1"/>
    </xf>
    <xf numFmtId="0" fontId="120" fillId="0" borderId="0" xfId="0" applyFont="1" applyFill="1" applyBorder="1" applyAlignment="1">
      <alignment horizontal="center" vertical="center" shrinkToFit="1"/>
    </xf>
    <xf numFmtId="2" fontId="104" fillId="2" borderId="99" xfId="0" applyNumberFormat="1" applyFont="1" applyFill="1" applyBorder="1" applyAlignment="1">
      <alignment horizontal="center" vertical="center"/>
    </xf>
    <xf numFmtId="2" fontId="104" fillId="2" borderId="102" xfId="0" applyNumberFormat="1" applyFont="1" applyFill="1" applyBorder="1" applyAlignment="1">
      <alignment horizontal="center" vertical="center"/>
    </xf>
    <xf numFmtId="2" fontId="104" fillId="2" borderId="103" xfId="0" applyNumberFormat="1" applyFont="1" applyFill="1" applyBorder="1" applyAlignment="1">
      <alignment horizontal="center" vertical="center"/>
    </xf>
    <xf numFmtId="2" fontId="104" fillId="2" borderId="110" xfId="0" applyNumberFormat="1" applyFont="1" applyFill="1" applyBorder="1" applyAlignment="1">
      <alignment horizontal="center" vertical="center"/>
    </xf>
    <xf numFmtId="2" fontId="104" fillId="2" borderId="79" xfId="0" applyNumberFormat="1" applyFont="1" applyFill="1" applyBorder="1" applyAlignment="1">
      <alignment horizontal="center" vertical="center"/>
    </xf>
    <xf numFmtId="2" fontId="104" fillId="2" borderId="111" xfId="0" applyNumberFormat="1" applyFont="1" applyFill="1" applyBorder="1" applyAlignment="1">
      <alignment horizontal="center" vertical="center"/>
    </xf>
    <xf numFmtId="0" fontId="74" fillId="0" borderId="104" xfId="0" applyFont="1" applyBorder="1" applyAlignment="1">
      <alignment horizontal="center" vertical="center"/>
    </xf>
    <xf numFmtId="0" fontId="74" fillId="0" borderId="105" xfId="0" applyFont="1" applyBorder="1" applyAlignment="1">
      <alignment horizontal="center" vertical="center"/>
    </xf>
    <xf numFmtId="0" fontId="74" fillId="0" borderId="106" xfId="0" applyFont="1" applyBorder="1" applyAlignment="1">
      <alignment horizontal="center" vertical="center"/>
    </xf>
    <xf numFmtId="0" fontId="0" fillId="0" borderId="1" xfId="0" applyBorder="1" applyAlignment="1">
      <alignment horizontal="center" vertical="center" textRotation="255"/>
    </xf>
    <xf numFmtId="0" fontId="0" fillId="0" borderId="1" xfId="0" applyBorder="1" applyAlignment="1">
      <alignment horizontal="center" vertical="center"/>
    </xf>
    <xf numFmtId="0" fontId="0" fillId="4" borderId="1" xfId="0" applyFont="1" applyFill="1" applyBorder="1" applyAlignment="1">
      <alignment horizontal="left" vertical="center"/>
    </xf>
    <xf numFmtId="0" fontId="0" fillId="0" borderId="1" xfId="0" applyBorder="1" applyAlignment="1">
      <alignment horizontal="left" vertical="center"/>
    </xf>
    <xf numFmtId="0" fontId="0" fillId="0" borderId="25" xfId="0" applyFont="1" applyBorder="1" applyAlignment="1">
      <alignment horizontal="left" vertical="center"/>
    </xf>
    <xf numFmtId="0" fontId="0" fillId="0" borderId="24" xfId="0" applyFont="1" applyBorder="1" applyAlignment="1">
      <alignment horizontal="left" vertical="center"/>
    </xf>
    <xf numFmtId="0" fontId="0" fillId="4" borderId="1" xfId="0" applyFont="1" applyFill="1" applyBorder="1">
      <alignment vertical="center"/>
    </xf>
    <xf numFmtId="0" fontId="18" fillId="0" borderId="0" xfId="0" applyFont="1" applyBorder="1" applyAlignment="1">
      <alignment horizontal="right" vertical="top" shrinkToFit="1"/>
    </xf>
    <xf numFmtId="0" fontId="0" fillId="0" borderId="0" xfId="0" applyFont="1" applyBorder="1" applyAlignment="1">
      <alignment horizontal="right" vertical="top" shrinkToFit="1"/>
    </xf>
    <xf numFmtId="0" fontId="54" fillId="0" borderId="0" xfId="0" applyFont="1" applyBorder="1" applyAlignment="1">
      <alignment horizontal="left" vertical="center"/>
    </xf>
    <xf numFmtId="0" fontId="61" fillId="0" borderId="1" xfId="0" applyFont="1" applyBorder="1" applyAlignment="1">
      <alignment horizontal="center" vertical="center" textRotation="255"/>
    </xf>
    <xf numFmtId="0" fontId="61" fillId="0" borderId="1" xfId="0" applyFont="1" applyBorder="1" applyAlignment="1">
      <alignment horizontal="center" vertical="top" textRotation="255"/>
    </xf>
    <xf numFmtId="0" fontId="88" fillId="0" borderId="0" xfId="6" applyFont="1" applyBorder="1" applyAlignment="1">
      <alignment horizontal="left" vertical="top" wrapText="1"/>
    </xf>
    <xf numFmtId="0" fontId="55" fillId="0" borderId="18" xfId="6" applyFont="1" applyBorder="1" applyAlignment="1">
      <alignment horizontal="left" vertical="top" wrapText="1"/>
    </xf>
    <xf numFmtId="0" fontId="55" fillId="0" borderId="21" xfId="6" applyFont="1" applyBorder="1" applyAlignment="1">
      <alignment horizontal="left" vertical="top" wrapText="1"/>
    </xf>
    <xf numFmtId="0" fontId="55" fillId="0" borderId="16" xfId="6" applyFont="1" applyBorder="1" applyAlignment="1">
      <alignment horizontal="left" vertical="top" wrapText="1"/>
    </xf>
    <xf numFmtId="0" fontId="55" fillId="0" borderId="3" xfId="6" applyFont="1" applyBorder="1" applyAlignment="1">
      <alignment horizontal="left" vertical="top" wrapText="1" shrinkToFit="1"/>
    </xf>
    <xf numFmtId="0" fontId="55" fillId="0" borderId="4" xfId="6" applyFont="1" applyBorder="1" applyAlignment="1">
      <alignment horizontal="left" vertical="top" wrapText="1" shrinkToFit="1"/>
    </xf>
    <xf numFmtId="0" fontId="55" fillId="0" borderId="5" xfId="6" applyFont="1" applyBorder="1" applyAlignment="1">
      <alignment horizontal="left" vertical="top" wrapText="1" shrinkToFit="1"/>
    </xf>
    <xf numFmtId="0" fontId="56" fillId="0" borderId="6" xfId="6" applyFont="1" applyBorder="1" applyAlignment="1">
      <alignment horizontal="left" vertical="center" wrapText="1"/>
    </xf>
    <xf numFmtId="0" fontId="56" fillId="0" borderId="71" xfId="6" applyFont="1" applyBorder="1" applyAlignment="1">
      <alignment horizontal="center" vertical="center" wrapText="1"/>
    </xf>
    <xf numFmtId="0" fontId="56" fillId="0" borderId="71" xfId="6" applyFont="1" applyBorder="1" applyAlignment="1">
      <alignment horizontal="center" vertical="center"/>
    </xf>
    <xf numFmtId="0" fontId="55" fillId="0" borderId="71" xfId="6" applyFont="1" applyBorder="1" applyAlignment="1">
      <alignment horizontal="center" vertical="center" shrinkToFit="1"/>
    </xf>
    <xf numFmtId="0" fontId="55" fillId="0" borderId="72" xfId="7" applyFont="1" applyBorder="1" applyAlignment="1">
      <alignment horizontal="center" vertical="center" wrapText="1" shrinkToFit="1"/>
    </xf>
    <xf numFmtId="0" fontId="55" fillId="0" borderId="73" xfId="7" applyFont="1" applyBorder="1" applyAlignment="1">
      <alignment horizontal="center" vertical="center" shrinkToFit="1"/>
    </xf>
    <xf numFmtId="0" fontId="55" fillId="0" borderId="74" xfId="7" applyFont="1" applyBorder="1" applyAlignment="1">
      <alignment horizontal="center" vertical="center" shrinkToFit="1"/>
    </xf>
    <xf numFmtId="0" fontId="55" fillId="0" borderId="71" xfId="7" applyFont="1" applyFill="1" applyBorder="1" applyAlignment="1">
      <alignment horizontal="center" vertical="center" textRotation="255" shrinkToFit="1"/>
    </xf>
    <xf numFmtId="0" fontId="55" fillId="0" borderId="71" xfId="6" applyFont="1" applyBorder="1" applyAlignment="1">
      <alignment horizontal="center" vertical="center" wrapText="1"/>
    </xf>
    <xf numFmtId="0" fontId="55" fillId="0" borderId="71" xfId="6" applyFont="1" applyBorder="1" applyAlignment="1">
      <alignment horizontal="center" vertical="center" textRotation="255"/>
    </xf>
    <xf numFmtId="58" fontId="24" fillId="0" borderId="0" xfId="0" applyNumberFormat="1" applyFont="1" applyBorder="1" applyAlignment="1">
      <alignment horizontal="right" vertical="center"/>
    </xf>
    <xf numFmtId="0" fontId="55" fillId="0" borderId="71" xfId="6" applyFont="1" applyBorder="1" applyAlignment="1">
      <alignment horizontal="center" vertical="center"/>
    </xf>
    <xf numFmtId="0" fontId="44" fillId="0" borderId="71" xfId="6" applyFont="1" applyBorder="1" applyAlignment="1">
      <alignment horizontal="center" vertical="center"/>
    </xf>
    <xf numFmtId="0" fontId="64" fillId="0" borderId="71" xfId="6" applyFont="1" applyBorder="1" applyAlignment="1">
      <alignment horizontal="center" vertical="center"/>
    </xf>
    <xf numFmtId="0" fontId="27" fillId="0" borderId="2" xfId="6" applyFont="1" applyBorder="1" applyAlignment="1">
      <alignment horizontal="center" vertical="center"/>
    </xf>
    <xf numFmtId="0" fontId="27" fillId="0" borderId="7" xfId="6" applyFont="1" applyBorder="1" applyAlignment="1">
      <alignment horizontal="center" vertical="center"/>
    </xf>
    <xf numFmtId="0" fontId="88" fillId="0" borderId="71" xfId="6" applyFont="1" applyBorder="1" applyAlignment="1">
      <alignment horizontal="center" vertical="center" wrapText="1"/>
    </xf>
    <xf numFmtId="0" fontId="88" fillId="0" borderId="71" xfId="6" applyFont="1" applyBorder="1" applyAlignment="1">
      <alignment horizontal="center" vertical="center"/>
    </xf>
    <xf numFmtId="0" fontId="97" fillId="0" borderId="71" xfId="6" applyFont="1" applyBorder="1" applyAlignment="1">
      <alignment horizontal="center" vertical="center" shrinkToFit="1"/>
    </xf>
  </cellXfs>
  <cellStyles count="9">
    <cellStyle name="ハイパーリンク" xfId="1" xr:uid="{00000000-0005-0000-0000-000000000000}"/>
    <cellStyle name="桁区切り" xfId="8" builtinId="6"/>
    <cellStyle name="桁区切り 2" xfId="2" xr:uid="{00000000-0005-0000-0000-000002000000}"/>
    <cellStyle name="桁区切り_06_様式第2号①経営管理" xfId="3" xr:uid="{00000000-0005-0000-0000-000003000000}"/>
    <cellStyle name="桁区切り_改善計画申請書等作成ファイルver2024418" xfId="4" xr:uid="{00000000-0005-0000-0000-000004000000}"/>
    <cellStyle name="標準" xfId="0" builtinId="0"/>
    <cellStyle name="標準 2" xfId="5" xr:uid="{00000000-0005-0000-0000-000006000000}"/>
    <cellStyle name="標準_（参考）改善計画申請書等作成ファイルver2024418" xfId="7" xr:uid="{00000000-0005-0000-0000-000008000000}"/>
    <cellStyle name="標準_改善計画申請書等作成ファイルver2024418" xfId="6" xr:uid="{00000000-0005-0000-0000-000007000000}"/>
  </cellStyles>
  <dxfs count="3">
    <dxf>
      <fill>
        <patternFill>
          <bgColor rgb="FFFF99CC"/>
        </patternFill>
      </fill>
    </dxf>
    <dxf>
      <fill>
        <patternFill>
          <bgColor rgb="FFFF99CC"/>
        </patternFill>
      </fill>
    </dxf>
    <dxf>
      <fill>
        <patternFill>
          <bgColor rgb="FFFF99CC"/>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339725</xdr:colOff>
      <xdr:row>31</xdr:row>
      <xdr:rowOff>29210</xdr:rowOff>
    </xdr:from>
    <xdr:to>
      <xdr:col>0</xdr:col>
      <xdr:colOff>527050</xdr:colOff>
      <xdr:row>32</xdr:row>
      <xdr:rowOff>133350</xdr:rowOff>
    </xdr:to>
    <xdr:sp macro="" textlink="">
      <xdr:nvSpPr>
        <xdr:cNvPr id="2" name="図形 1">
          <a:extLst>
            <a:ext uri="{FF2B5EF4-FFF2-40B4-BE49-F238E27FC236}">
              <a16:creationId xmlns:a16="http://schemas.microsoft.com/office/drawing/2014/main" id="{00000000-0008-0000-0200-000002000000}"/>
            </a:ext>
          </a:extLst>
        </xdr:cNvPr>
        <xdr:cNvSpPr/>
      </xdr:nvSpPr>
      <xdr:spPr>
        <a:xfrm>
          <a:off x="339725" y="5648960"/>
          <a:ext cx="187325" cy="85344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8</xdr:col>
      <xdr:colOff>413385</xdr:colOff>
      <xdr:row>31</xdr:row>
      <xdr:rowOff>26670</xdr:rowOff>
    </xdr:from>
    <xdr:to>
      <xdr:col>8</xdr:col>
      <xdr:colOff>635000</xdr:colOff>
      <xdr:row>32</xdr:row>
      <xdr:rowOff>107950</xdr:rowOff>
    </xdr:to>
    <xdr:sp macro="" textlink="">
      <xdr:nvSpPr>
        <xdr:cNvPr id="3" name="図形 2">
          <a:extLst>
            <a:ext uri="{FF2B5EF4-FFF2-40B4-BE49-F238E27FC236}">
              <a16:creationId xmlns:a16="http://schemas.microsoft.com/office/drawing/2014/main" id="{00000000-0008-0000-0200-000003000000}"/>
            </a:ext>
          </a:extLst>
        </xdr:cNvPr>
        <xdr:cNvSpPr/>
      </xdr:nvSpPr>
      <xdr:spPr>
        <a:xfrm>
          <a:off x="5290185" y="5646420"/>
          <a:ext cx="221615" cy="83058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0</xdr:col>
      <xdr:colOff>339725</xdr:colOff>
      <xdr:row>43</xdr:row>
      <xdr:rowOff>25400</xdr:rowOff>
    </xdr:from>
    <xdr:to>
      <xdr:col>0</xdr:col>
      <xdr:colOff>386080</xdr:colOff>
      <xdr:row>44</xdr:row>
      <xdr:rowOff>0</xdr:rowOff>
    </xdr:to>
    <xdr:sp macro="" textlink="">
      <xdr:nvSpPr>
        <xdr:cNvPr id="4" name="図形 3">
          <a:extLst>
            <a:ext uri="{FF2B5EF4-FFF2-40B4-BE49-F238E27FC236}">
              <a16:creationId xmlns:a16="http://schemas.microsoft.com/office/drawing/2014/main" id="{00000000-0008-0000-0200-000004000000}"/>
            </a:ext>
          </a:extLst>
        </xdr:cNvPr>
        <xdr:cNvSpPr/>
      </xdr:nvSpPr>
      <xdr:spPr>
        <a:xfrm>
          <a:off x="339725" y="7255510"/>
          <a:ext cx="46355" cy="126428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8</xdr:col>
      <xdr:colOff>413385</xdr:colOff>
      <xdr:row>43</xdr:row>
      <xdr:rowOff>25400</xdr:rowOff>
    </xdr:from>
    <xdr:to>
      <xdr:col>8</xdr:col>
      <xdr:colOff>463550</xdr:colOff>
      <xdr:row>44</xdr:row>
      <xdr:rowOff>0</xdr:rowOff>
    </xdr:to>
    <xdr:sp macro="" textlink="">
      <xdr:nvSpPr>
        <xdr:cNvPr id="5" name="図形 4">
          <a:extLst>
            <a:ext uri="{FF2B5EF4-FFF2-40B4-BE49-F238E27FC236}">
              <a16:creationId xmlns:a16="http://schemas.microsoft.com/office/drawing/2014/main" id="{00000000-0008-0000-0200-000005000000}"/>
            </a:ext>
          </a:extLst>
        </xdr:cNvPr>
        <xdr:cNvSpPr/>
      </xdr:nvSpPr>
      <xdr:spPr>
        <a:xfrm>
          <a:off x="5899785" y="7255510"/>
          <a:ext cx="50165" cy="127571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0</xdr:col>
      <xdr:colOff>311150</xdr:colOff>
      <xdr:row>37</xdr:row>
      <xdr:rowOff>0</xdr:rowOff>
    </xdr:from>
    <xdr:to>
      <xdr:col>0</xdr:col>
      <xdr:colOff>498475</xdr:colOff>
      <xdr:row>38</xdr:row>
      <xdr:rowOff>104140</xdr:rowOff>
    </xdr:to>
    <xdr:sp macro="" textlink="">
      <xdr:nvSpPr>
        <xdr:cNvPr id="9" name="図形 1">
          <a:extLst>
            <a:ext uri="{FF2B5EF4-FFF2-40B4-BE49-F238E27FC236}">
              <a16:creationId xmlns:a16="http://schemas.microsoft.com/office/drawing/2014/main" id="{8BF5ED4F-5114-4FA6-8553-BDC723308ECF}"/>
            </a:ext>
          </a:extLst>
        </xdr:cNvPr>
        <xdr:cNvSpPr/>
      </xdr:nvSpPr>
      <xdr:spPr>
        <a:xfrm>
          <a:off x="311150" y="6832600"/>
          <a:ext cx="187325" cy="85344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8</xdr:col>
      <xdr:colOff>425450</xdr:colOff>
      <xdr:row>37</xdr:row>
      <xdr:rowOff>19050</xdr:rowOff>
    </xdr:from>
    <xdr:to>
      <xdr:col>8</xdr:col>
      <xdr:colOff>647065</xdr:colOff>
      <xdr:row>38</xdr:row>
      <xdr:rowOff>100330</xdr:rowOff>
    </xdr:to>
    <xdr:sp macro="" textlink="">
      <xdr:nvSpPr>
        <xdr:cNvPr id="10" name="図形 2">
          <a:extLst>
            <a:ext uri="{FF2B5EF4-FFF2-40B4-BE49-F238E27FC236}">
              <a16:creationId xmlns:a16="http://schemas.microsoft.com/office/drawing/2014/main" id="{5730DF32-B6CD-4B27-9110-7D397E6729F3}"/>
            </a:ext>
          </a:extLst>
        </xdr:cNvPr>
        <xdr:cNvSpPr/>
      </xdr:nvSpPr>
      <xdr:spPr>
        <a:xfrm>
          <a:off x="5302250" y="6851650"/>
          <a:ext cx="221615" cy="83058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84455</xdr:colOff>
      <xdr:row>36</xdr:row>
      <xdr:rowOff>40640</xdr:rowOff>
    </xdr:from>
    <xdr:to>
      <xdr:col>0</xdr:col>
      <xdr:colOff>462280</xdr:colOff>
      <xdr:row>49</xdr:row>
      <xdr:rowOff>45720</xdr:rowOff>
    </xdr:to>
    <xdr:sp macro="" textlink="">
      <xdr:nvSpPr>
        <xdr:cNvPr id="2" name="右カーブ矢印 9">
          <a:extLst>
            <a:ext uri="{FF2B5EF4-FFF2-40B4-BE49-F238E27FC236}">
              <a16:creationId xmlns:a16="http://schemas.microsoft.com/office/drawing/2014/main" id="{00000000-0008-0000-0300-000002000000}"/>
            </a:ext>
          </a:extLst>
        </xdr:cNvPr>
        <xdr:cNvSpPr/>
      </xdr:nvSpPr>
      <xdr:spPr>
        <a:xfrm>
          <a:off x="84455" y="8117205"/>
          <a:ext cx="377825" cy="2919730"/>
        </a:xfrm>
        <a:prstGeom prst="curvedRightArrow">
          <a:avLst>
            <a:gd name="adj1" fmla="val 25000"/>
            <a:gd name="adj2" fmla="val 77139"/>
            <a:gd name="adj3" fmla="val 25000"/>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233680</xdr:colOff>
      <xdr:row>85</xdr:row>
      <xdr:rowOff>0</xdr:rowOff>
    </xdr:from>
    <xdr:to>
      <xdr:col>21</xdr:col>
      <xdr:colOff>243840</xdr:colOff>
      <xdr:row>85</xdr:row>
      <xdr:rowOff>3175</xdr:rowOff>
    </xdr:to>
    <xdr:sp macro="" textlink="">
      <xdr:nvSpPr>
        <xdr:cNvPr id="3" name="大かっこ 10">
          <a:extLst>
            <a:ext uri="{FF2B5EF4-FFF2-40B4-BE49-F238E27FC236}">
              <a16:creationId xmlns:a16="http://schemas.microsoft.com/office/drawing/2014/main" id="{00000000-0008-0000-0300-000003000000}"/>
            </a:ext>
          </a:extLst>
        </xdr:cNvPr>
        <xdr:cNvSpPr/>
      </xdr:nvSpPr>
      <xdr:spPr>
        <a:xfrm>
          <a:off x="1310005" y="14270355"/>
          <a:ext cx="515366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84455</xdr:colOff>
      <xdr:row>36</xdr:row>
      <xdr:rowOff>40640</xdr:rowOff>
    </xdr:from>
    <xdr:to>
      <xdr:col>0</xdr:col>
      <xdr:colOff>462280</xdr:colOff>
      <xdr:row>49</xdr:row>
      <xdr:rowOff>45720</xdr:rowOff>
    </xdr:to>
    <xdr:sp macro="" textlink="">
      <xdr:nvSpPr>
        <xdr:cNvPr id="4" name="右カーブ矢印 3">
          <a:extLst>
            <a:ext uri="{FF2B5EF4-FFF2-40B4-BE49-F238E27FC236}">
              <a16:creationId xmlns:a16="http://schemas.microsoft.com/office/drawing/2014/main" id="{00000000-0008-0000-0300-000004000000}"/>
            </a:ext>
          </a:extLst>
        </xdr:cNvPr>
        <xdr:cNvSpPr/>
      </xdr:nvSpPr>
      <xdr:spPr>
        <a:xfrm>
          <a:off x="84455" y="8117205"/>
          <a:ext cx="377825" cy="2919730"/>
        </a:xfrm>
        <a:prstGeom prst="curvedRightArrow">
          <a:avLst>
            <a:gd name="adj1" fmla="val 25000"/>
            <a:gd name="adj2" fmla="val 77139"/>
            <a:gd name="adj3" fmla="val 25000"/>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233680</xdr:colOff>
      <xdr:row>85</xdr:row>
      <xdr:rowOff>0</xdr:rowOff>
    </xdr:from>
    <xdr:to>
      <xdr:col>21</xdr:col>
      <xdr:colOff>243840</xdr:colOff>
      <xdr:row>85</xdr:row>
      <xdr:rowOff>3175</xdr:rowOff>
    </xdr:to>
    <xdr:sp macro="" textlink="">
      <xdr:nvSpPr>
        <xdr:cNvPr id="5" name="大かっこ 4">
          <a:extLst>
            <a:ext uri="{FF2B5EF4-FFF2-40B4-BE49-F238E27FC236}">
              <a16:creationId xmlns:a16="http://schemas.microsoft.com/office/drawing/2014/main" id="{00000000-0008-0000-0300-000005000000}"/>
            </a:ext>
          </a:extLst>
        </xdr:cNvPr>
        <xdr:cNvSpPr/>
      </xdr:nvSpPr>
      <xdr:spPr>
        <a:xfrm>
          <a:off x="1310005" y="14270355"/>
          <a:ext cx="515366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59765</xdr:colOff>
      <xdr:row>60</xdr:row>
      <xdr:rowOff>37352</xdr:rowOff>
    </xdr:from>
    <xdr:to>
      <xdr:col>1</xdr:col>
      <xdr:colOff>22412</xdr:colOff>
      <xdr:row>73</xdr:row>
      <xdr:rowOff>156883</xdr:rowOff>
    </xdr:to>
    <xdr:sp macro="" textlink="">
      <xdr:nvSpPr>
        <xdr:cNvPr id="6" name="右カーブ矢印 3">
          <a:extLst>
            <a:ext uri="{FF2B5EF4-FFF2-40B4-BE49-F238E27FC236}">
              <a16:creationId xmlns:a16="http://schemas.microsoft.com/office/drawing/2014/main" id="{22A4C275-C209-4CA0-8374-C7D418BE879D}"/>
            </a:ext>
          </a:extLst>
        </xdr:cNvPr>
        <xdr:cNvSpPr/>
      </xdr:nvSpPr>
      <xdr:spPr>
        <a:xfrm>
          <a:off x="59765" y="13887823"/>
          <a:ext cx="425823" cy="2644589"/>
        </a:xfrm>
        <a:prstGeom prst="curvedRightArrow">
          <a:avLst>
            <a:gd name="adj1" fmla="val 25000"/>
            <a:gd name="adj2" fmla="val 77139"/>
            <a:gd name="adj3" fmla="val 25000"/>
          </a:avLst>
        </a:prstGeom>
        <a:solidFill>
          <a:schemeClr val="tx1">
            <a:lumMod val="95000"/>
            <a:lumOff val="5000"/>
          </a:schemeClr>
        </a:solidFill>
        <a:ln>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233680</xdr:colOff>
      <xdr:row>90</xdr:row>
      <xdr:rowOff>0</xdr:rowOff>
    </xdr:from>
    <xdr:to>
      <xdr:col>21</xdr:col>
      <xdr:colOff>243840</xdr:colOff>
      <xdr:row>90</xdr:row>
      <xdr:rowOff>3175</xdr:rowOff>
    </xdr:to>
    <xdr:sp macro="" textlink="">
      <xdr:nvSpPr>
        <xdr:cNvPr id="7" name="大かっこ 10">
          <a:extLst>
            <a:ext uri="{FF2B5EF4-FFF2-40B4-BE49-F238E27FC236}">
              <a16:creationId xmlns:a16="http://schemas.microsoft.com/office/drawing/2014/main" id="{52DD34C3-39C2-4BA6-9AAF-085E32652E16}"/>
            </a:ext>
          </a:extLst>
        </xdr:cNvPr>
        <xdr:cNvSpPr/>
      </xdr:nvSpPr>
      <xdr:spPr>
        <a:xfrm>
          <a:off x="1219798" y="18676471"/>
          <a:ext cx="471663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233680</xdr:colOff>
      <xdr:row>90</xdr:row>
      <xdr:rowOff>0</xdr:rowOff>
    </xdr:from>
    <xdr:to>
      <xdr:col>21</xdr:col>
      <xdr:colOff>243840</xdr:colOff>
      <xdr:row>90</xdr:row>
      <xdr:rowOff>3175</xdr:rowOff>
    </xdr:to>
    <xdr:sp macro="" textlink="">
      <xdr:nvSpPr>
        <xdr:cNvPr id="8" name="大かっこ 7">
          <a:extLst>
            <a:ext uri="{FF2B5EF4-FFF2-40B4-BE49-F238E27FC236}">
              <a16:creationId xmlns:a16="http://schemas.microsoft.com/office/drawing/2014/main" id="{567D7EFF-DCBE-4229-9E2F-8ED8F493AD02}"/>
            </a:ext>
          </a:extLst>
        </xdr:cNvPr>
        <xdr:cNvSpPr/>
      </xdr:nvSpPr>
      <xdr:spPr>
        <a:xfrm>
          <a:off x="1219798" y="18676471"/>
          <a:ext cx="471663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233680</xdr:colOff>
      <xdr:row>98</xdr:row>
      <xdr:rowOff>0</xdr:rowOff>
    </xdr:from>
    <xdr:to>
      <xdr:col>21</xdr:col>
      <xdr:colOff>243840</xdr:colOff>
      <xdr:row>98</xdr:row>
      <xdr:rowOff>3175</xdr:rowOff>
    </xdr:to>
    <xdr:sp macro="" textlink="">
      <xdr:nvSpPr>
        <xdr:cNvPr id="9" name="大かっこ 10">
          <a:extLst>
            <a:ext uri="{FF2B5EF4-FFF2-40B4-BE49-F238E27FC236}">
              <a16:creationId xmlns:a16="http://schemas.microsoft.com/office/drawing/2014/main" id="{58492932-A4B7-4C84-9A1F-F3CE129704D5}"/>
            </a:ext>
          </a:extLst>
        </xdr:cNvPr>
        <xdr:cNvSpPr/>
      </xdr:nvSpPr>
      <xdr:spPr>
        <a:xfrm>
          <a:off x="1219798" y="19595353"/>
          <a:ext cx="471663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233680</xdr:colOff>
      <xdr:row>98</xdr:row>
      <xdr:rowOff>0</xdr:rowOff>
    </xdr:from>
    <xdr:to>
      <xdr:col>21</xdr:col>
      <xdr:colOff>243840</xdr:colOff>
      <xdr:row>98</xdr:row>
      <xdr:rowOff>3175</xdr:rowOff>
    </xdr:to>
    <xdr:sp macro="" textlink="">
      <xdr:nvSpPr>
        <xdr:cNvPr id="10" name="大かっこ 9">
          <a:extLst>
            <a:ext uri="{FF2B5EF4-FFF2-40B4-BE49-F238E27FC236}">
              <a16:creationId xmlns:a16="http://schemas.microsoft.com/office/drawing/2014/main" id="{B4F33054-7436-4AA3-9CDC-D7941CE57A1C}"/>
            </a:ext>
          </a:extLst>
        </xdr:cNvPr>
        <xdr:cNvSpPr/>
      </xdr:nvSpPr>
      <xdr:spPr>
        <a:xfrm>
          <a:off x="1219798" y="19595353"/>
          <a:ext cx="4716630" cy="31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rinshin@pref.shizuoka.lg.jp" TargetMode="External"/><Relationship Id="rId1" Type="http://schemas.openxmlformats.org/officeDocument/2006/relationships/hyperlink" Target="mailto:rinshin@pref.shizuoka.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mailto:rinshin@pref.shizuoka.lg.jp"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A6A6"/>
  </sheetPr>
  <dimension ref="A1:K37"/>
  <sheetViews>
    <sheetView topLeftCell="A22" zoomScale="70" zoomScaleNormal="70" workbookViewId="0">
      <selection activeCell="B15" sqref="B15:H15"/>
    </sheetView>
  </sheetViews>
  <sheetFormatPr defaultRowHeight="13"/>
  <cols>
    <col min="1" max="1" width="4" customWidth="1"/>
    <col min="2" max="2" width="16.7265625" customWidth="1"/>
    <col min="8" max="8" width="12" customWidth="1"/>
    <col min="9" max="9" width="9.26953125" style="1" customWidth="1"/>
    <col min="10" max="10" width="6.90625" customWidth="1"/>
    <col min="11" max="11" width="1.26953125" customWidth="1"/>
  </cols>
  <sheetData>
    <row r="1" spans="1:11" ht="18" customHeight="1">
      <c r="A1" s="549" t="s">
        <v>244</v>
      </c>
      <c r="B1" s="550"/>
      <c r="C1" s="550"/>
      <c r="D1" s="550"/>
      <c r="E1" s="550"/>
      <c r="F1" s="550"/>
      <c r="G1" s="550"/>
      <c r="H1" s="550"/>
      <c r="I1" s="550"/>
      <c r="J1" s="550"/>
      <c r="K1" s="550"/>
    </row>
    <row r="2" spans="1:11" ht="26.25" customHeight="1">
      <c r="B2" s="551" t="s">
        <v>264</v>
      </c>
      <c r="C2" s="552"/>
      <c r="D2" s="553" t="s">
        <v>270</v>
      </c>
      <c r="E2" s="554"/>
      <c r="F2" s="554"/>
      <c r="G2" s="552"/>
      <c r="H2" s="12"/>
      <c r="I2" s="13"/>
      <c r="J2" s="12"/>
      <c r="K2" s="26"/>
    </row>
    <row r="3" spans="1:11" ht="9" customHeight="1"/>
    <row r="4" spans="1:11" s="363" customFormat="1" ht="18" customHeight="1">
      <c r="A4" s="86" t="s">
        <v>543</v>
      </c>
      <c r="B4" s="87"/>
      <c r="I4" s="170"/>
    </row>
    <row r="5" spans="1:11" ht="20.149999999999999" customHeight="1">
      <c r="A5" s="540" t="s">
        <v>200</v>
      </c>
      <c r="B5" s="540"/>
      <c r="C5" s="548" t="s">
        <v>489</v>
      </c>
      <c r="D5" s="548"/>
      <c r="E5" s="548"/>
      <c r="F5" s="548"/>
      <c r="G5" s="548"/>
      <c r="H5" s="548"/>
      <c r="I5" s="548"/>
      <c r="J5" s="548"/>
    </row>
    <row r="6" spans="1:11" ht="20.149999999999999" customHeight="1">
      <c r="A6" s="540" t="s">
        <v>131</v>
      </c>
      <c r="B6" s="540"/>
      <c r="C6" s="541" t="s">
        <v>202</v>
      </c>
      <c r="D6" s="542"/>
      <c r="E6" s="543" t="s">
        <v>490</v>
      </c>
      <c r="F6" s="544"/>
      <c r="G6" s="544"/>
      <c r="H6" s="544"/>
      <c r="I6" s="544"/>
      <c r="J6" s="545"/>
    </row>
    <row r="7" spans="1:11" ht="20.149999999999999" customHeight="1">
      <c r="A7" s="2" t="s">
        <v>177</v>
      </c>
      <c r="B7" s="8" t="s">
        <v>53</v>
      </c>
      <c r="C7" s="546" t="s">
        <v>491</v>
      </c>
      <c r="D7" s="546"/>
      <c r="E7" s="546"/>
      <c r="F7" s="546"/>
      <c r="G7" s="546"/>
      <c r="H7" s="546"/>
      <c r="I7" s="546"/>
      <c r="J7" s="546"/>
    </row>
    <row r="8" spans="1:11" ht="20.149999999999999" customHeight="1">
      <c r="A8" s="2" t="s">
        <v>197</v>
      </c>
      <c r="B8" s="9" t="s">
        <v>159</v>
      </c>
      <c r="C8" s="547" t="s">
        <v>492</v>
      </c>
      <c r="D8" s="548"/>
      <c r="E8" s="548"/>
      <c r="F8" s="548"/>
      <c r="G8" s="548"/>
      <c r="H8" s="548"/>
      <c r="I8" s="548"/>
      <c r="J8" s="548"/>
    </row>
    <row r="9" spans="1:11" ht="18" customHeight="1">
      <c r="A9" s="3" t="s">
        <v>248</v>
      </c>
    </row>
    <row r="10" spans="1:11" ht="17.5" customHeight="1">
      <c r="A10" s="3"/>
    </row>
    <row r="11" spans="1:11" ht="36.65" customHeight="1">
      <c r="A11" s="530" t="s">
        <v>260</v>
      </c>
      <c r="B11" s="531"/>
      <c r="C11" s="531"/>
      <c r="D11" s="531"/>
      <c r="E11" s="531"/>
      <c r="F11" s="531"/>
      <c r="G11" s="531"/>
      <c r="H11" s="531"/>
      <c r="I11" s="531"/>
      <c r="J11" s="531"/>
      <c r="K11" s="531"/>
    </row>
    <row r="12" spans="1:11" ht="22.5" customHeight="1">
      <c r="A12" s="532" t="s">
        <v>470</v>
      </c>
      <c r="B12" s="533"/>
      <c r="C12" s="533"/>
      <c r="D12" s="533"/>
      <c r="E12" s="533"/>
      <c r="F12" s="533"/>
      <c r="G12" s="533"/>
      <c r="H12" s="534"/>
      <c r="I12" s="14" t="s">
        <v>137</v>
      </c>
      <c r="J12" s="20" t="s">
        <v>273</v>
      </c>
    </row>
    <row r="13" spans="1:11" ht="73" customHeight="1">
      <c r="A13" s="4" t="s">
        <v>153</v>
      </c>
      <c r="B13" s="524" t="s">
        <v>545</v>
      </c>
      <c r="C13" s="524"/>
      <c r="D13" s="524"/>
      <c r="E13" s="524"/>
      <c r="F13" s="524"/>
      <c r="G13" s="524"/>
      <c r="H13" s="524"/>
      <c r="I13" s="15" t="s">
        <v>271</v>
      </c>
      <c r="J13" s="21" t="s">
        <v>452</v>
      </c>
    </row>
    <row r="14" spans="1:11" ht="20.149999999999999" customHeight="1">
      <c r="A14" s="506" t="s">
        <v>254</v>
      </c>
      <c r="B14" s="535" t="s">
        <v>98</v>
      </c>
      <c r="C14" s="536"/>
      <c r="D14" s="536"/>
      <c r="E14" s="536"/>
      <c r="F14" s="536"/>
      <c r="G14" s="536"/>
      <c r="H14" s="536"/>
      <c r="I14" s="536"/>
      <c r="J14" s="537"/>
    </row>
    <row r="15" spans="1:11" ht="20.149999999999999" customHeight="1">
      <c r="A15" s="507"/>
      <c r="B15" s="538" t="s">
        <v>77</v>
      </c>
      <c r="C15" s="539"/>
      <c r="D15" s="539"/>
      <c r="E15" s="539"/>
      <c r="F15" s="539"/>
      <c r="G15" s="539"/>
      <c r="H15" s="539"/>
      <c r="I15" s="509" t="s">
        <v>271</v>
      </c>
      <c r="J15" s="22" t="s">
        <v>452</v>
      </c>
    </row>
    <row r="16" spans="1:11" ht="20.149999999999999" customHeight="1">
      <c r="A16" s="508"/>
      <c r="B16" s="520" t="s">
        <v>265</v>
      </c>
      <c r="C16" s="520"/>
      <c r="D16" s="520"/>
      <c r="E16" s="520"/>
      <c r="F16" s="520"/>
      <c r="G16" s="520"/>
      <c r="H16" s="520"/>
      <c r="I16" s="510"/>
      <c r="J16" s="23" t="s">
        <v>452</v>
      </c>
    </row>
    <row r="17" spans="1:10" ht="20.149999999999999" customHeight="1">
      <c r="A17" s="5" t="s">
        <v>262</v>
      </c>
      <c r="B17" s="521" t="s">
        <v>246</v>
      </c>
      <c r="C17" s="522"/>
      <c r="D17" s="522"/>
      <c r="E17" s="522"/>
      <c r="F17" s="522"/>
      <c r="G17" s="522"/>
      <c r="H17" s="523"/>
      <c r="I17" s="16" t="s">
        <v>271</v>
      </c>
      <c r="J17" s="23" t="s">
        <v>452</v>
      </c>
    </row>
    <row r="18" spans="1:10" ht="35.15" customHeight="1">
      <c r="A18" s="5" t="s">
        <v>18</v>
      </c>
      <c r="B18" s="524" t="s">
        <v>24</v>
      </c>
      <c r="C18" s="524"/>
      <c r="D18" s="524"/>
      <c r="E18" s="524"/>
      <c r="F18" s="524"/>
      <c r="G18" s="524"/>
      <c r="H18" s="524"/>
      <c r="I18" s="15" t="s">
        <v>272</v>
      </c>
      <c r="J18" s="21" t="s">
        <v>452</v>
      </c>
    </row>
    <row r="19" spans="1:10" ht="20.149999999999999" customHeight="1">
      <c r="A19" s="511" t="s">
        <v>135</v>
      </c>
      <c r="B19" s="525" t="s">
        <v>171</v>
      </c>
      <c r="C19" s="526"/>
      <c r="D19" s="526"/>
      <c r="E19" s="526"/>
      <c r="F19" s="526"/>
      <c r="G19" s="526"/>
      <c r="H19" s="526"/>
      <c r="I19" s="526"/>
      <c r="J19" s="527"/>
    </row>
    <row r="20" spans="1:10" ht="57.65" customHeight="1">
      <c r="A20" s="512"/>
      <c r="B20" s="528" t="s">
        <v>266</v>
      </c>
      <c r="C20" s="529"/>
      <c r="D20" s="529"/>
      <c r="E20" s="529"/>
      <c r="F20" s="529"/>
      <c r="G20" s="529"/>
      <c r="H20" s="529"/>
      <c r="I20" s="17" t="s">
        <v>272</v>
      </c>
      <c r="J20" s="22" t="s">
        <v>452</v>
      </c>
    </row>
    <row r="21" spans="1:10" ht="56.5" customHeight="1">
      <c r="A21" s="513"/>
      <c r="B21" s="517" t="s">
        <v>268</v>
      </c>
      <c r="C21" s="518"/>
      <c r="D21" s="518"/>
      <c r="E21" s="518"/>
      <c r="F21" s="518"/>
      <c r="G21" s="518"/>
      <c r="H21" s="518"/>
      <c r="I21" s="18" t="s">
        <v>272</v>
      </c>
      <c r="J21" s="24" t="s">
        <v>452</v>
      </c>
    </row>
    <row r="22" spans="1:10" ht="52" customHeight="1">
      <c r="A22" s="440" t="s">
        <v>362</v>
      </c>
      <c r="B22" s="504" t="s">
        <v>471</v>
      </c>
      <c r="C22" s="505"/>
      <c r="D22" s="505"/>
      <c r="E22" s="505"/>
      <c r="F22" s="505"/>
      <c r="G22" s="505"/>
      <c r="H22" s="505"/>
      <c r="I22" s="15" t="s">
        <v>272</v>
      </c>
      <c r="J22" s="21" t="s">
        <v>452</v>
      </c>
    </row>
    <row r="23" spans="1:10" ht="189.75" customHeight="1">
      <c r="A23" s="440" t="s">
        <v>125</v>
      </c>
      <c r="B23" s="519" t="s">
        <v>434</v>
      </c>
      <c r="C23" s="504"/>
      <c r="D23" s="504"/>
      <c r="E23" s="504"/>
      <c r="F23" s="504"/>
      <c r="G23" s="504"/>
      <c r="H23" s="504"/>
      <c r="I23" s="443" t="s">
        <v>272</v>
      </c>
      <c r="J23" s="25" t="s">
        <v>452</v>
      </c>
    </row>
    <row r="24" spans="1:10" ht="61.5" customHeight="1">
      <c r="A24" s="440" t="s">
        <v>267</v>
      </c>
      <c r="B24" s="505" t="s">
        <v>472</v>
      </c>
      <c r="C24" s="505"/>
      <c r="D24" s="505"/>
      <c r="E24" s="505"/>
      <c r="F24" s="505"/>
      <c r="G24" s="505"/>
      <c r="H24" s="505"/>
      <c r="I24" s="19" t="s">
        <v>272</v>
      </c>
      <c r="J24" s="25" t="s">
        <v>452</v>
      </c>
    </row>
    <row r="25" spans="1:10" ht="27.5" customHeight="1">
      <c r="A25" s="440" t="s">
        <v>355</v>
      </c>
      <c r="B25" s="504" t="s">
        <v>359</v>
      </c>
      <c r="C25" s="504"/>
      <c r="D25" s="504"/>
      <c r="E25" s="504"/>
      <c r="F25" s="504"/>
      <c r="G25" s="504"/>
      <c r="H25" s="504"/>
      <c r="I25" s="422" t="s">
        <v>272</v>
      </c>
      <c r="J25" s="347" t="s">
        <v>452</v>
      </c>
    </row>
    <row r="26" spans="1:10" ht="27.5" customHeight="1">
      <c r="A26" s="440" t="s">
        <v>363</v>
      </c>
      <c r="B26" s="504" t="s">
        <v>360</v>
      </c>
      <c r="C26" s="504"/>
      <c r="D26" s="504"/>
      <c r="E26" s="504"/>
      <c r="F26" s="504"/>
      <c r="G26" s="504"/>
      <c r="H26" s="504"/>
      <c r="I26" s="441" t="s">
        <v>272</v>
      </c>
      <c r="J26" s="347" t="s">
        <v>452</v>
      </c>
    </row>
    <row r="27" spans="1:10" ht="128.25" customHeight="1">
      <c r="A27" s="440" t="s">
        <v>364</v>
      </c>
      <c r="B27" s="505" t="s">
        <v>448</v>
      </c>
      <c r="C27" s="504"/>
      <c r="D27" s="504"/>
      <c r="E27" s="504"/>
      <c r="F27" s="504"/>
      <c r="G27" s="504"/>
      <c r="H27" s="504"/>
      <c r="I27" s="15" t="s">
        <v>272</v>
      </c>
      <c r="J27" s="25" t="s">
        <v>452</v>
      </c>
    </row>
    <row r="28" spans="1:10" ht="20.5" customHeight="1">
      <c r="A28" s="514"/>
      <c r="B28" s="514"/>
      <c r="C28" s="514"/>
      <c r="D28" s="514"/>
      <c r="E28" s="514"/>
      <c r="F28" s="514"/>
      <c r="G28" s="514"/>
      <c r="H28" s="514"/>
      <c r="I28" s="514"/>
      <c r="J28" s="514"/>
    </row>
    <row r="29" spans="1:10" ht="22.5" customHeight="1">
      <c r="A29" s="515" t="s">
        <v>263</v>
      </c>
      <c r="B29" s="516"/>
      <c r="C29" s="516"/>
      <c r="D29" s="516"/>
      <c r="E29" s="516"/>
      <c r="F29" s="516"/>
      <c r="G29" s="516"/>
      <c r="H29" s="516"/>
      <c r="I29" s="14" t="s">
        <v>137</v>
      </c>
      <c r="J29" s="20" t="s">
        <v>273</v>
      </c>
    </row>
    <row r="30" spans="1:10" ht="35.15" customHeight="1">
      <c r="A30" s="4" t="s">
        <v>153</v>
      </c>
      <c r="B30" s="505" t="s">
        <v>183</v>
      </c>
      <c r="C30" s="505"/>
      <c r="D30" s="505"/>
      <c r="E30" s="505"/>
      <c r="F30" s="505"/>
      <c r="G30" s="505"/>
      <c r="H30" s="505"/>
      <c r="I30" s="15" t="s">
        <v>272</v>
      </c>
      <c r="J30" s="21" t="s">
        <v>452</v>
      </c>
    </row>
    <row r="31" spans="1:10" ht="35.15" customHeight="1">
      <c r="A31" s="4" t="s">
        <v>254</v>
      </c>
      <c r="B31" s="505" t="s">
        <v>347</v>
      </c>
      <c r="C31" s="505"/>
      <c r="D31" s="505"/>
      <c r="E31" s="505"/>
      <c r="F31" s="505"/>
      <c r="G31" s="505"/>
      <c r="H31" s="505"/>
      <c r="I31" s="15" t="s">
        <v>272</v>
      </c>
      <c r="J31" s="21" t="s">
        <v>452</v>
      </c>
    </row>
    <row r="32" spans="1:10" ht="35.15" customHeight="1">
      <c r="A32" s="4" t="s">
        <v>262</v>
      </c>
      <c r="B32" s="505" t="s">
        <v>344</v>
      </c>
      <c r="C32" s="505"/>
      <c r="D32" s="505"/>
      <c r="E32" s="505"/>
      <c r="F32" s="505"/>
      <c r="G32" s="505"/>
      <c r="H32" s="505"/>
      <c r="I32" s="15" t="s">
        <v>272</v>
      </c>
      <c r="J32" s="21" t="s">
        <v>452</v>
      </c>
    </row>
    <row r="33" spans="1:10" ht="35.15" customHeight="1">
      <c r="A33" s="4" t="s">
        <v>225</v>
      </c>
      <c r="B33" s="505" t="s">
        <v>348</v>
      </c>
      <c r="C33" s="505"/>
      <c r="D33" s="505"/>
      <c r="E33" s="505"/>
      <c r="F33" s="505"/>
      <c r="G33" s="505"/>
      <c r="H33" s="505"/>
      <c r="I33" s="15" t="s">
        <v>272</v>
      </c>
      <c r="J33" s="21" t="s">
        <v>452</v>
      </c>
    </row>
    <row r="34" spans="1:10" ht="45" customHeight="1">
      <c r="A34" s="5" t="s">
        <v>62</v>
      </c>
      <c r="B34" s="505" t="s">
        <v>361</v>
      </c>
      <c r="C34" s="504"/>
      <c r="D34" s="504"/>
      <c r="E34" s="504"/>
      <c r="F34" s="504"/>
      <c r="G34" s="504"/>
      <c r="H34" s="504"/>
      <c r="I34" s="422" t="s">
        <v>272</v>
      </c>
      <c r="J34" s="348" t="s">
        <v>452</v>
      </c>
    </row>
    <row r="35" spans="1:10" ht="35.15" customHeight="1">
      <c r="A35" s="442" t="s">
        <v>362</v>
      </c>
      <c r="B35" s="504" t="s">
        <v>473</v>
      </c>
      <c r="C35" s="504"/>
      <c r="D35" s="504"/>
      <c r="E35" s="504"/>
      <c r="F35" s="504"/>
      <c r="G35" s="504"/>
      <c r="H35" s="504"/>
      <c r="I35" s="441" t="s">
        <v>272</v>
      </c>
      <c r="J35" s="348" t="s">
        <v>452</v>
      </c>
    </row>
    <row r="36" spans="1:10" ht="50.15" customHeight="1">
      <c r="A36" s="442" t="s">
        <v>125</v>
      </c>
      <c r="B36" s="505" t="s">
        <v>102</v>
      </c>
      <c r="C36" s="505"/>
      <c r="D36" s="505"/>
      <c r="E36" s="505"/>
      <c r="F36" s="505"/>
      <c r="G36" s="505"/>
      <c r="H36" s="505"/>
      <c r="I36" s="15" t="s">
        <v>272</v>
      </c>
      <c r="J36" s="21" t="s">
        <v>452</v>
      </c>
    </row>
    <row r="37" spans="1:10" ht="8.15" customHeight="1">
      <c r="A37" s="6"/>
      <c r="B37" s="11"/>
      <c r="C37" s="10"/>
      <c r="I37"/>
    </row>
  </sheetData>
  <mergeCells count="39">
    <mergeCell ref="A1:K1"/>
    <mergeCell ref="B2:C2"/>
    <mergeCell ref="D2:G2"/>
    <mergeCell ref="A5:B5"/>
    <mergeCell ref="C5:J5"/>
    <mergeCell ref="A6:B6"/>
    <mergeCell ref="C6:D6"/>
    <mergeCell ref="E6:J6"/>
    <mergeCell ref="C7:J7"/>
    <mergeCell ref="C8:J8"/>
    <mergeCell ref="B18:H18"/>
    <mergeCell ref="B19:J19"/>
    <mergeCell ref="B20:H20"/>
    <mergeCell ref="A11:K11"/>
    <mergeCell ref="A12:H12"/>
    <mergeCell ref="B13:H13"/>
    <mergeCell ref="B14:J14"/>
    <mergeCell ref="B15:H15"/>
    <mergeCell ref="B36:H36"/>
    <mergeCell ref="A14:A16"/>
    <mergeCell ref="I15:I16"/>
    <mergeCell ref="A19:A21"/>
    <mergeCell ref="A28:J28"/>
    <mergeCell ref="A29:H29"/>
    <mergeCell ref="B30:H30"/>
    <mergeCell ref="B31:H31"/>
    <mergeCell ref="B32:H32"/>
    <mergeCell ref="B21:H21"/>
    <mergeCell ref="B22:H22"/>
    <mergeCell ref="B23:H23"/>
    <mergeCell ref="B24:H24"/>
    <mergeCell ref="B27:H27"/>
    <mergeCell ref="B16:H16"/>
    <mergeCell ref="B17:H17"/>
    <mergeCell ref="B25:H25"/>
    <mergeCell ref="B35:H35"/>
    <mergeCell ref="B34:H34"/>
    <mergeCell ref="B26:H26"/>
    <mergeCell ref="B33:H33"/>
  </mergeCells>
  <phoneticPr fontId="5" type="Hiragana"/>
  <dataValidations count="1">
    <dataValidation type="list" allowBlank="1" showInputMessage="1" showErrorMessage="1" sqref="J20:J27 J13 J15:J18 J30:J36" xr:uid="{00000000-0002-0000-0000-000000000000}">
      <formula1>"○,　"</formula1>
    </dataValidation>
  </dataValidations>
  <hyperlinks>
    <hyperlink ref="D2" r:id="rId1" xr:uid="{00000000-0004-0000-0000-000000000000}"/>
    <hyperlink ref="C8" r:id="rId2" xr:uid="{98BB6D3C-98C1-4C80-8FED-2CC25451A53C}"/>
  </hyperlinks>
  <pageMargins left="0.78740157480314943" right="0.39370078740157477" top="0.59055118110236215" bottom="0.59055118110236215" header="0.51181102362204722" footer="0.51181102362204722"/>
  <pageSetup paperSize="9" scale="96" orientation="portrait" r:id="rId3"/>
  <rowBreaks count="1" manualBreakCount="1">
    <brk id="24" max="10" man="1"/>
  </rowBreaks>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A6A6"/>
  </sheetPr>
  <dimension ref="A1:H65"/>
  <sheetViews>
    <sheetView topLeftCell="G4" zoomScale="55" zoomScaleNormal="55" workbookViewId="0">
      <selection activeCell="H27" sqref="H27"/>
    </sheetView>
  </sheetViews>
  <sheetFormatPr defaultRowHeight="13"/>
  <cols>
    <col min="1" max="3" width="2.08984375" customWidth="1"/>
    <col min="4" max="4" width="2.90625" customWidth="1"/>
    <col min="5" max="5" width="20.36328125" customWidth="1"/>
    <col min="6" max="6" width="102.36328125" style="27" bestFit="1" customWidth="1"/>
    <col min="7" max="7" width="4.08984375" customWidth="1"/>
    <col min="8" max="8" width="226.7265625" bestFit="1" customWidth="1"/>
  </cols>
  <sheetData>
    <row r="1" spans="1:8" ht="27" customHeight="1">
      <c r="A1" s="555" t="s">
        <v>241</v>
      </c>
      <c r="B1" s="555"/>
      <c r="C1" s="555"/>
      <c r="D1" s="555"/>
      <c r="E1" s="555"/>
      <c r="F1" s="555"/>
    </row>
    <row r="3" spans="1:8" s="28" customFormat="1" ht="16.5">
      <c r="A3" s="556" t="s">
        <v>221</v>
      </c>
      <c r="B3" s="557"/>
      <c r="C3" s="557"/>
      <c r="D3" s="557"/>
      <c r="E3" s="558"/>
      <c r="F3" s="49" t="s">
        <v>222</v>
      </c>
      <c r="G3" s="28" t="s">
        <v>460</v>
      </c>
      <c r="H3" s="28" t="s">
        <v>257</v>
      </c>
    </row>
    <row r="4" spans="1:8" s="28" customFormat="1" ht="16.5">
      <c r="A4" s="29" t="s">
        <v>44</v>
      </c>
      <c r="B4" s="34"/>
      <c r="C4" s="34"/>
      <c r="D4" s="34"/>
      <c r="E4" s="34"/>
      <c r="F4" s="50"/>
    </row>
    <row r="5" spans="1:8" ht="52" customHeight="1">
      <c r="A5" s="30"/>
      <c r="B5" s="35"/>
      <c r="C5" s="559" t="s">
        <v>544</v>
      </c>
      <c r="D5" s="560"/>
      <c r="E5" s="561"/>
      <c r="F5" s="412" t="str">
        <f>IF(AND(様式第１号!B32="",様式第１号!B38=""),H5,"OK")</f>
        <v>OK</v>
      </c>
      <c r="G5">
        <v>1</v>
      </c>
      <c r="H5" s="415" t="s">
        <v>435</v>
      </c>
    </row>
    <row r="6" spans="1:8" s="28" customFormat="1" ht="16.5">
      <c r="A6" s="29" t="s">
        <v>7</v>
      </c>
      <c r="B6" s="34"/>
      <c r="C6" s="34"/>
      <c r="D6" s="34"/>
      <c r="E6" s="34"/>
      <c r="F6" s="50"/>
    </row>
    <row r="7" spans="1:8" s="28" customFormat="1" ht="16.5">
      <c r="A7" s="29"/>
      <c r="B7" s="34" t="s">
        <v>224</v>
      </c>
      <c r="C7" s="34"/>
      <c r="D7" s="34"/>
      <c r="E7" s="34"/>
      <c r="F7" s="50"/>
    </row>
    <row r="8" spans="1:8">
      <c r="A8" s="31"/>
      <c r="B8" s="36"/>
      <c r="C8" s="39" t="s">
        <v>232</v>
      </c>
      <c r="D8" s="35"/>
      <c r="E8" s="48"/>
      <c r="F8" s="51" t="str">
        <f>IF('様式第２号 経営管理'!H7="",H8,"OK")</f>
        <v>OK</v>
      </c>
      <c r="G8">
        <v>2</v>
      </c>
      <c r="H8" t="s">
        <v>211</v>
      </c>
    </row>
    <row r="9" spans="1:8">
      <c r="A9" s="32"/>
      <c r="B9" s="37"/>
      <c r="C9" s="40" t="s">
        <v>233</v>
      </c>
      <c r="E9" s="37"/>
      <c r="F9" s="52" t="str">
        <f>IF(AND('様式第２号 経営管理'!B18="",'様式第２号 経営管理'!B20=""),H9,"OK")</f>
        <v>OK</v>
      </c>
      <c r="G9">
        <v>3</v>
      </c>
      <c r="H9" t="s">
        <v>218</v>
      </c>
    </row>
    <row r="10" spans="1:8">
      <c r="A10" s="32"/>
      <c r="B10" s="37"/>
      <c r="C10" s="32"/>
      <c r="E10" s="37"/>
      <c r="F10" s="53" t="str">
        <f>IF(AND('様式第２号 経営管理'!B18="○",'様式第２号 経営管理'!B20="○"),H10,"OK")</f>
        <v>OK</v>
      </c>
      <c r="G10">
        <v>4</v>
      </c>
      <c r="H10" t="s">
        <v>436</v>
      </c>
    </row>
    <row r="11" spans="1:8">
      <c r="A11" s="33"/>
      <c r="B11" s="38"/>
      <c r="C11" s="33"/>
      <c r="D11" s="44"/>
      <c r="E11" s="38"/>
      <c r="F11" s="54" t="str">
        <f>IF(AND('様式第２号 経営管理'!B20="○",'様式第２号 経営管理'!U20=""),H11,"OK")</f>
        <v>OK</v>
      </c>
      <c r="G11">
        <v>5</v>
      </c>
      <c r="H11" t="s">
        <v>458</v>
      </c>
    </row>
    <row r="12" spans="1:8" s="28" customFormat="1" ht="16.5">
      <c r="A12" s="29"/>
      <c r="B12" s="34" t="s">
        <v>443</v>
      </c>
      <c r="C12" s="34"/>
      <c r="D12" s="34"/>
      <c r="E12" s="34"/>
      <c r="F12" s="50"/>
    </row>
    <row r="13" spans="1:8">
      <c r="A13" s="31"/>
      <c r="B13" s="36"/>
      <c r="C13" s="31" t="s">
        <v>210</v>
      </c>
      <c r="D13" s="45">
        <f>'様式第２号 経営管理'!E47</f>
        <v>3</v>
      </c>
      <c r="E13" s="36" t="s">
        <v>227</v>
      </c>
      <c r="F13" s="55" t="str">
        <f>IF(OR('様式第２号 経営管理'!E47=3,'様式第２号 経営管理'!E47=5),"OK",H13)</f>
        <v>OK</v>
      </c>
      <c r="G13">
        <v>6</v>
      </c>
      <c r="H13" t="s">
        <v>437</v>
      </c>
    </row>
    <row r="14" spans="1:8">
      <c r="A14" s="32"/>
      <c r="B14" s="37"/>
      <c r="C14" s="32"/>
      <c r="D14" s="46"/>
      <c r="E14" s="37"/>
      <c r="F14" s="53" t="str">
        <f>IF(AND('様式第２号 経営管理'!D38=0,'様式第２号 経営管理'!M38=0),H14,"OK")</f>
        <v>OK</v>
      </c>
      <c r="G14">
        <v>7</v>
      </c>
      <c r="H14" t="s">
        <v>445</v>
      </c>
    </row>
    <row r="15" spans="1:8">
      <c r="A15" s="32"/>
      <c r="B15" s="37"/>
      <c r="C15" s="32"/>
      <c r="D15" s="46"/>
      <c r="E15" s="37"/>
      <c r="F15" s="53" t="str">
        <f>IF(AND('様式第２号 経営管理'!G36=0,'様式第２号 経営管理'!P36=0),H15,"OK")</f>
        <v>OK</v>
      </c>
      <c r="G15">
        <v>8</v>
      </c>
      <c r="H15" t="s">
        <v>438</v>
      </c>
    </row>
    <row r="16" spans="1:8">
      <c r="A16" s="32"/>
      <c r="B16" s="37"/>
      <c r="C16" s="32"/>
      <c r="D16" s="46"/>
      <c r="E16" s="37"/>
      <c r="F16" s="53" t="str">
        <f>IF(AND('様式第２号 経営管理'!D53=0,'様式第２号 経営管理'!M53=0),H16,"OK")</f>
        <v>OK</v>
      </c>
      <c r="G16">
        <v>9</v>
      </c>
      <c r="H16" t="s">
        <v>459</v>
      </c>
    </row>
    <row r="17" spans="1:8">
      <c r="A17" s="32"/>
      <c r="B17" s="37"/>
      <c r="C17" s="32"/>
      <c r="D17" s="46"/>
      <c r="E17" s="37"/>
      <c r="F17" s="53" t="str">
        <f>IF(AND('様式第２号 経営管理'!G51=0,'様式第２号 経営管理'!P51=0),H17,"OK")</f>
        <v>OK</v>
      </c>
      <c r="G17">
        <v>10</v>
      </c>
      <c r="H17" t="s">
        <v>345</v>
      </c>
    </row>
    <row r="18" spans="1:8" ht="26">
      <c r="A18" s="32"/>
      <c r="B18" s="37"/>
      <c r="C18" s="32"/>
      <c r="E18" s="37"/>
      <c r="F18" s="438" t="str">
        <f>IF(
  '様式第２号 経営管理'!E47=3,
  IF(
    AND(
      '様式第２号 経営管理'!AN35*1.1 &gt; '様式第２号 経営管理'!AN50,
      '様式第２号 経営管理'!AN38*1.1 &gt; '様式第２号 経営管理'!AN53
    ),
    H18,
    "OK"
  ),
  "OK"
)</f>
        <v>OK</v>
      </c>
      <c r="G18">
        <v>11</v>
      </c>
      <c r="H18" s="431" t="s">
        <v>465</v>
      </c>
    </row>
    <row r="19" spans="1:8" ht="39.5" customHeight="1">
      <c r="A19" s="32"/>
      <c r="B19" s="37"/>
      <c r="C19" s="32"/>
      <c r="E19" s="37"/>
      <c r="F19" s="433" t="str">
        <f>IF(
  '様式第２号 経営管理'!E47=5,
  IF(
    AND(
      '様式第２号 経営管理'!AN35*1.2 &gt; '様式第２号 経営管理'!AN50,
      '様式第２号 経営管理'!AN38*1.2 &gt; '様式第２号 経営管理'!AN53
    ),
    H19,
    "OK"
  ),
  "OK"
)</f>
        <v>OK</v>
      </c>
      <c r="G19">
        <v>12</v>
      </c>
      <c r="H19" s="431" t="s">
        <v>461</v>
      </c>
    </row>
    <row r="20" spans="1:8" ht="39">
      <c r="A20" s="32"/>
      <c r="B20" s="37"/>
      <c r="C20" s="32"/>
      <c r="E20" s="37"/>
      <c r="F20" s="438" t="str">
        <f>IF(AND('様式第２号 経営管理'!AN35&gt;=5000,'様式第２号 経営管理'!AN50 &lt; '様式第２号 経営管理'!AN35),H20,"OK")</f>
        <v>OK</v>
      </c>
      <c r="G20">
        <v>13</v>
      </c>
      <c r="H20" s="436" t="s">
        <v>466</v>
      </c>
    </row>
    <row r="21" spans="1:8" ht="39">
      <c r="A21" s="32"/>
      <c r="B21" s="37"/>
      <c r="C21" s="32"/>
      <c r="E21" s="37"/>
      <c r="F21" s="437" t="str">
        <f>IF(AND(  '様式第２号 経営管理'!S36 &gt;= 5,  '様式第２号 経営管理'!J36 &gt;= 7,  OR('様式第２号 経営管理'!S51 &lt; '様式第２号 経営管理'!S36, '様式第２号 経営管理'!J51 &lt; '様式第２号 経営管理'!J36 )  ),  H21,  "OK")</f>
        <v>OK</v>
      </c>
      <c r="G21">
        <v>14</v>
      </c>
      <c r="H21" s="436" t="s">
        <v>467</v>
      </c>
    </row>
    <row r="22" spans="1:8" s="28" customFormat="1" ht="16.5">
      <c r="A22" s="29"/>
      <c r="B22" s="34" t="s">
        <v>444</v>
      </c>
      <c r="C22" s="34"/>
      <c r="D22" s="34"/>
      <c r="E22" s="34"/>
      <c r="F22" s="50"/>
    </row>
    <row r="23" spans="1:8">
      <c r="A23" s="31"/>
      <c r="B23" s="36"/>
      <c r="C23" s="31" t="s">
        <v>210</v>
      </c>
      <c r="D23" s="45">
        <f>'様式第２号 経営管理'!E47</f>
        <v>3</v>
      </c>
      <c r="E23" s="36" t="s">
        <v>227</v>
      </c>
      <c r="F23" s="55" t="str">
        <f>IF(OR('様式第２号 経営管理'!C72=3,'様式第２号 経営管理'!C72=5),"OK",H23)</f>
        <v>OK</v>
      </c>
      <c r="G23">
        <v>15</v>
      </c>
      <c r="H23" t="s">
        <v>437</v>
      </c>
    </row>
    <row r="24" spans="1:8">
      <c r="A24" s="32"/>
      <c r="B24" s="37"/>
      <c r="C24" s="32"/>
      <c r="D24" s="413"/>
      <c r="E24" s="37"/>
      <c r="F24" s="56" t="str">
        <f>IF('様式第２号 経営管理'!V61,"OK",H24)</f>
        <v>OK</v>
      </c>
      <c r="G24">
        <v>16</v>
      </c>
      <c r="H24" t="s">
        <v>446</v>
      </c>
    </row>
    <row r="25" spans="1:8">
      <c r="A25" s="32"/>
      <c r="B25" s="37"/>
      <c r="C25" s="32"/>
      <c r="D25" s="413"/>
      <c r="E25" s="37"/>
      <c r="F25" s="53" t="str">
        <f>IF('様式第２号 経営管理'!V73=0,H25,"OK")</f>
        <v>OK</v>
      </c>
      <c r="G25">
        <v>17</v>
      </c>
      <c r="H25" t="s">
        <v>447</v>
      </c>
    </row>
    <row r="26" spans="1:8" ht="27" customHeight="1">
      <c r="A26" s="32"/>
      <c r="B26" s="37"/>
      <c r="C26" s="32"/>
      <c r="E26" s="37"/>
      <c r="F26" s="434" t="str">
        <f>IF(AND('様式第２号 経営管理'!C72=3,'様式第２号 経営管理'!V61*1.1&gt;'様式第２号 経営管理'!V73),メッセージ欄!H26,"OK")</f>
        <v>OK</v>
      </c>
      <c r="G26">
        <v>18</v>
      </c>
      <c r="H26" t="s">
        <v>463</v>
      </c>
    </row>
    <row r="27" spans="1:8" ht="27" customHeight="1">
      <c r="A27" s="32"/>
      <c r="B27" s="37"/>
      <c r="C27" s="32"/>
      <c r="E27" s="37"/>
      <c r="F27" s="434" t="str">
        <f>IF(AND('様式第２号 経営管理'!C72=5,'様式第２号 経営管理'!V61*1.2&gt;'様式第２号 経営管理'!V73),メッセージ欄!H27,"OK")</f>
        <v>OK</v>
      </c>
      <c r="G27">
        <v>19</v>
      </c>
      <c r="H27" t="s">
        <v>464</v>
      </c>
    </row>
    <row r="28" spans="1:8">
      <c r="A28" s="32"/>
      <c r="B28" s="37"/>
      <c r="C28" s="32"/>
      <c r="E28" s="37"/>
      <c r="F28" s="435" t="str">
        <f>IF(AND('様式第２号 経営管理'!V61&gt;=30,'様式第２号 経営管理'!V73&lt;'様式第２号 経営管理'!V61),H28,"OK")</f>
        <v>OK</v>
      </c>
      <c r="G28">
        <v>20</v>
      </c>
      <c r="H28" t="s">
        <v>462</v>
      </c>
    </row>
    <row r="29" spans="1:8" s="28" customFormat="1" ht="16.5">
      <c r="A29" s="29"/>
      <c r="B29" s="34" t="s">
        <v>228</v>
      </c>
      <c r="C29" s="34"/>
      <c r="D29" s="34"/>
      <c r="E29" s="34"/>
      <c r="F29" s="50"/>
    </row>
    <row r="30" spans="1:8">
      <c r="A30" s="31"/>
      <c r="B30" s="36"/>
      <c r="C30" s="31"/>
      <c r="D30" s="47"/>
      <c r="E30" s="36"/>
      <c r="F30" s="55" t="str">
        <f>IF(AND('様式第２号 経営管理'!C85="",'様式第２号 経営管理'!C90=""),H30,"OK")</f>
        <v>OK</v>
      </c>
      <c r="G30">
        <v>21</v>
      </c>
      <c r="H30" t="s">
        <v>180</v>
      </c>
    </row>
    <row r="31" spans="1:8" s="28" customFormat="1" ht="16.5">
      <c r="A31" s="29"/>
      <c r="B31" s="34" t="s">
        <v>190</v>
      </c>
      <c r="C31" s="34"/>
      <c r="D31" s="34"/>
      <c r="E31" s="34"/>
      <c r="F31" s="50"/>
    </row>
    <row r="32" spans="1:8" s="28" customFormat="1" ht="16.5">
      <c r="A32" s="29"/>
      <c r="B32" s="34" t="s">
        <v>26</v>
      </c>
      <c r="C32" s="34"/>
      <c r="D32" s="34"/>
      <c r="E32" s="34"/>
      <c r="F32" s="50"/>
    </row>
    <row r="33" spans="1:8">
      <c r="A33" s="31"/>
      <c r="B33" s="36"/>
      <c r="C33" s="31"/>
      <c r="D33" s="47"/>
      <c r="E33" s="36"/>
      <c r="F33" s="55" t="str">
        <f>IF(OR('様式第２号 経営管理'!C114="",'様式第２号 経営管理'!C122=""),H33,"OK")</f>
        <v>OK</v>
      </c>
      <c r="G33">
        <v>22</v>
      </c>
      <c r="H33" t="s">
        <v>39</v>
      </c>
    </row>
    <row r="34" spans="1:8" s="28" customFormat="1" ht="16.5">
      <c r="A34" s="29"/>
      <c r="B34" s="34" t="s">
        <v>20</v>
      </c>
      <c r="C34" s="34"/>
      <c r="D34" s="34"/>
      <c r="E34" s="34"/>
      <c r="F34" s="50"/>
    </row>
    <row r="35" spans="1:8">
      <c r="A35" s="31"/>
      <c r="B35" s="36"/>
      <c r="C35" s="31"/>
      <c r="D35" s="47"/>
      <c r="E35" s="36"/>
      <c r="F35" s="426" t="str">
        <f>IF(AND('様式第２号 経営管理'!R128="○",'様式第２号 経営管理'!R130="○",'様式第２号 経営管理'!R134="○",'様式第２号 経営管理'!R137="○"),H35,"OK")</f>
        <v>OK</v>
      </c>
      <c r="G35" s="363">
        <v>23</v>
      </c>
      <c r="H35" s="363" t="s">
        <v>439</v>
      </c>
    </row>
    <row r="36" spans="1:8" s="28" customFormat="1" ht="16.5">
      <c r="A36" s="29"/>
      <c r="B36" s="34" t="s">
        <v>230</v>
      </c>
      <c r="C36" s="34"/>
      <c r="D36" s="34"/>
      <c r="E36" s="34"/>
      <c r="F36" s="50"/>
    </row>
    <row r="37" spans="1:8">
      <c r="A37" s="31"/>
      <c r="B37" s="36"/>
      <c r="C37" s="31"/>
      <c r="D37" s="47"/>
      <c r="E37" s="36"/>
      <c r="F37" s="55" t="str">
        <f>IF(AND('様式第２号 経営管理'!V144="",'様式第２号 経営管理'!V151="",'様式第２号 経営管理'!V158=""),H37,"OK")</f>
        <v>OK</v>
      </c>
      <c r="G37">
        <v>24</v>
      </c>
      <c r="H37" t="s">
        <v>247</v>
      </c>
    </row>
    <row r="38" spans="1:8">
      <c r="A38" s="32"/>
      <c r="B38" s="37"/>
      <c r="C38" s="32"/>
      <c r="E38" s="37"/>
      <c r="F38" s="57" t="str">
        <f>IF(AND('様式第２号 経営管理'!C146="規範等が遵守されていることをどのように確認しているか記入してください。",'様式第２号 経営管理'!C153="規範等が遵守されていることをどのように確認しているか記入してください。",'様式第２号 経営管理'!C160="規範等が遵守されていることをどのように確認しているか記入してください。"),H38,"OK")</f>
        <v>OK</v>
      </c>
      <c r="G38">
        <v>25</v>
      </c>
      <c r="H38" t="s">
        <v>247</v>
      </c>
    </row>
    <row r="39" spans="1:8" s="28" customFormat="1" ht="16.5">
      <c r="A39" s="29"/>
      <c r="B39" s="34" t="s">
        <v>231</v>
      </c>
      <c r="C39" s="34"/>
      <c r="D39" s="34"/>
      <c r="E39" s="34"/>
      <c r="F39" s="50"/>
    </row>
    <row r="40" spans="1:8">
      <c r="A40" s="31"/>
      <c r="B40" s="36"/>
      <c r="C40" s="41" t="s">
        <v>70</v>
      </c>
      <c r="D40" s="47"/>
      <c r="E40" s="36"/>
      <c r="F40" s="55" t="str">
        <f>IF('様式第２号 経営管理'!C174="",H40,"OK")</f>
        <v>OK</v>
      </c>
      <c r="G40">
        <v>26</v>
      </c>
      <c r="H40" t="s">
        <v>249</v>
      </c>
    </row>
    <row r="41" spans="1:8">
      <c r="A41" s="32"/>
      <c r="B41" s="37"/>
      <c r="C41" s="40" t="s">
        <v>234</v>
      </c>
      <c r="E41" s="37"/>
      <c r="F41" s="52" t="str">
        <f>IF('様式第２号 経営管理'!W178="",H41,"OK")</f>
        <v>OK</v>
      </c>
      <c r="G41">
        <v>27</v>
      </c>
      <c r="H41" t="s">
        <v>440</v>
      </c>
    </row>
    <row r="42" spans="1:8">
      <c r="A42" s="32"/>
      <c r="B42" s="37"/>
      <c r="C42" s="40" t="s">
        <v>235</v>
      </c>
      <c r="E42" s="37"/>
      <c r="F42" s="52" t="str">
        <f>IF('様式第２号 経営管理'!C183="",H42,"OK")</f>
        <v>OK</v>
      </c>
      <c r="G42">
        <v>28</v>
      </c>
      <c r="H42" t="s">
        <v>441</v>
      </c>
    </row>
    <row r="43" spans="1:8">
      <c r="A43" s="32"/>
      <c r="B43" s="37"/>
      <c r="C43" s="40" t="s">
        <v>442</v>
      </c>
      <c r="E43" s="37"/>
      <c r="F43" s="58" t="str">
        <f>IF(OR(
    AND('様式第２号 経営管理'!W187="○", '様式第２号 経営管理'!AA187="○"),
    AND('様式第２号 経営管理'!W187&lt;&gt;"○", '様式第２号 経営管理'!AA187&lt;&gt;"○")
), H43, "OK")</f>
        <v>OK</v>
      </c>
      <c r="G43">
        <v>29</v>
      </c>
      <c r="H43" t="s">
        <v>454</v>
      </c>
    </row>
    <row r="44" spans="1:8">
      <c r="A44" s="32"/>
      <c r="B44" s="37"/>
      <c r="C44" s="40" t="s">
        <v>453</v>
      </c>
      <c r="E44" s="37"/>
      <c r="F44" s="428" t="str">
        <f>IF(AND('様式第２号 経営管理'!W187="○", '様式第２号 経営管理'!W190&lt;&gt;"○"), H44, "OK")</f>
        <v>OK</v>
      </c>
      <c r="G44">
        <v>30</v>
      </c>
      <c r="H44" t="s">
        <v>455</v>
      </c>
    </row>
    <row r="45" spans="1:8">
      <c r="A45" s="32"/>
      <c r="B45" s="37"/>
      <c r="C45" s="40" t="s">
        <v>453</v>
      </c>
      <c r="E45" s="37"/>
      <c r="F45" s="427" t="str">
        <f>IF('様式第２号 経営管理'!AA201&lt;&gt;"○", H45, "OK")</f>
        <v>OK</v>
      </c>
      <c r="G45">
        <v>31</v>
      </c>
      <c r="H45" t="s">
        <v>456</v>
      </c>
    </row>
    <row r="46" spans="1:8">
      <c r="A46" s="32"/>
      <c r="B46" s="37"/>
      <c r="C46" s="41" t="s">
        <v>236</v>
      </c>
      <c r="D46" s="47"/>
      <c r="E46" s="36"/>
      <c r="F46" s="55" t="str">
        <f>IF(AND('様式第２号 経営管理'!B223="",'様式第２号 経営管理'!J223="",'様式第２号 経営管理'!F223="",'様式第２号 経営管理'!C224="",'様式第２号 経営管理'!K224=""),H46,"OK")</f>
        <v>OK</v>
      </c>
      <c r="G46">
        <v>32</v>
      </c>
      <c r="H46" t="s">
        <v>251</v>
      </c>
    </row>
    <row r="47" spans="1:8">
      <c r="A47" s="32"/>
      <c r="B47" s="37"/>
      <c r="C47" s="41" t="s">
        <v>236</v>
      </c>
      <c r="D47" s="44"/>
      <c r="E47" s="38"/>
      <c r="F47" s="59" t="str">
        <f>IF(AND('様式第２号 経営管理'!B223=様３_作業現場作業職員名簿!W4,'様式第２号 経営管理'!C224=様３_作業現場作業職員名簿!W5,'様式第２号 経営管理'!F223=様３_作業現場作業職員名簿!W6),"OK",H47)</f>
        <v>OK</v>
      </c>
      <c r="G47">
        <v>33</v>
      </c>
      <c r="H47" t="s">
        <v>349</v>
      </c>
    </row>
    <row r="48" spans="1:8">
      <c r="A48" s="32"/>
      <c r="B48" s="37"/>
      <c r="C48" s="43" t="s">
        <v>229</v>
      </c>
      <c r="E48" s="37"/>
      <c r="F48" s="52" t="str">
        <f>IF('様式第２号 経営管理'!Q234=0,H48,"OK")</f>
        <v>OK</v>
      </c>
      <c r="G48">
        <v>34</v>
      </c>
      <c r="H48" t="s">
        <v>152</v>
      </c>
    </row>
    <row r="49" spans="1:8">
      <c r="A49" s="32"/>
      <c r="C49" s="42"/>
      <c r="D49" s="44"/>
      <c r="E49" s="44"/>
      <c r="F49" s="429" t="str">
        <f>IF('様式第２号 経営管理'!B223='様式第２号 経営管理'!Q234,"OK",H49)</f>
        <v>OK</v>
      </c>
      <c r="G49">
        <v>35</v>
      </c>
      <c r="H49" t="s">
        <v>457</v>
      </c>
    </row>
    <row r="50" spans="1:8" s="28" customFormat="1" ht="16.5">
      <c r="A50" s="29"/>
      <c r="B50" s="34" t="s">
        <v>237</v>
      </c>
      <c r="C50" s="34"/>
      <c r="D50" s="34"/>
      <c r="E50" s="34"/>
      <c r="F50" s="50"/>
    </row>
    <row r="51" spans="1:8">
      <c r="A51" s="31"/>
      <c r="B51" s="36"/>
      <c r="C51" s="47"/>
      <c r="D51" s="47"/>
      <c r="E51" s="36"/>
      <c r="F51" s="55" t="str">
        <f>IF(OR('様式第２号 経営管理'!AD241="○",'様式第２号 経営管理'!AD244="○",'様式第２号 経営管理'!AD247="○",'様式第２号 経営管理'!AD249="○",'様式第２号 経営管理'!AD251="○"),H51,"OK")</f>
        <v>OK</v>
      </c>
      <c r="G51">
        <v>36</v>
      </c>
      <c r="H51" t="s">
        <v>253</v>
      </c>
    </row>
    <row r="52" spans="1:8">
      <c r="A52" s="32"/>
      <c r="B52" s="37"/>
      <c r="C52" s="430"/>
      <c r="E52" s="37"/>
      <c r="F52" s="53" t="str">
        <f>IF(OR('様式第２号 経営管理'!AG241="",'様式第２号 経営管理'!AG244="",'様式第２号 経営管理'!AG247="",'様式第２号 経営管理'!AG249="",'様式第２号 経営管理'!AG251=""),H52,"OK")</f>
        <v>OK</v>
      </c>
      <c r="G52">
        <v>37</v>
      </c>
      <c r="H52" t="s">
        <v>255</v>
      </c>
    </row>
    <row r="53" spans="1:8" ht="39.5" customHeight="1">
      <c r="A53" s="32"/>
      <c r="B53" s="37"/>
      <c r="C53" s="430"/>
      <c r="E53" s="430"/>
      <c r="F53" s="491" t="str">
        <f>IF('様式第２号 経営管理'!AG255="○", H53, "OK")</f>
        <v>OK</v>
      </c>
      <c r="G53">
        <v>38</v>
      </c>
      <c r="H53" s="431" t="s">
        <v>468</v>
      </c>
    </row>
    <row r="54" spans="1:8" ht="36" customHeight="1">
      <c r="A54" s="32"/>
      <c r="B54" s="38"/>
      <c r="C54" s="430"/>
      <c r="E54" s="430"/>
      <c r="F54" s="492" t="str">
        <f>IF('様式第２号 経営管理'!AG257="○", H54, "OK")</f>
        <v>OK</v>
      </c>
      <c r="G54">
        <v>39</v>
      </c>
      <c r="H54" s="432" t="s">
        <v>469</v>
      </c>
    </row>
    <row r="55" spans="1:8" s="28" customFormat="1" ht="16.5">
      <c r="A55" s="29"/>
      <c r="B55" s="34" t="s">
        <v>239</v>
      </c>
      <c r="C55" s="34"/>
      <c r="D55" s="34"/>
      <c r="E55" s="34"/>
      <c r="F55" s="50"/>
      <c r="H55" s="432"/>
    </row>
    <row r="56" spans="1:8">
      <c r="A56" s="30"/>
      <c r="B56" s="35"/>
      <c r="C56" s="35"/>
      <c r="D56" s="35"/>
      <c r="E56" s="48"/>
      <c r="F56" s="51" t="str">
        <f>IF(AND('様式第２号 経営管理'!H262="",'様式第２号 経営管理'!H263="",'様式第２号 経営管理'!H264="",'様式第２号 経営管理'!H265="",'様式第２号 経営管理'!H266="",'様式第２号 経営管理'!H267=""),H56,"OK")</f>
        <v>OK</v>
      </c>
      <c r="G56">
        <v>40</v>
      </c>
      <c r="H56" t="s">
        <v>290</v>
      </c>
    </row>
    <row r="57" spans="1:8" s="28" customFormat="1" ht="16.5">
      <c r="A57" s="29"/>
      <c r="B57" s="34" t="s">
        <v>144</v>
      </c>
      <c r="C57" s="34"/>
      <c r="D57" s="34"/>
      <c r="E57" s="34"/>
      <c r="F57" s="50"/>
    </row>
    <row r="58" spans="1:8">
      <c r="A58" s="30"/>
      <c r="B58" s="35"/>
      <c r="C58" s="35"/>
      <c r="D58" s="35"/>
      <c r="E58" s="48"/>
      <c r="F58" s="51" t="str">
        <f>IF('様式第２号 経営管理'!B272="",H58,"OK")</f>
        <v>OK</v>
      </c>
      <c r="G58">
        <v>41</v>
      </c>
      <c r="H58" t="s">
        <v>256</v>
      </c>
    </row>
    <row r="59" spans="1:8" s="28" customFormat="1" ht="16.5">
      <c r="A59" s="29" t="s">
        <v>93</v>
      </c>
      <c r="B59" s="34"/>
      <c r="C59" s="34"/>
      <c r="D59" s="34"/>
      <c r="E59" s="34"/>
      <c r="F59" s="50"/>
    </row>
    <row r="60" spans="1:8">
      <c r="A60" s="31"/>
      <c r="B60" s="36"/>
      <c r="C60" s="31"/>
      <c r="D60" s="47"/>
      <c r="E60" s="36"/>
      <c r="F60" s="60" t="str">
        <f>IF('様式第２号 経営管理'!H14="法人",IF(OR('様式第２号 経理状況'!E42&lt;0,AND('様式第２号 経理状況'!C45&lt;0,'様式第２号 経理状況'!D45&lt;0,'様式第２号 経理状況'!E45&lt;0)),H60,"OK"),"OK")</f>
        <v>OK</v>
      </c>
      <c r="G60">
        <v>42</v>
      </c>
      <c r="H60" t="s">
        <v>316</v>
      </c>
    </row>
    <row r="61" spans="1:8">
      <c r="A61" s="32"/>
      <c r="B61" s="37"/>
      <c r="C61" s="32"/>
      <c r="E61" s="37"/>
      <c r="F61" s="61" t="str">
        <f>IF('様式第２号 経営管理'!H14="個人",IF('様式第２号 経理状況'!E8&lt;'様式第２号 経理状況'!E11,H61,"OK"),"OK")</f>
        <v>OK</v>
      </c>
      <c r="G61">
        <v>43</v>
      </c>
      <c r="H61" t="s">
        <v>316</v>
      </c>
    </row>
    <row r="62" spans="1:8" s="28" customFormat="1" ht="16.5">
      <c r="A62" s="29" t="s">
        <v>250</v>
      </c>
      <c r="B62" s="34"/>
      <c r="C62" s="34"/>
      <c r="D62" s="34"/>
      <c r="E62" s="34"/>
      <c r="F62" s="50"/>
    </row>
    <row r="63" spans="1:8">
      <c r="A63" s="31"/>
      <c r="B63" s="36"/>
      <c r="C63" s="31"/>
      <c r="D63" s="47"/>
      <c r="E63" s="36"/>
      <c r="F63" s="55" t="str">
        <f>IF('様式第２号 経営管理'!B223=様３_作業現場作業職員名簿!W4,"OK",H63)</f>
        <v>OK</v>
      </c>
      <c r="G63">
        <v>44</v>
      </c>
      <c r="H63" t="s">
        <v>243</v>
      </c>
    </row>
    <row r="64" spans="1:8">
      <c r="A64" s="32"/>
      <c r="B64" s="37"/>
      <c r="C64" s="32"/>
      <c r="E64" s="37"/>
      <c r="F64" s="53" t="str">
        <f>IF('様式第２号 経営管理'!C224=様３_作業現場作業職員名簿!W5,"OK",H64)</f>
        <v>OK</v>
      </c>
      <c r="G64">
        <v>45</v>
      </c>
      <c r="H64" t="s">
        <v>340</v>
      </c>
    </row>
    <row r="65" spans="1:8">
      <c r="A65" s="33"/>
      <c r="B65" s="38"/>
      <c r="C65" s="33"/>
      <c r="D65" s="44"/>
      <c r="E65" s="38"/>
      <c r="F65" s="54" t="str">
        <f>IF('様式第２号 経営管理'!F223=様３_作業現場作業職員名簿!W6,"OK",H65)</f>
        <v>OK</v>
      </c>
      <c r="G65">
        <v>46</v>
      </c>
      <c r="H65" t="s">
        <v>286</v>
      </c>
    </row>
  </sheetData>
  <mergeCells count="3">
    <mergeCell ref="A1:F1"/>
    <mergeCell ref="A3:E3"/>
    <mergeCell ref="C5:E5"/>
  </mergeCells>
  <phoneticPr fontId="20" type="Hiragana"/>
  <conditionalFormatting sqref="F5 F8:F11 F30 F33 F35 F37:F38 F56 F58 F60:F61 F23:F28 F13:F21 F40:F49 F51:F54">
    <cfRule type="cellIs" dxfId="2" priority="6" operator="notEqual">
      <formula>"OK"</formula>
    </cfRule>
  </conditionalFormatting>
  <conditionalFormatting sqref="F64">
    <cfRule type="cellIs" dxfId="1" priority="2" operator="notEqual">
      <formula>"OK"</formula>
    </cfRule>
  </conditionalFormatting>
  <conditionalFormatting sqref="F63 F65">
    <cfRule type="cellIs" dxfId="0" priority="3" operator="notEqual">
      <formula>"OK"</formula>
    </cfRule>
  </conditionalFormatting>
  <pageMargins left="0.7" right="0.7" top="0.75" bottom="0.75" header="0.3" footer="0.3"/>
  <pageSetup paperSize="9" scale="67"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BE"/>
  </sheetPr>
  <dimension ref="A1:I66"/>
  <sheetViews>
    <sheetView topLeftCell="A25" zoomScale="85" zoomScaleNormal="85" workbookViewId="0">
      <selection activeCell="F17" sqref="F17:I18"/>
    </sheetView>
  </sheetViews>
  <sheetFormatPr defaultRowHeight="13"/>
  <cols>
    <col min="9" max="9" width="15" customWidth="1"/>
  </cols>
  <sheetData>
    <row r="1" spans="1:9" ht="14">
      <c r="A1" s="568" t="s">
        <v>13</v>
      </c>
      <c r="B1" s="568"/>
      <c r="C1" s="568"/>
      <c r="D1" s="568"/>
      <c r="E1" s="568"/>
      <c r="F1" s="568"/>
      <c r="G1" s="568"/>
      <c r="H1" s="568"/>
      <c r="I1" s="568"/>
    </row>
    <row r="2" spans="1:9" ht="14">
      <c r="A2" s="562"/>
      <c r="B2" s="562"/>
      <c r="C2" s="562"/>
      <c r="D2" s="562"/>
      <c r="E2" s="562"/>
      <c r="F2" s="562"/>
      <c r="G2" s="562"/>
      <c r="H2" s="562"/>
      <c r="I2" s="562"/>
    </row>
    <row r="3" spans="1:9" ht="14">
      <c r="A3" s="562"/>
      <c r="B3" s="562"/>
      <c r="C3" s="562"/>
      <c r="D3" s="562"/>
      <c r="E3" s="562"/>
      <c r="F3" s="562"/>
      <c r="G3" s="562"/>
      <c r="H3" s="562"/>
      <c r="I3" s="562"/>
    </row>
    <row r="4" spans="1:9" ht="17.5" customHeight="1">
      <c r="A4" s="583" t="s">
        <v>427</v>
      </c>
      <c r="B4" s="583"/>
      <c r="C4" s="583"/>
      <c r="D4" s="583"/>
      <c r="E4" s="583"/>
      <c r="F4" s="583"/>
      <c r="G4" s="583"/>
      <c r="H4" s="583"/>
      <c r="I4" s="583"/>
    </row>
    <row r="5" spans="1:9" ht="17.5" customHeight="1">
      <c r="A5" s="584" t="s">
        <v>474</v>
      </c>
      <c r="B5" s="584"/>
      <c r="C5" s="584"/>
      <c r="D5" s="584"/>
      <c r="E5" s="584"/>
      <c r="F5" s="584"/>
      <c r="G5" s="584"/>
      <c r="H5" s="584"/>
      <c r="I5" s="584"/>
    </row>
    <row r="6" spans="1:9" ht="14">
      <c r="A6" s="571" t="s">
        <v>426</v>
      </c>
      <c r="B6" s="571"/>
      <c r="C6" s="571"/>
      <c r="D6" s="571"/>
      <c r="E6" s="571"/>
      <c r="F6" s="571"/>
      <c r="G6" s="571"/>
      <c r="H6" s="571"/>
      <c r="I6" s="571"/>
    </row>
    <row r="7" spans="1:9" ht="14">
      <c r="A7" s="564" t="s">
        <v>475</v>
      </c>
      <c r="B7" s="564"/>
      <c r="C7" s="564"/>
      <c r="D7" s="564"/>
      <c r="E7" s="564"/>
      <c r="F7" s="564"/>
      <c r="G7" s="564"/>
      <c r="H7" s="564"/>
      <c r="I7" s="564"/>
    </row>
    <row r="8" spans="1:9" ht="17.5" customHeight="1">
      <c r="A8" s="62"/>
      <c r="B8" s="62"/>
      <c r="C8" s="62"/>
      <c r="D8" s="62"/>
      <c r="E8" s="62"/>
      <c r="F8" s="62"/>
      <c r="G8" s="580" t="s">
        <v>493</v>
      </c>
      <c r="H8" s="581"/>
      <c r="I8" s="581"/>
    </row>
    <row r="9" spans="1:9" ht="17.5" customHeight="1">
      <c r="A9" s="62"/>
      <c r="B9" s="62"/>
      <c r="C9" s="62"/>
      <c r="D9" s="62"/>
      <c r="E9" s="62"/>
      <c r="F9" s="62"/>
      <c r="G9" s="582">
        <v>46234</v>
      </c>
      <c r="H9" s="581"/>
      <c r="I9" s="581"/>
    </row>
    <row r="10" spans="1:9" ht="14">
      <c r="A10" s="562" t="s">
        <v>123</v>
      </c>
      <c r="B10" s="562"/>
      <c r="C10" s="562"/>
      <c r="D10" s="562"/>
      <c r="E10" s="562"/>
      <c r="F10" s="562"/>
      <c r="G10" s="562"/>
      <c r="H10" s="562"/>
      <c r="I10" s="562"/>
    </row>
    <row r="11" spans="1:9" ht="17.5" customHeight="1">
      <c r="A11" s="562" t="s">
        <v>323</v>
      </c>
      <c r="B11" s="562"/>
      <c r="C11" s="562"/>
      <c r="D11" s="562"/>
      <c r="E11" s="562"/>
      <c r="F11" s="562"/>
      <c r="G11" s="562"/>
      <c r="H11" s="562"/>
      <c r="I11" s="562"/>
    </row>
    <row r="12" spans="1:9" ht="14">
      <c r="A12" s="562"/>
      <c r="B12" s="562"/>
      <c r="C12" s="562"/>
      <c r="D12" s="562"/>
      <c r="E12" s="562"/>
      <c r="F12" s="562"/>
      <c r="G12" s="562"/>
      <c r="H12" s="562"/>
      <c r="I12" s="562"/>
    </row>
    <row r="13" spans="1:9" ht="14.25" customHeight="1">
      <c r="A13" s="62"/>
      <c r="B13" s="62"/>
      <c r="C13" s="62"/>
      <c r="D13" s="575" t="s">
        <v>149</v>
      </c>
      <c r="E13" s="576"/>
      <c r="F13" s="577" t="s">
        <v>494</v>
      </c>
      <c r="G13" s="578"/>
      <c r="H13" s="578"/>
      <c r="I13" s="578"/>
    </row>
    <row r="14" spans="1:9" ht="14.15" customHeight="1">
      <c r="A14" s="62"/>
      <c r="B14" s="64"/>
      <c r="C14" s="64"/>
      <c r="D14" s="64"/>
      <c r="E14" s="64"/>
      <c r="F14" s="578"/>
      <c r="G14" s="578"/>
      <c r="H14" s="578"/>
      <c r="I14" s="578"/>
    </row>
    <row r="15" spans="1:9" ht="14.25" customHeight="1">
      <c r="A15" s="62" t="s">
        <v>188</v>
      </c>
      <c r="B15" s="62"/>
      <c r="C15" s="62"/>
      <c r="D15" s="575" t="s">
        <v>189</v>
      </c>
      <c r="E15" s="576"/>
      <c r="F15" s="579" t="s">
        <v>495</v>
      </c>
      <c r="G15" s="579"/>
      <c r="H15" s="579"/>
      <c r="I15" s="579"/>
    </row>
    <row r="16" spans="1:9" ht="14">
      <c r="A16" s="62"/>
      <c r="B16" s="64"/>
      <c r="C16" s="64"/>
      <c r="D16" s="64"/>
      <c r="E16" s="64"/>
      <c r="F16" s="579"/>
      <c r="G16" s="579"/>
      <c r="H16" s="579"/>
      <c r="I16" s="579"/>
    </row>
    <row r="17" spans="1:9" ht="14.25" customHeight="1">
      <c r="A17" s="62"/>
      <c r="B17" s="62"/>
      <c r="C17" s="62"/>
      <c r="D17" s="575" t="s">
        <v>191</v>
      </c>
      <c r="E17" s="576"/>
      <c r="F17" s="577" t="s">
        <v>496</v>
      </c>
      <c r="G17" s="578"/>
      <c r="H17" s="578"/>
      <c r="I17" s="578"/>
    </row>
    <row r="18" spans="1:9" ht="14.15" customHeight="1">
      <c r="A18" s="62"/>
      <c r="B18" s="62"/>
      <c r="C18" s="62"/>
      <c r="D18" s="62"/>
      <c r="E18" s="62"/>
      <c r="F18" s="578"/>
      <c r="G18" s="578"/>
      <c r="H18" s="578"/>
      <c r="I18" s="578"/>
    </row>
    <row r="19" spans="1:9" ht="14">
      <c r="A19" s="562"/>
      <c r="B19" s="574"/>
      <c r="C19" s="574"/>
      <c r="D19" s="574"/>
      <c r="E19" s="574"/>
      <c r="F19" s="574"/>
      <c r="G19" s="574"/>
      <c r="H19" s="574"/>
      <c r="I19" s="574"/>
    </row>
    <row r="20" spans="1:9" ht="14">
      <c r="A20" s="562"/>
      <c r="B20" s="562"/>
      <c r="C20" s="562"/>
      <c r="D20" s="562"/>
      <c r="E20" s="562"/>
      <c r="F20" s="562"/>
      <c r="G20" s="562"/>
      <c r="H20" s="562"/>
      <c r="I20" s="562"/>
    </row>
    <row r="21" spans="1:9" ht="17.5" customHeight="1">
      <c r="A21" s="570" t="s">
        <v>428</v>
      </c>
      <c r="B21" s="570"/>
      <c r="C21" s="570"/>
      <c r="D21" s="570"/>
      <c r="E21" s="570"/>
      <c r="F21" s="570"/>
      <c r="G21" s="570"/>
      <c r="H21" s="570"/>
      <c r="I21" s="570"/>
    </row>
    <row r="22" spans="1:9" ht="17.5" customHeight="1">
      <c r="A22" s="571" t="s">
        <v>476</v>
      </c>
      <c r="B22" s="571"/>
      <c r="C22" s="571"/>
      <c r="D22" s="571"/>
      <c r="E22" s="571"/>
      <c r="F22" s="571"/>
      <c r="G22" s="571"/>
      <c r="H22" s="571"/>
      <c r="I22" s="571"/>
    </row>
    <row r="23" spans="1:9" ht="17.5" customHeight="1">
      <c r="A23" s="571" t="s">
        <v>426</v>
      </c>
      <c r="B23" s="570"/>
      <c r="C23" s="570"/>
      <c r="D23" s="570"/>
      <c r="E23" s="570"/>
      <c r="F23" s="570"/>
      <c r="G23" s="570"/>
      <c r="H23" s="570"/>
      <c r="I23" s="570"/>
    </row>
    <row r="24" spans="1:9" ht="17.5" customHeight="1">
      <c r="A24" s="571" t="s">
        <v>431</v>
      </c>
      <c r="B24" s="562"/>
      <c r="C24" s="562"/>
      <c r="D24" s="562"/>
      <c r="E24" s="562"/>
      <c r="F24" s="562"/>
      <c r="G24" s="562"/>
      <c r="H24" s="562"/>
      <c r="I24" s="562"/>
    </row>
    <row r="25" spans="1:9" ht="17.5" customHeight="1">
      <c r="A25" s="562" t="s">
        <v>417</v>
      </c>
      <c r="B25" s="562"/>
      <c r="C25" s="562"/>
      <c r="D25" s="562"/>
      <c r="E25" s="562"/>
      <c r="F25" s="562"/>
      <c r="G25" s="562"/>
      <c r="H25" s="562"/>
      <c r="I25" s="562"/>
    </row>
    <row r="26" spans="1:9" ht="14">
      <c r="A26" s="562"/>
      <c r="B26" s="562"/>
      <c r="C26" s="562"/>
      <c r="D26" s="562"/>
      <c r="E26" s="562"/>
      <c r="F26" s="562"/>
      <c r="G26" s="562"/>
      <c r="H26" s="562"/>
      <c r="I26" s="562"/>
    </row>
    <row r="27" spans="1:9" ht="14">
      <c r="A27" s="562"/>
      <c r="B27" s="562"/>
      <c r="C27" s="562"/>
      <c r="D27" s="562"/>
      <c r="E27" s="562"/>
      <c r="F27" s="562"/>
      <c r="G27" s="562"/>
      <c r="H27" s="562"/>
      <c r="I27" s="562"/>
    </row>
    <row r="28" spans="1:9" ht="14">
      <c r="A28" s="573" t="s">
        <v>16</v>
      </c>
      <c r="B28" s="573"/>
      <c r="C28" s="573"/>
      <c r="D28" s="573"/>
      <c r="E28" s="573"/>
      <c r="F28" s="573"/>
      <c r="G28" s="573"/>
      <c r="H28" s="573"/>
      <c r="I28" s="573"/>
    </row>
    <row r="29" spans="1:9" ht="14">
      <c r="A29" s="562"/>
      <c r="B29" s="562"/>
      <c r="C29" s="562"/>
      <c r="D29" s="562"/>
      <c r="E29" s="562"/>
      <c r="F29" s="562"/>
      <c r="G29" s="562"/>
      <c r="H29" s="562"/>
      <c r="I29" s="562"/>
    </row>
    <row r="30" spans="1:9" ht="14">
      <c r="A30" s="562"/>
      <c r="B30" s="562"/>
      <c r="C30" s="562"/>
      <c r="D30" s="562"/>
      <c r="E30" s="562"/>
      <c r="F30" s="562"/>
      <c r="G30" s="562"/>
      <c r="H30" s="562"/>
      <c r="I30" s="562"/>
    </row>
    <row r="31" spans="1:9" ht="22.5" customHeight="1">
      <c r="A31" s="562" t="s">
        <v>409</v>
      </c>
      <c r="B31" s="562"/>
      <c r="C31" s="562"/>
      <c r="D31" s="562"/>
      <c r="E31" s="562"/>
      <c r="F31" s="562"/>
      <c r="G31" s="562"/>
      <c r="H31" s="562"/>
      <c r="I31" s="562"/>
    </row>
    <row r="32" spans="1:9" ht="59.15" customHeight="1">
      <c r="A32" s="63"/>
      <c r="B32" s="565" t="s">
        <v>497</v>
      </c>
      <c r="C32" s="566"/>
      <c r="D32" s="566"/>
      <c r="E32" s="566"/>
      <c r="F32" s="566"/>
      <c r="G32" s="566"/>
      <c r="H32" s="566"/>
      <c r="I32" s="63"/>
    </row>
    <row r="33" spans="1:9" ht="14">
      <c r="A33" s="562"/>
      <c r="B33" s="562"/>
      <c r="C33" s="562"/>
      <c r="D33" s="562"/>
      <c r="E33" s="562"/>
      <c r="F33" s="562"/>
      <c r="G33" s="562"/>
      <c r="H33" s="562"/>
      <c r="I33" s="562"/>
    </row>
    <row r="34" spans="1:9" ht="14">
      <c r="A34" s="366"/>
      <c r="B34" s="393"/>
      <c r="C34" s="378"/>
      <c r="D34" s="378"/>
      <c r="E34" s="409"/>
      <c r="F34" s="410"/>
      <c r="G34" s="410"/>
      <c r="H34" s="410"/>
      <c r="I34" s="366"/>
    </row>
    <row r="35" spans="1:9" ht="14">
      <c r="A35" s="366"/>
      <c r="B35" s="393"/>
      <c r="C35" s="378"/>
      <c r="D35" s="378"/>
      <c r="E35" s="393"/>
      <c r="F35" s="378"/>
      <c r="G35" s="378"/>
      <c r="H35" s="378"/>
      <c r="I35" s="366"/>
    </row>
    <row r="36" spans="1:9" ht="22.5" customHeight="1">
      <c r="A36" s="570" t="s">
        <v>408</v>
      </c>
      <c r="B36" s="571"/>
      <c r="C36" s="571"/>
      <c r="D36" s="571"/>
      <c r="E36" s="571"/>
      <c r="F36" s="571"/>
      <c r="G36" s="571"/>
      <c r="H36" s="571"/>
      <c r="I36" s="571"/>
    </row>
    <row r="37" spans="1:9" ht="22.5" customHeight="1">
      <c r="A37" s="572" t="s">
        <v>477</v>
      </c>
      <c r="B37" s="572"/>
      <c r="C37" s="572"/>
      <c r="D37" s="572"/>
      <c r="E37" s="572"/>
      <c r="F37" s="572"/>
      <c r="G37" s="572"/>
      <c r="H37" s="572"/>
      <c r="I37" s="572"/>
    </row>
    <row r="38" spans="1:9" ht="59.15" customHeight="1">
      <c r="A38" s="63"/>
      <c r="B38" s="565" t="s">
        <v>497</v>
      </c>
      <c r="C38" s="566"/>
      <c r="D38" s="566"/>
      <c r="E38" s="566"/>
      <c r="F38" s="566"/>
      <c r="G38" s="566"/>
      <c r="H38" s="566"/>
      <c r="I38" s="63"/>
    </row>
    <row r="39" spans="1:9" ht="14">
      <c r="A39" s="562"/>
      <c r="B39" s="562"/>
      <c r="C39" s="562"/>
      <c r="D39" s="562"/>
      <c r="E39" s="562"/>
      <c r="F39" s="562"/>
      <c r="G39" s="562"/>
      <c r="H39" s="562"/>
      <c r="I39" s="562"/>
    </row>
    <row r="40" spans="1:9" ht="14">
      <c r="A40" s="366"/>
      <c r="B40" s="393"/>
      <c r="C40" s="378"/>
      <c r="D40" s="378"/>
      <c r="E40" s="409"/>
      <c r="F40" s="411"/>
      <c r="G40" s="411"/>
      <c r="H40" s="411"/>
      <c r="I40" s="366"/>
    </row>
    <row r="41" spans="1:9" ht="20" customHeight="1">
      <c r="A41" s="569" t="s">
        <v>478</v>
      </c>
      <c r="B41" s="564"/>
      <c r="C41" s="564"/>
      <c r="D41" s="564"/>
      <c r="E41" s="564"/>
      <c r="F41" s="564"/>
      <c r="G41" s="564"/>
      <c r="H41" s="564"/>
      <c r="I41" s="564"/>
    </row>
    <row r="42" spans="1:9" ht="23.5" customHeight="1">
      <c r="A42" s="563" t="s">
        <v>479</v>
      </c>
      <c r="B42" s="564"/>
      <c r="C42" s="564"/>
      <c r="D42" s="564"/>
      <c r="E42" s="564"/>
      <c r="F42" s="564"/>
      <c r="G42" s="564"/>
      <c r="H42" s="564"/>
      <c r="I42" s="564"/>
    </row>
    <row r="43" spans="1:9" ht="17.5" customHeight="1">
      <c r="A43" s="567" t="s">
        <v>419</v>
      </c>
      <c r="B43" s="568"/>
      <c r="C43" s="568"/>
      <c r="D43" s="568"/>
      <c r="E43" s="568"/>
      <c r="F43" s="568"/>
      <c r="G43" s="568"/>
      <c r="H43" s="568"/>
      <c r="I43" s="568"/>
    </row>
    <row r="44" spans="1:9" ht="35.5" customHeight="1">
      <c r="A44" s="63" t="s">
        <v>4</v>
      </c>
      <c r="B44" s="565" t="s">
        <v>498</v>
      </c>
      <c r="C44" s="566"/>
      <c r="D44" s="566"/>
      <c r="E44" s="566"/>
      <c r="F44" s="566"/>
      <c r="G44" s="566"/>
      <c r="H44" s="566"/>
      <c r="I44" s="63"/>
    </row>
    <row r="45" spans="1:9" ht="14">
      <c r="A45" s="562"/>
      <c r="B45" s="562"/>
      <c r="C45" s="562"/>
      <c r="D45" s="562"/>
      <c r="E45" s="562"/>
      <c r="F45" s="562"/>
      <c r="G45" s="562"/>
      <c r="H45" s="562"/>
      <c r="I45" s="562"/>
    </row>
    <row r="46" spans="1:9" ht="17.5" customHeight="1">
      <c r="A46" s="562" t="s">
        <v>2</v>
      </c>
      <c r="B46" s="562"/>
      <c r="C46" s="562"/>
      <c r="D46" s="562"/>
      <c r="E46" s="562"/>
      <c r="F46" s="562"/>
      <c r="G46" s="562"/>
      <c r="H46" s="562"/>
      <c r="I46" s="562"/>
    </row>
    <row r="47" spans="1:9" ht="17.5" customHeight="1">
      <c r="A47" s="562" t="s">
        <v>12</v>
      </c>
      <c r="B47" s="562"/>
      <c r="C47" s="562"/>
      <c r="D47" s="562"/>
      <c r="E47" s="562"/>
      <c r="F47" s="562"/>
      <c r="G47" s="562"/>
      <c r="H47" s="562"/>
      <c r="I47" s="562"/>
    </row>
    <row r="48" spans="1:9" ht="14">
      <c r="A48" s="562"/>
      <c r="B48" s="562"/>
      <c r="C48" s="562"/>
      <c r="D48" s="562"/>
      <c r="E48" s="562"/>
      <c r="F48" s="562"/>
      <c r="G48" s="562"/>
      <c r="H48" s="562"/>
      <c r="I48" s="562"/>
    </row>
    <row r="49" spans="1:9" ht="14">
      <c r="A49" s="562"/>
      <c r="B49" s="562"/>
      <c r="C49" s="562"/>
      <c r="D49" s="562"/>
      <c r="E49" s="562"/>
      <c r="F49" s="562"/>
      <c r="G49" s="562"/>
      <c r="H49" s="562"/>
      <c r="I49" s="562"/>
    </row>
    <row r="50" spans="1:9" ht="14">
      <c r="A50" s="562"/>
      <c r="B50" s="562"/>
      <c r="C50" s="562"/>
      <c r="D50" s="562"/>
      <c r="E50" s="562"/>
      <c r="F50" s="562"/>
      <c r="G50" s="562"/>
      <c r="H50" s="562"/>
      <c r="I50" s="562"/>
    </row>
    <row r="51" spans="1:9" ht="14">
      <c r="A51" s="562"/>
      <c r="B51" s="562"/>
      <c r="C51" s="562"/>
      <c r="D51" s="562"/>
      <c r="E51" s="562"/>
      <c r="F51" s="562"/>
      <c r="G51" s="562"/>
      <c r="H51" s="562"/>
      <c r="I51" s="562"/>
    </row>
    <row r="52" spans="1:9" ht="14">
      <c r="A52" s="562"/>
      <c r="B52" s="562"/>
      <c r="C52" s="562"/>
      <c r="D52" s="562"/>
      <c r="E52" s="562"/>
      <c r="F52" s="562"/>
      <c r="G52" s="562"/>
      <c r="H52" s="562"/>
      <c r="I52" s="562"/>
    </row>
    <row r="53" spans="1:9" ht="14">
      <c r="A53" s="562"/>
      <c r="B53" s="562"/>
      <c r="C53" s="562"/>
      <c r="D53" s="562"/>
      <c r="E53" s="562"/>
      <c r="F53" s="562"/>
      <c r="G53" s="562"/>
      <c r="H53" s="562"/>
      <c r="I53" s="562"/>
    </row>
    <row r="54" spans="1:9" ht="14">
      <c r="A54" s="562"/>
      <c r="B54" s="562"/>
      <c r="C54" s="562"/>
      <c r="D54" s="562"/>
      <c r="E54" s="562"/>
      <c r="F54" s="562"/>
      <c r="G54" s="562"/>
      <c r="H54" s="562"/>
      <c r="I54" s="562"/>
    </row>
    <row r="55" spans="1:9" ht="14">
      <c r="A55" s="562"/>
      <c r="B55" s="562"/>
      <c r="C55" s="562"/>
      <c r="D55" s="562"/>
      <c r="E55" s="562"/>
      <c r="F55" s="562"/>
      <c r="G55" s="562"/>
      <c r="H55" s="562"/>
      <c r="I55" s="562"/>
    </row>
    <row r="56" spans="1:9" ht="14">
      <c r="A56" s="562"/>
      <c r="B56" s="562"/>
      <c r="C56" s="562"/>
      <c r="D56" s="562"/>
      <c r="E56" s="562"/>
      <c r="F56" s="562"/>
      <c r="G56" s="562"/>
      <c r="H56" s="562"/>
      <c r="I56" s="562"/>
    </row>
    <row r="57" spans="1:9" ht="14">
      <c r="A57" s="562"/>
      <c r="B57" s="562"/>
      <c r="C57" s="562"/>
      <c r="D57" s="562"/>
      <c r="E57" s="562"/>
      <c r="F57" s="562"/>
      <c r="G57" s="562"/>
      <c r="H57" s="562"/>
      <c r="I57" s="562"/>
    </row>
    <row r="58" spans="1:9" ht="14">
      <c r="A58" s="562"/>
      <c r="B58" s="562"/>
      <c r="C58" s="562"/>
      <c r="D58" s="562"/>
      <c r="E58" s="562"/>
      <c r="F58" s="562"/>
      <c r="G58" s="562"/>
      <c r="H58" s="562"/>
      <c r="I58" s="562"/>
    </row>
    <row r="59" spans="1:9" ht="14">
      <c r="A59" s="562"/>
      <c r="B59" s="562"/>
      <c r="C59" s="562"/>
      <c r="D59" s="562"/>
      <c r="E59" s="562"/>
      <c r="F59" s="562"/>
      <c r="G59" s="562"/>
      <c r="H59" s="562"/>
      <c r="I59" s="562"/>
    </row>
    <row r="60" spans="1:9" ht="14">
      <c r="A60" s="562"/>
      <c r="B60" s="562"/>
      <c r="C60" s="562"/>
      <c r="D60" s="562"/>
      <c r="E60" s="562"/>
      <c r="F60" s="562"/>
      <c r="G60" s="562"/>
      <c r="H60" s="562"/>
      <c r="I60" s="562"/>
    </row>
    <row r="61" spans="1:9" ht="14">
      <c r="A61" s="562"/>
      <c r="B61" s="562"/>
      <c r="C61" s="562"/>
      <c r="D61" s="562"/>
      <c r="E61" s="562"/>
      <c r="F61" s="562"/>
      <c r="G61" s="562"/>
      <c r="H61" s="562"/>
      <c r="I61" s="562"/>
    </row>
    <row r="62" spans="1:9" ht="14">
      <c r="A62" s="562"/>
      <c r="B62" s="562"/>
      <c r="C62" s="562"/>
      <c r="D62" s="562"/>
      <c r="E62" s="562"/>
      <c r="F62" s="562"/>
      <c r="G62" s="562"/>
      <c r="H62" s="562"/>
      <c r="I62" s="562"/>
    </row>
    <row r="63" spans="1:9" ht="14">
      <c r="A63" s="562"/>
      <c r="B63" s="562"/>
      <c r="C63" s="562"/>
      <c r="D63" s="562"/>
      <c r="E63" s="562"/>
      <c r="F63" s="562"/>
      <c r="G63" s="562"/>
      <c r="H63" s="562"/>
      <c r="I63" s="562"/>
    </row>
    <row r="64" spans="1:9" ht="14">
      <c r="A64" s="562"/>
      <c r="B64" s="562"/>
      <c r="C64" s="562"/>
      <c r="D64" s="562"/>
      <c r="E64" s="562"/>
      <c r="F64" s="562"/>
      <c r="G64" s="562"/>
      <c r="H64" s="562"/>
      <c r="I64" s="562"/>
    </row>
    <row r="65" spans="1:9" ht="14">
      <c r="A65" s="562"/>
      <c r="B65" s="562"/>
      <c r="C65" s="562"/>
      <c r="D65" s="562"/>
      <c r="E65" s="562"/>
      <c r="F65" s="562"/>
      <c r="G65" s="562"/>
      <c r="H65" s="562"/>
      <c r="I65" s="562"/>
    </row>
    <row r="66" spans="1:9" ht="14">
      <c r="A66" s="562"/>
      <c r="B66" s="562"/>
      <c r="C66" s="562"/>
      <c r="D66" s="562"/>
      <c r="E66" s="562"/>
      <c r="F66" s="562"/>
      <c r="G66" s="562"/>
      <c r="H66" s="562"/>
      <c r="I66" s="562"/>
    </row>
  </sheetData>
  <mergeCells count="63">
    <mergeCell ref="A1:I1"/>
    <mergeCell ref="A2:I2"/>
    <mergeCell ref="A3:I3"/>
    <mergeCell ref="A4:I4"/>
    <mergeCell ref="A5:I5"/>
    <mergeCell ref="A6:I6"/>
    <mergeCell ref="A7:I7"/>
    <mergeCell ref="G8:I8"/>
    <mergeCell ref="G9:I9"/>
    <mergeCell ref="A10:I10"/>
    <mergeCell ref="A11:I11"/>
    <mergeCell ref="A12:I12"/>
    <mergeCell ref="D13:E13"/>
    <mergeCell ref="D15:E15"/>
    <mergeCell ref="D17:E17"/>
    <mergeCell ref="F13:I14"/>
    <mergeCell ref="F15:I16"/>
    <mergeCell ref="F17:I18"/>
    <mergeCell ref="A19:I19"/>
    <mergeCell ref="A20:I20"/>
    <mergeCell ref="A21:I21"/>
    <mergeCell ref="A22:I22"/>
    <mergeCell ref="A25:I25"/>
    <mergeCell ref="A23:I23"/>
    <mergeCell ref="A24:I24"/>
    <mergeCell ref="A26:I26"/>
    <mergeCell ref="A27:I27"/>
    <mergeCell ref="A28:I28"/>
    <mergeCell ref="A29:I29"/>
    <mergeCell ref="A30:I30"/>
    <mergeCell ref="A31:I31"/>
    <mergeCell ref="B32:H32"/>
    <mergeCell ref="A39:I39"/>
    <mergeCell ref="A41:I41"/>
    <mergeCell ref="A36:I36"/>
    <mergeCell ref="B38:H38"/>
    <mergeCell ref="A33:I33"/>
    <mergeCell ref="A37:I37"/>
    <mergeCell ref="A42:I42"/>
    <mergeCell ref="B44:H44"/>
    <mergeCell ref="A45:I45"/>
    <mergeCell ref="A46:I46"/>
    <mergeCell ref="A43:I43"/>
    <mergeCell ref="A47:I47"/>
    <mergeCell ref="A48:I48"/>
    <mergeCell ref="A49:I49"/>
    <mergeCell ref="A50:I50"/>
    <mergeCell ref="A51:I51"/>
    <mergeCell ref="A52:I52"/>
    <mergeCell ref="A53:I53"/>
    <mergeCell ref="A54:I54"/>
    <mergeCell ref="A55:I55"/>
    <mergeCell ref="A56:I56"/>
    <mergeCell ref="A57:I57"/>
    <mergeCell ref="A58:I58"/>
    <mergeCell ref="A59:I59"/>
    <mergeCell ref="A60:I60"/>
    <mergeCell ref="A61:I61"/>
    <mergeCell ref="A62:I62"/>
    <mergeCell ref="A63:I63"/>
    <mergeCell ref="A64:I64"/>
    <mergeCell ref="A65:I65"/>
    <mergeCell ref="A66:I66"/>
  </mergeCells>
  <phoneticPr fontId="20" type="Hiragana"/>
  <pageMargins left="1.1023622047244095" right="0.70866141732283472" top="0.94488188976377963" bottom="0.94488188976377963" header="0.31496062992125984" footer="0.31496062992125984"/>
  <pageSetup paperSize="9" scale="98" orientation="portrait" r:id="rId1"/>
  <rowBreaks count="1" manualBreakCount="1">
    <brk id="40" max="8"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BE"/>
  </sheetPr>
  <dimension ref="A1:XET284"/>
  <sheetViews>
    <sheetView topLeftCell="A211" zoomScale="70" zoomScaleNormal="70" workbookViewId="0">
      <selection activeCell="F220" sqref="F220:AH220"/>
    </sheetView>
  </sheetViews>
  <sheetFormatPr defaultColWidth="9" defaultRowHeight="16.5" customHeight="1"/>
  <cols>
    <col min="1" max="1" width="6.6328125" style="65" customWidth="1"/>
    <col min="2" max="38" width="3.7265625" style="65" customWidth="1"/>
    <col min="39" max="39" width="7.08984375" style="65" customWidth="1"/>
    <col min="40" max="40" width="10" style="66" customWidth="1"/>
    <col min="41" max="42" width="3.7265625" style="66" customWidth="1"/>
    <col min="43" max="43" width="11.08984375" style="66" customWidth="1"/>
    <col min="44" max="167" width="3.7265625" style="66" customWidth="1"/>
    <col min="168" max="16384" width="9" style="66"/>
  </cols>
  <sheetData>
    <row r="1" spans="1:168" ht="16.5" customHeight="1">
      <c r="A1" s="406" t="s">
        <v>14</v>
      </c>
      <c r="B1" s="407"/>
      <c r="C1" s="407"/>
      <c r="D1" s="407"/>
      <c r="E1" s="407"/>
      <c r="F1" s="407"/>
      <c r="G1" s="407"/>
      <c r="H1" s="407"/>
      <c r="I1" s="407"/>
      <c r="AB1" s="201"/>
      <c r="AE1" s="211" t="s">
        <v>365</v>
      </c>
      <c r="FL1" s="292" t="s">
        <v>145</v>
      </c>
    </row>
    <row r="2" spans="1:168" ht="20.25" customHeight="1">
      <c r="A2" s="875" t="s">
        <v>240</v>
      </c>
      <c r="B2" s="875"/>
      <c r="C2" s="875"/>
      <c r="D2" s="875"/>
      <c r="E2" s="875"/>
      <c r="F2" s="875"/>
      <c r="G2" s="875"/>
      <c r="H2" s="875"/>
      <c r="I2" s="875"/>
      <c r="J2" s="875"/>
      <c r="K2" s="875"/>
      <c r="L2" s="875"/>
      <c r="M2" s="875"/>
      <c r="N2" s="875"/>
      <c r="O2" s="875"/>
      <c r="P2" s="875"/>
      <c r="Q2" s="875"/>
      <c r="R2" s="875"/>
      <c r="S2" s="875"/>
      <c r="T2" s="875"/>
      <c r="U2" s="875"/>
      <c r="V2" s="875"/>
      <c r="W2" s="875"/>
      <c r="X2" s="875"/>
      <c r="Y2" s="875"/>
      <c r="Z2" s="875"/>
      <c r="AA2" s="875"/>
      <c r="AB2" s="875"/>
      <c r="AC2" s="875"/>
      <c r="AD2" s="875"/>
      <c r="AE2" s="875"/>
      <c r="AF2" s="875"/>
      <c r="AG2" s="875"/>
      <c r="AH2" s="875"/>
      <c r="AI2" s="233"/>
      <c r="AJ2" s="233"/>
      <c r="AK2" s="233"/>
      <c r="AL2" s="233"/>
      <c r="AM2" s="233"/>
      <c r="AN2" s="262"/>
      <c r="AO2" s="262"/>
      <c r="AP2" s="262"/>
    </row>
    <row r="3" spans="1:168" ht="22.5" customHeight="1">
      <c r="A3" s="876" t="s">
        <v>259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877"/>
      <c r="AJ3" s="877"/>
      <c r="AK3" s="121"/>
      <c r="AL3" s="121"/>
      <c r="AM3" s="77"/>
      <c r="AN3" s="121"/>
      <c r="AO3" s="235"/>
      <c r="AP3" s="121"/>
      <c r="AQ3" s="226"/>
      <c r="AR3" s="226"/>
      <c r="AS3" s="226"/>
      <c r="AT3" s="226"/>
      <c r="AU3" s="226"/>
      <c r="AV3" s="226"/>
      <c r="AW3" s="226"/>
      <c r="AX3" s="226"/>
      <c r="AY3" s="226"/>
      <c r="AZ3" s="226"/>
      <c r="BA3" s="226"/>
      <c r="BB3" s="226"/>
      <c r="BC3" s="248"/>
      <c r="BD3" s="248"/>
      <c r="BE3" s="248"/>
      <c r="BF3" s="248"/>
      <c r="BG3" s="248"/>
      <c r="BH3" s="248"/>
      <c r="BI3" s="248"/>
      <c r="BJ3" s="248"/>
      <c r="BK3" s="248"/>
      <c r="BL3" s="248"/>
      <c r="BM3" s="248"/>
      <c r="BN3" s="248"/>
      <c r="BO3" s="248"/>
      <c r="BP3" s="248"/>
      <c r="BQ3" s="248"/>
      <c r="BR3" s="248"/>
      <c r="BS3" s="248"/>
      <c r="BT3" s="248"/>
      <c r="BU3" s="248"/>
      <c r="BV3" s="248"/>
      <c r="BW3" s="248"/>
      <c r="BX3" s="290"/>
    </row>
    <row r="4" spans="1:168" ht="10.5" customHeight="1"/>
    <row r="5" spans="1:168" s="65" customFormat="1" ht="18" customHeight="1">
      <c r="A5" s="408" t="s">
        <v>192</v>
      </c>
      <c r="B5" s="71"/>
      <c r="C5" s="71"/>
      <c r="D5" s="71"/>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4"/>
      <c r="AJ5" s="74"/>
      <c r="AK5" s="77"/>
      <c r="AL5" s="77"/>
      <c r="AM5" s="77"/>
      <c r="AN5" s="77"/>
      <c r="AO5" s="77"/>
      <c r="AP5" s="77"/>
    </row>
    <row r="6" spans="1:168" s="67" customFormat="1" ht="18" customHeight="1">
      <c r="A6" s="368" t="s">
        <v>429</v>
      </c>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4"/>
      <c r="AJ6" s="74"/>
      <c r="AK6" s="118"/>
      <c r="AL6" s="118"/>
      <c r="AM6" s="259"/>
      <c r="AN6" s="263"/>
      <c r="AO6" s="263"/>
      <c r="AP6" s="263"/>
      <c r="AQ6" s="256"/>
      <c r="AR6" s="256"/>
      <c r="AS6" s="256"/>
      <c r="AT6" s="256"/>
      <c r="AU6" s="256"/>
      <c r="AV6" s="256"/>
      <c r="AW6" s="256"/>
      <c r="AX6" s="256"/>
    </row>
    <row r="7" spans="1:168" s="67" customFormat="1" ht="28" customHeight="1">
      <c r="A7" s="401"/>
      <c r="B7" s="878" t="s">
        <v>57</v>
      </c>
      <c r="C7" s="879"/>
      <c r="D7" s="879"/>
      <c r="E7" s="879"/>
      <c r="F7" s="879"/>
      <c r="G7" s="879"/>
      <c r="H7" s="880" t="s">
        <v>499</v>
      </c>
      <c r="I7" s="880"/>
      <c r="J7" s="880"/>
      <c r="K7" s="880"/>
      <c r="L7" s="880"/>
      <c r="M7" s="880"/>
      <c r="N7" s="880"/>
      <c r="O7" s="880"/>
      <c r="P7" s="880"/>
      <c r="Q7" s="880"/>
      <c r="R7" s="880"/>
      <c r="S7" s="880"/>
      <c r="T7" s="880"/>
      <c r="U7" s="880"/>
      <c r="V7" s="880"/>
      <c r="W7" s="880"/>
      <c r="X7" s="880"/>
      <c r="Y7" s="880"/>
      <c r="Z7" s="880"/>
      <c r="AA7" s="880"/>
      <c r="AB7" s="880"/>
      <c r="AC7" s="880"/>
      <c r="AD7" s="880"/>
      <c r="AE7" s="880"/>
      <c r="AF7" s="142"/>
      <c r="AG7" s="142"/>
      <c r="AH7" s="142"/>
      <c r="AI7" s="10"/>
      <c r="AJ7" s="10"/>
      <c r="AK7" s="10"/>
      <c r="AL7" s="256"/>
      <c r="AM7" s="256"/>
      <c r="AN7" s="256"/>
      <c r="AO7" s="256"/>
      <c r="AP7" s="256"/>
      <c r="AQ7" s="256"/>
      <c r="AR7" s="256"/>
      <c r="AS7" s="256"/>
    </row>
    <row r="8" spans="1:168" s="67" customFormat="1" ht="28" customHeight="1">
      <c r="A8" s="73"/>
      <c r="B8" s="878" t="s">
        <v>194</v>
      </c>
      <c r="C8" s="879"/>
      <c r="D8" s="879"/>
      <c r="E8" s="879"/>
      <c r="F8" s="879"/>
      <c r="G8" s="879"/>
      <c r="H8" s="881" t="s">
        <v>500</v>
      </c>
      <c r="I8" s="881"/>
      <c r="J8" s="881"/>
      <c r="K8" s="881"/>
      <c r="L8" s="881"/>
      <c r="M8" s="881"/>
      <c r="N8" s="881"/>
      <c r="O8" s="881"/>
      <c r="P8" s="881"/>
      <c r="Q8" s="881"/>
      <c r="R8" s="881"/>
      <c r="S8" s="881"/>
      <c r="T8" s="881"/>
      <c r="U8" s="881"/>
      <c r="V8" s="881"/>
      <c r="W8" s="881"/>
      <c r="X8" s="881"/>
      <c r="Y8" s="881"/>
      <c r="Z8" s="881"/>
      <c r="AA8" s="881"/>
      <c r="AB8" s="881"/>
      <c r="AC8" s="881"/>
      <c r="AD8" s="881"/>
      <c r="AE8" s="881"/>
      <c r="AF8" s="221"/>
      <c r="AG8" s="221"/>
      <c r="AH8" s="221"/>
      <c r="AI8" s="234"/>
      <c r="AJ8" s="234"/>
      <c r="AK8" s="234"/>
      <c r="AL8" s="256"/>
      <c r="AM8" s="256"/>
      <c r="AN8" s="256"/>
      <c r="AO8" s="256"/>
      <c r="AP8" s="256"/>
      <c r="AQ8" s="256"/>
      <c r="AR8" s="256"/>
      <c r="AS8" s="256"/>
    </row>
    <row r="9" spans="1:168" ht="37.5" customHeight="1">
      <c r="A9" s="74"/>
      <c r="B9" s="696" t="s">
        <v>109</v>
      </c>
      <c r="C9" s="854" t="s">
        <v>195</v>
      </c>
      <c r="D9" s="879"/>
      <c r="E9" s="879"/>
      <c r="F9" s="879"/>
      <c r="G9" s="879"/>
      <c r="H9" s="882" t="s">
        <v>501</v>
      </c>
      <c r="I9" s="883"/>
      <c r="J9" s="883"/>
      <c r="K9" s="883"/>
      <c r="L9" s="883"/>
      <c r="M9" s="883"/>
      <c r="N9" s="883"/>
      <c r="O9" s="884" t="s">
        <v>276</v>
      </c>
      <c r="P9" s="885"/>
      <c r="Q9" s="885"/>
      <c r="R9" s="885"/>
      <c r="S9" s="885"/>
      <c r="T9" s="885"/>
      <c r="U9" s="885"/>
      <c r="V9" s="885"/>
      <c r="W9" s="885"/>
      <c r="X9" s="885"/>
      <c r="Y9" s="885"/>
      <c r="Z9" s="91"/>
      <c r="AA9" s="91"/>
      <c r="AB9" s="91"/>
      <c r="AC9" s="91"/>
      <c r="AD9" s="91"/>
      <c r="AE9" s="74"/>
      <c r="AF9" s="74"/>
      <c r="AG9" s="74"/>
      <c r="AH9" s="74"/>
      <c r="AI9" s="74"/>
      <c r="AJ9" s="74"/>
      <c r="AK9" s="118"/>
      <c r="AL9" s="118"/>
      <c r="AM9" s="118"/>
      <c r="AN9" s="118"/>
      <c r="AO9" s="118"/>
      <c r="AP9" s="118"/>
      <c r="AQ9" s="226"/>
      <c r="AR9" s="226"/>
      <c r="AS9" s="226"/>
      <c r="AT9" s="226"/>
      <c r="AU9" s="226"/>
      <c r="AV9" s="226"/>
      <c r="AW9" s="226"/>
      <c r="AX9" s="226"/>
      <c r="AY9" s="226"/>
      <c r="AZ9" s="226"/>
      <c r="BA9" s="226"/>
      <c r="BB9" s="226"/>
      <c r="BC9" s="226"/>
      <c r="BD9" s="226"/>
      <c r="BE9" s="226"/>
      <c r="BF9" s="226"/>
      <c r="BG9" s="226"/>
      <c r="BH9" s="226"/>
      <c r="BI9" s="226"/>
      <c r="BJ9" s="226"/>
      <c r="BK9" s="226"/>
    </row>
    <row r="10" spans="1:168" ht="30" customHeight="1">
      <c r="A10" s="74"/>
      <c r="B10" s="697"/>
      <c r="C10" s="854" t="s">
        <v>198</v>
      </c>
      <c r="D10" s="879"/>
      <c r="E10" s="879"/>
      <c r="F10" s="879"/>
      <c r="G10" s="879"/>
      <c r="H10" s="886" t="s">
        <v>502</v>
      </c>
      <c r="I10" s="886"/>
      <c r="J10" s="886"/>
      <c r="K10" s="886"/>
      <c r="L10" s="886"/>
      <c r="M10" s="886"/>
      <c r="N10" s="886"/>
      <c r="O10" s="886"/>
      <c r="P10" s="886"/>
      <c r="Q10" s="886"/>
      <c r="R10" s="886"/>
      <c r="S10" s="886"/>
      <c r="T10" s="886"/>
      <c r="U10" s="886"/>
      <c r="V10" s="886"/>
      <c r="W10" s="886"/>
      <c r="X10" s="886"/>
      <c r="Y10" s="886"/>
      <c r="Z10" s="886"/>
      <c r="AA10" s="699" t="s">
        <v>206</v>
      </c>
      <c r="AB10" s="699"/>
      <c r="AC10" s="699"/>
      <c r="AD10" s="699"/>
      <c r="AE10" s="699"/>
      <c r="AF10" s="699"/>
      <c r="AG10" s="699"/>
      <c r="AH10" s="699"/>
      <c r="AI10" s="226"/>
      <c r="AJ10" s="226"/>
      <c r="AK10" s="226"/>
      <c r="AL10" s="226"/>
      <c r="AM10" s="226"/>
      <c r="AN10" s="226"/>
      <c r="AO10" s="226"/>
      <c r="AP10" s="226"/>
      <c r="AQ10" s="226"/>
      <c r="AR10" s="226"/>
    </row>
    <row r="11" spans="1:168" ht="28" customHeight="1">
      <c r="A11" s="74"/>
      <c r="B11" s="697"/>
      <c r="C11" s="805" t="s">
        <v>199</v>
      </c>
      <c r="D11" s="693"/>
      <c r="E11" s="693"/>
      <c r="F11" s="693"/>
      <c r="G11" s="694"/>
      <c r="H11" s="887" t="s">
        <v>503</v>
      </c>
      <c r="I11" s="888"/>
      <c r="J11" s="888"/>
      <c r="K11" s="888"/>
      <c r="L11" s="888"/>
      <c r="M11" s="888"/>
      <c r="N11" s="888"/>
      <c r="O11" s="888"/>
      <c r="P11" s="888"/>
      <c r="Q11" s="888"/>
      <c r="R11" s="180"/>
      <c r="S11" s="90"/>
      <c r="T11" s="76"/>
      <c r="U11" s="187"/>
      <c r="V11" s="187"/>
      <c r="W11" s="187"/>
      <c r="X11" s="187"/>
      <c r="Y11" s="187"/>
      <c r="Z11" s="90"/>
      <c r="AA11" s="699"/>
      <c r="AB11" s="699"/>
      <c r="AC11" s="699"/>
      <c r="AD11" s="699"/>
      <c r="AE11" s="699"/>
      <c r="AF11" s="699"/>
      <c r="AG11" s="699"/>
      <c r="AH11" s="699"/>
      <c r="AI11" s="226"/>
      <c r="AJ11" s="226"/>
      <c r="AK11" s="248"/>
      <c r="AL11" s="248"/>
      <c r="AM11" s="248"/>
      <c r="AN11" s="248"/>
      <c r="AO11" s="248"/>
      <c r="AP11" s="248"/>
      <c r="AQ11" s="248"/>
      <c r="AR11" s="248"/>
      <c r="AS11" s="248"/>
      <c r="AT11" s="248"/>
      <c r="AU11" s="248"/>
      <c r="AV11" s="248"/>
      <c r="AW11" s="287"/>
      <c r="AX11" s="287"/>
      <c r="AY11" s="287"/>
      <c r="AZ11" s="287"/>
      <c r="BA11" s="248"/>
      <c r="BB11" s="248"/>
      <c r="BC11" s="248"/>
      <c r="BD11" s="248"/>
      <c r="BE11" s="290"/>
    </row>
    <row r="12" spans="1:168" ht="28" customHeight="1">
      <c r="A12" s="74"/>
      <c r="B12" s="697"/>
      <c r="C12" s="854" t="s">
        <v>27</v>
      </c>
      <c r="D12" s="879"/>
      <c r="E12" s="879"/>
      <c r="F12" s="879"/>
      <c r="G12" s="879"/>
      <c r="H12" s="887" t="s">
        <v>504</v>
      </c>
      <c r="I12" s="888"/>
      <c r="J12" s="888"/>
      <c r="K12" s="888"/>
      <c r="L12" s="888"/>
      <c r="M12" s="888"/>
      <c r="N12" s="888"/>
      <c r="O12" s="888"/>
      <c r="P12" s="888"/>
      <c r="Q12" s="888"/>
      <c r="R12" s="91"/>
      <c r="S12" s="91"/>
      <c r="T12" s="91"/>
      <c r="U12" s="91"/>
      <c r="V12" s="91"/>
      <c r="W12" s="91"/>
      <c r="X12" s="91"/>
      <c r="Y12" s="91"/>
      <c r="Z12" s="80"/>
      <c r="AA12" s="80"/>
      <c r="AB12" s="80"/>
      <c r="AC12" s="80"/>
      <c r="AD12" s="80"/>
      <c r="AE12" s="195"/>
      <c r="AF12" s="195"/>
      <c r="AG12" s="700"/>
      <c r="AH12" s="701"/>
      <c r="AI12" s="701"/>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row>
    <row r="13" spans="1:168" ht="28" customHeight="1">
      <c r="A13" s="74"/>
      <c r="B13" s="698"/>
      <c r="C13" s="854" t="s">
        <v>201</v>
      </c>
      <c r="D13" s="879"/>
      <c r="E13" s="879"/>
      <c r="F13" s="879"/>
      <c r="G13" s="879"/>
      <c r="H13" s="889" t="s">
        <v>505</v>
      </c>
      <c r="I13" s="890"/>
      <c r="J13" s="890"/>
      <c r="K13" s="890"/>
      <c r="L13" s="890"/>
      <c r="M13" s="890"/>
      <c r="N13" s="890"/>
      <c r="O13" s="890"/>
      <c r="P13" s="890"/>
      <c r="Q13" s="890"/>
      <c r="R13" s="890"/>
      <c r="S13" s="890"/>
      <c r="T13" s="890"/>
      <c r="U13" s="890"/>
      <c r="V13" s="890"/>
      <c r="W13" s="890"/>
      <c r="X13" s="890"/>
      <c r="Y13" s="891"/>
      <c r="Z13" s="80"/>
      <c r="AA13" s="80"/>
      <c r="AB13" s="80"/>
      <c r="AC13" s="80"/>
      <c r="AD13" s="80"/>
      <c r="AE13" s="182"/>
      <c r="AF13" s="182"/>
      <c r="AG13" s="701"/>
      <c r="AH13" s="701"/>
      <c r="AI13" s="701"/>
      <c r="AJ13" s="226"/>
      <c r="AK13" s="248"/>
      <c r="AL13" s="248"/>
      <c r="AM13" s="248"/>
      <c r="AN13" s="248"/>
      <c r="AO13" s="248"/>
      <c r="AP13" s="248"/>
      <c r="AQ13" s="248"/>
      <c r="AR13" s="248"/>
      <c r="AS13" s="248"/>
      <c r="AT13" s="248"/>
      <c r="AU13" s="248"/>
      <c r="AV13" s="248"/>
      <c r="AW13" s="248"/>
      <c r="AX13" s="248"/>
      <c r="AY13" s="248"/>
      <c r="AZ13" s="248"/>
      <c r="BA13" s="248"/>
      <c r="BB13" s="248"/>
      <c r="BC13" s="248"/>
      <c r="BD13" s="248"/>
      <c r="BE13" s="290"/>
    </row>
    <row r="14" spans="1:168" ht="28" customHeight="1">
      <c r="A14" s="74"/>
      <c r="B14" s="854" t="s">
        <v>203</v>
      </c>
      <c r="C14" s="879"/>
      <c r="D14" s="879"/>
      <c r="E14" s="879"/>
      <c r="F14" s="879"/>
      <c r="G14" s="879"/>
      <c r="H14" s="892" t="s">
        <v>506</v>
      </c>
      <c r="I14" s="893"/>
      <c r="J14" s="161"/>
      <c r="K14" s="161"/>
      <c r="L14" s="161"/>
      <c r="M14" s="134"/>
      <c r="N14" s="134"/>
      <c r="O14" s="134"/>
      <c r="P14" s="134"/>
      <c r="Q14" s="134"/>
      <c r="R14" s="134"/>
      <c r="S14" s="161"/>
      <c r="T14" s="161"/>
      <c r="U14" s="161"/>
      <c r="V14" s="134"/>
      <c r="W14" s="134"/>
      <c r="X14" s="134"/>
      <c r="Y14" s="134"/>
      <c r="Z14" s="134"/>
      <c r="AA14" s="134"/>
      <c r="AB14" s="134"/>
      <c r="AC14" s="134"/>
      <c r="AD14" s="134"/>
      <c r="AE14" s="80"/>
      <c r="AF14" s="80"/>
      <c r="AG14" s="80"/>
      <c r="AH14" s="80"/>
      <c r="AI14" s="80"/>
      <c r="AJ14" s="80"/>
      <c r="AK14" s="182"/>
      <c r="AL14" s="182"/>
      <c r="AM14" s="254"/>
      <c r="AN14" s="264"/>
      <c r="AO14" s="264"/>
      <c r="AP14" s="226"/>
      <c r="AQ14" s="248"/>
      <c r="AR14" s="248"/>
      <c r="AS14" s="248"/>
      <c r="AT14" s="248"/>
      <c r="AU14" s="248"/>
      <c r="AV14" s="248"/>
      <c r="AW14" s="248"/>
      <c r="AX14" s="248"/>
      <c r="AY14" s="248"/>
      <c r="AZ14" s="248"/>
      <c r="BA14" s="248"/>
      <c r="BB14" s="248"/>
      <c r="BC14" s="248"/>
      <c r="BD14" s="248"/>
      <c r="BE14" s="248"/>
      <c r="BF14" s="248"/>
      <c r="BG14" s="248"/>
      <c r="BH14" s="248"/>
      <c r="BI14" s="248"/>
      <c r="BJ14" s="248"/>
      <c r="BK14" s="290"/>
    </row>
    <row r="15" spans="1:168" ht="15" customHeight="1">
      <c r="A15" s="75"/>
      <c r="B15" s="85"/>
      <c r="C15" s="27"/>
      <c r="D15" s="27"/>
      <c r="E15" s="27"/>
      <c r="F15" s="27"/>
      <c r="G15" s="27"/>
      <c r="H15" s="157"/>
      <c r="I15" s="159"/>
      <c r="J15" s="162"/>
      <c r="K15" s="162"/>
      <c r="L15" s="162"/>
      <c r="M15" s="135"/>
      <c r="N15" s="135"/>
      <c r="O15" s="135"/>
      <c r="P15" s="135"/>
      <c r="Q15" s="135"/>
      <c r="R15" s="135"/>
      <c r="S15" s="162"/>
      <c r="T15" s="162"/>
      <c r="U15" s="162"/>
      <c r="V15" s="135"/>
      <c r="W15" s="135"/>
      <c r="X15" s="135"/>
      <c r="Y15" s="135"/>
      <c r="Z15" s="135"/>
      <c r="AA15" s="135"/>
      <c r="AB15" s="135"/>
      <c r="AC15" s="135"/>
      <c r="AD15" s="135"/>
      <c r="AE15" s="212"/>
      <c r="AF15" s="212"/>
      <c r="AG15" s="212"/>
      <c r="AH15" s="212"/>
      <c r="AI15" s="212"/>
      <c r="AJ15" s="212"/>
      <c r="AM15" s="254"/>
      <c r="AN15" s="264"/>
      <c r="AO15" s="264"/>
      <c r="AQ15" s="281"/>
      <c r="AR15" s="281"/>
      <c r="AS15" s="281"/>
      <c r="AT15" s="281"/>
      <c r="AU15" s="281"/>
      <c r="AV15" s="281"/>
      <c r="AW15" s="281"/>
      <c r="AX15" s="281"/>
      <c r="AY15" s="281"/>
      <c r="AZ15" s="281"/>
      <c r="BA15" s="281"/>
      <c r="BB15" s="281"/>
      <c r="BC15" s="281"/>
      <c r="BD15" s="281"/>
      <c r="BE15" s="281"/>
      <c r="BF15" s="281"/>
      <c r="BG15" s="281"/>
      <c r="BH15" s="281"/>
      <c r="BI15" s="281"/>
      <c r="BJ15" s="281"/>
      <c r="BK15" s="291"/>
    </row>
    <row r="16" spans="1:168" ht="18" customHeight="1">
      <c r="A16" s="74" t="s">
        <v>165</v>
      </c>
      <c r="B16" s="91"/>
      <c r="C16" s="91"/>
      <c r="D16" s="134"/>
      <c r="E16" s="134"/>
      <c r="F16" s="134"/>
      <c r="G16" s="134"/>
      <c r="H16" s="134"/>
      <c r="I16" s="134"/>
      <c r="J16" s="120"/>
      <c r="K16" s="120"/>
      <c r="L16" s="120"/>
      <c r="M16" s="134"/>
      <c r="N16" s="134"/>
      <c r="O16" s="134"/>
      <c r="P16" s="134"/>
      <c r="Q16" s="134"/>
      <c r="R16" s="134"/>
      <c r="S16" s="120"/>
      <c r="T16" s="120"/>
      <c r="U16" s="120"/>
      <c r="V16" s="134"/>
      <c r="W16" s="134"/>
      <c r="X16" s="134"/>
      <c r="Y16" s="134"/>
      <c r="Z16" s="134"/>
      <c r="AA16" s="134"/>
      <c r="AB16" s="134"/>
      <c r="AC16" s="134"/>
      <c r="AD16" s="134"/>
      <c r="AE16" s="213"/>
      <c r="AF16" s="213"/>
      <c r="AG16" s="213"/>
      <c r="AH16" s="213"/>
      <c r="AI16" s="213"/>
      <c r="AJ16" s="213"/>
      <c r="AK16" s="182"/>
      <c r="AL16" s="182"/>
      <c r="AM16" s="77"/>
      <c r="AN16" s="226"/>
      <c r="AO16" s="235"/>
      <c r="AP16" s="226"/>
      <c r="AQ16" s="248"/>
      <c r="AR16" s="248"/>
      <c r="AS16" s="248"/>
      <c r="AT16" s="248"/>
      <c r="AU16" s="248"/>
      <c r="AV16" s="248"/>
      <c r="AW16" s="248"/>
      <c r="AX16" s="248"/>
      <c r="AY16" s="248"/>
      <c r="AZ16" s="248"/>
      <c r="BA16" s="248"/>
      <c r="BB16" s="248"/>
      <c r="BC16" s="248"/>
      <c r="BD16" s="248"/>
      <c r="BE16" s="248"/>
      <c r="BF16" s="248"/>
      <c r="BG16" s="248"/>
      <c r="BH16" s="248"/>
      <c r="BI16" s="248"/>
      <c r="BJ16" s="248"/>
      <c r="BK16" s="290"/>
    </row>
    <row r="17" spans="1:76 16345:16374" ht="4.5" customHeight="1">
      <c r="A17" s="75"/>
      <c r="B17" s="92"/>
      <c r="C17" s="92"/>
      <c r="D17" s="135"/>
      <c r="E17" s="135"/>
      <c r="F17" s="135"/>
      <c r="G17" s="135"/>
      <c r="H17" s="135"/>
      <c r="I17" s="135"/>
      <c r="J17" s="144"/>
      <c r="K17" s="144"/>
      <c r="L17" s="144"/>
      <c r="M17" s="135"/>
      <c r="N17" s="135"/>
      <c r="O17" s="135"/>
      <c r="P17" s="135"/>
      <c r="Q17" s="135"/>
      <c r="R17" s="135"/>
      <c r="S17" s="144"/>
      <c r="T17" s="144"/>
      <c r="U17" s="144"/>
      <c r="V17" s="135"/>
      <c r="W17" s="135"/>
      <c r="X17" s="135"/>
      <c r="Y17" s="135"/>
      <c r="Z17" s="135"/>
      <c r="AA17" s="135"/>
      <c r="AB17" s="135"/>
      <c r="AC17" s="135"/>
      <c r="AD17" s="135"/>
      <c r="AE17" s="214"/>
      <c r="AF17" s="214"/>
      <c r="AG17" s="214"/>
      <c r="AH17" s="214"/>
      <c r="AI17" s="214"/>
      <c r="AJ17" s="214"/>
      <c r="AM17" s="77"/>
      <c r="AO17" s="235"/>
      <c r="AQ17" s="281"/>
      <c r="AR17" s="281"/>
      <c r="AS17" s="281"/>
      <c r="AT17" s="281"/>
      <c r="AU17" s="281"/>
      <c r="AV17" s="281"/>
      <c r="AW17" s="281"/>
      <c r="AX17" s="281"/>
      <c r="AY17" s="281"/>
      <c r="AZ17" s="281"/>
      <c r="BA17" s="281"/>
      <c r="BB17" s="281"/>
      <c r="BC17" s="281"/>
      <c r="BD17" s="281"/>
      <c r="BE17" s="281"/>
      <c r="BF17" s="281"/>
      <c r="BG17" s="281"/>
      <c r="BH17" s="281"/>
      <c r="BI17" s="281"/>
      <c r="BJ17" s="281"/>
      <c r="BK17" s="291"/>
    </row>
    <row r="18" spans="1:76 16345:16374" ht="19" customHeight="1">
      <c r="A18" s="76"/>
      <c r="B18" s="93"/>
      <c r="C18" s="94" t="s">
        <v>261</v>
      </c>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204"/>
      <c r="AD18" s="204"/>
      <c r="AE18" s="215"/>
      <c r="AF18" s="215"/>
      <c r="AG18" s="215"/>
      <c r="AH18" s="215"/>
      <c r="AI18" s="215"/>
      <c r="AJ18" s="215"/>
      <c r="AK18" s="121"/>
      <c r="AL18" s="121"/>
      <c r="AM18" s="77"/>
      <c r="AN18" s="121"/>
      <c r="AO18" s="235"/>
      <c r="AP18" s="121"/>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90"/>
    </row>
    <row r="19" spans="1:76 16345:16374" ht="4.5" customHeight="1">
      <c r="A19" s="76"/>
      <c r="B19" s="76"/>
      <c r="C19" s="76"/>
      <c r="D19" s="136"/>
      <c r="E19" s="136"/>
      <c r="F19" s="136"/>
      <c r="G19" s="136"/>
      <c r="H19" s="136"/>
      <c r="I19" s="136"/>
      <c r="J19" s="163"/>
      <c r="K19" s="163"/>
      <c r="L19" s="163"/>
      <c r="M19" s="136"/>
      <c r="N19" s="136"/>
      <c r="O19" s="136"/>
      <c r="P19" s="136"/>
      <c r="Q19" s="136"/>
      <c r="R19" s="136"/>
      <c r="S19" s="163"/>
      <c r="T19" s="163"/>
      <c r="U19" s="163"/>
      <c r="V19" s="136"/>
      <c r="W19" s="136"/>
      <c r="X19" s="136"/>
      <c r="Y19" s="136"/>
      <c r="Z19" s="136"/>
      <c r="AA19" s="136"/>
      <c r="AB19" s="202"/>
      <c r="AC19" s="205"/>
      <c r="AD19" s="205"/>
      <c r="AE19" s="213"/>
      <c r="AF19" s="213"/>
      <c r="AG19" s="213"/>
      <c r="AH19" s="213"/>
      <c r="AI19" s="213"/>
      <c r="AJ19" s="213"/>
      <c r="AM19" s="77"/>
      <c r="AO19" s="235"/>
      <c r="AQ19" s="248"/>
      <c r="AR19" s="248"/>
      <c r="AS19" s="248"/>
      <c r="AT19" s="248"/>
      <c r="AU19" s="248"/>
      <c r="AV19" s="248"/>
      <c r="AW19" s="248"/>
      <c r="AX19" s="248"/>
      <c r="AY19" s="248"/>
      <c r="AZ19" s="248"/>
      <c r="BA19" s="248"/>
      <c r="BB19" s="248"/>
      <c r="BC19" s="248"/>
      <c r="BD19" s="248"/>
      <c r="BE19" s="248"/>
      <c r="BF19" s="248"/>
      <c r="BG19" s="248"/>
      <c r="BH19" s="248"/>
      <c r="BI19" s="248"/>
      <c r="BJ19" s="248"/>
      <c r="BK19" s="290"/>
    </row>
    <row r="20" spans="1:76 16345:16374" ht="19" customHeight="1">
      <c r="A20" s="76"/>
      <c r="B20" s="93" t="s">
        <v>452</v>
      </c>
      <c r="C20" s="94" t="s">
        <v>245</v>
      </c>
      <c r="D20" s="136"/>
      <c r="E20" s="136"/>
      <c r="F20" s="136"/>
      <c r="G20" s="136"/>
      <c r="H20" s="136"/>
      <c r="I20" s="136"/>
      <c r="J20" s="164"/>
      <c r="K20" s="164"/>
      <c r="L20" s="164"/>
      <c r="M20" s="136"/>
      <c r="N20" s="136"/>
      <c r="O20" s="136" t="s">
        <v>287</v>
      </c>
      <c r="P20" s="136"/>
      <c r="Q20" s="136"/>
      <c r="R20" s="136"/>
      <c r="S20" s="894" t="s">
        <v>85</v>
      </c>
      <c r="T20" s="895"/>
      <c r="U20" s="896">
        <v>7</v>
      </c>
      <c r="V20" s="897"/>
      <c r="W20" s="136" t="s">
        <v>204</v>
      </c>
      <c r="X20" s="136"/>
      <c r="Y20" s="136"/>
      <c r="Z20" s="136"/>
      <c r="AA20" s="136"/>
      <c r="AB20" s="136"/>
      <c r="AC20" s="134"/>
      <c r="AD20" s="134"/>
      <c r="AE20" s="213"/>
      <c r="AF20" s="213"/>
      <c r="AG20" s="213"/>
      <c r="AH20" s="213"/>
      <c r="AI20" s="213"/>
      <c r="AJ20" s="213"/>
      <c r="AM20" s="77"/>
      <c r="AO20" s="235"/>
      <c r="AQ20" s="248"/>
      <c r="AR20" s="248"/>
      <c r="AS20" s="248"/>
      <c r="AT20" s="248"/>
      <c r="AU20" s="248"/>
      <c r="AV20" s="248"/>
      <c r="AW20" s="248"/>
      <c r="AX20" s="248"/>
      <c r="AY20" s="248"/>
      <c r="AZ20" s="248"/>
      <c r="BA20" s="248"/>
      <c r="BB20" s="248"/>
      <c r="BC20" s="248"/>
      <c r="BD20" s="248"/>
      <c r="BE20" s="248"/>
      <c r="BF20" s="248"/>
      <c r="BG20" s="248"/>
      <c r="BH20" s="248"/>
      <c r="BI20" s="248"/>
      <c r="BJ20" s="248"/>
      <c r="BK20" s="290"/>
    </row>
    <row r="21" spans="1:76 16345:16374" ht="4.5" customHeight="1">
      <c r="A21" s="76"/>
      <c r="B21" s="76"/>
      <c r="C21" s="76"/>
      <c r="D21" s="136"/>
      <c r="E21" s="136"/>
      <c r="F21" s="136"/>
      <c r="G21" s="136"/>
      <c r="H21" s="136"/>
      <c r="I21" s="136"/>
      <c r="J21" s="165"/>
      <c r="K21" s="165"/>
      <c r="L21" s="165"/>
      <c r="M21" s="136"/>
      <c r="N21" s="136"/>
      <c r="O21" s="136"/>
      <c r="P21" s="136"/>
      <c r="Q21" s="136"/>
      <c r="R21" s="136"/>
      <c r="S21" s="165"/>
      <c r="T21" s="165"/>
      <c r="U21" s="165"/>
      <c r="V21" s="136"/>
      <c r="W21" s="136"/>
      <c r="X21" s="136"/>
      <c r="Y21" s="136"/>
      <c r="Z21" s="136"/>
      <c r="AA21" s="136"/>
      <c r="AB21" s="136"/>
      <c r="AC21" s="134"/>
      <c r="AD21" s="134"/>
      <c r="AE21" s="213"/>
      <c r="AF21" s="213"/>
      <c r="AG21" s="213"/>
      <c r="AH21" s="213"/>
      <c r="AI21" s="213"/>
      <c r="AJ21" s="213"/>
      <c r="AM21" s="77"/>
      <c r="AO21" s="235"/>
      <c r="AQ21" s="248"/>
      <c r="AR21" s="248"/>
      <c r="AS21" s="248"/>
      <c r="AT21" s="248"/>
      <c r="AU21" s="248"/>
      <c r="AV21" s="248"/>
      <c r="AW21" s="248"/>
      <c r="AX21" s="248"/>
      <c r="AY21" s="248"/>
      <c r="AZ21" s="248"/>
      <c r="BA21" s="248"/>
      <c r="BB21" s="248"/>
      <c r="BC21" s="248"/>
      <c r="BD21" s="248"/>
      <c r="BE21" s="248"/>
      <c r="BF21" s="248"/>
      <c r="BG21" s="248"/>
      <c r="BH21" s="248"/>
      <c r="BI21" s="248"/>
      <c r="BJ21" s="248"/>
      <c r="BK21" s="290"/>
    </row>
    <row r="22" spans="1:76 16345:16374" ht="22.5" customHeight="1">
      <c r="A22" s="76"/>
      <c r="B22" s="94"/>
      <c r="C22" s="94"/>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204"/>
      <c r="AD22" s="204"/>
      <c r="AE22" s="215"/>
      <c r="AF22" s="215"/>
      <c r="AG22" s="215"/>
      <c r="AH22" s="215"/>
      <c r="AI22" s="215"/>
      <c r="AJ22" s="215"/>
      <c r="AK22" s="121"/>
      <c r="AL22" s="121"/>
      <c r="AM22" s="77"/>
      <c r="AN22" s="121"/>
      <c r="AO22" s="235"/>
      <c r="AP22" s="121"/>
      <c r="AQ22" s="226"/>
      <c r="AR22" s="226"/>
      <c r="AS22" s="226"/>
      <c r="AT22" s="226"/>
      <c r="AU22" s="226"/>
      <c r="AV22" s="226"/>
      <c r="AW22" s="226"/>
      <c r="AX22" s="226"/>
      <c r="AY22" s="226"/>
      <c r="AZ22" s="226"/>
      <c r="BA22" s="226"/>
      <c r="BB22" s="226"/>
      <c r="BC22" s="248"/>
      <c r="BD22" s="248"/>
      <c r="BE22" s="248"/>
      <c r="BF22" s="248"/>
      <c r="BG22" s="248"/>
      <c r="BH22" s="248"/>
      <c r="BI22" s="248"/>
      <c r="BJ22" s="248"/>
      <c r="BK22" s="248"/>
      <c r="BL22" s="248"/>
      <c r="BM22" s="248"/>
      <c r="BN22" s="248"/>
      <c r="BO22" s="248"/>
      <c r="BP22" s="248"/>
      <c r="BQ22" s="248"/>
      <c r="BR22" s="248"/>
      <c r="BS22" s="248"/>
      <c r="BT22" s="248"/>
      <c r="BU22" s="248"/>
      <c r="BV22" s="248"/>
      <c r="BW22" s="248"/>
      <c r="BX22" s="290"/>
    </row>
    <row r="23" spans="1:76 16345:16374" s="67" customFormat="1" ht="15" customHeight="1">
      <c r="A23" s="74"/>
      <c r="B23" s="91"/>
      <c r="C23" s="91"/>
      <c r="D23" s="134"/>
      <c r="E23" s="134"/>
      <c r="F23" s="134"/>
      <c r="G23" s="134"/>
      <c r="H23" s="134"/>
      <c r="I23" s="134"/>
      <c r="J23" s="120"/>
      <c r="K23" s="120"/>
      <c r="L23" s="120"/>
      <c r="M23" s="134"/>
      <c r="N23" s="134"/>
      <c r="O23" s="134"/>
      <c r="P23" s="134"/>
      <c r="Q23" s="134"/>
      <c r="R23" s="134"/>
      <c r="S23" s="120"/>
      <c r="T23" s="120"/>
      <c r="U23" s="120"/>
      <c r="V23" s="132"/>
      <c r="W23" s="132"/>
      <c r="X23" s="90"/>
      <c r="Y23" s="90"/>
      <c r="Z23" s="90"/>
      <c r="AA23" s="90"/>
      <c r="AB23" s="90"/>
      <c r="AC23" s="90"/>
      <c r="AD23" s="90"/>
      <c r="AE23" s="90"/>
      <c r="AF23" s="90"/>
      <c r="AG23" s="90"/>
      <c r="AH23" s="90"/>
      <c r="AI23" s="90"/>
      <c r="AJ23" s="90"/>
      <c r="AK23" s="84"/>
      <c r="AL23" s="84"/>
      <c r="AM23" s="84"/>
      <c r="XDQ23" s="66"/>
      <c r="XDR23" s="66"/>
      <c r="XDS23" s="66"/>
      <c r="XDT23" s="66"/>
      <c r="XDU23" s="66"/>
      <c r="XDV23" s="66"/>
      <c r="XDW23" s="66"/>
      <c r="XDX23" s="66"/>
      <c r="XDY23" s="66"/>
      <c r="XDZ23" s="66"/>
      <c r="XEA23" s="66"/>
      <c r="XEB23" s="66"/>
      <c r="XEC23" s="66"/>
      <c r="XED23" s="66"/>
      <c r="XEE23" s="66"/>
      <c r="XEF23" s="66"/>
      <c r="XEG23" s="66"/>
      <c r="XEH23" s="66"/>
      <c r="XEI23" s="66"/>
      <c r="XEJ23" s="66"/>
      <c r="XEK23" s="66"/>
      <c r="XEL23" s="66"/>
      <c r="XEM23" s="66"/>
      <c r="XEN23" s="66"/>
      <c r="XEO23" s="66"/>
      <c r="XEP23" s="66"/>
      <c r="XEQ23" s="66"/>
      <c r="XER23" s="66"/>
      <c r="XES23" s="66"/>
      <c r="XET23" s="66"/>
    </row>
    <row r="24" spans="1:76 16345:16374" s="67" customFormat="1" ht="8.25" customHeight="1">
      <c r="A24" s="77"/>
      <c r="B24" s="92"/>
      <c r="C24" s="92"/>
      <c r="D24" s="135"/>
      <c r="E24" s="135"/>
      <c r="F24" s="135"/>
      <c r="G24" s="135"/>
      <c r="H24" s="135"/>
      <c r="I24" s="135"/>
      <c r="J24" s="144"/>
      <c r="K24" s="144"/>
      <c r="L24" s="144"/>
      <c r="M24" s="135"/>
      <c r="N24" s="135"/>
      <c r="O24" s="135"/>
      <c r="P24" s="135"/>
      <c r="Q24" s="135"/>
      <c r="R24" s="135"/>
      <c r="S24" s="144"/>
      <c r="T24" s="144"/>
      <c r="U24" s="144"/>
      <c r="V24" s="170"/>
      <c r="W24" s="170"/>
      <c r="X24" s="84"/>
      <c r="Y24" s="84"/>
      <c r="Z24" s="84"/>
      <c r="AA24" s="84"/>
      <c r="AB24" s="84"/>
      <c r="AC24" s="84"/>
      <c r="AD24" s="84"/>
      <c r="AE24" s="84"/>
      <c r="AF24" s="84"/>
      <c r="AG24" s="84"/>
      <c r="AH24" s="84"/>
      <c r="AI24" s="84"/>
      <c r="AJ24" s="84"/>
      <c r="AK24" s="84"/>
      <c r="AL24" s="84"/>
      <c r="AM24" s="84"/>
      <c r="XDQ24" s="66"/>
      <c r="XDR24" s="66"/>
      <c r="XDS24" s="66"/>
      <c r="XDT24" s="66"/>
      <c r="XDU24" s="66"/>
      <c r="XDV24" s="66"/>
      <c r="XDW24" s="66"/>
      <c r="XDX24" s="66"/>
      <c r="XDY24" s="66"/>
      <c r="XDZ24" s="66"/>
      <c r="XEA24" s="66"/>
      <c r="XEB24" s="66"/>
      <c r="XEC24" s="66"/>
      <c r="XED24" s="66"/>
      <c r="XEE24" s="66"/>
      <c r="XEF24" s="66"/>
      <c r="XEG24" s="66"/>
      <c r="XEH24" s="66"/>
      <c r="XEI24" s="66"/>
      <c r="XEJ24" s="66"/>
      <c r="XEK24" s="66"/>
      <c r="XEL24" s="66"/>
      <c r="XEM24" s="66"/>
      <c r="XEN24" s="66"/>
      <c r="XEO24" s="66"/>
      <c r="XEP24" s="66"/>
      <c r="XEQ24" s="66"/>
      <c r="XER24" s="66"/>
      <c r="XES24" s="66"/>
      <c r="XET24" s="66"/>
    </row>
    <row r="25" spans="1:76 16345:16374" ht="18" customHeight="1">
      <c r="A25" s="439" t="s">
        <v>507</v>
      </c>
      <c r="B25" s="71"/>
      <c r="C25" s="71"/>
      <c r="D25" s="71"/>
      <c r="E25" s="71"/>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c r="AE25" s="216"/>
      <c r="AF25" s="71"/>
      <c r="AG25" s="71"/>
      <c r="AH25" s="71"/>
      <c r="AI25" s="77"/>
      <c r="AJ25" s="77"/>
      <c r="AK25" s="77"/>
      <c r="AL25" s="77"/>
      <c r="AM25" s="77"/>
      <c r="AN25" s="250"/>
      <c r="AO25" s="250"/>
      <c r="AP25" s="250"/>
    </row>
    <row r="26" spans="1:76 16345:16374" s="67" customFormat="1" ht="15" customHeight="1">
      <c r="A26" s="590" t="s">
        <v>480</v>
      </c>
      <c r="B26" s="926"/>
      <c r="C26" s="926"/>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118"/>
      <c r="AJ26" s="118"/>
      <c r="AK26" s="118"/>
      <c r="AL26" s="118"/>
      <c r="AM26" s="259"/>
      <c r="AN26" s="263"/>
      <c r="AO26" s="263"/>
      <c r="AP26" s="263"/>
      <c r="AQ26" s="256"/>
      <c r="AR26" s="256"/>
      <c r="AS26" s="256"/>
      <c r="AT26" s="256"/>
      <c r="AU26" s="256"/>
      <c r="AV26" s="256"/>
      <c r="AW26" s="256"/>
      <c r="AX26" s="256"/>
    </row>
    <row r="27" spans="1:76 16345:16374" s="67" customFormat="1" ht="15" customHeight="1">
      <c r="A27" s="418" t="s">
        <v>481</v>
      </c>
      <c r="B27" s="418"/>
      <c r="C27" s="418"/>
      <c r="D27" s="418"/>
      <c r="E27" s="418"/>
      <c r="F27" s="418"/>
      <c r="G27" s="418"/>
      <c r="H27" s="418"/>
      <c r="I27" s="418"/>
      <c r="J27" s="418"/>
      <c r="K27" s="418"/>
      <c r="L27" s="418"/>
      <c r="M27" s="418"/>
      <c r="N27" s="418"/>
      <c r="O27" s="418"/>
      <c r="P27" s="418"/>
      <c r="Q27" s="418"/>
      <c r="R27" s="418"/>
      <c r="S27" s="418"/>
      <c r="T27" s="418"/>
      <c r="U27" s="418"/>
      <c r="V27" s="418"/>
      <c r="W27" s="418"/>
      <c r="X27" s="418"/>
      <c r="Y27" s="418"/>
      <c r="Z27" s="418"/>
      <c r="AA27" s="418"/>
      <c r="AB27" s="418"/>
      <c r="AC27" s="418"/>
      <c r="AD27" s="418"/>
      <c r="AE27" s="418"/>
      <c r="AF27" s="418"/>
      <c r="AG27" s="418"/>
      <c r="AH27" s="418"/>
      <c r="AI27" s="118"/>
      <c r="AJ27" s="118"/>
      <c r="AK27" s="118"/>
      <c r="AL27" s="118"/>
      <c r="AM27" s="259"/>
      <c r="AN27" s="263"/>
      <c r="AO27" s="263"/>
      <c r="AP27" s="263"/>
      <c r="AQ27" s="256"/>
      <c r="AR27" s="256"/>
      <c r="AS27" s="256"/>
      <c r="AT27" s="256"/>
      <c r="AU27" s="256"/>
      <c r="AV27" s="256"/>
      <c r="AW27" s="256"/>
      <c r="AX27" s="256"/>
    </row>
    <row r="28" spans="1:76 16345:16374" s="67" customFormat="1" ht="15" customHeight="1">
      <c r="A28" s="926" t="s">
        <v>17</v>
      </c>
      <c r="B28" s="926"/>
      <c r="C28" s="926"/>
      <c r="D28" s="926"/>
      <c r="E28" s="926"/>
      <c r="F28" s="926"/>
      <c r="G28" s="926"/>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142"/>
      <c r="AJ28" s="142"/>
      <c r="AK28" s="142"/>
      <c r="AL28" s="142"/>
      <c r="AM28" s="142"/>
      <c r="AN28" s="10"/>
      <c r="AO28" s="10"/>
      <c r="AP28" s="10"/>
      <c r="AQ28" s="256"/>
      <c r="AR28" s="256"/>
      <c r="AS28" s="256"/>
      <c r="AT28" s="256"/>
      <c r="AU28" s="256"/>
      <c r="AV28" s="256"/>
      <c r="AW28" s="256"/>
      <c r="AX28" s="256"/>
    </row>
    <row r="29" spans="1:76 16345:16374" s="67" customFormat="1" ht="15" customHeight="1">
      <c r="A29" s="926" t="s">
        <v>482</v>
      </c>
      <c r="B29" s="926"/>
      <c r="C29" s="926"/>
      <c r="D29" s="926"/>
      <c r="E29" s="926"/>
      <c r="F29" s="926"/>
      <c r="G29" s="926"/>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335"/>
      <c r="AJ29" s="335"/>
      <c r="AK29" s="335"/>
      <c r="AL29" s="335"/>
      <c r="AM29" s="335"/>
      <c r="AN29" s="332"/>
      <c r="AO29" s="332"/>
      <c r="AP29" s="332"/>
      <c r="AQ29" s="256"/>
      <c r="AR29" s="256"/>
      <c r="AS29" s="256"/>
      <c r="AT29" s="256"/>
      <c r="AU29" s="256"/>
      <c r="AV29" s="256"/>
      <c r="AW29" s="256"/>
      <c r="AX29" s="256"/>
    </row>
    <row r="30" spans="1:76 16345:16374" s="67" customFormat="1" ht="15" customHeight="1">
      <c r="A30" s="418" t="s">
        <v>404</v>
      </c>
      <c r="B30" s="418"/>
      <c r="C30" s="418"/>
      <c r="D30" s="418"/>
      <c r="E30" s="418"/>
      <c r="F30" s="418"/>
      <c r="G30" s="418"/>
      <c r="H30" s="418"/>
      <c r="I30" s="418"/>
      <c r="J30" s="418"/>
      <c r="K30" s="418"/>
      <c r="L30" s="418"/>
      <c r="M30" s="418"/>
      <c r="N30" s="418"/>
      <c r="O30" s="418"/>
      <c r="P30" s="418"/>
      <c r="Q30" s="418"/>
      <c r="R30" s="418"/>
      <c r="S30" s="418"/>
      <c r="T30" s="418"/>
      <c r="U30" s="418"/>
      <c r="V30" s="418"/>
      <c r="W30" s="418"/>
      <c r="X30" s="418"/>
      <c r="Y30" s="418"/>
      <c r="Z30" s="418"/>
      <c r="AA30" s="418"/>
      <c r="AB30" s="418"/>
      <c r="AC30" s="418"/>
      <c r="AD30" s="418"/>
      <c r="AE30" s="418"/>
      <c r="AF30" s="418"/>
      <c r="AG30" s="418"/>
      <c r="AH30" s="418"/>
      <c r="AI30" s="335"/>
      <c r="AJ30" s="335"/>
      <c r="AK30" s="335"/>
      <c r="AL30" s="335"/>
      <c r="AM30" s="335"/>
      <c r="AN30" s="332"/>
      <c r="AO30" s="332"/>
      <c r="AP30" s="332"/>
      <c r="AQ30" s="256"/>
      <c r="AR30" s="256"/>
      <c r="AS30" s="256"/>
      <c r="AT30" s="256"/>
      <c r="AU30" s="256"/>
      <c r="AV30" s="256"/>
      <c r="AW30" s="256"/>
      <c r="AX30" s="256"/>
    </row>
    <row r="31" spans="1:76 16345:16374" s="67" customFormat="1" ht="15" customHeight="1">
      <c r="A31" s="926" t="s">
        <v>483</v>
      </c>
      <c r="B31" s="926"/>
      <c r="C31" s="926"/>
      <c r="D31" s="926"/>
      <c r="E31" s="926"/>
      <c r="F31" s="926"/>
      <c r="G31" s="926"/>
      <c r="H31" s="926"/>
      <c r="I31" s="926"/>
      <c r="J31" s="926"/>
      <c r="K31" s="926"/>
      <c r="L31" s="926"/>
      <c r="M31" s="926"/>
      <c r="N31" s="926"/>
      <c r="O31" s="926"/>
      <c r="P31" s="926"/>
      <c r="Q31" s="926"/>
      <c r="R31" s="926"/>
      <c r="S31" s="926"/>
      <c r="T31" s="926"/>
      <c r="U31" s="926"/>
      <c r="V31" s="926"/>
      <c r="W31" s="926"/>
      <c r="X31" s="926"/>
      <c r="Y31" s="926"/>
      <c r="Z31" s="926"/>
      <c r="AA31" s="926"/>
      <c r="AB31" s="926"/>
      <c r="AC31" s="926"/>
      <c r="AD31" s="926"/>
      <c r="AE31" s="926"/>
      <c r="AF31" s="926"/>
      <c r="AG31" s="926"/>
      <c r="AH31" s="926"/>
      <c r="AI31" s="221"/>
      <c r="AJ31" s="221"/>
      <c r="AK31" s="221"/>
      <c r="AL31" s="221"/>
      <c r="AM31" s="221"/>
      <c r="AN31" s="234"/>
      <c r="AO31" s="234"/>
      <c r="AP31" s="234"/>
      <c r="AQ31" s="256"/>
      <c r="AR31" s="256"/>
      <c r="AS31" s="256"/>
      <c r="AT31" s="256"/>
      <c r="AU31" s="256"/>
      <c r="AV31" s="256"/>
      <c r="AW31" s="256"/>
      <c r="AX31" s="256"/>
    </row>
    <row r="32" spans="1:76 16345:16374" ht="21" customHeight="1">
      <c r="A32" s="77"/>
      <c r="B32" s="799"/>
      <c r="C32" s="800"/>
      <c r="D32" s="137" t="s">
        <v>389</v>
      </c>
      <c r="E32" s="137"/>
      <c r="F32" s="137"/>
      <c r="G32" s="137"/>
      <c r="H32" s="137"/>
      <c r="I32" s="160"/>
      <c r="J32" s="927" t="s">
        <v>85</v>
      </c>
      <c r="K32" s="928"/>
      <c r="L32" s="166">
        <v>7</v>
      </c>
      <c r="M32" s="137" t="s">
        <v>87</v>
      </c>
      <c r="N32" s="166">
        <v>5</v>
      </c>
      <c r="O32" s="137" t="s">
        <v>207</v>
      </c>
      <c r="P32" s="166">
        <v>1</v>
      </c>
      <c r="Q32" s="137" t="s">
        <v>65</v>
      </c>
      <c r="R32" s="137" t="s">
        <v>208</v>
      </c>
      <c r="S32" s="927" t="s">
        <v>85</v>
      </c>
      <c r="T32" s="928"/>
      <c r="U32" s="166">
        <v>8</v>
      </c>
      <c r="V32" s="137" t="s">
        <v>87</v>
      </c>
      <c r="W32" s="166">
        <v>4</v>
      </c>
      <c r="X32" s="137" t="s">
        <v>207</v>
      </c>
      <c r="Y32" s="166">
        <v>30</v>
      </c>
      <c r="Z32" s="137" t="s">
        <v>65</v>
      </c>
      <c r="AA32" s="137" t="s">
        <v>136</v>
      </c>
      <c r="AB32" s="137"/>
      <c r="AC32" s="137"/>
      <c r="AD32" s="137"/>
      <c r="AE32" s="217"/>
      <c r="AF32" s="217"/>
      <c r="AG32" s="225"/>
      <c r="AH32" s="118"/>
      <c r="AI32" s="118"/>
      <c r="AJ32" s="118" t="s">
        <v>118</v>
      </c>
      <c r="AL32" s="118"/>
      <c r="AM32" s="118"/>
      <c r="AN32" s="118" t="str">
        <f>S32&amp;U32&amp;V32&amp;W32&amp;X32&amp;Y32&amp;Z32</f>
        <v>令和8年4月30日</v>
      </c>
      <c r="AO32" s="118"/>
      <c r="AP32" s="118"/>
      <c r="AQ32" s="282">
        <f>DATE(U32+118,W32,Y32)</f>
        <v>46142</v>
      </c>
      <c r="AR32" s="226"/>
      <c r="AS32" s="226"/>
      <c r="AT32" s="226"/>
      <c r="AU32" s="226"/>
      <c r="AV32" s="226"/>
      <c r="AW32" s="226"/>
      <c r="AX32" s="226"/>
      <c r="AY32" s="226"/>
      <c r="AZ32" s="226"/>
      <c r="BA32" s="226"/>
      <c r="BB32" s="226"/>
      <c r="BC32" s="226"/>
      <c r="BD32" s="226"/>
      <c r="BE32" s="226"/>
      <c r="BF32" s="226"/>
      <c r="BG32" s="226"/>
      <c r="BH32" s="226"/>
      <c r="BI32" s="226"/>
      <c r="BJ32" s="226"/>
      <c r="BK32" s="226"/>
    </row>
    <row r="33" spans="1:74 16345:16374" ht="19" customHeight="1">
      <c r="A33" s="77"/>
      <c r="B33" s="95"/>
      <c r="C33" s="115"/>
      <c r="D33" s="929" t="s">
        <v>82</v>
      </c>
      <c r="E33" s="929"/>
      <c r="F33" s="929"/>
      <c r="G33" s="929"/>
      <c r="H33" s="929"/>
      <c r="I33" s="929"/>
      <c r="J33" s="929"/>
      <c r="K33" s="929"/>
      <c r="L33" s="929"/>
      <c r="M33" s="929"/>
      <c r="N33" s="929"/>
      <c r="O33" s="929"/>
      <c r="P33" s="929"/>
      <c r="Q33" s="929"/>
      <c r="R33" s="929"/>
      <c r="S33" s="929"/>
      <c r="T33" s="929"/>
      <c r="U33" s="929"/>
      <c r="V33" s="929" t="s">
        <v>132</v>
      </c>
      <c r="W33" s="929"/>
      <c r="X33" s="929"/>
      <c r="Y33" s="929"/>
      <c r="Z33" s="929"/>
      <c r="AA33" s="929"/>
      <c r="AB33" s="929"/>
      <c r="AC33" s="929"/>
      <c r="AD33" s="929"/>
      <c r="AE33" s="929"/>
      <c r="AF33" s="929"/>
      <c r="AG33" s="929"/>
      <c r="AH33" s="226"/>
      <c r="AI33" s="226"/>
      <c r="AJ33" s="226"/>
      <c r="AK33" s="226"/>
      <c r="AL33" s="226"/>
      <c r="AM33" s="226"/>
      <c r="AN33" s="226"/>
      <c r="AO33" s="226"/>
      <c r="AP33" s="226"/>
      <c r="AQ33" s="226"/>
      <c r="AR33" s="226"/>
      <c r="AS33" s="226"/>
      <c r="AT33" s="226"/>
      <c r="AU33" s="226"/>
      <c r="AV33" s="226"/>
      <c r="AW33" s="226"/>
    </row>
    <row r="34" spans="1:74 16345:16374" ht="19" customHeight="1">
      <c r="A34" s="77"/>
      <c r="B34" s="95"/>
      <c r="D34" s="854" t="s">
        <v>9</v>
      </c>
      <c r="E34" s="854"/>
      <c r="F34" s="854"/>
      <c r="G34" s="854"/>
      <c r="H34" s="854"/>
      <c r="I34" s="854"/>
      <c r="J34" s="854"/>
      <c r="K34" s="854"/>
      <c r="L34" s="854"/>
      <c r="M34" s="854" t="s">
        <v>314</v>
      </c>
      <c r="N34" s="854"/>
      <c r="O34" s="854"/>
      <c r="P34" s="854"/>
      <c r="Q34" s="854"/>
      <c r="R34" s="854"/>
      <c r="S34" s="854"/>
      <c r="T34" s="854"/>
      <c r="U34" s="854"/>
      <c r="V34" s="702" t="s">
        <v>306</v>
      </c>
      <c r="W34" s="703"/>
      <c r="X34" s="704"/>
      <c r="Y34" s="702" t="s">
        <v>315</v>
      </c>
      <c r="Z34" s="703"/>
      <c r="AA34" s="704"/>
      <c r="AB34" s="702" t="s">
        <v>312</v>
      </c>
      <c r="AC34" s="703"/>
      <c r="AD34" s="704"/>
      <c r="AE34" s="873" t="s">
        <v>357</v>
      </c>
      <c r="AF34" s="873"/>
      <c r="AG34" s="873"/>
      <c r="AH34" s="227"/>
      <c r="AI34" s="227"/>
      <c r="AJ34" s="227"/>
      <c r="AK34" s="226"/>
      <c r="AL34" s="248"/>
      <c r="AM34" s="248"/>
      <c r="AN34" s="248"/>
      <c r="AO34" s="248"/>
      <c r="AP34" s="248"/>
      <c r="AQ34" s="248"/>
      <c r="AR34" s="248"/>
      <c r="AS34" s="287"/>
      <c r="AT34" s="287"/>
      <c r="AU34" s="287"/>
      <c r="AV34" s="287"/>
      <c r="AW34" s="248"/>
      <c r="AX34" s="248"/>
      <c r="AY34" s="248"/>
      <c r="AZ34" s="248"/>
      <c r="BA34" s="290"/>
    </row>
    <row r="35" spans="1:74 16345:16374" ht="28" customHeight="1">
      <c r="A35" s="77"/>
      <c r="B35" s="96"/>
      <c r="C35" s="116"/>
      <c r="D35" s="808" t="s">
        <v>311</v>
      </c>
      <c r="E35" s="809"/>
      <c r="F35" s="810"/>
      <c r="G35" s="808" t="s">
        <v>310</v>
      </c>
      <c r="H35" s="809"/>
      <c r="I35" s="810"/>
      <c r="J35" s="808" t="s">
        <v>317</v>
      </c>
      <c r="K35" s="809"/>
      <c r="L35" s="810"/>
      <c r="M35" s="808" t="s">
        <v>311</v>
      </c>
      <c r="N35" s="809"/>
      <c r="O35" s="810"/>
      <c r="P35" s="808" t="s">
        <v>310</v>
      </c>
      <c r="Q35" s="809"/>
      <c r="R35" s="810"/>
      <c r="S35" s="808" t="s">
        <v>317</v>
      </c>
      <c r="T35" s="809"/>
      <c r="U35" s="810"/>
      <c r="V35" s="705"/>
      <c r="W35" s="706"/>
      <c r="X35" s="707"/>
      <c r="Y35" s="705"/>
      <c r="Z35" s="706"/>
      <c r="AA35" s="707"/>
      <c r="AB35" s="705"/>
      <c r="AC35" s="706"/>
      <c r="AD35" s="707"/>
      <c r="AE35" s="874" t="s">
        <v>542</v>
      </c>
      <c r="AF35" s="874"/>
      <c r="AG35" s="874"/>
      <c r="AH35" s="227"/>
      <c r="AI35" s="227"/>
      <c r="AJ35" s="227"/>
      <c r="AK35" s="747" t="s">
        <v>186</v>
      </c>
      <c r="AL35" s="747"/>
      <c r="AM35" s="747"/>
      <c r="AN35" s="265">
        <f>D38+M38</f>
        <v>6400</v>
      </c>
      <c r="AO35" s="278"/>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row>
    <row r="36" spans="1:74 16345:16374" ht="15" customHeight="1">
      <c r="A36" s="77"/>
      <c r="B36" s="854" t="s">
        <v>30</v>
      </c>
      <c r="C36" s="854"/>
      <c r="D36" s="838">
        <v>500</v>
      </c>
      <c r="E36" s="838"/>
      <c r="F36" s="838"/>
      <c r="G36" s="862">
        <v>70</v>
      </c>
      <c r="H36" s="863"/>
      <c r="I36" s="864"/>
      <c r="J36" s="865">
        <f>IFERROR(D36/G36,"")</f>
        <v>7.1428571428571432</v>
      </c>
      <c r="K36" s="866"/>
      <c r="L36" s="867"/>
      <c r="M36" s="839">
        <v>5000</v>
      </c>
      <c r="N36" s="839"/>
      <c r="O36" s="839"/>
      <c r="P36" s="868">
        <v>800</v>
      </c>
      <c r="Q36" s="869"/>
      <c r="R36" s="870"/>
      <c r="S36" s="871">
        <f>IFERROR(M36/P36,"")</f>
        <v>6.25</v>
      </c>
      <c r="T36" s="871"/>
      <c r="U36" s="871"/>
      <c r="V36" s="839"/>
      <c r="W36" s="839"/>
      <c r="X36" s="839"/>
      <c r="Y36" s="839"/>
      <c r="Z36" s="839"/>
      <c r="AA36" s="839"/>
      <c r="AB36" s="838"/>
      <c r="AC36" s="838"/>
      <c r="AD36" s="838"/>
      <c r="AE36" s="838">
        <v>1300</v>
      </c>
      <c r="AF36" s="838"/>
      <c r="AG36" s="838"/>
      <c r="AH36" s="227"/>
      <c r="AI36" s="227"/>
      <c r="AJ36" s="227"/>
      <c r="AK36" s="872" t="s">
        <v>346</v>
      </c>
      <c r="AL36" s="872"/>
      <c r="AM36" s="872"/>
      <c r="AN36" s="266">
        <f>D36+M36</f>
        <v>5500</v>
      </c>
      <c r="AO36" s="278"/>
      <c r="AP36" s="226"/>
      <c r="AQ36" s="248"/>
      <c r="AR36" s="248"/>
      <c r="AS36" s="248"/>
      <c r="AT36" s="248"/>
      <c r="AU36" s="248"/>
      <c r="AV36" s="248"/>
      <c r="AW36" s="248"/>
      <c r="AX36" s="248"/>
      <c r="AY36" s="248"/>
      <c r="AZ36" s="248"/>
      <c r="BA36" s="248"/>
      <c r="BB36" s="248"/>
      <c r="BC36" s="248"/>
      <c r="BD36" s="248"/>
      <c r="BE36" s="248"/>
      <c r="BF36" s="248"/>
      <c r="BG36" s="248"/>
      <c r="BH36" s="248"/>
      <c r="BI36" s="248"/>
      <c r="BJ36" s="248"/>
      <c r="BK36" s="290"/>
    </row>
    <row r="37" spans="1:74 16345:16374" ht="15" customHeight="1">
      <c r="A37" s="77"/>
      <c r="B37" s="854" t="s">
        <v>19</v>
      </c>
      <c r="C37" s="854"/>
      <c r="D37" s="839">
        <v>900</v>
      </c>
      <c r="E37" s="839"/>
      <c r="F37" s="839"/>
      <c r="G37" s="855"/>
      <c r="H37" s="855"/>
      <c r="I37" s="855"/>
      <c r="J37" s="856"/>
      <c r="K37" s="857"/>
      <c r="L37" s="858"/>
      <c r="M37" s="838"/>
      <c r="N37" s="838"/>
      <c r="O37" s="838"/>
      <c r="P37" s="855"/>
      <c r="Q37" s="855"/>
      <c r="R37" s="855"/>
      <c r="S37" s="859"/>
      <c r="T37" s="860"/>
      <c r="U37" s="861"/>
      <c r="V37" s="839">
        <v>4</v>
      </c>
      <c r="W37" s="839"/>
      <c r="X37" s="839"/>
      <c r="Y37" s="839">
        <v>4</v>
      </c>
      <c r="Z37" s="839"/>
      <c r="AA37" s="839"/>
      <c r="AB37" s="838">
        <v>20</v>
      </c>
      <c r="AC37" s="838"/>
      <c r="AD37" s="838"/>
      <c r="AE37" s="839"/>
      <c r="AF37" s="839"/>
      <c r="AG37" s="839"/>
      <c r="AH37" s="227"/>
      <c r="AI37" s="227"/>
      <c r="AJ37" s="227"/>
      <c r="AK37" s="226"/>
      <c r="AL37" s="760" t="s">
        <v>140</v>
      </c>
      <c r="AM37" s="760"/>
      <c r="AN37" s="267">
        <f>G36+P36</f>
        <v>870</v>
      </c>
      <c r="AO37" s="264"/>
      <c r="AP37" s="226"/>
      <c r="AQ37" s="248"/>
      <c r="AR37" s="248"/>
      <c r="AS37" s="248"/>
      <c r="AT37" s="248"/>
      <c r="AU37" s="248"/>
      <c r="AV37" s="248"/>
      <c r="AW37" s="248"/>
      <c r="AX37" s="248"/>
      <c r="AY37" s="248"/>
      <c r="AZ37" s="248"/>
      <c r="BA37" s="248"/>
      <c r="BB37" s="248"/>
      <c r="BC37" s="248"/>
      <c r="BD37" s="248"/>
      <c r="BE37" s="248"/>
      <c r="BF37" s="248"/>
      <c r="BG37" s="248"/>
      <c r="BH37" s="248"/>
      <c r="BI37" s="248"/>
      <c r="BJ37" s="248"/>
      <c r="BK37" s="290"/>
    </row>
    <row r="38" spans="1:74 16345:16374" ht="15" customHeight="1" thickBot="1">
      <c r="A38" s="77"/>
      <c r="B38" s="840" t="s">
        <v>32</v>
      </c>
      <c r="C38" s="840"/>
      <c r="D38" s="841">
        <f>D36+D37</f>
        <v>1400</v>
      </c>
      <c r="E38" s="842"/>
      <c r="F38" s="843"/>
      <c r="G38" s="844"/>
      <c r="H38" s="845"/>
      <c r="I38" s="845"/>
      <c r="J38" s="844"/>
      <c r="K38" s="845"/>
      <c r="L38" s="846"/>
      <c r="M38" s="847">
        <f>M36+M37</f>
        <v>5000</v>
      </c>
      <c r="N38" s="847"/>
      <c r="O38" s="847"/>
      <c r="P38" s="848"/>
      <c r="Q38" s="849"/>
      <c r="R38" s="850"/>
      <c r="S38" s="848"/>
      <c r="T38" s="849"/>
      <c r="U38" s="850"/>
      <c r="V38" s="851">
        <f>V36+V37</f>
        <v>4</v>
      </c>
      <c r="W38" s="852"/>
      <c r="X38" s="853"/>
      <c r="Y38" s="851">
        <f>Y36+Y37</f>
        <v>4</v>
      </c>
      <c r="Z38" s="852"/>
      <c r="AA38" s="853"/>
      <c r="AB38" s="851">
        <f>AB36+AB37</f>
        <v>20</v>
      </c>
      <c r="AC38" s="852"/>
      <c r="AD38" s="853"/>
      <c r="AE38" s="851">
        <f>AE36+AE37</f>
        <v>1300</v>
      </c>
      <c r="AF38" s="852"/>
      <c r="AG38" s="853"/>
      <c r="AH38" s="226"/>
      <c r="AI38" s="226"/>
      <c r="AJ38" s="226"/>
      <c r="AK38" s="226"/>
      <c r="AL38" s="767" t="s">
        <v>50</v>
      </c>
      <c r="AM38" s="767"/>
      <c r="AN38" s="268">
        <f>AN36/AN37</f>
        <v>6.3218390804597702</v>
      </c>
      <c r="AO38" s="235"/>
      <c r="AP38" s="226"/>
      <c r="AQ38" s="248"/>
      <c r="AR38" s="248"/>
      <c r="AS38" s="248"/>
      <c r="AT38" s="248"/>
      <c r="AU38" s="248"/>
      <c r="AV38" s="248"/>
      <c r="AW38" s="248"/>
      <c r="AX38" s="248"/>
      <c r="AY38" s="248"/>
      <c r="AZ38" s="248"/>
      <c r="BA38" s="248"/>
      <c r="BB38" s="248"/>
      <c r="BC38" s="248"/>
      <c r="BD38" s="248"/>
      <c r="BE38" s="248"/>
      <c r="BF38" s="248"/>
      <c r="BG38" s="248"/>
      <c r="BH38" s="248"/>
      <c r="BI38" s="248"/>
      <c r="BJ38" s="248"/>
      <c r="BK38" s="290"/>
    </row>
    <row r="39" spans="1:74 16345:16374" ht="22.5" customHeight="1">
      <c r="A39" s="77"/>
      <c r="B39" s="97"/>
      <c r="C39" s="117" t="s">
        <v>390</v>
      </c>
      <c r="D39" s="137"/>
      <c r="E39" s="146"/>
      <c r="F39" s="146"/>
      <c r="G39" s="146"/>
      <c r="H39" s="146"/>
      <c r="I39" s="146"/>
      <c r="J39" s="146"/>
      <c r="K39" s="831" t="str">
        <f>$J32</f>
        <v>令和</v>
      </c>
      <c r="L39" s="831"/>
      <c r="M39" s="167">
        <f>IF(L32="","",L32-1)</f>
        <v>6</v>
      </c>
      <c r="N39" s="137" t="s">
        <v>87</v>
      </c>
      <c r="O39" s="167">
        <f>IF(N32="","",N32)</f>
        <v>5</v>
      </c>
      <c r="P39" s="137" t="s">
        <v>207</v>
      </c>
      <c r="Q39" s="167">
        <f>IF(P32="","",P32)</f>
        <v>1</v>
      </c>
      <c r="R39" s="137" t="s">
        <v>65</v>
      </c>
      <c r="S39" s="137" t="s">
        <v>208</v>
      </c>
      <c r="T39" s="831" t="str">
        <f>$S32</f>
        <v>令和</v>
      </c>
      <c r="U39" s="831"/>
      <c r="V39" s="167">
        <f>IF(U32="","",U32-1)</f>
        <v>7</v>
      </c>
      <c r="W39" s="137" t="s">
        <v>87</v>
      </c>
      <c r="X39" s="167">
        <f>IF(W32="","",W32)</f>
        <v>4</v>
      </c>
      <c r="Y39" s="137" t="s">
        <v>207</v>
      </c>
      <c r="Z39" s="167">
        <f>IF(Y32="","",Y32)</f>
        <v>30</v>
      </c>
      <c r="AA39" s="137" t="s">
        <v>65</v>
      </c>
      <c r="AB39" s="137" t="s">
        <v>136</v>
      </c>
      <c r="AC39" s="206"/>
      <c r="AD39" s="137"/>
      <c r="AE39" s="206"/>
      <c r="AF39" s="137"/>
      <c r="AG39" s="225"/>
      <c r="AH39" s="121"/>
      <c r="AI39" s="235"/>
      <c r="AJ39" s="121"/>
      <c r="AK39" s="66"/>
      <c r="AL39" s="66"/>
      <c r="AM39" s="66"/>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90"/>
    </row>
    <row r="40" spans="1:74 16345:16374" ht="15" customHeight="1">
      <c r="A40" s="77"/>
      <c r="B40" s="802" t="s">
        <v>30</v>
      </c>
      <c r="C40" s="804"/>
      <c r="D40" s="811">
        <v>1200</v>
      </c>
      <c r="E40" s="812"/>
      <c r="F40" s="813"/>
      <c r="G40" s="832">
        <v>200</v>
      </c>
      <c r="H40" s="833"/>
      <c r="I40" s="834"/>
      <c r="J40" s="835">
        <f>IFERROR(D40/G40,"")</f>
        <v>6</v>
      </c>
      <c r="K40" s="836"/>
      <c r="L40" s="837"/>
      <c r="M40" s="811">
        <v>1200</v>
      </c>
      <c r="N40" s="812"/>
      <c r="O40" s="813"/>
      <c r="P40" s="832">
        <v>200</v>
      </c>
      <c r="Q40" s="833"/>
      <c r="R40" s="834"/>
      <c r="S40" s="811">
        <f>IFERROR(M40/P40,"")</f>
        <v>6</v>
      </c>
      <c r="T40" s="812"/>
      <c r="U40" s="813"/>
      <c r="V40" s="811"/>
      <c r="W40" s="812"/>
      <c r="X40" s="813"/>
      <c r="Y40" s="811"/>
      <c r="Z40" s="812"/>
      <c r="AA40" s="813"/>
      <c r="AB40" s="811"/>
      <c r="AC40" s="812"/>
      <c r="AD40" s="813"/>
      <c r="AE40" s="811"/>
      <c r="AF40" s="812"/>
      <c r="AG40" s="813"/>
      <c r="AH40" s="66"/>
      <c r="AI40" s="66"/>
      <c r="AJ40" s="66"/>
      <c r="AK40" s="66"/>
      <c r="AL40" s="66"/>
      <c r="AM40" s="250"/>
      <c r="AO40" s="235"/>
      <c r="AQ40" s="248"/>
      <c r="AR40" s="248"/>
      <c r="AS40" s="248"/>
      <c r="AT40" s="248"/>
      <c r="AU40" s="248"/>
      <c r="AV40" s="248"/>
      <c r="AW40" s="248"/>
      <c r="AX40" s="248"/>
      <c r="AY40" s="248"/>
      <c r="AZ40" s="248"/>
      <c r="BA40" s="248"/>
      <c r="BB40" s="248"/>
      <c r="BC40" s="248"/>
      <c r="BD40" s="248"/>
      <c r="BE40" s="248"/>
      <c r="BF40" s="248"/>
      <c r="BG40" s="248"/>
      <c r="BH40" s="248"/>
      <c r="BI40" s="248"/>
      <c r="BJ40" s="248"/>
      <c r="BK40" s="290"/>
    </row>
    <row r="41" spans="1:74 16345:16374" ht="15" customHeight="1">
      <c r="A41" s="77"/>
      <c r="B41" s="805" t="s">
        <v>19</v>
      </c>
      <c r="C41" s="807"/>
      <c r="D41" s="825"/>
      <c r="E41" s="826"/>
      <c r="F41" s="827"/>
      <c r="G41" s="828"/>
      <c r="H41" s="829"/>
      <c r="I41" s="830"/>
      <c r="J41" s="828"/>
      <c r="K41" s="829"/>
      <c r="L41" s="830"/>
      <c r="M41" s="825"/>
      <c r="N41" s="826"/>
      <c r="O41" s="827"/>
      <c r="P41" s="828"/>
      <c r="Q41" s="829"/>
      <c r="R41" s="830"/>
      <c r="S41" s="828"/>
      <c r="T41" s="829"/>
      <c r="U41" s="830"/>
      <c r="V41" s="811"/>
      <c r="W41" s="812"/>
      <c r="X41" s="813"/>
      <c r="Y41" s="811"/>
      <c r="Z41" s="812"/>
      <c r="AA41" s="813"/>
      <c r="AB41" s="811"/>
      <c r="AC41" s="812"/>
      <c r="AD41" s="813"/>
      <c r="AE41" s="811"/>
      <c r="AF41" s="812"/>
      <c r="AG41" s="813"/>
      <c r="AH41" s="66"/>
      <c r="AI41" s="66"/>
      <c r="AJ41" s="66"/>
      <c r="AK41" s="66"/>
      <c r="AL41" s="66"/>
      <c r="AM41" s="250"/>
      <c r="AO41" s="235"/>
      <c r="AQ41" s="248"/>
      <c r="AR41" s="248"/>
      <c r="AS41" s="248"/>
      <c r="AT41" s="248"/>
      <c r="AU41" s="248"/>
      <c r="AV41" s="248"/>
      <c r="AW41" s="248"/>
      <c r="AX41" s="248"/>
      <c r="AY41" s="248"/>
      <c r="AZ41" s="248"/>
      <c r="BA41" s="248"/>
      <c r="BB41" s="248"/>
      <c r="BC41" s="248"/>
      <c r="BD41" s="248"/>
      <c r="BE41" s="248"/>
      <c r="BF41" s="248"/>
      <c r="BG41" s="248"/>
      <c r="BH41" s="248"/>
      <c r="BI41" s="248"/>
      <c r="BJ41" s="248"/>
      <c r="BK41" s="290"/>
    </row>
    <row r="42" spans="1:74 16345:16374" ht="15" customHeight="1">
      <c r="A42" s="77"/>
      <c r="B42" s="814" t="s">
        <v>32</v>
      </c>
      <c r="C42" s="815"/>
      <c r="D42" s="816">
        <f>D40+D41</f>
        <v>1200</v>
      </c>
      <c r="E42" s="817"/>
      <c r="F42" s="818"/>
      <c r="G42" s="819"/>
      <c r="H42" s="820"/>
      <c r="I42" s="820"/>
      <c r="J42" s="819"/>
      <c r="K42" s="820"/>
      <c r="L42" s="821"/>
      <c r="M42" s="816">
        <f>M40+M41</f>
        <v>1200</v>
      </c>
      <c r="N42" s="817"/>
      <c r="O42" s="818"/>
      <c r="P42" s="819"/>
      <c r="Q42" s="820"/>
      <c r="R42" s="820"/>
      <c r="S42" s="819"/>
      <c r="T42" s="820"/>
      <c r="U42" s="821"/>
      <c r="V42" s="822">
        <f>V40+V41</f>
        <v>0</v>
      </c>
      <c r="W42" s="823"/>
      <c r="X42" s="824"/>
      <c r="Y42" s="822">
        <f>Y40+Y41</f>
        <v>0</v>
      </c>
      <c r="Z42" s="823"/>
      <c r="AA42" s="824"/>
      <c r="AB42" s="822">
        <f>AB40+AB41</f>
        <v>0</v>
      </c>
      <c r="AC42" s="823"/>
      <c r="AD42" s="824"/>
      <c r="AE42" s="822">
        <f>AE40+AE41</f>
        <v>0</v>
      </c>
      <c r="AF42" s="823"/>
      <c r="AG42" s="824"/>
      <c r="AH42" s="66"/>
      <c r="AI42" s="66"/>
      <c r="AJ42" s="66"/>
      <c r="AK42" s="66"/>
      <c r="AL42" s="66"/>
      <c r="AM42" s="250"/>
      <c r="AO42" s="235"/>
      <c r="AQ42" s="248"/>
      <c r="AR42" s="248"/>
      <c r="AS42" s="248"/>
      <c r="AT42" s="248"/>
      <c r="AU42" s="248"/>
      <c r="AV42" s="248"/>
      <c r="AW42" s="248"/>
      <c r="AX42" s="248"/>
      <c r="AY42" s="248"/>
      <c r="AZ42" s="248"/>
      <c r="BA42" s="248"/>
      <c r="BB42" s="248"/>
      <c r="BC42" s="248"/>
      <c r="BD42" s="248"/>
      <c r="BE42" s="248"/>
      <c r="BF42" s="248"/>
      <c r="BG42" s="248"/>
      <c r="BH42" s="248"/>
      <c r="BI42" s="248"/>
      <c r="BJ42" s="248"/>
      <c r="BK42" s="290"/>
    </row>
    <row r="43" spans="1:74 16345:16374" ht="22.5" customHeight="1">
      <c r="A43" s="77"/>
      <c r="B43" s="97"/>
      <c r="C43" s="117" t="s">
        <v>392</v>
      </c>
      <c r="D43" s="137"/>
      <c r="E43" s="146"/>
      <c r="F43" s="146"/>
      <c r="G43" s="146"/>
      <c r="H43" s="146"/>
      <c r="I43" s="146"/>
      <c r="J43" s="146"/>
      <c r="K43" s="831" t="str">
        <f>$J32</f>
        <v>令和</v>
      </c>
      <c r="L43" s="831"/>
      <c r="M43" s="167">
        <f>IF(L32="","",L32-2)</f>
        <v>5</v>
      </c>
      <c r="N43" s="137" t="s">
        <v>87</v>
      </c>
      <c r="O43" s="167">
        <f>IF(N32="","",N32)</f>
        <v>5</v>
      </c>
      <c r="P43" s="137" t="s">
        <v>207</v>
      </c>
      <c r="Q43" s="167">
        <f>IF(P32="","",P32)</f>
        <v>1</v>
      </c>
      <c r="R43" s="137" t="s">
        <v>65</v>
      </c>
      <c r="S43" s="137" t="s">
        <v>208</v>
      </c>
      <c r="T43" s="831" t="str">
        <f>$S32</f>
        <v>令和</v>
      </c>
      <c r="U43" s="831"/>
      <c r="V43" s="167">
        <f>IF(U32="","",U32-2)</f>
        <v>6</v>
      </c>
      <c r="W43" s="137" t="s">
        <v>87</v>
      </c>
      <c r="X43" s="167">
        <f>IF(W32="","",W32)</f>
        <v>4</v>
      </c>
      <c r="Y43" s="137" t="s">
        <v>207</v>
      </c>
      <c r="Z43" s="167">
        <f>IF(Y32="","",Y32)</f>
        <v>30</v>
      </c>
      <c r="AA43" s="137" t="s">
        <v>65</v>
      </c>
      <c r="AB43" s="137" t="s">
        <v>136</v>
      </c>
      <c r="AC43" s="206"/>
      <c r="AD43" s="137"/>
      <c r="AE43" s="206"/>
      <c r="AF43" s="137"/>
      <c r="AG43" s="225"/>
      <c r="AH43" s="121"/>
      <c r="AI43" s="121"/>
      <c r="AJ43" s="121"/>
      <c r="AK43" s="250"/>
      <c r="AL43" s="121"/>
      <c r="AM43" s="235"/>
      <c r="AN43" s="121"/>
      <c r="AO43" s="226"/>
      <c r="AP43" s="226"/>
      <c r="AQ43" s="226"/>
      <c r="AR43" s="226"/>
      <c r="AS43" s="226"/>
      <c r="AT43" s="226"/>
      <c r="AU43" s="226"/>
      <c r="AV43" s="226"/>
      <c r="AW43" s="226"/>
      <c r="AX43" s="226"/>
      <c r="AY43" s="226"/>
      <c r="AZ43" s="226"/>
      <c r="BA43" s="248"/>
      <c r="BB43" s="248"/>
      <c r="BC43" s="248"/>
      <c r="BD43" s="248"/>
      <c r="BE43" s="248"/>
      <c r="BF43" s="248"/>
      <c r="BG43" s="248"/>
      <c r="BH43" s="248"/>
      <c r="BI43" s="248"/>
      <c r="BJ43" s="248"/>
      <c r="BK43" s="248"/>
      <c r="BL43" s="248"/>
      <c r="BM43" s="248"/>
      <c r="BN43" s="248"/>
      <c r="BO43" s="248"/>
      <c r="BP43" s="248"/>
      <c r="BQ43" s="248"/>
      <c r="BR43" s="248"/>
      <c r="BS43" s="248"/>
      <c r="BT43" s="248"/>
      <c r="BU43" s="248"/>
      <c r="BV43" s="290"/>
    </row>
    <row r="44" spans="1:74 16345:16374" ht="15" customHeight="1">
      <c r="A44" s="77"/>
      <c r="B44" s="802" t="s">
        <v>30</v>
      </c>
      <c r="C44" s="804"/>
      <c r="D44" s="811">
        <v>1200</v>
      </c>
      <c r="E44" s="812"/>
      <c r="F44" s="813"/>
      <c r="G44" s="832">
        <v>200</v>
      </c>
      <c r="H44" s="833"/>
      <c r="I44" s="834"/>
      <c r="J44" s="835">
        <f>IFERROR(D44/G44,"")</f>
        <v>6</v>
      </c>
      <c r="K44" s="836"/>
      <c r="L44" s="837"/>
      <c r="M44" s="811">
        <v>1200</v>
      </c>
      <c r="N44" s="812"/>
      <c r="O44" s="813"/>
      <c r="P44" s="832">
        <v>200</v>
      </c>
      <c r="Q44" s="833"/>
      <c r="R44" s="834"/>
      <c r="S44" s="811">
        <f>IFERROR(M44/P44,"")</f>
        <v>6</v>
      </c>
      <c r="T44" s="812"/>
      <c r="U44" s="813"/>
      <c r="V44" s="811"/>
      <c r="W44" s="812"/>
      <c r="X44" s="813"/>
      <c r="Y44" s="811"/>
      <c r="Z44" s="812"/>
      <c r="AA44" s="813"/>
      <c r="AB44" s="811"/>
      <c r="AC44" s="812"/>
      <c r="AD44" s="813"/>
      <c r="AE44" s="811"/>
      <c r="AF44" s="812"/>
      <c r="AG44" s="813"/>
      <c r="AH44" s="226"/>
      <c r="AI44" s="226"/>
      <c r="AJ44" s="226"/>
      <c r="AK44" s="226"/>
      <c r="AL44" s="226"/>
      <c r="AM44" s="250"/>
      <c r="AN44" s="226"/>
      <c r="AO44" s="235"/>
      <c r="AP44" s="226"/>
      <c r="AQ44" s="248"/>
      <c r="AR44" s="248"/>
      <c r="AS44" s="248"/>
      <c r="AT44" s="248"/>
      <c r="AU44" s="248"/>
      <c r="AV44" s="248"/>
      <c r="AW44" s="248"/>
      <c r="AX44" s="248"/>
      <c r="AY44" s="248"/>
      <c r="AZ44" s="248"/>
      <c r="BA44" s="248"/>
      <c r="BB44" s="290"/>
      <c r="BC44" s="290"/>
      <c r="BD44" s="290"/>
      <c r="BE44" s="290"/>
      <c r="BF44" s="290"/>
      <c r="BG44" s="290"/>
      <c r="BH44" s="290"/>
      <c r="BI44" s="290"/>
      <c r="BJ44" s="290"/>
      <c r="BK44" s="226"/>
    </row>
    <row r="45" spans="1:74 16345:16374" ht="15" customHeight="1">
      <c r="A45" s="77"/>
      <c r="B45" s="805" t="s">
        <v>19</v>
      </c>
      <c r="C45" s="807"/>
      <c r="D45" s="825"/>
      <c r="E45" s="826"/>
      <c r="F45" s="827"/>
      <c r="G45" s="828"/>
      <c r="H45" s="829"/>
      <c r="I45" s="830"/>
      <c r="J45" s="828"/>
      <c r="K45" s="829"/>
      <c r="L45" s="830"/>
      <c r="M45" s="825"/>
      <c r="N45" s="826"/>
      <c r="O45" s="827"/>
      <c r="P45" s="828"/>
      <c r="Q45" s="829"/>
      <c r="R45" s="830"/>
      <c r="S45" s="828"/>
      <c r="T45" s="829"/>
      <c r="U45" s="830"/>
      <c r="V45" s="811"/>
      <c r="W45" s="812"/>
      <c r="X45" s="813"/>
      <c r="Y45" s="811"/>
      <c r="Z45" s="812"/>
      <c r="AA45" s="813"/>
      <c r="AB45" s="811"/>
      <c r="AC45" s="812"/>
      <c r="AD45" s="813"/>
      <c r="AE45" s="811"/>
      <c r="AF45" s="812"/>
      <c r="AG45" s="813"/>
      <c r="AH45" s="228"/>
      <c r="AI45" s="228"/>
      <c r="AJ45" s="228"/>
      <c r="AK45" s="228"/>
      <c r="AL45" s="228"/>
      <c r="AM45" s="250"/>
      <c r="AN45" s="226"/>
      <c r="AO45" s="270"/>
      <c r="AP45" s="226"/>
      <c r="AQ45" s="226"/>
      <c r="AR45" s="226"/>
      <c r="AS45" s="226"/>
      <c r="AT45" s="226"/>
      <c r="AU45" s="226"/>
      <c r="AV45" s="226"/>
      <c r="AW45" s="226"/>
      <c r="AX45" s="226"/>
      <c r="AY45" s="226"/>
      <c r="AZ45" s="226"/>
      <c r="BA45" s="226"/>
      <c r="BB45" s="226"/>
      <c r="BC45" s="226"/>
      <c r="BD45" s="226"/>
      <c r="BE45" s="226"/>
      <c r="BF45" s="226"/>
      <c r="BG45" s="226"/>
      <c r="BH45" s="226"/>
      <c r="BI45" s="226"/>
      <c r="BJ45" s="226"/>
      <c r="BK45" s="226"/>
    </row>
    <row r="46" spans="1:74 16345:16374" ht="15" customHeight="1">
      <c r="A46" s="77"/>
      <c r="B46" s="814" t="s">
        <v>32</v>
      </c>
      <c r="C46" s="815"/>
      <c r="D46" s="816">
        <f>D44+D45</f>
        <v>1200</v>
      </c>
      <c r="E46" s="817"/>
      <c r="F46" s="818"/>
      <c r="G46" s="819"/>
      <c r="H46" s="820"/>
      <c r="I46" s="820"/>
      <c r="J46" s="819"/>
      <c r="K46" s="820"/>
      <c r="L46" s="821"/>
      <c r="M46" s="816">
        <f>M44+M45</f>
        <v>1200</v>
      </c>
      <c r="N46" s="817"/>
      <c r="O46" s="818"/>
      <c r="P46" s="819"/>
      <c r="Q46" s="820"/>
      <c r="R46" s="820"/>
      <c r="S46" s="819"/>
      <c r="T46" s="820"/>
      <c r="U46" s="821"/>
      <c r="V46" s="822">
        <f>V44+V45</f>
        <v>0</v>
      </c>
      <c r="W46" s="823"/>
      <c r="X46" s="824"/>
      <c r="Y46" s="822">
        <f>Y44+Y45</f>
        <v>0</v>
      </c>
      <c r="Z46" s="823"/>
      <c r="AA46" s="824"/>
      <c r="AB46" s="822">
        <f>AB44+AB45</f>
        <v>0</v>
      </c>
      <c r="AC46" s="823"/>
      <c r="AD46" s="824"/>
      <c r="AE46" s="822">
        <f>AE44+AE45</f>
        <v>0</v>
      </c>
      <c r="AF46" s="823"/>
      <c r="AG46" s="824"/>
      <c r="AH46" s="229"/>
      <c r="AI46" s="229"/>
      <c r="AJ46" s="229"/>
      <c r="AK46" s="228"/>
      <c r="AL46" s="228"/>
      <c r="AM46" s="250"/>
      <c r="AN46" s="226"/>
      <c r="AO46" s="270"/>
      <c r="AP46" s="226"/>
      <c r="AQ46" s="226"/>
      <c r="AR46" s="226"/>
      <c r="AS46" s="226"/>
      <c r="AT46" s="226"/>
      <c r="AU46" s="226"/>
      <c r="AV46" s="226"/>
      <c r="AW46" s="226"/>
      <c r="AX46" s="226"/>
      <c r="AY46" s="226"/>
      <c r="AZ46" s="226"/>
      <c r="BA46" s="226"/>
      <c r="BB46" s="226"/>
      <c r="BC46" s="226"/>
      <c r="BD46" s="226"/>
      <c r="BE46" s="226"/>
      <c r="BF46" s="226"/>
      <c r="BG46" s="226"/>
      <c r="BH46" s="226"/>
      <c r="BI46" s="226"/>
      <c r="BJ46" s="226"/>
      <c r="BK46" s="226"/>
    </row>
    <row r="47" spans="1:74 16345:16374" s="67" customFormat="1" ht="22.5" customHeight="1">
      <c r="A47" s="77"/>
      <c r="B47" s="799"/>
      <c r="C47" s="800"/>
      <c r="D47" s="138" t="s">
        <v>210</v>
      </c>
      <c r="E47" s="147">
        <v>3</v>
      </c>
      <c r="F47" s="153" t="s">
        <v>209</v>
      </c>
      <c r="G47" s="153"/>
      <c r="H47" s="153"/>
      <c r="I47" s="153"/>
      <c r="J47" s="153"/>
      <c r="K47" s="153"/>
      <c r="L47" s="801" t="str">
        <f>J32</f>
        <v>令和</v>
      </c>
      <c r="M47" s="801"/>
      <c r="N47" s="169">
        <f>IF(L32="","",L32+E47)</f>
        <v>10</v>
      </c>
      <c r="O47" s="153" t="s">
        <v>87</v>
      </c>
      <c r="P47" s="169">
        <f>IF(N32="","",N32)</f>
        <v>5</v>
      </c>
      <c r="Q47" s="153" t="s">
        <v>207</v>
      </c>
      <c r="R47" s="169">
        <f>IF(P32="","",P32)</f>
        <v>1</v>
      </c>
      <c r="S47" s="153" t="s">
        <v>65</v>
      </c>
      <c r="T47" s="153" t="s">
        <v>208</v>
      </c>
      <c r="U47" s="801" t="s">
        <v>85</v>
      </c>
      <c r="V47" s="801"/>
      <c r="W47" s="169">
        <f>IF(U32="","",U32+E47)</f>
        <v>11</v>
      </c>
      <c r="X47" s="153" t="s">
        <v>87</v>
      </c>
      <c r="Y47" s="169">
        <f>IF(W32="","",W32)</f>
        <v>4</v>
      </c>
      <c r="Z47" s="153" t="s">
        <v>207</v>
      </c>
      <c r="AA47" s="169">
        <f>IF(Y32="","",Y32)</f>
        <v>30</v>
      </c>
      <c r="AB47" s="153" t="s">
        <v>65</v>
      </c>
      <c r="AF47" s="153"/>
      <c r="AG47" s="225"/>
      <c r="AH47" s="230"/>
      <c r="AI47" s="118"/>
      <c r="AJ47" s="118"/>
      <c r="AK47" s="118"/>
      <c r="AL47" s="257"/>
      <c r="AM47" s="257"/>
      <c r="AN47" s="257"/>
      <c r="AO47" s="46"/>
    </row>
    <row r="48" spans="1:74 16345:16374" s="67" customFormat="1" ht="21" customHeight="1">
      <c r="A48" s="77"/>
      <c r="B48" s="95"/>
      <c r="C48" s="115"/>
      <c r="D48" s="802" t="s">
        <v>103</v>
      </c>
      <c r="E48" s="803"/>
      <c r="F48" s="803"/>
      <c r="G48" s="803"/>
      <c r="H48" s="803"/>
      <c r="I48" s="803"/>
      <c r="J48" s="803"/>
      <c r="K48" s="803"/>
      <c r="L48" s="803"/>
      <c r="M48" s="803"/>
      <c r="N48" s="803"/>
      <c r="O48" s="803"/>
      <c r="P48" s="803"/>
      <c r="Q48" s="803"/>
      <c r="R48" s="803"/>
      <c r="S48" s="803"/>
      <c r="T48" s="803"/>
      <c r="U48" s="804"/>
      <c r="V48" s="191"/>
      <c r="W48" s="708" t="s">
        <v>238</v>
      </c>
      <c r="X48" s="708"/>
      <c r="Y48" s="708"/>
      <c r="Z48" s="708"/>
      <c r="AA48" s="708"/>
      <c r="AB48" s="708"/>
      <c r="AC48" s="708"/>
      <c r="AD48" s="708"/>
      <c r="AE48" s="708"/>
      <c r="AF48" s="708"/>
      <c r="AG48" s="708"/>
      <c r="AH48" s="231"/>
      <c r="AI48" s="231"/>
      <c r="AJ48" s="230"/>
      <c r="AK48" s="84"/>
      <c r="AL48" s="84"/>
      <c r="AM48" s="84"/>
      <c r="XDQ48" s="66"/>
      <c r="XDR48" s="66"/>
      <c r="XDS48" s="66"/>
      <c r="XDT48" s="66"/>
      <c r="XDU48" s="66"/>
      <c r="XDV48" s="66"/>
      <c r="XDW48" s="66"/>
      <c r="XDX48" s="66"/>
      <c r="XDY48" s="66"/>
      <c r="XDZ48" s="66"/>
      <c r="XEA48" s="66"/>
      <c r="XEB48" s="66"/>
      <c r="XEC48" s="66"/>
      <c r="XED48" s="66"/>
      <c r="XEE48" s="66"/>
      <c r="XEF48" s="66"/>
      <c r="XEG48" s="66"/>
      <c r="XEH48" s="66"/>
      <c r="XEI48" s="66"/>
      <c r="XEJ48" s="66"/>
      <c r="XEK48" s="66"/>
      <c r="XEL48" s="66"/>
      <c r="XEM48" s="66"/>
      <c r="XEN48" s="66"/>
      <c r="XEO48" s="66"/>
      <c r="XEP48" s="66"/>
      <c r="XEQ48" s="66"/>
      <c r="XER48" s="66"/>
      <c r="XES48" s="66"/>
      <c r="XET48" s="66"/>
    </row>
    <row r="49" spans="1:71 16345:16374" s="67" customFormat="1" ht="21" customHeight="1">
      <c r="A49" s="77"/>
      <c r="B49" s="95"/>
      <c r="C49" s="115"/>
      <c r="D49" s="805" t="s">
        <v>9</v>
      </c>
      <c r="E49" s="806"/>
      <c r="F49" s="806"/>
      <c r="G49" s="806"/>
      <c r="H49" s="806"/>
      <c r="I49" s="806"/>
      <c r="J49" s="806"/>
      <c r="K49" s="806"/>
      <c r="L49" s="807"/>
      <c r="M49" s="805" t="s">
        <v>115</v>
      </c>
      <c r="N49" s="806"/>
      <c r="O49" s="806"/>
      <c r="P49" s="806"/>
      <c r="Q49" s="806"/>
      <c r="R49" s="806"/>
      <c r="S49" s="806"/>
      <c r="T49" s="806"/>
      <c r="U49" s="807"/>
      <c r="V49" s="192"/>
      <c r="W49" s="709"/>
      <c r="X49" s="709"/>
      <c r="Y49" s="709"/>
      <c r="Z49" s="709"/>
      <c r="AA49" s="709"/>
      <c r="AB49" s="709"/>
      <c r="AC49" s="709"/>
      <c r="AD49" s="709"/>
      <c r="AE49" s="709"/>
      <c r="AF49" s="709"/>
      <c r="AG49" s="709"/>
      <c r="AH49" s="231"/>
      <c r="AI49" s="231"/>
      <c r="AJ49" s="84"/>
      <c r="AK49" s="84"/>
      <c r="AL49" s="84"/>
      <c r="AM49" s="84"/>
      <c r="XDQ49" s="66"/>
      <c r="XDR49" s="66"/>
      <c r="XDS49" s="66"/>
      <c r="XDT49" s="66"/>
      <c r="XDU49" s="66"/>
      <c r="XDV49" s="66"/>
      <c r="XDW49" s="66"/>
      <c r="XDX49" s="66"/>
      <c r="XDY49" s="66"/>
      <c r="XDZ49" s="66"/>
      <c r="XEA49" s="66"/>
      <c r="XEB49" s="66"/>
      <c r="XEC49" s="66"/>
      <c r="XED49" s="66"/>
      <c r="XEE49" s="66"/>
      <c r="XEF49" s="66"/>
      <c r="XEG49" s="66"/>
      <c r="XEH49" s="66"/>
      <c r="XEI49" s="66"/>
      <c r="XEJ49" s="66"/>
      <c r="XEK49" s="66"/>
      <c r="XEL49" s="66"/>
      <c r="XEM49" s="66"/>
      <c r="XEN49" s="66"/>
      <c r="XEO49" s="66"/>
      <c r="XEP49" s="66"/>
      <c r="XEQ49" s="66"/>
      <c r="XER49" s="66"/>
      <c r="XES49" s="66"/>
      <c r="XET49" s="66"/>
    </row>
    <row r="50" spans="1:71 16345:16374" s="67" customFormat="1" ht="27.75" customHeight="1">
      <c r="A50" s="77"/>
      <c r="B50" s="96"/>
      <c r="C50" s="116"/>
      <c r="D50" s="808" t="s">
        <v>223</v>
      </c>
      <c r="E50" s="806"/>
      <c r="F50" s="807"/>
      <c r="G50" s="808" t="s">
        <v>310</v>
      </c>
      <c r="H50" s="806"/>
      <c r="I50" s="807"/>
      <c r="J50" s="808" t="s">
        <v>317</v>
      </c>
      <c r="K50" s="809"/>
      <c r="L50" s="810"/>
      <c r="M50" s="808" t="s">
        <v>223</v>
      </c>
      <c r="N50" s="806"/>
      <c r="O50" s="807"/>
      <c r="P50" s="808" t="s">
        <v>310</v>
      </c>
      <c r="Q50" s="806"/>
      <c r="R50" s="807"/>
      <c r="S50" s="808" t="s">
        <v>317</v>
      </c>
      <c r="T50" s="809"/>
      <c r="U50" s="810"/>
      <c r="V50" s="193"/>
      <c r="W50" s="709"/>
      <c r="X50" s="709"/>
      <c r="Y50" s="709"/>
      <c r="Z50" s="709"/>
      <c r="AA50" s="709"/>
      <c r="AB50" s="709"/>
      <c r="AC50" s="709"/>
      <c r="AD50" s="709"/>
      <c r="AE50" s="709"/>
      <c r="AF50" s="709"/>
      <c r="AG50" s="709"/>
      <c r="AH50" s="231"/>
      <c r="AI50" s="231"/>
      <c r="AJ50" s="84"/>
      <c r="AK50" s="747" t="s">
        <v>186</v>
      </c>
      <c r="AL50" s="747"/>
      <c r="AM50" s="747"/>
      <c r="AN50" s="265">
        <f>D53+M53</f>
        <v>7200</v>
      </c>
      <c r="XDQ50" s="66"/>
      <c r="XDR50" s="66"/>
      <c r="XDS50" s="66"/>
      <c r="XDT50" s="66"/>
      <c r="XDU50" s="66"/>
      <c r="XDV50" s="66"/>
      <c r="XDW50" s="66"/>
      <c r="XDX50" s="66"/>
      <c r="XDY50" s="66"/>
      <c r="XDZ50" s="66"/>
      <c r="XEA50" s="66"/>
      <c r="XEB50" s="66"/>
      <c r="XEC50" s="66"/>
      <c r="XED50" s="66"/>
      <c r="XEE50" s="66"/>
      <c r="XEF50" s="66"/>
      <c r="XEG50" s="66"/>
      <c r="XEH50" s="66"/>
      <c r="XEI50" s="66"/>
      <c r="XEJ50" s="66"/>
      <c r="XEK50" s="66"/>
      <c r="XEL50" s="66"/>
      <c r="XEM50" s="66"/>
      <c r="XEN50" s="66"/>
      <c r="XEO50" s="66"/>
      <c r="XEP50" s="66"/>
      <c r="XEQ50" s="66"/>
      <c r="XER50" s="66"/>
      <c r="XES50" s="66"/>
      <c r="XET50" s="66"/>
    </row>
    <row r="51" spans="1:71 16345:16374" s="67" customFormat="1" ht="15" customHeight="1">
      <c r="A51" s="77"/>
      <c r="B51" s="786" t="s">
        <v>30</v>
      </c>
      <c r="C51" s="704"/>
      <c r="D51" s="787">
        <v>1200</v>
      </c>
      <c r="E51" s="788"/>
      <c r="F51" s="789"/>
      <c r="G51" s="790">
        <v>150</v>
      </c>
      <c r="H51" s="791"/>
      <c r="I51" s="792"/>
      <c r="J51" s="793">
        <f>IFERROR(D51/G51,"")</f>
        <v>8</v>
      </c>
      <c r="K51" s="794"/>
      <c r="L51" s="795"/>
      <c r="M51" s="787">
        <v>6000</v>
      </c>
      <c r="N51" s="788"/>
      <c r="O51" s="789"/>
      <c r="P51" s="790">
        <v>830</v>
      </c>
      <c r="Q51" s="791"/>
      <c r="R51" s="792"/>
      <c r="S51" s="796">
        <f>IFERROR(M51/P51,"")</f>
        <v>7.2289156626506026</v>
      </c>
      <c r="T51" s="797"/>
      <c r="U51" s="798"/>
      <c r="V51" s="193"/>
      <c r="W51" s="709"/>
      <c r="X51" s="709"/>
      <c r="Y51" s="709"/>
      <c r="Z51" s="709"/>
      <c r="AA51" s="709"/>
      <c r="AB51" s="709"/>
      <c r="AC51" s="709"/>
      <c r="AD51" s="709"/>
      <c r="AE51" s="709"/>
      <c r="AF51" s="709"/>
      <c r="AG51" s="709"/>
      <c r="AH51" s="231"/>
      <c r="AI51" s="231"/>
      <c r="AJ51" s="84"/>
      <c r="AK51" s="84"/>
      <c r="AL51" s="767" t="s">
        <v>217</v>
      </c>
      <c r="AM51" s="767"/>
      <c r="AN51" s="266">
        <f>D51+M51</f>
        <v>7200</v>
      </c>
      <c r="XDQ51" s="66"/>
      <c r="XDR51" s="66"/>
      <c r="XDS51" s="66"/>
      <c r="XDT51" s="66"/>
      <c r="XDU51" s="66"/>
      <c r="XDV51" s="66"/>
      <c r="XDW51" s="66"/>
      <c r="XDX51" s="66"/>
      <c r="XDY51" s="66"/>
      <c r="XDZ51" s="66"/>
      <c r="XEA51" s="66"/>
      <c r="XEB51" s="66"/>
      <c r="XEC51" s="66"/>
      <c r="XED51" s="66"/>
      <c r="XEE51" s="66"/>
      <c r="XEF51" s="66"/>
      <c r="XEG51" s="66"/>
      <c r="XEH51" s="66"/>
      <c r="XEI51" s="66"/>
      <c r="XEJ51" s="66"/>
      <c r="XEK51" s="66"/>
      <c r="XEL51" s="66"/>
      <c r="XEM51" s="66"/>
      <c r="XEN51" s="66"/>
      <c r="XEO51" s="66"/>
      <c r="XEP51" s="66"/>
      <c r="XEQ51" s="66"/>
      <c r="XER51" s="66"/>
      <c r="XES51" s="66"/>
      <c r="XET51" s="66"/>
    </row>
    <row r="52" spans="1:71 16345:16374" s="67" customFormat="1" ht="15" customHeight="1">
      <c r="A52" s="77"/>
      <c r="B52" s="750" t="s">
        <v>19</v>
      </c>
      <c r="C52" s="751"/>
      <c r="D52" s="752"/>
      <c r="E52" s="753"/>
      <c r="F52" s="754"/>
      <c r="G52" s="755"/>
      <c r="H52" s="755"/>
      <c r="I52" s="755"/>
      <c r="J52" s="756"/>
      <c r="K52" s="757"/>
      <c r="L52" s="758"/>
      <c r="M52" s="752"/>
      <c r="N52" s="753"/>
      <c r="O52" s="754"/>
      <c r="P52" s="759"/>
      <c r="Q52" s="759"/>
      <c r="R52" s="759"/>
      <c r="S52" s="756"/>
      <c r="T52" s="757"/>
      <c r="U52" s="758"/>
      <c r="V52" s="132"/>
      <c r="W52" s="709"/>
      <c r="X52" s="709"/>
      <c r="Y52" s="709"/>
      <c r="Z52" s="709"/>
      <c r="AA52" s="709"/>
      <c r="AB52" s="709"/>
      <c r="AC52" s="709"/>
      <c r="AD52" s="709"/>
      <c r="AE52" s="709"/>
      <c r="AF52" s="709"/>
      <c r="AG52" s="709"/>
      <c r="AH52" s="231"/>
      <c r="AI52" s="231"/>
      <c r="AJ52" s="84"/>
      <c r="AK52" s="84"/>
      <c r="AL52" s="760" t="s">
        <v>140</v>
      </c>
      <c r="AM52" s="760"/>
      <c r="AN52" s="267">
        <f>G51+P51</f>
        <v>980</v>
      </c>
      <c r="XDQ52" s="66"/>
      <c r="XDR52" s="66"/>
      <c r="XDS52" s="66"/>
      <c r="XDT52" s="66"/>
      <c r="XDU52" s="66"/>
      <c r="XDV52" s="66"/>
      <c r="XDW52" s="66"/>
      <c r="XDX52" s="66"/>
      <c r="XDY52" s="66"/>
      <c r="XDZ52" s="66"/>
      <c r="XEA52" s="66"/>
      <c r="XEB52" s="66"/>
      <c r="XEC52" s="66"/>
      <c r="XED52" s="66"/>
      <c r="XEE52" s="66"/>
      <c r="XEF52" s="66"/>
      <c r="XEG52" s="66"/>
      <c r="XEH52" s="66"/>
      <c r="XEI52" s="66"/>
      <c r="XEJ52" s="66"/>
      <c r="XEK52" s="66"/>
      <c r="XEL52" s="66"/>
      <c r="XEM52" s="66"/>
      <c r="XEN52" s="66"/>
      <c r="XEO52" s="66"/>
      <c r="XEP52" s="66"/>
      <c r="XEQ52" s="66"/>
      <c r="XER52" s="66"/>
      <c r="XES52" s="66"/>
      <c r="XET52" s="66"/>
    </row>
    <row r="53" spans="1:71 16345:16374" s="67" customFormat="1" ht="15" customHeight="1">
      <c r="A53" s="77"/>
      <c r="B53" s="705" t="s">
        <v>32</v>
      </c>
      <c r="C53" s="707"/>
      <c r="D53" s="761">
        <f>D51+D52</f>
        <v>1200</v>
      </c>
      <c r="E53" s="762"/>
      <c r="F53" s="763"/>
      <c r="G53" s="764"/>
      <c r="H53" s="765"/>
      <c r="I53" s="766"/>
      <c r="J53" s="764"/>
      <c r="K53" s="765"/>
      <c r="L53" s="766"/>
      <c r="M53" s="761">
        <f>M51+M52</f>
        <v>6000</v>
      </c>
      <c r="N53" s="762"/>
      <c r="O53" s="763"/>
      <c r="P53" s="764"/>
      <c r="Q53" s="765"/>
      <c r="R53" s="766"/>
      <c r="S53" s="764"/>
      <c r="T53" s="765"/>
      <c r="U53" s="766"/>
      <c r="V53" s="132"/>
      <c r="W53" s="709"/>
      <c r="X53" s="709"/>
      <c r="Y53" s="709"/>
      <c r="Z53" s="709"/>
      <c r="AA53" s="709"/>
      <c r="AB53" s="709"/>
      <c r="AC53" s="709"/>
      <c r="AD53" s="709"/>
      <c r="AE53" s="709"/>
      <c r="AF53" s="709"/>
      <c r="AG53" s="709"/>
      <c r="AH53" s="231"/>
      <c r="AI53" s="231"/>
      <c r="AJ53" s="84"/>
      <c r="AK53" s="84"/>
      <c r="AL53" s="767" t="s">
        <v>50</v>
      </c>
      <c r="AM53" s="767"/>
      <c r="AN53" s="268">
        <f>AN51/AN52</f>
        <v>7.3469387755102042</v>
      </c>
      <c r="XDQ53" s="66"/>
      <c r="XDR53" s="66"/>
      <c r="XDS53" s="66"/>
      <c r="XDT53" s="66"/>
      <c r="XDU53" s="66"/>
      <c r="XDV53" s="66"/>
      <c r="XDW53" s="66"/>
      <c r="XDX53" s="66"/>
      <c r="XDY53" s="66"/>
      <c r="XDZ53" s="66"/>
      <c r="XEA53" s="66"/>
      <c r="XEB53" s="66"/>
      <c r="XEC53" s="66"/>
      <c r="XED53" s="66"/>
      <c r="XEE53" s="66"/>
      <c r="XEF53" s="66"/>
      <c r="XEG53" s="66"/>
      <c r="XEH53" s="66"/>
      <c r="XEI53" s="66"/>
      <c r="XEJ53" s="66"/>
      <c r="XEK53" s="66"/>
      <c r="XEL53" s="66"/>
      <c r="XEM53" s="66"/>
      <c r="XEN53" s="66"/>
      <c r="XEO53" s="66"/>
      <c r="XEP53" s="66"/>
      <c r="XEQ53" s="66"/>
      <c r="XER53" s="66"/>
      <c r="XES53" s="66"/>
      <c r="XET53" s="66"/>
    </row>
    <row r="54" spans="1:71 16345:16374" s="67" customFormat="1" ht="15" customHeight="1">
      <c r="A54" s="77"/>
      <c r="B54" s="91"/>
      <c r="C54" s="91"/>
      <c r="D54" s="360"/>
      <c r="E54" s="360"/>
      <c r="F54" s="360"/>
      <c r="G54" s="361"/>
      <c r="H54" s="361"/>
      <c r="I54" s="361"/>
      <c r="J54" s="361"/>
      <c r="K54" s="361"/>
      <c r="L54" s="361"/>
      <c r="M54" s="360"/>
      <c r="N54" s="360"/>
      <c r="O54" s="360"/>
      <c r="P54" s="361"/>
      <c r="Q54" s="361"/>
      <c r="R54" s="361"/>
      <c r="S54" s="361"/>
      <c r="T54" s="361"/>
      <c r="U54" s="361"/>
      <c r="V54" s="353"/>
      <c r="W54" s="355"/>
      <c r="X54" s="355"/>
      <c r="Y54" s="355"/>
      <c r="Z54" s="355"/>
      <c r="AA54" s="355"/>
      <c r="AB54" s="355"/>
      <c r="AC54" s="355"/>
      <c r="AD54" s="355"/>
      <c r="AE54" s="355"/>
      <c r="AF54" s="355"/>
      <c r="AG54" s="355"/>
      <c r="AH54" s="231"/>
      <c r="AI54" s="231"/>
      <c r="AJ54" s="354"/>
      <c r="AK54" s="354"/>
      <c r="AL54" s="356"/>
      <c r="AM54" s="356"/>
      <c r="AN54" s="268"/>
      <c r="XDQ54" s="66"/>
      <c r="XDR54" s="66"/>
      <c r="XDS54" s="66"/>
      <c r="XDT54" s="66"/>
      <c r="XDU54" s="66"/>
      <c r="XDV54" s="66"/>
      <c r="XDW54" s="66"/>
      <c r="XDX54" s="66"/>
      <c r="XDY54" s="66"/>
      <c r="XDZ54" s="66"/>
      <c r="XEA54" s="66"/>
      <c r="XEB54" s="66"/>
      <c r="XEC54" s="66"/>
      <c r="XED54" s="66"/>
      <c r="XEE54" s="66"/>
      <c r="XEF54" s="66"/>
      <c r="XEG54" s="66"/>
      <c r="XEH54" s="66"/>
      <c r="XEI54" s="66"/>
      <c r="XEJ54" s="66"/>
      <c r="XEK54" s="66"/>
      <c r="XEL54" s="66"/>
      <c r="XEM54" s="66"/>
      <c r="XEN54" s="66"/>
      <c r="XEO54" s="66"/>
      <c r="XEP54" s="66"/>
      <c r="XEQ54" s="66"/>
      <c r="XER54" s="66"/>
      <c r="XES54" s="66"/>
      <c r="XET54" s="66"/>
    </row>
    <row r="55" spans="1:71 16345:16374" s="67" customFormat="1" ht="22.5" customHeight="1">
      <c r="A55" s="644" t="s">
        <v>388</v>
      </c>
      <c r="B55" s="644"/>
      <c r="C55" s="644"/>
      <c r="D55" s="644"/>
      <c r="E55" s="644"/>
      <c r="F55" s="644"/>
      <c r="G55" s="644"/>
      <c r="H55" s="644"/>
      <c r="I55" s="644"/>
      <c r="J55" s="644"/>
      <c r="K55" s="644"/>
      <c r="L55" s="363"/>
      <c r="M55" s="363"/>
      <c r="N55" s="363"/>
      <c r="O55" s="363"/>
      <c r="P55" s="363"/>
      <c r="Q55" s="363"/>
      <c r="R55" s="363"/>
      <c r="S55" s="363"/>
      <c r="T55" s="363"/>
      <c r="U55" s="363"/>
      <c r="V55" s="98"/>
      <c r="W55" s="98"/>
      <c r="X55" s="98"/>
      <c r="Y55" s="98"/>
      <c r="Z55" s="98"/>
      <c r="AA55" s="98"/>
      <c r="AB55" s="98"/>
      <c r="AC55" s="98"/>
      <c r="AD55" s="98"/>
      <c r="AE55" s="218"/>
      <c r="AF55" s="98"/>
      <c r="AG55" s="98"/>
      <c r="AH55" s="98"/>
      <c r="AI55" s="236"/>
      <c r="AJ55" s="236"/>
      <c r="AK55" s="236"/>
      <c r="AL55" s="236"/>
      <c r="AM55" s="260"/>
      <c r="AN55" s="269"/>
      <c r="AO55" s="269"/>
      <c r="AP55" s="269"/>
      <c r="AQ55" s="256"/>
      <c r="AR55" s="256"/>
      <c r="AS55" s="256"/>
      <c r="AT55" s="256"/>
      <c r="AU55" s="256"/>
      <c r="AV55" s="256"/>
      <c r="AW55" s="256"/>
      <c r="AX55" s="256"/>
    </row>
    <row r="56" spans="1:71 16345:16374" s="354" customFormat="1" ht="15" customHeight="1">
      <c r="A56" s="363"/>
      <c r="B56" s="959" t="s">
        <v>450</v>
      </c>
      <c r="C56" s="960"/>
      <c r="D56" s="960"/>
      <c r="E56" s="960"/>
      <c r="F56" s="961"/>
      <c r="G56" s="493" t="s">
        <v>393</v>
      </c>
      <c r="H56" s="494"/>
      <c r="I56" s="495"/>
      <c r="J56" s="931" t="str">
        <f>J32</f>
        <v>令和</v>
      </c>
      <c r="K56" s="931"/>
      <c r="L56" s="462">
        <f>IF(L32="","",L32)</f>
        <v>7</v>
      </c>
      <c r="M56" s="463" t="s">
        <v>87</v>
      </c>
      <c r="N56" s="464">
        <f>IF(N32="","",N32)</f>
        <v>5</v>
      </c>
      <c r="O56" s="463" t="s">
        <v>394</v>
      </c>
      <c r="P56" s="464">
        <f>IF(P32="","",P32)</f>
        <v>1</v>
      </c>
      <c r="Q56" s="463" t="s">
        <v>65</v>
      </c>
      <c r="R56" s="463" t="s">
        <v>395</v>
      </c>
      <c r="S56" s="930" t="str">
        <f>$S32</f>
        <v>令和</v>
      </c>
      <c r="T56" s="930"/>
      <c r="U56" s="462">
        <f>IF(U32="","",U32)</f>
        <v>8</v>
      </c>
      <c r="V56" s="465" t="s">
        <v>87</v>
      </c>
      <c r="W56" s="466">
        <f>IF(W32="","",W32)</f>
        <v>4</v>
      </c>
      <c r="X56" s="467" t="s">
        <v>394</v>
      </c>
      <c r="Y56" s="466">
        <f>IF(Y32="","",Y32)</f>
        <v>30</v>
      </c>
      <c r="Z56" s="468" t="s">
        <v>65</v>
      </c>
      <c r="AA56"/>
      <c r="AB56"/>
      <c r="AC56"/>
      <c r="AD56"/>
      <c r="AE56"/>
      <c r="AF56"/>
      <c r="AG56" s="145"/>
      <c r="AH56" s="221"/>
      <c r="AI56" s="221"/>
      <c r="AJ56" s="221"/>
      <c r="AK56" s="221"/>
      <c r="AL56" s="221"/>
      <c r="AM56" s="221"/>
      <c r="AN56" s="221"/>
      <c r="AO56" s="221"/>
      <c r="AP56" s="221"/>
      <c r="AQ56" s="221"/>
      <c r="AR56" s="221"/>
      <c r="AS56" s="27"/>
      <c r="AT56" s="27"/>
      <c r="AU56" s="27"/>
      <c r="AV56" s="27"/>
      <c r="AW56" s="27"/>
      <c r="AX56" s="27"/>
      <c r="AY56" s="27"/>
      <c r="AZ56" s="27"/>
      <c r="BA56" s="27"/>
      <c r="BB56" s="27"/>
      <c r="BC56" s="27"/>
      <c r="BD56" s="27"/>
      <c r="BE56" s="27"/>
      <c r="BF56" s="27"/>
      <c r="BG56" s="27"/>
      <c r="BH56" s="27"/>
      <c r="BI56" s="27"/>
      <c r="BJ56" s="363"/>
      <c r="BK56" s="363"/>
      <c r="BL56" s="363"/>
      <c r="BM56" s="363"/>
      <c r="BN56" s="363"/>
      <c r="BO56" s="363"/>
      <c r="BP56" s="363"/>
      <c r="BQ56" s="363"/>
      <c r="BR56" s="363"/>
      <c r="BS56" s="363"/>
    </row>
    <row r="57" spans="1:71 16345:16374" s="65" customFormat="1" ht="15" customHeight="1">
      <c r="A57" s="363"/>
      <c r="B57" s="768" t="s">
        <v>386</v>
      </c>
      <c r="C57" s="769"/>
      <c r="D57" s="769"/>
      <c r="E57" s="769"/>
      <c r="F57" s="770"/>
      <c r="G57" s="923" t="s">
        <v>398</v>
      </c>
      <c r="H57" s="924"/>
      <c r="I57" s="924"/>
      <c r="J57" s="924"/>
      <c r="K57" s="925"/>
      <c r="L57" s="768" t="s">
        <v>397</v>
      </c>
      <c r="M57" s="769"/>
      <c r="N57" s="769"/>
      <c r="O57" s="769"/>
      <c r="P57" s="770"/>
      <c r="Q57" s="768" t="s">
        <v>387</v>
      </c>
      <c r="R57" s="769"/>
      <c r="S57" s="769"/>
      <c r="T57" s="769"/>
      <c r="U57" s="770"/>
      <c r="V57" s="907" t="s">
        <v>32</v>
      </c>
      <c r="W57" s="908"/>
      <c r="X57" s="908"/>
      <c r="Y57" s="908"/>
      <c r="Z57" s="909"/>
      <c r="AA57"/>
      <c r="AB57"/>
      <c r="AC57"/>
      <c r="AD57"/>
      <c r="AE57"/>
      <c r="AF57"/>
      <c r="AG57" s="362"/>
    </row>
    <row r="58" spans="1:71 16345:16374" s="65" customFormat="1" ht="15" customHeight="1">
      <c r="A58" s="363"/>
      <c r="B58" s="771"/>
      <c r="C58" s="772"/>
      <c r="D58" s="772"/>
      <c r="E58" s="772"/>
      <c r="F58" s="773"/>
      <c r="G58" s="771"/>
      <c r="H58" s="772"/>
      <c r="I58" s="772"/>
      <c r="J58" s="772"/>
      <c r="K58" s="773"/>
      <c r="L58" s="771"/>
      <c r="M58" s="772"/>
      <c r="N58" s="772"/>
      <c r="O58" s="772"/>
      <c r="P58" s="773"/>
      <c r="Q58" s="771"/>
      <c r="R58" s="772"/>
      <c r="S58" s="772"/>
      <c r="T58" s="772"/>
      <c r="U58" s="773"/>
      <c r="V58" s="910"/>
      <c r="W58" s="911"/>
      <c r="X58" s="911"/>
      <c r="Y58" s="911"/>
      <c r="Z58" s="912"/>
      <c r="AA58"/>
      <c r="AB58"/>
      <c r="AC58"/>
      <c r="AD58"/>
      <c r="AE58"/>
      <c r="AF58"/>
    </row>
    <row r="59" spans="1:71 16345:16374" s="354" customFormat="1" ht="15" hidden="1" customHeight="1">
      <c r="A59" s="363"/>
      <c r="B59" s="771"/>
      <c r="C59" s="772"/>
      <c r="D59" s="772"/>
      <c r="E59" s="772"/>
      <c r="F59" s="773"/>
      <c r="G59" s="771"/>
      <c r="H59" s="772"/>
      <c r="I59" s="772"/>
      <c r="J59" s="772"/>
      <c r="K59" s="773"/>
      <c r="L59" s="771"/>
      <c r="M59" s="772"/>
      <c r="N59" s="772"/>
      <c r="O59" s="772"/>
      <c r="P59" s="773"/>
      <c r="Q59" s="771"/>
      <c r="R59" s="772"/>
      <c r="S59" s="772"/>
      <c r="T59" s="772"/>
      <c r="U59" s="773"/>
      <c r="V59" s="910"/>
      <c r="W59" s="911"/>
      <c r="X59" s="911"/>
      <c r="Y59" s="911"/>
      <c r="Z59" s="912"/>
      <c r="AA59"/>
      <c r="AB59"/>
      <c r="AC59"/>
      <c r="AD59"/>
      <c r="AE59"/>
      <c r="AF59"/>
      <c r="AG59" s="145"/>
      <c r="AH59" s="221"/>
      <c r="AI59" s="221"/>
      <c r="AJ59" s="221"/>
      <c r="AK59" s="221"/>
      <c r="AL59" s="221"/>
      <c r="AM59" s="221"/>
      <c r="AN59" s="221"/>
      <c r="AO59" s="221"/>
      <c r="AP59" s="221"/>
      <c r="AQ59" s="221"/>
      <c r="AR59" s="221"/>
      <c r="AS59" s="27"/>
      <c r="AT59" s="27"/>
      <c r="AU59" s="27"/>
      <c r="AV59" s="27"/>
      <c r="AW59" s="27"/>
      <c r="AX59" s="27"/>
      <c r="AY59" s="27"/>
      <c r="AZ59" s="27"/>
      <c r="BA59" s="27"/>
      <c r="BB59" s="27"/>
      <c r="BC59" s="27"/>
      <c r="BD59" s="27"/>
      <c r="BE59" s="27"/>
      <c r="BF59" s="27"/>
      <c r="BG59" s="27"/>
      <c r="BH59" s="27"/>
      <c r="BI59" s="27"/>
      <c r="BJ59" s="363"/>
      <c r="BK59" s="363"/>
      <c r="BL59" s="363"/>
      <c r="BM59" s="363"/>
      <c r="BN59" s="363"/>
      <c r="BO59" s="363"/>
      <c r="BP59" s="363"/>
      <c r="BQ59" s="363"/>
      <c r="BR59" s="363"/>
      <c r="BS59" s="363"/>
    </row>
    <row r="60" spans="1:71 16345:16374" s="354" customFormat="1" ht="15" customHeight="1">
      <c r="A60" s="363"/>
      <c r="B60" s="774"/>
      <c r="C60" s="775"/>
      <c r="D60" s="775"/>
      <c r="E60" s="775"/>
      <c r="F60" s="776"/>
      <c r="G60" s="774"/>
      <c r="H60" s="775"/>
      <c r="I60" s="775"/>
      <c r="J60" s="775"/>
      <c r="K60" s="776"/>
      <c r="L60" s="774"/>
      <c r="M60" s="775"/>
      <c r="N60" s="775"/>
      <c r="O60" s="775"/>
      <c r="P60" s="776"/>
      <c r="Q60" s="774"/>
      <c r="R60" s="775"/>
      <c r="S60" s="775"/>
      <c r="T60" s="775"/>
      <c r="U60" s="776"/>
      <c r="V60" s="913"/>
      <c r="W60" s="914"/>
      <c r="X60" s="914"/>
      <c r="Y60" s="914"/>
      <c r="Z60" s="915"/>
      <c r="AA60"/>
      <c r="AB60"/>
      <c r="AC60"/>
      <c r="AD60"/>
      <c r="AE60"/>
      <c r="AF60"/>
      <c r="AG60" s="145"/>
      <c r="AH60" s="221"/>
      <c r="AI60" s="221"/>
      <c r="AJ60" s="221"/>
      <c r="AK60" s="221"/>
      <c r="AL60" s="221"/>
      <c r="AM60" s="221"/>
      <c r="AN60" s="221"/>
      <c r="AO60" s="221"/>
      <c r="AP60" s="221"/>
      <c r="AQ60" s="221"/>
      <c r="AR60" s="221"/>
      <c r="AS60" s="27"/>
      <c r="AT60" s="27"/>
      <c r="AU60" s="27"/>
      <c r="AV60" s="27"/>
      <c r="AW60" s="27"/>
      <c r="AX60" s="27"/>
      <c r="AY60" s="27"/>
      <c r="AZ60" s="27"/>
      <c r="BA60" s="27"/>
      <c r="BB60" s="27"/>
      <c r="BC60" s="27"/>
      <c r="BD60" s="27"/>
      <c r="BE60" s="27"/>
      <c r="BF60" s="27"/>
      <c r="BG60" s="27"/>
      <c r="BH60" s="27"/>
      <c r="BI60" s="27"/>
      <c r="BJ60" s="363"/>
      <c r="BK60" s="363"/>
      <c r="BL60" s="363"/>
      <c r="BM60" s="363"/>
      <c r="BN60" s="363"/>
      <c r="BO60" s="363"/>
      <c r="BP60" s="363"/>
      <c r="BQ60" s="363"/>
      <c r="BR60" s="363"/>
      <c r="BS60" s="363"/>
    </row>
    <row r="61" spans="1:71 16345:16374" s="354" customFormat="1" ht="15" customHeight="1">
      <c r="A61" s="363"/>
      <c r="B61" s="777"/>
      <c r="C61" s="778"/>
      <c r="D61" s="778"/>
      <c r="E61" s="778"/>
      <c r="F61" s="779"/>
      <c r="G61" s="777"/>
      <c r="H61" s="778"/>
      <c r="I61" s="778"/>
      <c r="J61" s="778"/>
      <c r="K61" s="779"/>
      <c r="L61" s="777"/>
      <c r="M61" s="778"/>
      <c r="N61" s="778"/>
      <c r="O61" s="778"/>
      <c r="P61" s="779"/>
      <c r="Q61" s="777">
        <v>100</v>
      </c>
      <c r="R61" s="778"/>
      <c r="S61" s="778"/>
      <c r="T61" s="778"/>
      <c r="U61" s="779"/>
      <c r="V61" s="916">
        <f>SUM(B61:U63)</f>
        <v>100</v>
      </c>
      <c r="W61" s="917"/>
      <c r="X61" s="917"/>
      <c r="Y61" s="917"/>
      <c r="Z61" s="918"/>
      <c r="AA61"/>
      <c r="AB61" s="934" t="s">
        <v>430</v>
      </c>
      <c r="AC61" s="934"/>
      <c r="AD61" s="934"/>
      <c r="AE61" s="934"/>
      <c r="AF61" s="934"/>
      <c r="AG61" s="934"/>
      <c r="AH61" s="221"/>
      <c r="AI61" s="221"/>
      <c r="AJ61" s="221"/>
      <c r="AK61" s="221"/>
      <c r="AL61" s="221"/>
      <c r="AM61" s="221"/>
      <c r="AN61" s="221"/>
      <c r="AO61" s="221"/>
      <c r="AP61" s="221"/>
      <c r="AQ61" s="221"/>
      <c r="AR61" s="221"/>
      <c r="AS61" s="27"/>
      <c r="AT61" s="27"/>
      <c r="AU61" s="27"/>
      <c r="AV61" s="27"/>
      <c r="AW61" s="27"/>
      <c r="AX61" s="27"/>
      <c r="AY61" s="27"/>
      <c r="AZ61" s="27"/>
      <c r="BA61" s="27"/>
      <c r="BB61" s="27"/>
      <c r="BC61" s="27"/>
      <c r="BD61" s="27"/>
      <c r="BE61" s="27"/>
      <c r="BF61" s="27"/>
      <c r="BG61" s="27"/>
      <c r="BH61" s="27"/>
      <c r="BI61" s="27"/>
      <c r="BJ61" s="363"/>
      <c r="BK61" s="363"/>
      <c r="BL61" s="363"/>
      <c r="BM61" s="363"/>
      <c r="BN61" s="363"/>
      <c r="BO61" s="363"/>
      <c r="BP61" s="363"/>
      <c r="BQ61" s="363"/>
      <c r="BR61" s="363"/>
      <c r="BS61" s="363"/>
    </row>
    <row r="62" spans="1:71 16345:16374" s="354" customFormat="1" ht="15" customHeight="1">
      <c r="A62" s="363"/>
      <c r="B62" s="780"/>
      <c r="C62" s="781"/>
      <c r="D62" s="781"/>
      <c r="E62" s="781"/>
      <c r="F62" s="782"/>
      <c r="G62" s="780"/>
      <c r="H62" s="781"/>
      <c r="I62" s="781"/>
      <c r="J62" s="781"/>
      <c r="K62" s="782"/>
      <c r="L62" s="780"/>
      <c r="M62" s="781"/>
      <c r="N62" s="781"/>
      <c r="O62" s="781"/>
      <c r="P62" s="782"/>
      <c r="Q62" s="780"/>
      <c r="R62" s="781"/>
      <c r="S62" s="781"/>
      <c r="T62" s="781"/>
      <c r="U62" s="782"/>
      <c r="V62" s="901"/>
      <c r="W62" s="902"/>
      <c r="X62" s="902"/>
      <c r="Y62" s="902"/>
      <c r="Z62" s="919"/>
      <c r="AA62"/>
      <c r="AB62" s="934"/>
      <c r="AC62" s="934"/>
      <c r="AD62" s="934"/>
      <c r="AE62" s="934"/>
      <c r="AF62" s="934"/>
      <c r="AG62" s="934"/>
      <c r="AH62" s="221"/>
      <c r="AI62" s="221"/>
      <c r="AJ62" s="221"/>
      <c r="AK62" s="221"/>
      <c r="AL62" s="221"/>
      <c r="AM62" s="221"/>
      <c r="AN62" s="221"/>
      <c r="AO62" s="221"/>
      <c r="AP62" s="221"/>
      <c r="AQ62" s="221"/>
      <c r="AR62" s="221"/>
      <c r="AS62" s="27"/>
      <c r="AT62" s="27"/>
      <c r="AU62" s="27"/>
      <c r="AV62" s="27"/>
      <c r="AW62" s="27"/>
      <c r="AX62" s="27"/>
      <c r="AY62" s="27"/>
      <c r="AZ62" s="27"/>
      <c r="BA62" s="27"/>
      <c r="BB62" s="27"/>
      <c r="BC62" s="27"/>
      <c r="BD62" s="27"/>
      <c r="BE62" s="27"/>
      <c r="BF62" s="27"/>
      <c r="BG62" s="27"/>
      <c r="BH62" s="27"/>
      <c r="BI62" s="27"/>
      <c r="BJ62" s="363"/>
      <c r="BK62" s="363"/>
      <c r="BL62" s="363"/>
      <c r="BM62" s="363"/>
      <c r="BN62" s="363"/>
      <c r="BO62" s="363"/>
      <c r="BP62" s="363"/>
      <c r="BQ62" s="363"/>
      <c r="BR62" s="363"/>
      <c r="BS62" s="363"/>
    </row>
    <row r="63" spans="1:71 16345:16374" s="65" customFormat="1" ht="15" customHeight="1">
      <c r="A63" s="363"/>
      <c r="B63" s="783"/>
      <c r="C63" s="784"/>
      <c r="D63" s="784"/>
      <c r="E63" s="784"/>
      <c r="F63" s="785"/>
      <c r="G63" s="783"/>
      <c r="H63" s="784"/>
      <c r="I63" s="784"/>
      <c r="J63" s="784"/>
      <c r="K63" s="785"/>
      <c r="L63" s="783"/>
      <c r="M63" s="784"/>
      <c r="N63" s="784"/>
      <c r="O63" s="784"/>
      <c r="P63" s="785"/>
      <c r="Q63" s="783"/>
      <c r="R63" s="784"/>
      <c r="S63" s="784"/>
      <c r="T63" s="784"/>
      <c r="U63" s="785"/>
      <c r="V63" s="920"/>
      <c r="W63" s="921"/>
      <c r="X63" s="921"/>
      <c r="Y63" s="921"/>
      <c r="Z63" s="922"/>
      <c r="AA63"/>
      <c r="AB63" s="934"/>
      <c r="AC63" s="934"/>
      <c r="AD63" s="934"/>
      <c r="AE63" s="934"/>
      <c r="AF63" s="934"/>
      <c r="AG63" s="934"/>
      <c r="AI63" s="364"/>
      <c r="AJ63" s="364"/>
      <c r="AK63" s="364"/>
      <c r="AL63" s="364"/>
      <c r="AM63" s="364"/>
      <c r="AN63" s="364"/>
      <c r="AO63" s="364"/>
      <c r="AP63" s="364"/>
      <c r="AQ63" s="364"/>
      <c r="AR63" s="364"/>
      <c r="AS63" s="364"/>
      <c r="AT63" s="364"/>
      <c r="AU63" s="364"/>
      <c r="AV63" s="364"/>
      <c r="AW63" s="364"/>
      <c r="AX63" s="364"/>
      <c r="AY63" s="364"/>
      <c r="AZ63" s="364"/>
      <c r="BA63" s="364"/>
      <c r="BB63" s="364"/>
      <c r="BC63" s="364"/>
      <c r="BD63" s="364"/>
      <c r="BE63" s="364"/>
      <c r="BF63" s="364"/>
    </row>
    <row r="64" spans="1:71 16345:16374" s="65" customFormat="1" ht="15" customHeight="1">
      <c r="A64" s="363"/>
      <c r="B64" s="469" t="s">
        <v>391</v>
      </c>
      <c r="C64" s="470"/>
      <c r="D64" s="471"/>
      <c r="E64" s="472"/>
      <c r="F64" s="473"/>
      <c r="G64" s="474" t="s">
        <v>393</v>
      </c>
      <c r="H64" s="475"/>
      <c r="I64" s="471"/>
      <c r="J64" s="589" t="str">
        <f>$J32</f>
        <v>令和</v>
      </c>
      <c r="K64" s="589"/>
      <c r="L64" s="476">
        <f>IF(L32="","",L32-1)</f>
        <v>6</v>
      </c>
      <c r="M64" s="473" t="s">
        <v>87</v>
      </c>
      <c r="N64" s="473">
        <f>IF(N32="","",N32)</f>
        <v>5</v>
      </c>
      <c r="O64" s="473" t="s">
        <v>394</v>
      </c>
      <c r="P64" s="473">
        <f>IF(P32="","",P32)</f>
        <v>1</v>
      </c>
      <c r="Q64" s="473" t="s">
        <v>65</v>
      </c>
      <c r="R64" s="473" t="s">
        <v>395</v>
      </c>
      <c r="S64" s="589" t="str">
        <f>$S32</f>
        <v>令和</v>
      </c>
      <c r="T64" s="589"/>
      <c r="U64" s="476">
        <f>IF(U32="","",U32-1)</f>
        <v>7</v>
      </c>
      <c r="V64" s="477" t="s">
        <v>87</v>
      </c>
      <c r="W64" s="477">
        <f>IF(W32="","",W32)</f>
        <v>4</v>
      </c>
      <c r="X64" s="478" t="s">
        <v>394</v>
      </c>
      <c r="Y64" s="477">
        <f>IF(Y32="","",Y32)</f>
        <v>30</v>
      </c>
      <c r="Z64" s="477" t="s">
        <v>65</v>
      </c>
      <c r="AA64" s="32"/>
      <c r="AB64" s="934"/>
      <c r="AC64" s="934"/>
      <c r="AD64" s="934"/>
      <c r="AE64" s="934"/>
      <c r="AF64" s="934"/>
      <c r="AG64" s="934"/>
      <c r="AI64" s="364"/>
      <c r="AJ64" s="364"/>
      <c r="AK64" s="364"/>
      <c r="AL64" s="364"/>
      <c r="AM64" s="364"/>
      <c r="AN64" s="364"/>
      <c r="AO64" s="364"/>
      <c r="AP64" s="364"/>
      <c r="AQ64" s="364"/>
      <c r="AR64" s="364"/>
      <c r="AS64" s="364"/>
      <c r="AT64" s="364"/>
      <c r="AU64" s="364"/>
      <c r="AV64" s="364"/>
      <c r="AW64" s="364"/>
      <c r="AX64" s="364"/>
      <c r="AY64" s="364"/>
      <c r="AZ64" s="364"/>
      <c r="BA64" s="364"/>
      <c r="BB64" s="364"/>
      <c r="BC64" s="364"/>
      <c r="BD64" s="364"/>
      <c r="BE64" s="364"/>
      <c r="BF64" s="364"/>
    </row>
    <row r="65" spans="1:71" s="354" customFormat="1" ht="15" customHeight="1">
      <c r="A65" s="363"/>
      <c r="B65" s="956"/>
      <c r="C65" s="957"/>
      <c r="D65" s="957"/>
      <c r="E65" s="957"/>
      <c r="F65" s="958"/>
      <c r="G65" s="777"/>
      <c r="H65" s="778"/>
      <c r="I65" s="778"/>
      <c r="J65" s="778"/>
      <c r="K65" s="779"/>
      <c r="L65" s="777"/>
      <c r="M65" s="778"/>
      <c r="N65" s="778"/>
      <c r="O65" s="778"/>
      <c r="P65" s="779"/>
      <c r="Q65" s="777">
        <v>100</v>
      </c>
      <c r="R65" s="778"/>
      <c r="S65" s="778"/>
      <c r="T65" s="778"/>
      <c r="U65" s="779"/>
      <c r="V65" s="916">
        <f>SUM(B65:U67)</f>
        <v>100</v>
      </c>
      <c r="W65" s="917"/>
      <c r="X65" s="917"/>
      <c r="Y65" s="917"/>
      <c r="Z65" s="918"/>
      <c r="AA65"/>
      <c r="AB65" s="934"/>
      <c r="AC65" s="934"/>
      <c r="AD65" s="934"/>
      <c r="AE65" s="934"/>
      <c r="AF65" s="934"/>
      <c r="AG65" s="934"/>
      <c r="AH65" s="221"/>
      <c r="AI65" s="221"/>
      <c r="AJ65" s="221"/>
      <c r="AK65" s="221"/>
      <c r="AL65" s="221"/>
      <c r="AM65" s="221"/>
      <c r="AN65" s="221"/>
      <c r="AO65" s="221"/>
      <c r="AP65" s="221"/>
      <c r="AQ65" s="221"/>
      <c r="AR65" s="221"/>
      <c r="AS65" s="27"/>
      <c r="AT65" s="27"/>
      <c r="AU65" s="27"/>
      <c r="AV65" s="27"/>
      <c r="AW65" s="27"/>
      <c r="AX65" s="27"/>
      <c r="AY65" s="27"/>
      <c r="AZ65" s="27"/>
      <c r="BA65" s="27"/>
      <c r="BB65" s="27"/>
      <c r="BC65" s="27"/>
      <c r="BD65" s="27"/>
      <c r="BE65" s="27"/>
      <c r="BF65" s="27"/>
      <c r="BG65" s="27"/>
      <c r="BH65" s="27"/>
      <c r="BI65" s="27"/>
      <c r="BJ65" s="363"/>
      <c r="BK65" s="363"/>
      <c r="BL65" s="363"/>
      <c r="BM65" s="363"/>
      <c r="BN65" s="363"/>
      <c r="BO65" s="363"/>
      <c r="BP65" s="363"/>
      <c r="BQ65" s="363"/>
      <c r="BR65" s="363"/>
      <c r="BS65" s="363"/>
    </row>
    <row r="66" spans="1:71" s="354" customFormat="1" ht="15" customHeight="1">
      <c r="A66" s="363"/>
      <c r="B66" s="780"/>
      <c r="C66" s="781"/>
      <c r="D66" s="781"/>
      <c r="E66" s="781"/>
      <c r="F66" s="782"/>
      <c r="G66" s="780"/>
      <c r="H66" s="781"/>
      <c r="I66" s="781"/>
      <c r="J66" s="781"/>
      <c r="K66" s="782"/>
      <c r="L66" s="780"/>
      <c r="M66" s="781"/>
      <c r="N66" s="781"/>
      <c r="O66" s="781"/>
      <c r="P66" s="782"/>
      <c r="Q66" s="780"/>
      <c r="R66" s="781"/>
      <c r="S66" s="781"/>
      <c r="T66" s="781"/>
      <c r="U66" s="782"/>
      <c r="V66" s="901"/>
      <c r="W66" s="902"/>
      <c r="X66" s="902"/>
      <c r="Y66" s="902"/>
      <c r="Z66" s="919"/>
      <c r="AA66"/>
      <c r="AB66" s="934"/>
      <c r="AC66" s="934"/>
      <c r="AD66" s="934"/>
      <c r="AE66" s="934"/>
      <c r="AF66" s="934"/>
      <c r="AG66" s="934"/>
      <c r="AH66" s="221"/>
      <c r="AI66" s="221"/>
      <c r="AJ66" s="221"/>
      <c r="AK66" s="221"/>
      <c r="AL66" s="221"/>
      <c r="AM66" s="221"/>
      <c r="AN66" s="221"/>
      <c r="AO66" s="221"/>
      <c r="AP66" s="221"/>
      <c r="AQ66" s="221"/>
      <c r="AR66" s="221"/>
      <c r="AS66" s="27"/>
      <c r="AT66" s="27"/>
      <c r="AU66" s="27"/>
      <c r="AV66" s="27"/>
      <c r="AW66" s="27"/>
      <c r="AX66" s="27"/>
      <c r="AY66" s="27"/>
      <c r="AZ66" s="27"/>
      <c r="BA66" s="27"/>
      <c r="BB66" s="27"/>
      <c r="BC66" s="27"/>
      <c r="BD66" s="27"/>
      <c r="BE66" s="27"/>
      <c r="BF66" s="27"/>
      <c r="BG66" s="27"/>
      <c r="BH66" s="27"/>
      <c r="BI66" s="27"/>
      <c r="BJ66" s="363"/>
      <c r="BK66" s="363"/>
      <c r="BL66" s="363"/>
      <c r="BM66" s="363"/>
      <c r="BN66" s="363"/>
      <c r="BO66" s="363"/>
      <c r="BP66" s="363"/>
      <c r="BQ66" s="363"/>
      <c r="BR66" s="363"/>
      <c r="BS66" s="363"/>
    </row>
    <row r="67" spans="1:71" s="65" customFormat="1" ht="15" customHeight="1">
      <c r="A67" s="363"/>
      <c r="B67" s="783"/>
      <c r="C67" s="784"/>
      <c r="D67" s="784"/>
      <c r="E67" s="784"/>
      <c r="F67" s="785"/>
      <c r="G67" s="783"/>
      <c r="H67" s="784"/>
      <c r="I67" s="784"/>
      <c r="J67" s="784"/>
      <c r="K67" s="785"/>
      <c r="L67" s="783"/>
      <c r="M67" s="784"/>
      <c r="N67" s="784"/>
      <c r="O67" s="784"/>
      <c r="P67" s="785"/>
      <c r="Q67" s="783"/>
      <c r="R67" s="784"/>
      <c r="S67" s="784"/>
      <c r="T67" s="784"/>
      <c r="U67" s="785"/>
      <c r="V67" s="920"/>
      <c r="W67" s="921"/>
      <c r="X67" s="921"/>
      <c r="Y67" s="921"/>
      <c r="Z67" s="922"/>
      <c r="AA67"/>
      <c r="AB67"/>
      <c r="AC67"/>
      <c r="AD67"/>
      <c r="AE67"/>
      <c r="AF67"/>
      <c r="AI67" s="364"/>
      <c r="AJ67" s="364"/>
      <c r="AK67" s="364"/>
      <c r="AL67" s="364"/>
      <c r="AM67" s="364"/>
      <c r="AN67" s="364"/>
      <c r="AO67" s="364"/>
      <c r="AP67" s="364"/>
      <c r="AQ67" s="364"/>
      <c r="AR67" s="364"/>
      <c r="AS67" s="364"/>
      <c r="AT67" s="364"/>
      <c r="AU67" s="364"/>
      <c r="AV67" s="364"/>
      <c r="AW67" s="364"/>
      <c r="AX67" s="364"/>
      <c r="AY67" s="364"/>
      <c r="AZ67" s="364"/>
      <c r="BA67" s="364"/>
      <c r="BB67" s="364"/>
      <c r="BC67" s="364"/>
      <c r="BD67" s="364"/>
      <c r="BE67" s="364"/>
      <c r="BF67" s="364"/>
    </row>
    <row r="68" spans="1:71" s="65" customFormat="1" ht="15" customHeight="1">
      <c r="A68" s="363"/>
      <c r="B68" s="470" t="s">
        <v>396</v>
      </c>
      <c r="C68" s="470"/>
      <c r="D68" s="470"/>
      <c r="E68" s="470"/>
      <c r="F68" s="471"/>
      <c r="G68" s="473" t="s">
        <v>393</v>
      </c>
      <c r="H68" s="473"/>
      <c r="I68" s="473"/>
      <c r="J68" s="589" t="str">
        <f>$J32</f>
        <v>令和</v>
      </c>
      <c r="K68" s="589"/>
      <c r="L68" s="476">
        <f>IF(L32="","",L32-2)</f>
        <v>5</v>
      </c>
      <c r="M68" s="473" t="s">
        <v>87</v>
      </c>
      <c r="N68" s="473">
        <f>IF(N32="","",N32)</f>
        <v>5</v>
      </c>
      <c r="O68" s="473" t="s">
        <v>394</v>
      </c>
      <c r="P68" s="473">
        <f>IF(P32="","",P32)</f>
        <v>1</v>
      </c>
      <c r="Q68" s="473" t="s">
        <v>65</v>
      </c>
      <c r="R68" s="473" t="s">
        <v>395</v>
      </c>
      <c r="S68" s="589" t="str">
        <f>$S32</f>
        <v>令和</v>
      </c>
      <c r="T68" s="589"/>
      <c r="U68" s="476">
        <f>IF(U32="","",U32-2)</f>
        <v>6</v>
      </c>
      <c r="V68" s="477" t="s">
        <v>87</v>
      </c>
      <c r="W68" s="477">
        <f>IF(W32="","",W32)</f>
        <v>4</v>
      </c>
      <c r="X68" s="478" t="s">
        <v>394</v>
      </c>
      <c r="Y68" s="478">
        <f>IF(Y32="","",Y32)</f>
        <v>30</v>
      </c>
      <c r="Z68" s="487" t="s">
        <v>65</v>
      </c>
      <c r="AA68" s="32"/>
      <c r="AB68"/>
      <c r="AC68"/>
      <c r="AD68"/>
      <c r="AE68"/>
      <c r="AF68"/>
      <c r="AI68" s="364"/>
      <c r="AJ68" s="364"/>
      <c r="AK68" s="364"/>
      <c r="AL68" s="364"/>
      <c r="AM68" s="364"/>
      <c r="AN68" s="364"/>
      <c r="AO68" s="364"/>
      <c r="AP68" s="364"/>
      <c r="AQ68" s="364"/>
      <c r="AR68" s="364"/>
      <c r="AS68" s="364"/>
      <c r="AT68" s="364"/>
      <c r="AU68" s="364"/>
      <c r="AV68" s="364"/>
      <c r="AW68" s="364"/>
      <c r="AX68" s="364"/>
      <c r="AY68" s="364"/>
      <c r="AZ68" s="364"/>
      <c r="BA68" s="364"/>
      <c r="BB68" s="364"/>
      <c r="BC68" s="364"/>
      <c r="BD68" s="364"/>
      <c r="BE68" s="364"/>
      <c r="BF68" s="364"/>
    </row>
    <row r="69" spans="1:71" s="65" customFormat="1" ht="15" customHeight="1">
      <c r="A69" s="363"/>
      <c r="B69" s="777"/>
      <c r="C69" s="778"/>
      <c r="D69" s="778"/>
      <c r="E69" s="778"/>
      <c r="F69" s="779"/>
      <c r="G69" s="777"/>
      <c r="H69" s="778"/>
      <c r="I69" s="778"/>
      <c r="J69" s="778"/>
      <c r="K69" s="779"/>
      <c r="L69" s="777"/>
      <c r="M69" s="778"/>
      <c r="N69" s="778"/>
      <c r="O69" s="778"/>
      <c r="P69" s="779"/>
      <c r="Q69" s="777">
        <v>100</v>
      </c>
      <c r="R69" s="778"/>
      <c r="S69" s="778"/>
      <c r="T69" s="778"/>
      <c r="U69" s="779"/>
      <c r="V69" s="898">
        <f>SUM(B69:U71)</f>
        <v>100</v>
      </c>
      <c r="W69" s="899"/>
      <c r="X69" s="899"/>
      <c r="Y69" s="899"/>
      <c r="Z69" s="900"/>
      <c r="AA69" s="32"/>
      <c r="AB69"/>
      <c r="AC69"/>
      <c r="AD69"/>
      <c r="AE69"/>
      <c r="AF69"/>
      <c r="AI69" s="364"/>
      <c r="AJ69" s="364"/>
      <c r="AK69" s="364"/>
      <c r="AL69" s="364"/>
      <c r="AM69" s="364"/>
      <c r="AN69" s="364"/>
      <c r="AO69" s="364"/>
      <c r="AP69" s="364"/>
      <c r="AQ69" s="364"/>
      <c r="AR69" s="364"/>
      <c r="AS69" s="364"/>
      <c r="AT69" s="364"/>
      <c r="AU69" s="364"/>
      <c r="AV69" s="364"/>
      <c r="AW69" s="364"/>
      <c r="AX69" s="364"/>
      <c r="AY69" s="364"/>
      <c r="AZ69" s="364"/>
      <c r="BA69" s="364"/>
      <c r="BB69" s="364"/>
      <c r="BC69" s="364"/>
      <c r="BD69" s="364"/>
      <c r="BE69" s="364"/>
      <c r="BF69" s="364"/>
    </row>
    <row r="70" spans="1:71" s="354" customFormat="1" ht="15" customHeight="1">
      <c r="A70" s="363"/>
      <c r="B70" s="780"/>
      <c r="C70" s="781"/>
      <c r="D70" s="781"/>
      <c r="E70" s="781"/>
      <c r="F70" s="782"/>
      <c r="G70" s="780"/>
      <c r="H70" s="781"/>
      <c r="I70" s="781"/>
      <c r="J70" s="781"/>
      <c r="K70" s="782"/>
      <c r="L70" s="780"/>
      <c r="M70" s="781"/>
      <c r="N70" s="781"/>
      <c r="O70" s="781"/>
      <c r="P70" s="782"/>
      <c r="Q70" s="780"/>
      <c r="R70" s="781"/>
      <c r="S70" s="781"/>
      <c r="T70" s="781"/>
      <c r="U70" s="782"/>
      <c r="V70" s="901"/>
      <c r="W70" s="902"/>
      <c r="X70" s="902"/>
      <c r="Y70" s="902"/>
      <c r="Z70" s="903"/>
      <c r="AA70" s="32"/>
      <c r="AB70"/>
      <c r="AC70"/>
      <c r="AD70"/>
      <c r="AE70"/>
      <c r="AF70"/>
      <c r="AH70" s="221"/>
      <c r="AI70" s="221"/>
      <c r="AJ70" s="221"/>
      <c r="AK70" s="221"/>
      <c r="AL70" s="221"/>
      <c r="AM70" s="221"/>
      <c r="AN70" s="221"/>
      <c r="AO70" s="221"/>
      <c r="AP70" s="221"/>
      <c r="AQ70" s="221"/>
      <c r="AR70" s="221"/>
      <c r="AS70" s="27"/>
      <c r="AT70" s="27"/>
      <c r="AU70" s="27"/>
      <c r="AV70" s="27"/>
      <c r="AW70" s="27"/>
      <c r="AX70" s="27"/>
      <c r="AY70" s="27"/>
      <c r="AZ70" s="27"/>
      <c r="BA70" s="27"/>
      <c r="BB70" s="27"/>
      <c r="BC70" s="27"/>
      <c r="BD70" s="27"/>
      <c r="BE70" s="27"/>
      <c r="BF70" s="27"/>
      <c r="BG70" s="27"/>
      <c r="BH70" s="27"/>
      <c r="BI70" s="27"/>
      <c r="BJ70" s="363"/>
      <c r="BK70" s="363"/>
      <c r="BL70" s="363"/>
      <c r="BM70" s="363"/>
      <c r="BN70" s="363"/>
      <c r="BO70" s="363"/>
      <c r="BP70" s="363"/>
      <c r="BQ70" s="363"/>
      <c r="BR70" s="363"/>
      <c r="BS70" s="363"/>
    </row>
    <row r="71" spans="1:71" s="354" customFormat="1" ht="15" customHeight="1">
      <c r="A71" s="363"/>
      <c r="B71" s="783"/>
      <c r="C71" s="784"/>
      <c r="D71" s="784"/>
      <c r="E71" s="784"/>
      <c r="F71" s="785"/>
      <c r="G71" s="783"/>
      <c r="H71" s="784"/>
      <c r="I71" s="784"/>
      <c r="J71" s="784"/>
      <c r="K71" s="785"/>
      <c r="L71" s="783"/>
      <c r="M71" s="784"/>
      <c r="N71" s="784"/>
      <c r="O71" s="784"/>
      <c r="P71" s="785"/>
      <c r="Q71" s="783"/>
      <c r="R71" s="784"/>
      <c r="S71" s="784"/>
      <c r="T71" s="784"/>
      <c r="U71" s="785"/>
      <c r="V71" s="904"/>
      <c r="W71" s="905"/>
      <c r="X71" s="905"/>
      <c r="Y71" s="905"/>
      <c r="Z71" s="906"/>
      <c r="AA71" s="32"/>
      <c r="AB71"/>
      <c r="AC71"/>
      <c r="AD71"/>
      <c r="AE71"/>
      <c r="AF71"/>
      <c r="AG71" s="236"/>
      <c r="AH71" s="236"/>
      <c r="AI71" s="236"/>
      <c r="AJ71" s="236"/>
      <c r="AK71" s="236"/>
      <c r="AL71" s="236"/>
      <c r="AM71" s="236"/>
      <c r="AN71" s="260"/>
      <c r="AO71" s="260"/>
      <c r="AP71" s="260"/>
      <c r="AQ71" s="260"/>
      <c r="AR71" s="365"/>
      <c r="AS71" s="27"/>
      <c r="AT71" s="27"/>
      <c r="AU71" s="27"/>
      <c r="AV71" s="27"/>
      <c r="AW71" s="27"/>
      <c r="AX71" s="27"/>
      <c r="AY71" s="27"/>
      <c r="AZ71" s="27"/>
      <c r="BA71" s="27"/>
      <c r="BB71" s="27"/>
      <c r="BC71" s="27"/>
      <c r="BD71" s="27"/>
      <c r="BE71" s="27"/>
      <c r="BF71" s="27"/>
      <c r="BG71" s="27"/>
      <c r="BH71" s="27"/>
      <c r="BI71" s="27"/>
      <c r="BJ71" s="363"/>
      <c r="BK71" s="363"/>
      <c r="BL71" s="363"/>
      <c r="BM71" s="363"/>
      <c r="BN71" s="363"/>
      <c r="BO71" s="363"/>
      <c r="BP71" s="363"/>
      <c r="BQ71" s="363"/>
      <c r="BR71" s="363"/>
      <c r="BS71" s="363"/>
    </row>
    <row r="72" spans="1:71" s="358" customFormat="1" ht="15" customHeight="1">
      <c r="A72" s="363"/>
      <c r="B72" s="479" t="s">
        <v>399</v>
      </c>
      <c r="C72" s="480">
        <f>IF(E47="","", E47)</f>
        <v>3</v>
      </c>
      <c r="D72" s="481" t="s">
        <v>209</v>
      </c>
      <c r="E72" s="482"/>
      <c r="F72" s="483"/>
      <c r="G72" s="484"/>
      <c r="H72" s="484"/>
      <c r="I72" s="484"/>
      <c r="J72" s="952" t="str">
        <f>$J32</f>
        <v>令和</v>
      </c>
      <c r="K72" s="952"/>
      <c r="L72" s="485">
        <f>IF(L32="","",L32+E47)</f>
        <v>10</v>
      </c>
      <c r="M72" s="484" t="s">
        <v>87</v>
      </c>
      <c r="N72" s="484">
        <f>IF(N32="","",N32)</f>
        <v>5</v>
      </c>
      <c r="O72" s="484" t="s">
        <v>394</v>
      </c>
      <c r="P72" s="484">
        <f>IF(P32="","",P32)</f>
        <v>1</v>
      </c>
      <c r="Q72" s="484" t="s">
        <v>65</v>
      </c>
      <c r="R72" s="484" t="s">
        <v>395</v>
      </c>
      <c r="S72" s="952" t="s">
        <v>85</v>
      </c>
      <c r="T72" s="952"/>
      <c r="U72" s="485">
        <f>IF(U32="","",U32+E47)</f>
        <v>11</v>
      </c>
      <c r="V72" s="486" t="s">
        <v>87</v>
      </c>
      <c r="W72" s="486">
        <f>IF(W32="","",W32)</f>
        <v>4</v>
      </c>
      <c r="X72" s="486" t="s">
        <v>394</v>
      </c>
      <c r="Y72" s="486">
        <f>IF(Y32="","",Y32)</f>
        <v>30</v>
      </c>
      <c r="Z72" s="486" t="s">
        <v>65</v>
      </c>
      <c r="AA72" s="32"/>
      <c r="AB72"/>
      <c r="AC72"/>
      <c r="AD72"/>
      <c r="AE72"/>
      <c r="AF72"/>
      <c r="AG72" s="236"/>
      <c r="AH72" s="236"/>
      <c r="AI72" s="236"/>
      <c r="AJ72" s="236"/>
      <c r="AK72" s="236"/>
      <c r="AL72" s="236"/>
      <c r="AM72" s="236"/>
      <c r="AN72" s="260"/>
      <c r="AO72" s="260"/>
      <c r="AP72" s="260"/>
      <c r="AQ72" s="260"/>
      <c r="AR72" s="365"/>
      <c r="AS72" s="27"/>
      <c r="AT72" s="27"/>
      <c r="AU72" s="27"/>
      <c r="AV72" s="27"/>
      <c r="AW72" s="27"/>
      <c r="AX72" s="27"/>
      <c r="AY72" s="27"/>
      <c r="AZ72" s="27"/>
      <c r="BA72" s="27"/>
      <c r="BB72" s="27"/>
      <c r="BC72" s="27"/>
      <c r="BD72" s="27"/>
      <c r="BE72" s="27"/>
      <c r="BF72" s="27"/>
      <c r="BG72" s="27"/>
      <c r="BH72" s="27"/>
      <c r="BI72" s="27"/>
      <c r="BJ72" s="363"/>
      <c r="BK72" s="363"/>
      <c r="BL72" s="363"/>
      <c r="BM72" s="363"/>
      <c r="BN72" s="363"/>
      <c r="BO72" s="363"/>
      <c r="BP72" s="363"/>
      <c r="BQ72" s="363"/>
      <c r="BR72" s="363"/>
      <c r="BS72" s="363"/>
    </row>
    <row r="73" spans="1:71" s="65" customFormat="1" ht="15" customHeight="1">
      <c r="A73" s="363"/>
      <c r="B73" s="777"/>
      <c r="C73" s="778"/>
      <c r="D73" s="778"/>
      <c r="E73" s="778"/>
      <c r="F73" s="779"/>
      <c r="G73" s="777"/>
      <c r="H73" s="778"/>
      <c r="I73" s="778"/>
      <c r="J73" s="778"/>
      <c r="K73" s="779"/>
      <c r="L73" s="953"/>
      <c r="M73" s="953"/>
      <c r="N73" s="953"/>
      <c r="O73" s="953"/>
      <c r="P73" s="953"/>
      <c r="Q73" s="953">
        <v>120</v>
      </c>
      <c r="R73" s="953"/>
      <c r="S73" s="953"/>
      <c r="T73" s="953"/>
      <c r="U73" s="953"/>
      <c r="V73" s="916">
        <f>SUM(B73:U75)</f>
        <v>120</v>
      </c>
      <c r="W73" s="917"/>
      <c r="X73" s="917"/>
      <c r="Y73" s="917"/>
      <c r="Z73" s="918"/>
      <c r="AA73"/>
      <c r="AB73"/>
      <c r="AC73"/>
      <c r="AD73"/>
      <c r="AE73"/>
      <c r="AF73"/>
      <c r="AI73" s="364"/>
      <c r="AJ73" s="364"/>
      <c r="AK73" s="364"/>
      <c r="AL73" s="364"/>
      <c r="AM73" s="364"/>
      <c r="AN73" s="364"/>
      <c r="AO73" s="364"/>
      <c r="AP73" s="364"/>
      <c r="AQ73" s="364"/>
      <c r="AR73" s="364"/>
      <c r="AS73" s="364"/>
      <c r="AT73" s="364"/>
      <c r="AU73" s="364"/>
      <c r="AV73" s="364"/>
      <c r="AW73" s="364"/>
      <c r="AX73" s="364"/>
      <c r="AY73" s="364"/>
      <c r="AZ73" s="364"/>
      <c r="BA73" s="364"/>
      <c r="BB73" s="364"/>
      <c r="BC73" s="364"/>
      <c r="BD73" s="364"/>
      <c r="BE73" s="364"/>
      <c r="BF73" s="364"/>
    </row>
    <row r="74" spans="1:71" s="358" customFormat="1" ht="15" customHeight="1">
      <c r="A74" s="363"/>
      <c r="B74" s="780"/>
      <c r="C74" s="781"/>
      <c r="D74" s="781"/>
      <c r="E74" s="781"/>
      <c r="F74" s="782"/>
      <c r="G74" s="780"/>
      <c r="H74" s="781"/>
      <c r="I74" s="781"/>
      <c r="J74" s="781"/>
      <c r="K74" s="782"/>
      <c r="L74" s="954"/>
      <c r="M74" s="954"/>
      <c r="N74" s="954"/>
      <c r="O74" s="954"/>
      <c r="P74" s="954"/>
      <c r="Q74" s="954"/>
      <c r="R74" s="954"/>
      <c r="S74" s="954"/>
      <c r="T74" s="954"/>
      <c r="U74" s="954"/>
      <c r="V74" s="901"/>
      <c r="W74" s="902"/>
      <c r="X74" s="902"/>
      <c r="Y74" s="902"/>
      <c r="Z74" s="919"/>
      <c r="AA74"/>
      <c r="AB74"/>
      <c r="AC74"/>
      <c r="AD74"/>
      <c r="AE74"/>
      <c r="AF74"/>
      <c r="AH74" s="221"/>
      <c r="AI74" s="221"/>
      <c r="AJ74" s="221"/>
      <c r="AK74" s="221"/>
      <c r="AL74" s="221"/>
      <c r="AM74" s="221"/>
      <c r="AN74" s="221"/>
      <c r="AO74" s="221"/>
      <c r="AP74" s="221"/>
      <c r="AQ74" s="221"/>
      <c r="AR74" s="221"/>
      <c r="AS74" s="27"/>
      <c r="AT74" s="27"/>
      <c r="AU74" s="27"/>
      <c r="AV74" s="27"/>
      <c r="AW74" s="27"/>
      <c r="AX74" s="27"/>
      <c r="AY74" s="27"/>
      <c r="AZ74" s="27"/>
      <c r="BA74" s="27"/>
      <c r="BB74" s="27"/>
      <c r="BC74" s="27"/>
      <c r="BD74" s="27"/>
      <c r="BE74" s="27"/>
      <c r="BF74" s="27"/>
      <c r="BG74" s="27"/>
      <c r="BH74" s="27"/>
      <c r="BI74" s="27"/>
      <c r="BJ74" s="363"/>
      <c r="BK74" s="363"/>
      <c r="BL74" s="363"/>
      <c r="BM74" s="363"/>
      <c r="BN74" s="363"/>
      <c r="BO74" s="363"/>
      <c r="BP74" s="363"/>
      <c r="BQ74" s="363"/>
      <c r="BR74" s="363"/>
      <c r="BS74" s="363"/>
    </row>
    <row r="75" spans="1:71" s="358" customFormat="1" ht="15" customHeight="1">
      <c r="A75" s="363"/>
      <c r="B75" s="783"/>
      <c r="C75" s="784"/>
      <c r="D75" s="784"/>
      <c r="E75" s="784"/>
      <c r="F75" s="785"/>
      <c r="G75" s="783"/>
      <c r="H75" s="784"/>
      <c r="I75" s="784"/>
      <c r="J75" s="784"/>
      <c r="K75" s="785"/>
      <c r="L75" s="955"/>
      <c r="M75" s="955"/>
      <c r="N75" s="955"/>
      <c r="O75" s="955"/>
      <c r="P75" s="955"/>
      <c r="Q75" s="955"/>
      <c r="R75" s="955"/>
      <c r="S75" s="955"/>
      <c r="T75" s="955"/>
      <c r="U75" s="955"/>
      <c r="V75" s="920"/>
      <c r="W75" s="921"/>
      <c r="X75" s="921"/>
      <c r="Y75" s="921"/>
      <c r="Z75" s="922"/>
      <c r="AA75"/>
      <c r="AB75"/>
      <c r="AC75"/>
      <c r="AD75"/>
      <c r="AE75"/>
      <c r="AF75"/>
      <c r="AG75" s="236"/>
      <c r="AH75" s="236"/>
      <c r="AI75" s="236"/>
      <c r="AJ75" s="236"/>
      <c r="AK75" s="236"/>
      <c r="AL75" s="236"/>
      <c r="AM75" s="236"/>
      <c r="AN75" s="260"/>
      <c r="AO75" s="260"/>
      <c r="AP75" s="260"/>
      <c r="AQ75" s="260"/>
      <c r="AR75" s="365"/>
      <c r="AS75" s="27"/>
      <c r="AT75" s="27"/>
      <c r="AU75" s="27"/>
      <c r="AV75" s="27"/>
      <c r="AW75" s="27"/>
      <c r="AX75" s="27"/>
      <c r="AY75" s="27"/>
      <c r="AZ75" s="27"/>
      <c r="BA75" s="27"/>
      <c r="BB75" s="27"/>
      <c r="BC75" s="27"/>
      <c r="BD75" s="27"/>
      <c r="BE75" s="27"/>
      <c r="BF75" s="27"/>
      <c r="BG75" s="27"/>
      <c r="BH75" s="27"/>
      <c r="BI75" s="27"/>
      <c r="BJ75" s="363"/>
      <c r="BK75" s="363"/>
      <c r="BL75" s="363"/>
      <c r="BM75" s="363"/>
      <c r="BN75" s="363"/>
      <c r="BO75" s="363"/>
      <c r="BP75" s="363"/>
      <c r="BQ75" s="363"/>
      <c r="BR75" s="363"/>
      <c r="BS75" s="363"/>
    </row>
    <row r="76" spans="1:71" s="358" customFormat="1" ht="15" customHeight="1">
      <c r="A76"/>
      <c r="B76" s="369"/>
      <c r="C76"/>
      <c r="D76"/>
      <c r="E76"/>
      <c r="F76"/>
      <c r="G76"/>
      <c r="H76"/>
      <c r="I76"/>
      <c r="J76"/>
      <c r="K76"/>
      <c r="L76"/>
      <c r="M76"/>
      <c r="N76"/>
      <c r="O76"/>
      <c r="P76"/>
      <c r="Q76"/>
      <c r="R76"/>
      <c r="S76"/>
      <c r="T76"/>
      <c r="U76"/>
      <c r="V76"/>
      <c r="W76"/>
      <c r="X76"/>
      <c r="Y76"/>
      <c r="Z76" s="370"/>
      <c r="AA76"/>
      <c r="AB76"/>
      <c r="AC76"/>
      <c r="AD76"/>
      <c r="AE76"/>
      <c r="AF76"/>
      <c r="AG76" s="236"/>
      <c r="AH76" s="236"/>
      <c r="AI76" s="236"/>
      <c r="AJ76" s="236"/>
      <c r="AK76" s="236"/>
      <c r="AL76" s="236"/>
      <c r="AM76" s="236"/>
      <c r="AN76" s="260"/>
      <c r="AO76" s="260"/>
      <c r="AP76" s="260"/>
      <c r="AQ76" s="260"/>
      <c r="AR76" s="365"/>
      <c r="AS76" s="27"/>
      <c r="AT76" s="27"/>
      <c r="AU76" s="27"/>
      <c r="AV76" s="27"/>
      <c r="AW76" s="27"/>
      <c r="AX76" s="27"/>
      <c r="AY76" s="488"/>
      <c r="AZ76" s="27"/>
      <c r="BA76" s="27"/>
      <c r="BB76" s="27"/>
      <c r="BC76" s="27"/>
      <c r="BD76" s="27"/>
      <c r="BE76" s="27"/>
      <c r="BF76" s="27"/>
      <c r="BG76" s="27"/>
      <c r="BH76" s="27"/>
      <c r="BI76" s="27"/>
      <c r="BJ76" s="363"/>
      <c r="BK76" s="363"/>
      <c r="BL76" s="363"/>
      <c r="BM76" s="363"/>
      <c r="BN76" s="363"/>
      <c r="BO76" s="363"/>
      <c r="BP76" s="363"/>
      <c r="BQ76" s="363"/>
      <c r="BR76" s="363"/>
      <c r="BS76" s="363"/>
    </row>
    <row r="77" spans="1:71" s="67" customFormat="1" ht="22.5" customHeight="1">
      <c r="A77" s="79" t="s">
        <v>293</v>
      </c>
      <c r="B77" s="98"/>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218"/>
      <c r="AF77" s="98"/>
      <c r="AG77" s="98"/>
      <c r="AH77" s="98"/>
      <c r="AI77" s="236"/>
      <c r="AJ77" s="236"/>
      <c r="AK77" s="236"/>
      <c r="AL77" s="236"/>
      <c r="AM77" s="260"/>
      <c r="AN77" s="269"/>
      <c r="AO77" s="269"/>
      <c r="AP77" s="269"/>
      <c r="AQ77" s="256"/>
      <c r="AR77" s="256"/>
      <c r="AS77" s="256"/>
      <c r="AT77" s="256"/>
      <c r="AU77" s="256"/>
      <c r="AV77" s="256"/>
      <c r="AW77" s="256"/>
      <c r="AX77" s="256"/>
    </row>
    <row r="78" spans="1:71" s="67" customFormat="1" ht="18" customHeight="1">
      <c r="A78" s="80" t="s">
        <v>433</v>
      </c>
      <c r="B78" s="99"/>
      <c r="C78" s="99"/>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236"/>
      <c r="AL78" s="236"/>
      <c r="AM78" s="260"/>
      <c r="AN78" s="269"/>
      <c r="AO78" s="269"/>
      <c r="AP78" s="269"/>
      <c r="AQ78" s="256"/>
      <c r="AR78" s="256"/>
      <c r="AS78" s="256"/>
      <c r="AT78" s="256"/>
      <c r="AU78" s="256"/>
      <c r="AV78" s="256"/>
      <c r="AW78" s="256"/>
      <c r="AX78" s="256"/>
    </row>
    <row r="79" spans="1:71" s="67" customFormat="1" ht="17.25" customHeight="1">
      <c r="A79" s="80" t="s">
        <v>484</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c r="AI79" s="425"/>
      <c r="AJ79" s="81"/>
      <c r="AK79" s="76"/>
      <c r="AL79" s="76"/>
      <c r="AM79" s="76"/>
      <c r="AN79" s="270"/>
      <c r="AO79" s="270"/>
      <c r="AP79" s="270"/>
      <c r="AQ79" s="256"/>
      <c r="AR79" s="256"/>
      <c r="AS79" s="256"/>
      <c r="AT79" s="256"/>
      <c r="AU79" s="256"/>
      <c r="AV79" s="256"/>
      <c r="AW79" s="256"/>
      <c r="AX79" s="256"/>
    </row>
    <row r="80" spans="1:71" s="67" customFormat="1" ht="15" customHeight="1">
      <c r="A80" s="81"/>
      <c r="B80" s="425"/>
      <c r="C80" s="425"/>
      <c r="D80" s="425"/>
      <c r="E80" s="425"/>
      <c r="F80" s="425"/>
      <c r="G80" s="425"/>
      <c r="H80" s="425"/>
      <c r="I80" s="425"/>
      <c r="J80" s="425"/>
      <c r="K80" s="425"/>
      <c r="L80" s="425"/>
      <c r="M80" s="425"/>
      <c r="N80" s="425"/>
      <c r="O80" s="425"/>
      <c r="P80" s="425"/>
      <c r="Q80" s="425"/>
      <c r="R80" s="425"/>
      <c r="S80" s="425"/>
      <c r="T80" s="425"/>
      <c r="U80" s="425"/>
      <c r="V80" s="425"/>
      <c r="W80" s="425"/>
      <c r="X80" s="425"/>
      <c r="Y80" s="425"/>
      <c r="Z80" s="425"/>
      <c r="AA80" s="425"/>
      <c r="AB80" s="425"/>
      <c r="AC80" s="425"/>
      <c r="AD80" s="425"/>
      <c r="AE80" s="425"/>
      <c r="AF80" s="425"/>
      <c r="AG80" s="425"/>
      <c r="AH80" s="425"/>
      <c r="AI80" s="425"/>
      <c r="AJ80" s="81"/>
      <c r="AK80" s="85"/>
      <c r="AL80" s="85"/>
      <c r="AM80" s="85"/>
      <c r="AN80" s="271"/>
      <c r="AO80" s="271"/>
      <c r="AP80" s="271"/>
      <c r="AQ80" s="256"/>
      <c r="AR80" s="256"/>
      <c r="AS80" s="256"/>
      <c r="AT80" s="256"/>
      <c r="AU80" s="256"/>
      <c r="AV80" s="256"/>
      <c r="AW80" s="256"/>
      <c r="AX80" s="256"/>
    </row>
    <row r="81" spans="1:50" s="67" customFormat="1" ht="18" customHeight="1">
      <c r="A81" s="77"/>
      <c r="B81" s="100" t="s">
        <v>289</v>
      </c>
      <c r="C81" s="100"/>
      <c r="D81" s="100"/>
      <c r="E81" s="100"/>
      <c r="F81" s="100"/>
      <c r="G81" s="100"/>
      <c r="H81" s="100"/>
      <c r="I81" s="100"/>
      <c r="J81" s="100"/>
      <c r="K81" s="100"/>
      <c r="L81" s="100"/>
      <c r="M81" s="100"/>
      <c r="N81" s="100"/>
      <c r="O81" s="100"/>
      <c r="P81" s="87"/>
      <c r="Q81" s="87"/>
      <c r="R81" s="87"/>
      <c r="S81" s="87"/>
      <c r="T81" s="87"/>
      <c r="U81" s="87"/>
      <c r="V81" s="100"/>
      <c r="W81" s="423"/>
      <c r="X81" s="423"/>
      <c r="Y81" s="423"/>
      <c r="Z81" s="423"/>
      <c r="AA81" s="423"/>
      <c r="AB81" s="423"/>
      <c r="AC81" s="423"/>
      <c r="AD81" s="423"/>
      <c r="AE81" s="423"/>
      <c r="AF81" s="423"/>
      <c r="AG81" s="423"/>
      <c r="AH81" s="84"/>
      <c r="AI81" s="85"/>
      <c r="AJ81" s="85"/>
      <c r="AK81" s="251"/>
      <c r="AL81" s="84"/>
      <c r="AM81" s="84"/>
      <c r="AN81" s="256"/>
      <c r="AQ81" s="256"/>
      <c r="AR81" s="256"/>
      <c r="AS81" s="256"/>
      <c r="AT81" s="256"/>
      <c r="AU81" s="256"/>
      <c r="AV81" s="256"/>
      <c r="AW81" s="256"/>
      <c r="AX81" s="256"/>
    </row>
    <row r="82" spans="1:50" s="67" customFormat="1" ht="4.5" customHeight="1">
      <c r="A82" s="77"/>
      <c r="B82" s="100"/>
      <c r="C82" s="100"/>
      <c r="D82" s="100"/>
      <c r="E82" s="100"/>
      <c r="F82" s="100"/>
      <c r="G82" s="100"/>
      <c r="H82" s="158"/>
      <c r="I82" s="100"/>
      <c r="J82" s="100"/>
      <c r="K82" s="100"/>
      <c r="L82" s="100"/>
      <c r="M82" s="100"/>
      <c r="N82" s="100"/>
      <c r="O82" s="100"/>
      <c r="P82" s="87"/>
      <c r="Q82" s="87"/>
      <c r="R82" s="87"/>
      <c r="S82" s="87"/>
      <c r="T82" s="87"/>
      <c r="U82" s="87"/>
      <c r="V82" s="100"/>
      <c r="W82" s="85"/>
      <c r="X82" s="423"/>
      <c r="Y82" s="423"/>
      <c r="Z82" s="423"/>
      <c r="AA82" s="423"/>
      <c r="AB82" s="423"/>
      <c r="AC82" s="423"/>
      <c r="AD82" s="423"/>
      <c r="AE82" s="423"/>
      <c r="AF82" s="198"/>
      <c r="AG82" s="85"/>
      <c r="AH82" s="84"/>
      <c r="AI82" s="85"/>
      <c r="AJ82" s="85"/>
      <c r="AK82" s="252"/>
      <c r="AL82" s="84"/>
      <c r="AM82" s="84"/>
      <c r="AN82" s="256"/>
      <c r="AQ82" s="256"/>
      <c r="AR82" s="256"/>
      <c r="AS82" s="256"/>
      <c r="AT82" s="256"/>
      <c r="AU82" s="256"/>
      <c r="AV82" s="256"/>
      <c r="AW82" s="256"/>
      <c r="AX82" s="256"/>
    </row>
    <row r="83" spans="1:50" s="67" customFormat="1" ht="18" customHeight="1">
      <c r="A83" s="77"/>
      <c r="B83" s="101"/>
      <c r="C83" s="417" t="s">
        <v>69</v>
      </c>
      <c r="D83" s="87"/>
      <c r="E83" s="87"/>
      <c r="F83" s="87"/>
      <c r="G83" s="87"/>
      <c r="H83" s="87"/>
      <c r="I83" s="87"/>
      <c r="J83" s="87"/>
      <c r="K83" s="87"/>
      <c r="L83" s="87"/>
      <c r="M83" s="87"/>
      <c r="N83" s="87"/>
      <c r="O83" s="87"/>
      <c r="P83" s="87"/>
      <c r="Q83" s="87"/>
      <c r="R83" s="87"/>
      <c r="S83" s="87"/>
      <c r="T83" s="87"/>
      <c r="U83" s="87"/>
      <c r="V83" s="102"/>
      <c r="W83" s="423"/>
      <c r="X83" s="423"/>
      <c r="Y83" s="423"/>
      <c r="Z83" s="423"/>
      <c r="AA83" s="118"/>
      <c r="AB83" s="423"/>
      <c r="AC83" s="423"/>
      <c r="AD83" s="423"/>
      <c r="AE83" s="118"/>
      <c r="AF83" s="170"/>
      <c r="AG83" s="118"/>
      <c r="AH83" s="118"/>
      <c r="AI83" s="118"/>
      <c r="AJ83" s="118"/>
      <c r="AK83" s="208"/>
      <c r="AL83" s="84"/>
      <c r="AM83" s="84"/>
      <c r="AN83" s="256"/>
      <c r="AQ83" s="256"/>
      <c r="AR83" s="256"/>
      <c r="AS83" s="256"/>
      <c r="AT83" s="256"/>
      <c r="AU83" s="256"/>
      <c r="AV83" s="256"/>
      <c r="AW83" s="256"/>
      <c r="AX83" s="256"/>
    </row>
    <row r="84" spans="1:50" s="67" customFormat="1" ht="4.5" customHeight="1">
      <c r="A84" s="77"/>
      <c r="B84" s="101"/>
      <c r="C84" s="383"/>
      <c r="D84" s="384"/>
      <c r="E84" s="384"/>
      <c r="F84" s="384"/>
      <c r="G84" s="384"/>
      <c r="H84" s="384"/>
      <c r="I84" s="384"/>
      <c r="J84" s="384"/>
      <c r="K84" s="384"/>
      <c r="L84" s="384"/>
      <c r="M84" s="384"/>
      <c r="N84" s="384"/>
      <c r="O84" s="384"/>
      <c r="P84" s="384"/>
      <c r="Q84" s="384"/>
      <c r="R84" s="384"/>
      <c r="S84" s="384"/>
      <c r="T84" s="384"/>
      <c r="U84" s="384"/>
      <c r="V84" s="384"/>
      <c r="W84" s="384"/>
      <c r="X84" s="384"/>
      <c r="Y84" s="384"/>
      <c r="Z84" s="384"/>
      <c r="AA84" s="384"/>
      <c r="AB84" s="384"/>
      <c r="AC84" s="384"/>
      <c r="AD84" s="384"/>
      <c r="AE84" s="384"/>
      <c r="AF84" s="384"/>
      <c r="AG84" s="384"/>
      <c r="AH84" s="77"/>
      <c r="AI84" s="77"/>
      <c r="AJ84" s="77"/>
      <c r="AK84" s="77"/>
      <c r="AL84" s="746"/>
      <c r="AM84" s="747"/>
      <c r="AN84" s="747"/>
      <c r="AQ84" s="256"/>
      <c r="AR84" s="256"/>
      <c r="AS84" s="256"/>
      <c r="AT84" s="256"/>
      <c r="AU84" s="256"/>
      <c r="AV84" s="256"/>
      <c r="AW84" s="256"/>
      <c r="AX84" s="256"/>
    </row>
    <row r="85" spans="1:50" s="67" customFormat="1" ht="16.5" customHeight="1">
      <c r="A85" s="77"/>
      <c r="B85" s="101"/>
      <c r="C85" s="935" t="s">
        <v>508</v>
      </c>
      <c r="D85" s="936"/>
      <c r="E85" s="936"/>
      <c r="F85" s="936"/>
      <c r="G85" s="936"/>
      <c r="H85" s="936"/>
      <c r="I85" s="936"/>
      <c r="J85" s="936"/>
      <c r="K85" s="936"/>
      <c r="L85" s="936"/>
      <c r="M85" s="936"/>
      <c r="N85" s="936"/>
      <c r="O85" s="936"/>
      <c r="P85" s="936"/>
      <c r="Q85" s="936"/>
      <c r="R85" s="936"/>
      <c r="S85" s="936"/>
      <c r="T85" s="936"/>
      <c r="U85" s="936"/>
      <c r="V85" s="936"/>
      <c r="W85" s="936"/>
      <c r="X85" s="936"/>
      <c r="Y85" s="936"/>
      <c r="Z85" s="936"/>
      <c r="AA85" s="936"/>
      <c r="AB85" s="937"/>
      <c r="AC85" s="932" t="s">
        <v>400</v>
      </c>
      <c r="AD85" s="932"/>
      <c r="AE85" s="932"/>
      <c r="AF85" s="933"/>
      <c r="AG85" s="385"/>
      <c r="AK85" s="77"/>
      <c r="AL85" s="747"/>
      <c r="AM85" s="747"/>
      <c r="AN85" s="747"/>
      <c r="AQ85" s="256"/>
      <c r="AR85" s="256"/>
      <c r="AS85" s="256"/>
      <c r="AT85" s="256"/>
      <c r="AU85" s="256"/>
      <c r="AV85" s="256"/>
      <c r="AW85" s="256"/>
      <c r="AX85" s="256"/>
    </row>
    <row r="86" spans="1:50" s="67" customFormat="1" ht="16.5" customHeight="1">
      <c r="A86" s="77"/>
      <c r="B86" s="110"/>
      <c r="C86" s="938"/>
      <c r="D86" s="939"/>
      <c r="E86" s="939"/>
      <c r="F86" s="939"/>
      <c r="G86" s="939"/>
      <c r="H86" s="939"/>
      <c r="I86" s="939"/>
      <c r="J86" s="939"/>
      <c r="K86" s="939"/>
      <c r="L86" s="939"/>
      <c r="M86" s="939"/>
      <c r="N86" s="939"/>
      <c r="O86" s="939"/>
      <c r="P86" s="939"/>
      <c r="Q86" s="939"/>
      <c r="R86" s="939"/>
      <c r="S86" s="939"/>
      <c r="T86" s="939"/>
      <c r="U86" s="939"/>
      <c r="V86" s="939"/>
      <c r="W86" s="939"/>
      <c r="X86" s="939"/>
      <c r="Y86" s="939"/>
      <c r="Z86" s="939"/>
      <c r="AA86" s="939"/>
      <c r="AB86" s="940"/>
      <c r="AC86" s="386"/>
      <c r="AD86" s="447" t="s">
        <v>401</v>
      </c>
      <c r="AE86" s="449"/>
      <c r="AF86" s="448" t="s">
        <v>402</v>
      </c>
      <c r="AG86" s="445"/>
      <c r="AH86" s="84"/>
      <c r="AI86" s="84"/>
      <c r="AJ86" s="84"/>
      <c r="AK86" s="84"/>
      <c r="AL86" s="84"/>
      <c r="AM86" s="84"/>
      <c r="AQ86" s="256"/>
      <c r="AR86" s="256"/>
      <c r="AS86" s="256"/>
      <c r="AT86" s="256"/>
      <c r="AU86" s="256"/>
      <c r="AV86" s="256"/>
      <c r="AW86" s="256"/>
      <c r="AX86" s="256"/>
    </row>
    <row r="87" spans="1:50" s="67" customFormat="1" ht="16.5" customHeight="1">
      <c r="A87" s="77"/>
      <c r="B87" s="101"/>
      <c r="C87" s="941"/>
      <c r="D87" s="942"/>
      <c r="E87" s="942"/>
      <c r="F87" s="942"/>
      <c r="G87" s="942"/>
      <c r="H87" s="942"/>
      <c r="I87" s="942"/>
      <c r="J87" s="942"/>
      <c r="K87" s="942"/>
      <c r="L87" s="942"/>
      <c r="M87" s="942"/>
      <c r="N87" s="942"/>
      <c r="O87" s="942"/>
      <c r="P87" s="942"/>
      <c r="Q87" s="942"/>
      <c r="R87" s="942"/>
      <c r="S87" s="942"/>
      <c r="T87" s="942"/>
      <c r="U87" s="942"/>
      <c r="V87" s="942"/>
      <c r="W87" s="942"/>
      <c r="X87" s="942"/>
      <c r="Y87" s="942"/>
      <c r="Z87" s="942"/>
      <c r="AA87" s="942"/>
      <c r="AB87" s="943"/>
      <c r="AC87" s="386"/>
      <c r="AD87" s="387"/>
      <c r="AE87" s="450"/>
      <c r="AF87" s="384"/>
      <c r="AG87" s="384"/>
      <c r="AH87" s="358"/>
      <c r="AI87" s="358"/>
      <c r="AJ87" s="358"/>
      <c r="AK87" s="358"/>
      <c r="AL87" s="358"/>
      <c r="AM87" s="358"/>
      <c r="AQ87" s="256"/>
      <c r="AR87" s="256"/>
      <c r="AS87" s="256"/>
      <c r="AT87" s="256"/>
      <c r="AU87" s="256"/>
      <c r="AV87" s="256"/>
      <c r="AW87" s="256"/>
      <c r="AX87" s="256"/>
    </row>
    <row r="88" spans="1:50" s="67" customFormat="1" ht="18" customHeight="1">
      <c r="A88" s="77"/>
      <c r="B88" s="100" t="s">
        <v>34</v>
      </c>
      <c r="C88" s="383"/>
      <c r="D88" s="390"/>
      <c r="E88" s="389"/>
      <c r="F88" s="389"/>
      <c r="G88" s="389"/>
      <c r="H88" s="389"/>
      <c r="I88" s="389"/>
      <c r="J88" s="389"/>
      <c r="K88" s="389"/>
      <c r="L88" s="389"/>
      <c r="M88" s="389"/>
      <c r="N88" s="389"/>
      <c r="O88" s="389"/>
      <c r="P88" s="389"/>
      <c r="Q88" s="389"/>
      <c r="R88" s="389"/>
      <c r="S88" s="389"/>
      <c r="T88" s="389"/>
      <c r="U88" s="388"/>
      <c r="V88" s="388"/>
      <c r="W88" s="384"/>
      <c r="X88" s="384"/>
      <c r="Y88" s="390"/>
      <c r="Z88" s="390"/>
      <c r="AA88" s="390"/>
      <c r="AB88" s="390"/>
      <c r="AC88" s="390"/>
      <c r="AD88" s="390"/>
      <c r="AE88" s="390"/>
      <c r="AF88" s="390"/>
      <c r="AG88" s="390"/>
      <c r="AH88" s="76"/>
      <c r="AI88" s="76"/>
      <c r="AJ88" s="76"/>
      <c r="AK88" s="76"/>
      <c r="AL88" s="84"/>
      <c r="AM88" s="84"/>
      <c r="AQ88" s="256"/>
      <c r="AR88" s="256"/>
      <c r="AS88" s="256"/>
      <c r="AT88" s="256"/>
      <c r="AU88" s="256"/>
      <c r="AV88" s="256"/>
      <c r="AW88" s="256"/>
      <c r="AX88" s="256"/>
    </row>
    <row r="89" spans="1:50" s="67" customFormat="1" ht="4.5" customHeight="1">
      <c r="A89" s="77"/>
      <c r="B89" s="87"/>
      <c r="C89" s="388"/>
      <c r="D89" s="388"/>
      <c r="E89" s="389"/>
      <c r="F89" s="389"/>
      <c r="G89" s="389"/>
      <c r="H89" s="389"/>
      <c r="I89" s="389"/>
      <c r="J89" s="389"/>
      <c r="K89" s="389"/>
      <c r="L89" s="389"/>
      <c r="M89" s="389"/>
      <c r="N89" s="389"/>
      <c r="O89" s="389"/>
      <c r="P89" s="389"/>
      <c r="Q89" s="389"/>
      <c r="R89" s="389"/>
      <c r="S89" s="389"/>
      <c r="T89" s="389"/>
      <c r="U89" s="388"/>
      <c r="V89" s="388"/>
      <c r="W89" s="384"/>
      <c r="X89" s="384"/>
      <c r="Y89" s="384"/>
      <c r="Z89" s="384"/>
      <c r="AA89" s="384"/>
      <c r="AB89" s="384"/>
      <c r="AC89" s="384"/>
      <c r="AD89" s="384"/>
      <c r="AE89" s="384"/>
      <c r="AF89" s="384"/>
      <c r="AG89" s="384"/>
      <c r="AH89" s="84"/>
      <c r="AI89" s="84"/>
      <c r="AJ89" s="84"/>
      <c r="AK89" s="84"/>
      <c r="AL89" s="84"/>
      <c r="AM89" s="85"/>
      <c r="AN89" s="271"/>
      <c r="AO89" s="235"/>
      <c r="AP89" s="271"/>
      <c r="AQ89" s="256"/>
      <c r="AR89" s="256"/>
      <c r="AS89" s="256"/>
      <c r="AT89" s="256"/>
      <c r="AU89" s="256"/>
      <c r="AV89" s="256"/>
      <c r="AW89" s="256"/>
      <c r="AX89" s="256"/>
    </row>
    <row r="90" spans="1:50" s="67" customFormat="1" ht="16.5" customHeight="1">
      <c r="A90" s="77"/>
      <c r="B90" s="101"/>
      <c r="C90" s="944" t="s">
        <v>509</v>
      </c>
      <c r="D90" s="945"/>
      <c r="E90" s="945"/>
      <c r="F90" s="945"/>
      <c r="G90" s="945"/>
      <c r="H90" s="945"/>
      <c r="I90" s="945"/>
      <c r="J90" s="945"/>
      <c r="K90" s="945"/>
      <c r="L90" s="945"/>
      <c r="M90" s="945"/>
      <c r="N90" s="945"/>
      <c r="O90" s="945"/>
      <c r="P90" s="945"/>
      <c r="Q90" s="945"/>
      <c r="R90" s="945"/>
      <c r="S90" s="945"/>
      <c r="T90" s="945"/>
      <c r="U90" s="945"/>
      <c r="V90" s="945"/>
      <c r="W90" s="945"/>
      <c r="X90" s="945"/>
      <c r="Y90" s="945"/>
      <c r="Z90" s="945"/>
      <c r="AA90" s="945"/>
      <c r="AB90" s="946"/>
      <c r="AC90" s="932" t="s">
        <v>400</v>
      </c>
      <c r="AD90" s="932"/>
      <c r="AE90" s="932"/>
      <c r="AF90" s="933"/>
      <c r="AG90" s="385"/>
      <c r="AK90" s="77"/>
      <c r="AL90" s="358"/>
      <c r="AM90" s="85"/>
      <c r="AN90" s="271"/>
      <c r="AQ90" s="256"/>
      <c r="AR90" s="256"/>
      <c r="AS90" s="256"/>
      <c r="AT90" s="256"/>
      <c r="AU90" s="256"/>
      <c r="AV90" s="256"/>
      <c r="AW90" s="256"/>
      <c r="AX90" s="256"/>
    </row>
    <row r="91" spans="1:50" s="67" customFormat="1" ht="16.5" customHeight="1">
      <c r="A91" s="77"/>
      <c r="B91" s="101"/>
      <c r="C91" s="947"/>
      <c r="D91" s="939"/>
      <c r="E91" s="939"/>
      <c r="F91" s="939"/>
      <c r="G91" s="939"/>
      <c r="H91" s="939"/>
      <c r="I91" s="939"/>
      <c r="J91" s="939"/>
      <c r="K91" s="939"/>
      <c r="L91" s="939"/>
      <c r="M91" s="939"/>
      <c r="N91" s="939"/>
      <c r="O91" s="939"/>
      <c r="P91" s="939"/>
      <c r="Q91" s="939"/>
      <c r="R91" s="939"/>
      <c r="S91" s="939"/>
      <c r="T91" s="939"/>
      <c r="U91" s="939"/>
      <c r="V91" s="939"/>
      <c r="W91" s="939"/>
      <c r="X91" s="939"/>
      <c r="Y91" s="939"/>
      <c r="Z91" s="939"/>
      <c r="AA91" s="939"/>
      <c r="AB91" s="948"/>
      <c r="AC91" s="386"/>
      <c r="AD91" s="444" t="s">
        <v>401</v>
      </c>
      <c r="AE91" s="449"/>
      <c r="AF91" s="448" t="s">
        <v>402</v>
      </c>
      <c r="AG91" s="445"/>
      <c r="AH91" s="358"/>
      <c r="AI91" s="358"/>
      <c r="AJ91" s="358"/>
      <c r="AK91" s="358"/>
      <c r="AL91" s="358"/>
      <c r="AM91" s="358"/>
      <c r="AQ91" s="256"/>
      <c r="AR91" s="256"/>
      <c r="AS91" s="256"/>
      <c r="AT91" s="256"/>
      <c r="AU91" s="256"/>
      <c r="AV91" s="256"/>
      <c r="AW91" s="256"/>
      <c r="AX91" s="256"/>
    </row>
    <row r="92" spans="1:50" s="67" customFormat="1" ht="16.5" customHeight="1">
      <c r="A92" s="77"/>
      <c r="B92" s="101"/>
      <c r="C92" s="949"/>
      <c r="D92" s="950"/>
      <c r="E92" s="950"/>
      <c r="F92" s="950"/>
      <c r="G92" s="950"/>
      <c r="H92" s="950"/>
      <c r="I92" s="950"/>
      <c r="J92" s="950"/>
      <c r="K92" s="950"/>
      <c r="L92" s="950"/>
      <c r="M92" s="950"/>
      <c r="N92" s="950"/>
      <c r="O92" s="950"/>
      <c r="P92" s="950"/>
      <c r="Q92" s="950"/>
      <c r="R92" s="950"/>
      <c r="S92" s="950"/>
      <c r="T92" s="950"/>
      <c r="U92" s="950"/>
      <c r="V92" s="950"/>
      <c r="W92" s="950"/>
      <c r="X92" s="950"/>
      <c r="Y92" s="950"/>
      <c r="Z92" s="950"/>
      <c r="AA92" s="950"/>
      <c r="AB92" s="951"/>
      <c r="AC92" s="386"/>
      <c r="AD92" s="387"/>
      <c r="AE92" s="450"/>
      <c r="AF92" s="384"/>
      <c r="AG92" s="384"/>
      <c r="AH92" s="358"/>
      <c r="AI92" s="358"/>
      <c r="AJ92" s="358"/>
      <c r="AK92" s="358"/>
      <c r="AL92" s="358"/>
      <c r="AM92" s="358"/>
      <c r="AQ92" s="256"/>
      <c r="AR92" s="256"/>
      <c r="AS92" s="256"/>
      <c r="AT92" s="256"/>
      <c r="AU92" s="256"/>
      <c r="AV92" s="256"/>
      <c r="AW92" s="256"/>
      <c r="AX92" s="256"/>
    </row>
    <row r="93" spans="1:50" s="67" customFormat="1" ht="18" customHeight="1">
      <c r="A93" s="77"/>
      <c r="B93" s="102"/>
      <c r="C93" s="391" t="s">
        <v>71</v>
      </c>
      <c r="D93" s="388"/>
      <c r="E93" s="389"/>
      <c r="F93" s="389"/>
      <c r="G93" s="389"/>
      <c r="H93" s="389"/>
      <c r="I93" s="389"/>
      <c r="J93" s="389"/>
      <c r="K93" s="389"/>
      <c r="L93" s="389"/>
      <c r="M93" s="389"/>
      <c r="N93" s="389"/>
      <c r="O93" s="389"/>
      <c r="P93" s="389"/>
      <c r="Q93" s="389"/>
      <c r="R93" s="389"/>
      <c r="S93" s="389"/>
      <c r="T93" s="389"/>
      <c r="U93" s="388"/>
      <c r="V93" s="388"/>
      <c r="W93" s="384"/>
      <c r="X93" s="384"/>
      <c r="Y93" s="384"/>
      <c r="Z93" s="384"/>
      <c r="AA93" s="384"/>
      <c r="AB93" s="384"/>
      <c r="AC93" s="384"/>
      <c r="AD93" s="384"/>
      <c r="AE93" s="384"/>
      <c r="AF93" s="384"/>
      <c r="AG93" s="384"/>
      <c r="AH93" s="84"/>
      <c r="AI93" s="84"/>
      <c r="AJ93" s="84"/>
      <c r="AK93" s="84"/>
      <c r="AL93" s="84"/>
      <c r="AM93" s="85"/>
      <c r="AN93" s="271"/>
      <c r="AO93" s="235"/>
      <c r="AP93" s="271"/>
      <c r="AQ93" s="256"/>
      <c r="AR93" s="256"/>
      <c r="AS93" s="256"/>
      <c r="AT93" s="256"/>
      <c r="AU93" s="256"/>
      <c r="AV93" s="256"/>
      <c r="AW93" s="256"/>
      <c r="AX93" s="256"/>
    </row>
    <row r="94" spans="1:50" s="67" customFormat="1" ht="18" customHeight="1">
      <c r="A94" s="77"/>
      <c r="B94" s="102"/>
      <c r="C94" s="391" t="s">
        <v>72</v>
      </c>
      <c r="D94" s="388"/>
      <c r="E94" s="389"/>
      <c r="F94" s="389"/>
      <c r="G94" s="389"/>
      <c r="H94" s="389"/>
      <c r="I94" s="389"/>
      <c r="J94" s="389"/>
      <c r="K94" s="389"/>
      <c r="L94" s="389"/>
      <c r="M94" s="389"/>
      <c r="N94" s="389"/>
      <c r="O94" s="389"/>
      <c r="P94" s="389"/>
      <c r="Q94" s="389"/>
      <c r="R94" s="389"/>
      <c r="S94" s="389"/>
      <c r="T94" s="389"/>
      <c r="U94" s="388"/>
      <c r="V94" s="388"/>
      <c r="W94" s="384"/>
      <c r="X94" s="384"/>
      <c r="Y94" s="384"/>
      <c r="Z94" s="384"/>
      <c r="AA94" s="384"/>
      <c r="AB94" s="384"/>
      <c r="AC94" s="384"/>
      <c r="AD94" s="384"/>
      <c r="AE94" s="384"/>
      <c r="AF94" s="384"/>
      <c r="AG94" s="384"/>
      <c r="AH94" s="84"/>
      <c r="AI94" s="84"/>
      <c r="AJ94" s="84"/>
      <c r="AK94" s="84"/>
      <c r="AL94" s="84"/>
      <c r="AM94" s="85"/>
      <c r="AN94" s="271"/>
      <c r="AO94" s="235"/>
      <c r="AP94" s="271"/>
      <c r="AQ94" s="256"/>
      <c r="AR94" s="256"/>
      <c r="AS94" s="256"/>
      <c r="AT94" s="256"/>
      <c r="AU94" s="256"/>
      <c r="AV94" s="256"/>
      <c r="AW94" s="256"/>
      <c r="AX94" s="256"/>
    </row>
    <row r="95" spans="1:50" s="67" customFormat="1" ht="4.5" customHeight="1">
      <c r="A95" s="77"/>
      <c r="B95" s="102"/>
      <c r="C95" s="383"/>
      <c r="D95" s="388"/>
      <c r="E95" s="389"/>
      <c r="F95" s="389"/>
      <c r="G95" s="389"/>
      <c r="H95" s="389"/>
      <c r="I95" s="389"/>
      <c r="J95" s="389"/>
      <c r="K95" s="389"/>
      <c r="L95" s="389"/>
      <c r="M95" s="389"/>
      <c r="N95" s="389"/>
      <c r="O95" s="389"/>
      <c r="P95" s="389"/>
      <c r="Q95" s="389"/>
      <c r="R95" s="389"/>
      <c r="S95" s="389"/>
      <c r="T95" s="389"/>
      <c r="U95" s="388"/>
      <c r="V95" s="388"/>
      <c r="W95" s="384"/>
      <c r="X95" s="384"/>
      <c r="Y95" s="384"/>
      <c r="Z95" s="384"/>
      <c r="AA95" s="384"/>
      <c r="AB95" s="384"/>
      <c r="AC95" s="384"/>
      <c r="AD95" s="384"/>
      <c r="AE95" s="384"/>
      <c r="AF95" s="384"/>
      <c r="AG95" s="384"/>
      <c r="AH95" s="84"/>
      <c r="AI95" s="84"/>
      <c r="AJ95" s="84"/>
      <c r="AK95" s="84"/>
      <c r="AL95" s="84"/>
      <c r="AM95" s="85"/>
      <c r="AN95" s="271"/>
      <c r="AO95" s="235"/>
      <c r="AP95" s="271"/>
      <c r="AQ95" s="256"/>
      <c r="AR95" s="256"/>
      <c r="AS95" s="256"/>
      <c r="AT95" s="256"/>
      <c r="AU95" s="256"/>
      <c r="AV95" s="256"/>
      <c r="AW95" s="256"/>
      <c r="AX95" s="256"/>
    </row>
    <row r="96" spans="1:50" s="67" customFormat="1" ht="18" customHeight="1">
      <c r="A96" s="77"/>
      <c r="B96" s="101"/>
      <c r="C96" s="737" t="s">
        <v>75</v>
      </c>
      <c r="D96" s="737"/>
      <c r="E96" s="737"/>
      <c r="F96" s="737"/>
      <c r="G96" s="737"/>
      <c r="H96" s="737"/>
      <c r="I96" s="737"/>
      <c r="J96" s="737"/>
      <c r="K96" s="737"/>
      <c r="L96" s="737"/>
      <c r="M96" s="737"/>
      <c r="N96" s="737"/>
      <c r="O96" s="737"/>
      <c r="P96" s="737"/>
      <c r="Q96" s="737"/>
      <c r="R96" s="737"/>
      <c r="S96" s="737"/>
      <c r="T96" s="737"/>
      <c r="U96" s="737"/>
      <c r="V96" s="737"/>
      <c r="W96" s="737"/>
      <c r="X96" s="737"/>
      <c r="Y96" s="737"/>
      <c r="Z96" s="737"/>
      <c r="AA96" s="737"/>
      <c r="AB96" s="737"/>
      <c r="AC96" s="737"/>
      <c r="AD96" s="384"/>
      <c r="AE96" s="384"/>
      <c r="AF96" s="384"/>
      <c r="AG96" s="384"/>
      <c r="AH96" s="84"/>
      <c r="AI96" s="84"/>
      <c r="AJ96" s="84"/>
      <c r="AK96" s="84"/>
      <c r="AL96" s="84"/>
      <c r="AM96" s="85"/>
      <c r="AN96" s="271"/>
      <c r="AO96" s="235"/>
      <c r="AP96" s="271"/>
      <c r="AQ96" s="256"/>
      <c r="AR96" s="256"/>
      <c r="AS96" s="256"/>
      <c r="AT96" s="256"/>
      <c r="AU96" s="256"/>
      <c r="AV96" s="256"/>
      <c r="AW96" s="256"/>
      <c r="AX96" s="256"/>
    </row>
    <row r="97" spans="1:50" s="67" customFormat="1" ht="18" customHeight="1">
      <c r="A97" s="77"/>
      <c r="B97" s="100" t="s">
        <v>366</v>
      </c>
      <c r="C97" s="383"/>
      <c r="D97" s="388"/>
      <c r="E97" s="389"/>
      <c r="F97" s="389"/>
      <c r="G97" s="389"/>
      <c r="H97" s="389"/>
      <c r="I97" s="389"/>
      <c r="J97" s="389"/>
      <c r="K97" s="392"/>
      <c r="L97" s="392"/>
      <c r="M97" s="392"/>
      <c r="N97" s="392"/>
      <c r="O97" s="392"/>
      <c r="P97" s="392"/>
      <c r="Q97" s="392"/>
      <c r="R97" s="392"/>
      <c r="S97" s="392"/>
      <c r="T97" s="392"/>
      <c r="U97" s="392"/>
      <c r="V97" s="392"/>
      <c r="W97" s="392"/>
      <c r="X97" s="392"/>
      <c r="Y97" s="392"/>
      <c r="Z97" s="392"/>
      <c r="AA97" s="392"/>
      <c r="AB97" s="392"/>
      <c r="AC97" s="392"/>
      <c r="AD97" s="384"/>
      <c r="AE97" s="384"/>
      <c r="AF97" s="384"/>
      <c r="AG97" s="384"/>
      <c r="AH97" s="339"/>
      <c r="AI97" s="339"/>
      <c r="AJ97" s="339"/>
      <c r="AK97" s="339"/>
      <c r="AL97" s="339"/>
      <c r="AM97" s="85"/>
      <c r="AN97" s="271"/>
      <c r="AO97" s="235"/>
      <c r="AP97" s="271"/>
      <c r="AQ97" s="256"/>
      <c r="AR97" s="256"/>
      <c r="AS97" s="256"/>
      <c r="AT97" s="256"/>
      <c r="AU97" s="256"/>
      <c r="AV97" s="256"/>
      <c r="AW97" s="256"/>
      <c r="AX97" s="256"/>
    </row>
    <row r="98" spans="1:50" s="67" customFormat="1" ht="18" customHeight="1">
      <c r="A98" s="77"/>
      <c r="B98" s="349"/>
      <c r="C98" s="383"/>
      <c r="D98" s="388"/>
      <c r="E98" s="389"/>
      <c r="F98" s="389"/>
      <c r="G98" s="389"/>
      <c r="H98" s="389"/>
      <c r="I98" s="389"/>
      <c r="J98" s="389"/>
      <c r="K98" s="392"/>
      <c r="L98" s="392"/>
      <c r="M98" s="392"/>
      <c r="N98" s="392"/>
      <c r="O98" s="392"/>
      <c r="P98" s="392"/>
      <c r="Q98" s="392"/>
      <c r="R98" s="392"/>
      <c r="S98" s="392"/>
      <c r="T98" s="392"/>
      <c r="U98" s="392"/>
      <c r="V98" s="392"/>
      <c r="W98" s="932" t="s">
        <v>367</v>
      </c>
      <c r="X98" s="932"/>
      <c r="Y98" s="932"/>
      <c r="Z98" s="932"/>
      <c r="AA98" s="385" t="s">
        <v>452</v>
      </c>
      <c r="AB98" s="451"/>
      <c r="AC98" s="932" t="s">
        <v>405</v>
      </c>
      <c r="AD98" s="932"/>
      <c r="AE98" s="932"/>
      <c r="AF98" s="932"/>
      <c r="AG98" s="385"/>
      <c r="AH98" s="339"/>
      <c r="AI98" s="339"/>
      <c r="AJ98" s="339"/>
      <c r="AK98" s="339"/>
      <c r="AL98" s="339"/>
      <c r="AM98" s="85"/>
      <c r="AN98" s="271"/>
      <c r="AO98" s="235"/>
      <c r="AP98" s="271"/>
      <c r="AQ98" s="256"/>
      <c r="AR98" s="256"/>
      <c r="AS98" s="256"/>
      <c r="AT98" s="256"/>
      <c r="AU98" s="256"/>
      <c r="AV98" s="256"/>
      <c r="AW98" s="256"/>
      <c r="AX98" s="256"/>
    </row>
    <row r="99" spans="1:50" s="67" customFormat="1" ht="16.5" customHeight="1">
      <c r="A99" s="77"/>
      <c r="B99" s="101"/>
      <c r="C99" s="383"/>
      <c r="D99" s="388"/>
      <c r="E99" s="389"/>
      <c r="F99" s="389"/>
      <c r="G99" s="389"/>
      <c r="H99" s="389"/>
      <c r="I99" s="389"/>
      <c r="J99" s="389"/>
      <c r="K99" s="392"/>
      <c r="L99" s="392"/>
      <c r="M99" s="392"/>
      <c r="N99" s="392"/>
      <c r="O99" s="392"/>
      <c r="P99" s="392"/>
      <c r="Q99" s="392"/>
      <c r="R99" s="392"/>
      <c r="S99" s="392"/>
      <c r="T99" s="392"/>
      <c r="U99" s="392"/>
      <c r="V99" s="392"/>
      <c r="W99" s="392"/>
      <c r="X99" s="446"/>
      <c r="Y99" s="446"/>
      <c r="Z99" s="446"/>
      <c r="AA99" s="452"/>
      <c r="AB99" s="392"/>
      <c r="AC99" s="386"/>
      <c r="AD99" s="444" t="s">
        <v>401</v>
      </c>
      <c r="AE99" s="453"/>
      <c r="AF99" s="448" t="s">
        <v>402</v>
      </c>
      <c r="AG99" s="454"/>
      <c r="AH99" s="358"/>
      <c r="AI99" s="358"/>
      <c r="AJ99" s="358"/>
      <c r="AK99" s="358"/>
      <c r="AL99" s="358"/>
      <c r="AM99" s="358"/>
      <c r="AQ99" s="256"/>
      <c r="AR99" s="256"/>
      <c r="AS99" s="256"/>
      <c r="AT99" s="256"/>
      <c r="AU99" s="256"/>
      <c r="AV99" s="256"/>
      <c r="AW99" s="256"/>
      <c r="AX99" s="256"/>
    </row>
    <row r="100" spans="1:50" s="67" customFormat="1" ht="12" customHeight="1">
      <c r="A100" s="77"/>
      <c r="B100" s="101"/>
      <c r="C100" s="78"/>
      <c r="D100" s="72"/>
      <c r="E100" s="148"/>
      <c r="F100" s="148"/>
      <c r="G100" s="148"/>
      <c r="H100" s="148"/>
      <c r="I100" s="148"/>
      <c r="J100" s="148"/>
      <c r="K100" s="148"/>
      <c r="L100" s="148"/>
      <c r="M100" s="148"/>
      <c r="N100" s="148"/>
      <c r="O100" s="148"/>
      <c r="P100" s="148"/>
      <c r="Q100" s="119"/>
      <c r="R100" s="119"/>
      <c r="S100" s="119"/>
      <c r="T100" s="119"/>
      <c r="U100" s="100"/>
      <c r="V100" s="100"/>
      <c r="W100" s="84"/>
      <c r="X100" s="84"/>
      <c r="Y100" s="84"/>
      <c r="Z100" s="84"/>
      <c r="AA100"/>
      <c r="AB100" s="84"/>
      <c r="AC100" s="84"/>
      <c r="AD100" s="84"/>
      <c r="AE100" s="84"/>
      <c r="AF100" s="84"/>
      <c r="AG100" s="84"/>
      <c r="AH100" s="84"/>
      <c r="AI100" s="84"/>
      <c r="AJ100" s="84"/>
      <c r="AK100" s="84"/>
      <c r="AL100" s="84"/>
      <c r="AM100" s="85"/>
      <c r="AN100" s="271"/>
      <c r="AO100" s="235"/>
      <c r="AP100" s="271"/>
      <c r="AQ100" s="256"/>
      <c r="AR100" s="256"/>
      <c r="AS100" s="256"/>
      <c r="AT100" s="256"/>
      <c r="AU100" s="256"/>
      <c r="AV100" s="256"/>
      <c r="AW100" s="256"/>
      <c r="AX100" s="256"/>
    </row>
    <row r="101" spans="1:50" s="67" customFormat="1" ht="22.5" customHeight="1">
      <c r="A101" s="71" t="s">
        <v>296</v>
      </c>
      <c r="B101" s="71"/>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351"/>
      <c r="AE101" s="219"/>
      <c r="AF101" s="71"/>
      <c r="AG101" s="71"/>
      <c r="AH101" s="71"/>
      <c r="AI101" s="76"/>
      <c r="AJ101" s="738"/>
      <c r="AK101" s="739"/>
      <c r="AL101" s="739"/>
      <c r="AM101" s="740"/>
      <c r="AN101" s="741"/>
      <c r="AO101" s="741"/>
      <c r="AP101" s="250"/>
      <c r="AQ101" s="256"/>
      <c r="AR101" s="256"/>
      <c r="AS101" s="256"/>
      <c r="AT101" s="256"/>
      <c r="AU101" s="256"/>
      <c r="AV101" s="256"/>
      <c r="AW101" s="256"/>
      <c r="AX101" s="256"/>
    </row>
    <row r="102" spans="1:50" s="67" customFormat="1" ht="18" customHeight="1">
      <c r="A102" s="588" t="s">
        <v>23</v>
      </c>
      <c r="B102" s="588"/>
      <c r="C102" s="588"/>
      <c r="D102" s="588"/>
      <c r="E102" s="588"/>
      <c r="F102" s="588"/>
      <c r="G102" s="588"/>
      <c r="H102" s="588"/>
      <c r="I102" s="588"/>
      <c r="J102" s="588"/>
      <c r="K102" s="588"/>
      <c r="L102" s="588"/>
      <c r="M102" s="588"/>
      <c r="N102" s="588"/>
      <c r="O102" s="588"/>
      <c r="P102" s="588"/>
      <c r="Q102" s="588"/>
      <c r="R102" s="588"/>
      <c r="S102" s="588"/>
      <c r="T102" s="588"/>
      <c r="U102" s="588"/>
      <c r="V102" s="588"/>
      <c r="W102" s="588"/>
      <c r="X102" s="588"/>
      <c r="Y102" s="588"/>
      <c r="Z102" s="588"/>
      <c r="AA102" s="588"/>
      <c r="AB102" s="588"/>
      <c r="AC102" s="588"/>
      <c r="AD102" s="588"/>
      <c r="AE102" s="588"/>
      <c r="AF102" s="588"/>
      <c r="AG102" s="588"/>
      <c r="AH102" s="588"/>
      <c r="AI102" s="85"/>
      <c r="AJ102" s="247"/>
      <c r="AK102" s="253"/>
      <c r="AL102" s="253"/>
      <c r="AM102" s="140"/>
      <c r="AN102" s="1"/>
      <c r="AO102" s="1"/>
      <c r="AP102" s="250"/>
      <c r="AQ102" s="256"/>
      <c r="AR102" s="256"/>
      <c r="AS102" s="256"/>
      <c r="AT102" s="256"/>
      <c r="AU102" s="256"/>
      <c r="AV102" s="256"/>
      <c r="AW102" s="256"/>
      <c r="AX102" s="256"/>
    </row>
    <row r="103" spans="1:50" s="67" customFormat="1" ht="18" customHeight="1">
      <c r="A103" s="77"/>
      <c r="B103" s="103"/>
      <c r="C103" s="72" t="s">
        <v>76</v>
      </c>
      <c r="D103" s="124"/>
      <c r="E103" s="124"/>
      <c r="F103" s="91"/>
      <c r="G103" s="91"/>
      <c r="H103" s="91"/>
      <c r="I103" s="91"/>
      <c r="J103" s="76"/>
      <c r="K103" s="76"/>
      <c r="L103" s="76"/>
      <c r="M103" s="76"/>
      <c r="N103" s="76"/>
      <c r="O103" s="76"/>
      <c r="P103" s="84"/>
      <c r="Q103" s="84"/>
      <c r="R103" s="84"/>
      <c r="S103" s="84"/>
      <c r="T103" s="84"/>
      <c r="U103" s="84"/>
      <c r="V103" s="77"/>
      <c r="W103" s="77"/>
      <c r="X103" s="118"/>
      <c r="Y103" s="76"/>
      <c r="Z103" s="76"/>
      <c r="AA103" s="76"/>
      <c r="AB103" s="76"/>
      <c r="AC103" s="76"/>
      <c r="AD103" s="76"/>
      <c r="AE103" s="76"/>
      <c r="AF103" s="76"/>
      <c r="AG103" s="76"/>
      <c r="AH103" s="76"/>
      <c r="AI103" s="76"/>
      <c r="AJ103" s="76"/>
      <c r="AK103" s="77"/>
      <c r="AL103" s="181"/>
      <c r="AM103" s="76"/>
      <c r="AN103" s="272"/>
      <c r="AO103" s="235"/>
      <c r="AP103" s="250"/>
      <c r="AQ103" s="256"/>
      <c r="AR103" s="256"/>
      <c r="AS103" s="256"/>
      <c r="AT103" s="256"/>
      <c r="AU103" s="256"/>
      <c r="AV103" s="256"/>
      <c r="AW103" s="256"/>
      <c r="AX103" s="256"/>
    </row>
    <row r="104" spans="1:50" s="67" customFormat="1" ht="4.5" customHeight="1" thickBot="1">
      <c r="A104" s="77"/>
      <c r="B104" s="77"/>
      <c r="C104" s="118"/>
      <c r="D104" s="124"/>
      <c r="E104" s="124"/>
      <c r="F104" s="91"/>
      <c r="G104" s="91"/>
      <c r="H104" s="91"/>
      <c r="I104" s="91"/>
      <c r="J104" s="76"/>
      <c r="K104" s="76"/>
      <c r="L104" s="76"/>
      <c r="M104" s="76"/>
      <c r="N104" s="76"/>
      <c r="O104" s="76"/>
      <c r="P104" s="84"/>
      <c r="Q104" s="84"/>
      <c r="R104" s="84"/>
      <c r="S104" s="84"/>
      <c r="T104" s="84"/>
      <c r="U104" s="84"/>
      <c r="V104" s="77"/>
      <c r="W104" s="77"/>
      <c r="X104" s="124"/>
      <c r="Y104" s="76"/>
      <c r="Z104" s="76"/>
      <c r="AA104" s="76"/>
      <c r="AB104" s="76"/>
      <c r="AC104" s="76"/>
      <c r="AD104" s="76"/>
      <c r="AE104" s="76"/>
      <c r="AF104" s="76"/>
      <c r="AG104" s="76"/>
      <c r="AH104" s="76"/>
      <c r="AI104" s="76"/>
      <c r="AJ104" s="76"/>
      <c r="AK104" s="77"/>
      <c r="AL104" s="118"/>
      <c r="AM104" s="118"/>
      <c r="AN104" s="273"/>
      <c r="AO104" s="235"/>
      <c r="AP104" s="250"/>
      <c r="AQ104" s="256"/>
      <c r="AR104" s="256"/>
      <c r="AS104" s="256"/>
      <c r="AT104" s="256"/>
      <c r="AU104" s="256"/>
      <c r="AV104" s="256"/>
      <c r="AW104" s="256"/>
      <c r="AX104" s="256"/>
    </row>
    <row r="105" spans="1:50" s="67" customFormat="1" ht="59.5" customHeight="1" thickBot="1">
      <c r="A105" s="77"/>
      <c r="B105" s="101"/>
      <c r="C105" s="649" t="s">
        <v>510</v>
      </c>
      <c r="D105" s="650"/>
      <c r="E105" s="650"/>
      <c r="F105" s="650"/>
      <c r="G105" s="650"/>
      <c r="H105" s="650"/>
      <c r="I105" s="650"/>
      <c r="J105" s="650"/>
      <c r="K105" s="650"/>
      <c r="L105" s="650"/>
      <c r="M105" s="650"/>
      <c r="N105" s="650"/>
      <c r="O105" s="650"/>
      <c r="P105" s="650"/>
      <c r="Q105" s="650"/>
      <c r="R105" s="650"/>
      <c r="S105" s="650"/>
      <c r="T105" s="650"/>
      <c r="U105" s="650"/>
      <c r="V105" s="650"/>
      <c r="W105" s="650"/>
      <c r="X105" s="650"/>
      <c r="Y105" s="650"/>
      <c r="Z105" s="650"/>
      <c r="AA105" s="650"/>
      <c r="AB105" s="651"/>
      <c r="AC105" s="84"/>
      <c r="AD105"/>
      <c r="AE105"/>
      <c r="AF105"/>
      <c r="AG105"/>
      <c r="AH105" s="77"/>
      <c r="AI105" s="237"/>
      <c r="AJ105" s="237"/>
      <c r="AK105" s="249"/>
      <c r="AN105" s="256"/>
      <c r="AO105" s="256"/>
      <c r="AP105" s="256"/>
      <c r="AQ105" s="256"/>
      <c r="AR105" s="256"/>
      <c r="AS105" s="256"/>
      <c r="AT105" s="256"/>
      <c r="AU105" s="256"/>
    </row>
    <row r="106" spans="1:50" s="67" customFormat="1" ht="21.65" customHeight="1">
      <c r="A106" s="77"/>
      <c r="B106" s="101"/>
      <c r="C106" s="119"/>
      <c r="D106" s="139"/>
      <c r="E106" s="139"/>
      <c r="F106" s="139"/>
      <c r="G106" s="139"/>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84"/>
      <c r="AG106" s="209"/>
      <c r="AH106" s="209"/>
      <c r="AI106" s="209"/>
      <c r="AJ106" s="170"/>
      <c r="AK106" s="77"/>
      <c r="AL106" s="258"/>
      <c r="AM106" s="258"/>
      <c r="AN106" s="274"/>
      <c r="AQ106" s="256"/>
      <c r="AR106" s="256"/>
      <c r="AS106" s="256"/>
      <c r="AT106" s="256"/>
      <c r="AU106" s="256"/>
      <c r="AV106" s="256"/>
      <c r="AW106" s="256"/>
      <c r="AX106" s="256"/>
    </row>
    <row r="107" spans="1:50" s="67" customFormat="1" ht="22.5" customHeight="1">
      <c r="A107" s="82" t="s">
        <v>298</v>
      </c>
      <c r="B107" s="84"/>
      <c r="C107" s="120"/>
      <c r="D107" s="120"/>
      <c r="E107" s="120"/>
      <c r="F107" s="120"/>
      <c r="G107" s="120"/>
      <c r="H107" s="120"/>
      <c r="I107" s="120"/>
      <c r="J107" s="120"/>
      <c r="K107" s="120"/>
      <c r="L107" s="120"/>
      <c r="M107" s="120"/>
      <c r="N107" s="120"/>
      <c r="O107" s="120"/>
      <c r="P107" s="120"/>
      <c r="Q107" s="120"/>
      <c r="R107" s="120"/>
      <c r="S107" s="120"/>
      <c r="T107" s="120"/>
      <c r="U107" s="188"/>
      <c r="V107" s="188"/>
      <c r="W107" s="188"/>
      <c r="X107" s="188"/>
      <c r="Y107" s="188"/>
      <c r="Z107" s="188"/>
      <c r="AA107" s="188"/>
      <c r="AB107" s="188"/>
      <c r="AC107" s="188"/>
      <c r="AD107" s="188"/>
      <c r="AF107" s="188"/>
      <c r="AG107" s="188"/>
      <c r="AH107" s="188"/>
      <c r="AI107" s="188"/>
      <c r="AJ107" s="188"/>
      <c r="AK107" s="188"/>
      <c r="AL107" s="188"/>
      <c r="AM107" s="188"/>
      <c r="AN107" s="250"/>
      <c r="AO107" s="272"/>
      <c r="AP107" s="250"/>
      <c r="AQ107" s="46"/>
    </row>
    <row r="108" spans="1:50" s="67" customFormat="1" ht="18" customHeight="1">
      <c r="A108" s="588" t="s">
        <v>297</v>
      </c>
      <c r="B108" s="588"/>
      <c r="C108" s="588"/>
      <c r="D108" s="588"/>
      <c r="E108" s="588"/>
      <c r="F108" s="588"/>
      <c r="G108" s="588"/>
      <c r="H108" s="588"/>
      <c r="I108" s="588"/>
      <c r="J108" s="588"/>
      <c r="K108" s="588"/>
      <c r="L108" s="588"/>
      <c r="M108" s="588"/>
      <c r="N108" s="588"/>
      <c r="O108" s="588"/>
      <c r="P108" s="588"/>
      <c r="Q108" s="588"/>
      <c r="R108" s="588"/>
      <c r="S108" s="588"/>
      <c r="T108" s="588"/>
      <c r="U108" s="588"/>
      <c r="V108" s="588"/>
      <c r="W108" s="588"/>
      <c r="X108" s="588"/>
      <c r="Y108" s="588"/>
      <c r="Z108" s="588"/>
      <c r="AA108" s="588"/>
      <c r="AB108" s="588"/>
      <c r="AC108" s="588"/>
      <c r="AD108" s="588"/>
      <c r="AE108" s="588"/>
      <c r="AF108" s="588"/>
      <c r="AG108" s="588"/>
      <c r="AH108" s="588"/>
      <c r="AI108" s="588"/>
      <c r="AJ108" s="588"/>
      <c r="AK108" s="236"/>
      <c r="AL108" s="236"/>
      <c r="AM108" s="260"/>
      <c r="AN108" s="269"/>
      <c r="AO108" s="269"/>
      <c r="AP108" s="269"/>
      <c r="AQ108" s="256"/>
      <c r="AR108" s="256"/>
      <c r="AS108" s="256"/>
      <c r="AT108" s="256"/>
      <c r="AU108" s="256"/>
      <c r="AV108" s="256"/>
      <c r="AW108" s="256"/>
      <c r="AX108" s="256"/>
    </row>
    <row r="109" spans="1:50" s="67" customFormat="1" ht="18" customHeight="1">
      <c r="A109" s="83"/>
      <c r="B109" s="587" t="s">
        <v>304</v>
      </c>
      <c r="C109" s="587"/>
      <c r="D109" s="587"/>
      <c r="E109" s="587"/>
      <c r="F109" s="587"/>
      <c r="G109" s="587"/>
      <c r="H109" s="587"/>
      <c r="I109" s="587"/>
      <c r="J109" s="587"/>
      <c r="K109" s="587"/>
      <c r="L109" s="587"/>
      <c r="M109" s="587"/>
      <c r="N109" s="587"/>
      <c r="O109" s="587"/>
      <c r="P109" s="587"/>
      <c r="Q109" s="587"/>
      <c r="R109" s="587"/>
      <c r="S109" s="587"/>
      <c r="T109" s="587"/>
      <c r="U109" s="587"/>
      <c r="V109" s="587"/>
      <c r="W109" s="587"/>
      <c r="X109" s="587"/>
      <c r="Y109" s="587"/>
      <c r="Z109" s="587"/>
      <c r="AA109" s="587"/>
      <c r="AB109" s="587"/>
      <c r="AC109" s="587"/>
      <c r="AD109" s="587"/>
      <c r="AE109" s="587"/>
      <c r="AF109" s="587"/>
      <c r="AG109" s="587"/>
      <c r="AH109" s="587"/>
      <c r="AI109" s="587"/>
      <c r="AJ109" s="587"/>
      <c r="AK109" s="85"/>
      <c r="AL109" s="85"/>
      <c r="AM109" s="85"/>
      <c r="AN109" s="271"/>
      <c r="AO109" s="271"/>
      <c r="AP109" s="271"/>
      <c r="AQ109" s="256"/>
      <c r="AR109" s="256"/>
      <c r="AS109" s="256"/>
      <c r="AT109" s="256"/>
      <c r="AU109" s="256"/>
      <c r="AV109" s="256"/>
      <c r="AW109" s="256"/>
      <c r="AX109" s="256"/>
    </row>
    <row r="110" spans="1:50" s="67" customFormat="1" ht="4.5" customHeight="1">
      <c r="A110" s="83"/>
      <c r="B110" s="104"/>
      <c r="C110" s="104"/>
      <c r="D110" s="104"/>
      <c r="E110" s="104"/>
      <c r="F110" s="104"/>
      <c r="G110" s="104"/>
      <c r="H110" s="104"/>
      <c r="I110" s="104"/>
      <c r="J110" s="104"/>
      <c r="K110" s="104"/>
      <c r="L110" s="104"/>
      <c r="M110" s="104"/>
      <c r="N110" s="104"/>
      <c r="O110" s="104"/>
      <c r="P110" s="104"/>
      <c r="Q110" s="104"/>
      <c r="R110" s="104"/>
      <c r="S110" s="104"/>
      <c r="T110" s="104"/>
      <c r="U110" s="104"/>
      <c r="V110" s="104"/>
      <c r="W110" s="104"/>
      <c r="X110" s="104"/>
      <c r="Y110" s="104"/>
      <c r="Z110" s="104"/>
      <c r="AA110" s="104"/>
      <c r="AB110" s="104"/>
      <c r="AC110" s="104"/>
      <c r="AD110" s="104"/>
      <c r="AE110" s="104"/>
      <c r="AF110" s="104"/>
      <c r="AG110" s="104"/>
      <c r="AH110" s="104"/>
      <c r="AI110" s="85"/>
      <c r="AJ110" s="85"/>
      <c r="AK110" s="85"/>
      <c r="AL110" s="85"/>
      <c r="AM110" s="85"/>
      <c r="AN110" s="271"/>
      <c r="AO110" s="271"/>
      <c r="AP110" s="271"/>
      <c r="AQ110" s="256"/>
      <c r="AR110" s="256"/>
      <c r="AS110" s="256"/>
      <c r="AT110" s="256"/>
      <c r="AU110" s="256"/>
      <c r="AV110" s="256"/>
      <c r="AW110" s="256"/>
      <c r="AX110" s="256"/>
    </row>
    <row r="111" spans="1:50" s="67" customFormat="1" ht="18" customHeight="1">
      <c r="A111" s="83"/>
      <c r="B111" s="104"/>
      <c r="C111" s="621" t="s">
        <v>406</v>
      </c>
      <c r="D111" s="621"/>
      <c r="E111" s="621"/>
      <c r="F111" s="621"/>
      <c r="G111" s="621"/>
      <c r="H111" s="621"/>
      <c r="I111" s="621"/>
      <c r="J111" s="621"/>
      <c r="K111" s="621"/>
      <c r="L111" s="621"/>
      <c r="M111" s="621"/>
      <c r="N111" s="621"/>
      <c r="O111" s="621"/>
      <c r="P111" s="621"/>
      <c r="Q111" s="621"/>
      <c r="R111" s="621"/>
      <c r="S111" s="621"/>
      <c r="T111" s="621"/>
      <c r="U111" s="621"/>
      <c r="V111" s="621"/>
      <c r="W111" s="621"/>
      <c r="X111" s="621"/>
      <c r="Y111" s="621"/>
      <c r="Z111" s="621"/>
      <c r="AA111" s="621"/>
      <c r="AB111" s="621"/>
      <c r="AC111" s="621"/>
      <c r="AD111" s="621"/>
      <c r="AE111" s="621"/>
      <c r="AF111" s="621"/>
      <c r="AG111" s="621"/>
      <c r="AH111" s="621"/>
      <c r="AI111" s="85"/>
      <c r="AJ111" s="85"/>
      <c r="AK111" s="85"/>
      <c r="AL111" s="85"/>
      <c r="AM111" s="85"/>
      <c r="AN111" s="271"/>
      <c r="AO111" s="271"/>
      <c r="AP111" s="271"/>
      <c r="AQ111" s="256"/>
      <c r="AR111" s="256"/>
      <c r="AS111" s="256"/>
      <c r="AT111" s="256"/>
      <c r="AU111" s="256"/>
      <c r="AV111" s="256"/>
      <c r="AW111" s="256"/>
      <c r="AX111" s="256"/>
    </row>
    <row r="112" spans="1:50" s="67" customFormat="1" ht="18" customHeight="1">
      <c r="A112" s="83"/>
      <c r="B112" s="104"/>
      <c r="C112" s="621" t="s">
        <v>407</v>
      </c>
      <c r="D112" s="621"/>
      <c r="E112" s="621"/>
      <c r="F112" s="621"/>
      <c r="G112" s="621"/>
      <c r="H112" s="621"/>
      <c r="I112" s="621"/>
      <c r="J112" s="621"/>
      <c r="K112" s="621"/>
      <c r="L112" s="621"/>
      <c r="M112" s="621"/>
      <c r="N112" s="621"/>
      <c r="O112" s="621"/>
      <c r="P112" s="621"/>
      <c r="Q112" s="621"/>
      <c r="R112" s="621"/>
      <c r="S112" s="621"/>
      <c r="T112" s="621"/>
      <c r="U112" s="621"/>
      <c r="V112" s="621"/>
      <c r="W112" s="621"/>
      <c r="X112" s="621"/>
      <c r="Y112" s="621"/>
      <c r="Z112" s="621"/>
      <c r="AA112" s="621"/>
      <c r="AB112" s="621"/>
      <c r="AC112" s="621"/>
      <c r="AD112" s="621"/>
      <c r="AE112" s="621"/>
      <c r="AF112" s="621"/>
      <c r="AG112" s="621"/>
      <c r="AH112" s="621"/>
      <c r="AI112" s="85"/>
      <c r="AJ112" s="85"/>
      <c r="AK112" s="85"/>
      <c r="AL112" s="85"/>
      <c r="AM112" s="85"/>
      <c r="AN112" s="271"/>
      <c r="AO112" s="271"/>
      <c r="AP112" s="271"/>
      <c r="AQ112" s="256"/>
      <c r="AR112" s="256"/>
      <c r="AS112" s="256"/>
      <c r="AT112" s="256"/>
      <c r="AU112" s="256"/>
      <c r="AV112" s="256"/>
      <c r="AW112" s="256"/>
      <c r="AX112" s="256"/>
    </row>
    <row r="113" spans="1:50" s="67" customFormat="1" ht="4.5" customHeight="1" thickBot="1">
      <c r="A113" s="83"/>
      <c r="B113" s="104"/>
      <c r="C113" s="104"/>
      <c r="D113" s="104"/>
      <c r="E113" s="104"/>
      <c r="F113" s="104"/>
      <c r="G113" s="104"/>
      <c r="H113" s="104"/>
      <c r="I113" s="104"/>
      <c r="J113" s="104"/>
      <c r="K113" s="104"/>
      <c r="L113" s="104"/>
      <c r="M113" s="104"/>
      <c r="N113" s="104"/>
      <c r="O113" s="104"/>
      <c r="P113" s="104"/>
      <c r="Q113" s="104"/>
      <c r="R113" s="104"/>
      <c r="S113" s="104"/>
      <c r="T113" s="104"/>
      <c r="U113" s="104"/>
      <c r="V113" s="104"/>
      <c r="W113" s="104"/>
      <c r="X113" s="104"/>
      <c r="Y113" s="104"/>
      <c r="Z113" s="104"/>
      <c r="AA113" s="104"/>
      <c r="AB113" s="104"/>
      <c r="AC113" s="104"/>
      <c r="AD113" s="104"/>
      <c r="AE113" s="104"/>
      <c r="AF113" s="104"/>
      <c r="AG113" s="104"/>
      <c r="AH113" s="104"/>
      <c r="AI113" s="85"/>
      <c r="AJ113" s="85"/>
      <c r="AK113" s="85"/>
      <c r="AL113" s="85"/>
      <c r="AM113" s="85"/>
      <c r="AN113" s="271"/>
      <c r="AO113" s="271"/>
      <c r="AP113" s="271"/>
      <c r="AQ113" s="256"/>
      <c r="AR113" s="256"/>
      <c r="AS113" s="256"/>
      <c r="AT113" s="256"/>
      <c r="AU113" s="256"/>
      <c r="AV113" s="256"/>
      <c r="AW113" s="256"/>
      <c r="AX113" s="256"/>
    </row>
    <row r="114" spans="1:50" s="67" customFormat="1" ht="59.5" customHeight="1" thickBot="1">
      <c r="A114" s="77"/>
      <c r="B114" s="101"/>
      <c r="C114" s="649" t="s">
        <v>511</v>
      </c>
      <c r="D114" s="650"/>
      <c r="E114" s="650"/>
      <c r="F114" s="650"/>
      <c r="G114" s="650"/>
      <c r="H114" s="650"/>
      <c r="I114" s="650"/>
      <c r="J114" s="650"/>
      <c r="K114" s="650"/>
      <c r="L114" s="650"/>
      <c r="M114" s="650"/>
      <c r="N114" s="650"/>
      <c r="O114" s="650"/>
      <c r="P114" s="650"/>
      <c r="Q114" s="650"/>
      <c r="R114" s="650"/>
      <c r="S114" s="650"/>
      <c r="T114" s="650"/>
      <c r="U114" s="650"/>
      <c r="V114" s="650"/>
      <c r="W114" s="650"/>
      <c r="X114" s="650"/>
      <c r="Y114" s="650"/>
      <c r="Z114" s="650"/>
      <c r="AA114" s="650"/>
      <c r="AB114" s="651"/>
      <c r="AC114" s="84"/>
      <c r="AD114"/>
      <c r="AE114"/>
      <c r="AF114"/>
      <c r="AG114"/>
      <c r="AH114" s="77"/>
      <c r="AI114" s="237"/>
      <c r="AJ114" s="237"/>
      <c r="AK114" s="249"/>
      <c r="AN114" s="256"/>
      <c r="AO114" s="256"/>
      <c r="AP114" s="256"/>
      <c r="AQ114" s="256"/>
      <c r="AR114" s="256"/>
      <c r="AS114" s="256"/>
      <c r="AT114" s="256"/>
      <c r="AU114" s="256"/>
    </row>
    <row r="115" spans="1:50" s="67" customFormat="1" ht="18" customHeight="1">
      <c r="A115" s="83"/>
      <c r="B115" s="104"/>
      <c r="C115" s="653" t="s">
        <v>79</v>
      </c>
      <c r="D115" s="653"/>
      <c r="E115" s="653"/>
      <c r="F115" s="653"/>
      <c r="G115" s="653"/>
      <c r="H115" s="653"/>
      <c r="I115" s="653"/>
      <c r="J115" s="653"/>
      <c r="K115" s="653"/>
      <c r="L115" s="653"/>
      <c r="M115" s="653"/>
      <c r="N115" s="653"/>
      <c r="O115" s="653"/>
      <c r="P115" s="653"/>
      <c r="Q115" s="653"/>
      <c r="R115" s="653"/>
      <c r="S115" s="653"/>
      <c r="T115" s="653"/>
      <c r="U115" s="653"/>
      <c r="V115" s="653"/>
      <c r="W115" s="653"/>
      <c r="X115" s="653"/>
      <c r="Y115" s="653"/>
      <c r="Z115" s="653"/>
      <c r="AA115" s="653"/>
      <c r="AB115" s="653"/>
      <c r="AC115" s="653"/>
      <c r="AD115" s="104"/>
      <c r="AE115" s="104"/>
      <c r="AF115" s="104"/>
      <c r="AG115" s="104"/>
      <c r="AH115" s="104"/>
      <c r="AI115" s="85"/>
      <c r="AJ115" s="85"/>
      <c r="AK115" s="85"/>
      <c r="AL115" s="85"/>
      <c r="AM115" s="85"/>
      <c r="AN115" s="271"/>
      <c r="AO115" s="271"/>
      <c r="AP115" s="271"/>
      <c r="AQ115" s="256"/>
      <c r="AR115" s="256"/>
      <c r="AS115" s="256"/>
      <c r="AT115" s="256"/>
      <c r="AU115" s="256"/>
      <c r="AV115" s="256"/>
      <c r="AW115" s="256"/>
      <c r="AX115" s="256"/>
    </row>
    <row r="116" spans="1:50" s="67" customFormat="1" ht="20.149999999999999" customHeight="1">
      <c r="A116" s="83"/>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4"/>
      <c r="X116" s="104"/>
      <c r="Y116" s="104"/>
      <c r="Z116" s="104"/>
      <c r="AA116" s="104"/>
      <c r="AB116" s="104"/>
      <c r="AC116" s="104"/>
      <c r="AD116" s="104"/>
      <c r="AE116" s="104"/>
      <c r="AF116" s="104"/>
      <c r="AG116" s="104"/>
      <c r="AH116" s="104"/>
      <c r="AI116" s="85"/>
      <c r="AJ116" s="85"/>
      <c r="AK116" s="85"/>
      <c r="AL116" s="85"/>
      <c r="AM116" s="85"/>
      <c r="AN116" s="271"/>
      <c r="AO116" s="271"/>
      <c r="AP116" s="271"/>
      <c r="AQ116" s="256"/>
      <c r="AR116" s="256"/>
      <c r="AS116" s="256"/>
      <c r="AT116" s="256"/>
      <c r="AU116" s="256"/>
      <c r="AV116" s="256"/>
      <c r="AW116" s="256"/>
      <c r="AX116" s="256"/>
    </row>
    <row r="117" spans="1:50" s="67" customFormat="1" ht="18" customHeight="1">
      <c r="A117" s="83"/>
      <c r="B117" s="105" t="s">
        <v>5</v>
      </c>
      <c r="C117" s="104"/>
      <c r="D117" s="104"/>
      <c r="E117" s="104"/>
      <c r="F117" s="104"/>
      <c r="G117" s="104"/>
      <c r="H117" s="104"/>
      <c r="I117" s="104"/>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c r="AG117" s="104"/>
      <c r="AH117" s="104"/>
      <c r="AI117" s="85"/>
      <c r="AJ117" s="85"/>
      <c r="AK117" s="85"/>
      <c r="AL117" s="85"/>
      <c r="AM117" s="85"/>
      <c r="AN117" s="271"/>
      <c r="AO117" s="271"/>
      <c r="AP117" s="271"/>
      <c r="AQ117" s="256"/>
      <c r="AR117" s="256"/>
      <c r="AS117" s="256"/>
      <c r="AT117" s="256"/>
      <c r="AU117" s="256"/>
      <c r="AV117" s="256"/>
      <c r="AW117" s="256"/>
      <c r="AX117" s="256"/>
    </row>
    <row r="118" spans="1:50" s="67" customFormat="1" ht="4.5" customHeight="1">
      <c r="A118" s="77"/>
      <c r="B118" s="77"/>
      <c r="C118" s="77"/>
      <c r="D118" s="77"/>
      <c r="E118" s="77"/>
      <c r="F118" s="77"/>
      <c r="G118" s="77"/>
      <c r="H118" s="77"/>
      <c r="I118" s="77"/>
      <c r="J118" s="77"/>
      <c r="K118" s="77"/>
      <c r="L118" s="77"/>
      <c r="M118" s="77"/>
      <c r="N118" s="77"/>
      <c r="O118" s="77"/>
      <c r="P118" s="84"/>
      <c r="Q118" s="84"/>
      <c r="R118" s="84"/>
      <c r="S118" s="84"/>
      <c r="T118" s="84"/>
      <c r="U118" s="84"/>
      <c r="V118" s="77"/>
      <c r="W118" s="120"/>
      <c r="X118" s="120"/>
      <c r="Y118" s="120"/>
      <c r="Z118" s="120"/>
      <c r="AA118" s="120"/>
      <c r="AB118" s="118"/>
      <c r="AC118" s="208"/>
      <c r="AD118" s="210"/>
      <c r="AE118" s="118"/>
      <c r="AF118" s="208"/>
      <c r="AG118" s="210"/>
      <c r="AH118" s="118"/>
      <c r="AI118" s="118"/>
      <c r="AJ118" s="118"/>
      <c r="AK118" s="208"/>
      <c r="AL118" s="210"/>
      <c r="AM118" s="210"/>
      <c r="AN118" s="223"/>
      <c r="AO118" s="224"/>
      <c r="AP118" s="224"/>
      <c r="AQ118" s="46"/>
    </row>
    <row r="119" spans="1:50" s="67" customFormat="1" ht="18" customHeight="1">
      <c r="A119" s="77"/>
      <c r="B119" s="84"/>
      <c r="C119" s="652" t="s">
        <v>80</v>
      </c>
      <c r="D119" s="652"/>
      <c r="E119" s="652"/>
      <c r="F119" s="652"/>
      <c r="G119" s="652"/>
      <c r="H119" s="652"/>
      <c r="I119" s="652"/>
      <c r="J119" s="652"/>
      <c r="K119" s="652"/>
      <c r="L119" s="652"/>
      <c r="M119" s="652"/>
      <c r="N119" s="652"/>
      <c r="O119" s="652"/>
      <c r="P119" s="652"/>
      <c r="Q119" s="652"/>
      <c r="R119" s="652"/>
      <c r="S119" s="652"/>
      <c r="T119" s="652"/>
      <c r="U119" s="652"/>
      <c r="V119" s="652"/>
      <c r="W119" s="652"/>
      <c r="X119" s="652"/>
      <c r="Y119" s="652"/>
      <c r="Z119" s="652"/>
      <c r="AA119" s="652"/>
      <c r="AB119" s="652"/>
      <c r="AC119" s="652"/>
      <c r="AD119" s="652"/>
      <c r="AE119" s="652"/>
      <c r="AF119" s="652"/>
      <c r="AG119" s="652"/>
      <c r="AH119" s="652"/>
      <c r="AI119" s="118"/>
      <c r="AJ119" s="118"/>
      <c r="AK119" s="210"/>
      <c r="AL119" s="210"/>
      <c r="AM119" s="210"/>
      <c r="AN119" s="224"/>
      <c r="AO119" s="224"/>
      <c r="AP119" s="224"/>
      <c r="AQ119" s="46"/>
    </row>
    <row r="120" spans="1:50" s="67" customFormat="1" ht="18" customHeight="1">
      <c r="A120" s="77"/>
      <c r="B120" s="106"/>
      <c r="C120" s="652" t="s">
        <v>81</v>
      </c>
      <c r="D120" s="652"/>
      <c r="E120" s="652"/>
      <c r="F120" s="652"/>
      <c r="G120" s="652"/>
      <c r="H120" s="652"/>
      <c r="I120" s="652"/>
      <c r="J120" s="652"/>
      <c r="K120" s="652"/>
      <c r="L120" s="652"/>
      <c r="M120" s="652"/>
      <c r="N120" s="652"/>
      <c r="O120" s="652"/>
      <c r="P120" s="652"/>
      <c r="Q120" s="652"/>
      <c r="R120" s="652"/>
      <c r="S120" s="652"/>
      <c r="T120" s="652"/>
      <c r="U120" s="652"/>
      <c r="V120" s="652"/>
      <c r="W120" s="652"/>
      <c r="X120" s="652"/>
      <c r="Y120" s="652"/>
      <c r="Z120" s="652"/>
      <c r="AA120" s="652"/>
      <c r="AB120" s="652"/>
      <c r="AC120" s="652"/>
      <c r="AD120" s="652"/>
      <c r="AE120" s="652"/>
      <c r="AF120" s="652"/>
      <c r="AG120" s="652"/>
      <c r="AH120" s="652"/>
      <c r="AI120" s="77"/>
      <c r="AJ120" s="77"/>
      <c r="AK120" s="254"/>
      <c r="AL120" s="254"/>
      <c r="AM120" s="254"/>
      <c r="AN120" s="264"/>
      <c r="AO120" s="264"/>
      <c r="AP120" s="264"/>
      <c r="AQ120" s="1"/>
    </row>
    <row r="121" spans="1:50" s="67" customFormat="1" ht="4.5" customHeight="1" thickBot="1">
      <c r="A121" s="77"/>
      <c r="B121" s="107"/>
      <c r="C121" s="122"/>
      <c r="D121" s="122"/>
      <c r="E121" s="122"/>
      <c r="F121" s="122"/>
      <c r="G121" s="122"/>
      <c r="H121" s="122"/>
      <c r="I121" s="122"/>
      <c r="J121" s="122"/>
      <c r="K121" s="122"/>
      <c r="L121" s="122"/>
      <c r="M121" s="122"/>
      <c r="N121" s="122"/>
      <c r="O121" s="122"/>
      <c r="P121" s="174"/>
      <c r="Q121" s="118"/>
      <c r="R121" s="181"/>
      <c r="S121" s="84"/>
      <c r="T121" s="118"/>
      <c r="U121" s="118"/>
      <c r="V121" s="194"/>
      <c r="W121" s="84"/>
      <c r="X121" s="84"/>
      <c r="Y121" s="84"/>
      <c r="Z121" s="84"/>
      <c r="AA121" s="84"/>
      <c r="AB121" s="84"/>
      <c r="AC121" s="77"/>
      <c r="AD121" s="84"/>
      <c r="AE121" s="84"/>
      <c r="AF121" s="77"/>
      <c r="AG121" s="84"/>
      <c r="AH121" s="84"/>
      <c r="AI121" s="84"/>
      <c r="AJ121" s="84"/>
      <c r="AK121" s="77"/>
      <c r="AL121" s="84"/>
      <c r="AM121" s="84"/>
      <c r="AP121" s="742"/>
      <c r="AQ121" s="1"/>
    </row>
    <row r="122" spans="1:50" s="67" customFormat="1" ht="59.5" customHeight="1" thickBot="1">
      <c r="A122" s="77"/>
      <c r="B122" s="101"/>
      <c r="C122" s="649" t="s">
        <v>511</v>
      </c>
      <c r="D122" s="650"/>
      <c r="E122" s="650"/>
      <c r="F122" s="650"/>
      <c r="G122" s="650"/>
      <c r="H122" s="650"/>
      <c r="I122" s="650"/>
      <c r="J122" s="650"/>
      <c r="K122" s="650"/>
      <c r="L122" s="650"/>
      <c r="M122" s="650"/>
      <c r="N122" s="650"/>
      <c r="O122" s="650"/>
      <c r="P122" s="650"/>
      <c r="Q122" s="650"/>
      <c r="R122" s="650"/>
      <c r="S122" s="650"/>
      <c r="T122" s="650"/>
      <c r="U122" s="650"/>
      <c r="V122" s="650"/>
      <c r="W122" s="650"/>
      <c r="X122" s="650"/>
      <c r="Y122" s="650"/>
      <c r="Z122" s="650"/>
      <c r="AA122" s="650"/>
      <c r="AB122" s="651"/>
      <c r="AC122" s="207"/>
      <c r="AD122"/>
      <c r="AE122"/>
      <c r="AF122"/>
      <c r="AG122"/>
      <c r="AK122" s="77"/>
      <c r="AL122" s="237"/>
      <c r="AM122" s="237"/>
      <c r="AN122" s="249"/>
      <c r="AP122" s="743"/>
      <c r="AQ122" s="256"/>
      <c r="AR122" s="256"/>
      <c r="AS122" s="256"/>
      <c r="AT122" s="256"/>
      <c r="AU122" s="256"/>
      <c r="AV122" s="256"/>
      <c r="AW122" s="256"/>
      <c r="AX122" s="256"/>
    </row>
    <row r="123" spans="1:50" s="67" customFormat="1" ht="31.5" customHeight="1">
      <c r="A123" s="77"/>
      <c r="B123" s="10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84"/>
      <c r="AC123" s="84"/>
      <c r="AD123" s="84"/>
      <c r="AE123" s="84"/>
      <c r="AF123" s="84"/>
      <c r="AG123" s="84"/>
      <c r="AH123" s="84"/>
      <c r="AI123" s="84"/>
      <c r="AJ123" s="84"/>
      <c r="AK123" s="77"/>
      <c r="AL123" s="84"/>
      <c r="AM123" s="84"/>
      <c r="AQ123" s="46"/>
    </row>
    <row r="124" spans="1:50" s="67" customFormat="1" ht="22.5" customHeight="1">
      <c r="A124" s="79" t="s">
        <v>143</v>
      </c>
      <c r="B124" s="84"/>
      <c r="C124" s="124"/>
      <c r="D124" s="124"/>
      <c r="E124" s="124"/>
      <c r="F124" s="91"/>
      <c r="G124" s="91"/>
      <c r="H124" s="91"/>
      <c r="I124" s="91"/>
      <c r="J124" s="76"/>
      <c r="K124" s="76"/>
      <c r="L124" s="76"/>
      <c r="M124" s="76"/>
      <c r="N124" s="76"/>
      <c r="O124" s="84"/>
      <c r="P124" s="175"/>
      <c r="Q124" s="84"/>
      <c r="R124" s="84"/>
      <c r="S124" s="84"/>
      <c r="T124" s="84"/>
      <c r="U124" s="84"/>
      <c r="V124" s="84"/>
      <c r="W124" s="187"/>
      <c r="X124" s="84"/>
      <c r="Y124" s="84"/>
      <c r="Z124" s="84"/>
      <c r="AA124" s="77"/>
      <c r="AB124" s="77"/>
      <c r="AC124" s="76"/>
      <c r="AD124" s="76"/>
      <c r="AE124" s="76"/>
      <c r="AF124" s="76"/>
      <c r="AG124" s="76"/>
      <c r="AH124" s="76"/>
      <c r="AI124" s="76"/>
      <c r="AJ124" s="84"/>
      <c r="AK124" s="84"/>
      <c r="AL124" s="84"/>
      <c r="AM124" s="84"/>
      <c r="AP124" s="250"/>
      <c r="AQ124" s="256"/>
      <c r="AR124" s="256"/>
      <c r="AS124" s="256"/>
      <c r="AT124" s="256"/>
      <c r="AU124" s="256"/>
      <c r="AV124" s="256"/>
      <c r="AW124" s="256"/>
      <c r="AX124" s="256"/>
    </row>
    <row r="125" spans="1:50" s="67" customFormat="1" ht="10.5" customHeight="1">
      <c r="A125" s="84"/>
      <c r="B125" s="84"/>
      <c r="C125" s="84"/>
      <c r="D125" s="84"/>
      <c r="E125" s="84"/>
      <c r="F125" s="84"/>
      <c r="G125" s="84"/>
      <c r="H125" s="84"/>
      <c r="I125" s="84"/>
      <c r="J125" s="84"/>
      <c r="K125" s="84"/>
      <c r="L125" s="84"/>
      <c r="M125" s="84"/>
      <c r="N125" s="672" t="s">
        <v>119</v>
      </c>
      <c r="O125" s="672"/>
      <c r="P125" s="672"/>
      <c r="Q125" s="672" t="s">
        <v>124</v>
      </c>
      <c r="R125" s="672"/>
      <c r="S125" s="672"/>
      <c r="T125" s="84"/>
      <c r="U125" s="84"/>
      <c r="V125" s="84"/>
      <c r="W125" s="84"/>
      <c r="X125" s="84"/>
      <c r="Y125" s="84"/>
      <c r="Z125" s="84"/>
      <c r="AA125" s="84"/>
      <c r="AB125" s="203"/>
      <c r="AC125" s="132"/>
      <c r="AD125" s="132"/>
      <c r="AE125" s="203"/>
      <c r="AF125" s="220"/>
      <c r="AG125" s="220"/>
      <c r="AH125" s="84"/>
      <c r="AI125" s="84"/>
      <c r="AJ125" s="84"/>
      <c r="AK125" s="84"/>
      <c r="AL125" s="84"/>
      <c r="AM125" s="84"/>
    </row>
    <row r="126" spans="1:50" s="67" customFormat="1" ht="10.5" customHeight="1">
      <c r="A126" s="84"/>
      <c r="B126" s="84"/>
      <c r="C126" s="84"/>
      <c r="D126" s="84"/>
      <c r="E126" s="84"/>
      <c r="F126" s="84"/>
      <c r="G126" s="84"/>
      <c r="H126" s="84"/>
      <c r="I126" s="84"/>
      <c r="J126" s="84"/>
      <c r="K126" s="84"/>
      <c r="L126" s="84"/>
      <c r="M126" s="84"/>
      <c r="N126" s="672"/>
      <c r="O126" s="672"/>
      <c r="P126" s="672"/>
      <c r="Q126" s="672"/>
      <c r="R126" s="672"/>
      <c r="S126" s="672"/>
      <c r="T126" s="84"/>
      <c r="U126" s="84"/>
      <c r="V126" s="84"/>
      <c r="W126" s="84"/>
      <c r="X126" s="84"/>
      <c r="Y126" s="84"/>
      <c r="Z126" s="84"/>
      <c r="AA126" s="84"/>
      <c r="AB126" s="132"/>
      <c r="AC126" s="132"/>
      <c r="AD126" s="132"/>
      <c r="AE126" s="220"/>
      <c r="AF126" s="220"/>
      <c r="AG126" s="220"/>
      <c r="AH126" s="84"/>
      <c r="AI126" s="84"/>
      <c r="AJ126" s="84"/>
      <c r="AK126" s="84"/>
      <c r="AL126" s="84"/>
      <c r="AM126" s="84"/>
    </row>
    <row r="127" spans="1:50" s="67" customFormat="1" ht="4.5" customHeight="1">
      <c r="A127" s="84"/>
      <c r="B127" s="84"/>
      <c r="C127" s="84"/>
      <c r="D127" s="84"/>
      <c r="E127" s="84"/>
      <c r="F127" s="84"/>
      <c r="G127" s="84"/>
      <c r="H127" s="84"/>
      <c r="I127" s="84"/>
      <c r="J127" s="84"/>
      <c r="K127" s="84"/>
      <c r="L127" s="84"/>
      <c r="M127" s="84"/>
      <c r="N127" s="170"/>
      <c r="O127" s="170"/>
      <c r="P127" s="170"/>
      <c r="Q127" s="177"/>
      <c r="R127" s="177"/>
      <c r="S127" s="177"/>
      <c r="T127" s="84"/>
      <c r="U127" s="84"/>
      <c r="V127" s="84"/>
      <c r="W127" s="84"/>
      <c r="X127" s="84"/>
      <c r="Y127" s="84"/>
      <c r="Z127" s="84"/>
      <c r="AA127" s="84"/>
      <c r="AB127" s="84"/>
      <c r="AC127" s="84"/>
      <c r="AD127" s="84"/>
      <c r="AE127" s="84"/>
      <c r="AF127" s="84"/>
      <c r="AG127" s="84"/>
      <c r="AH127" s="84"/>
      <c r="AI127" s="84"/>
      <c r="AJ127" s="84"/>
      <c r="AK127" s="84"/>
      <c r="AL127" s="84"/>
      <c r="AM127" s="84"/>
    </row>
    <row r="128" spans="1:50" s="67" customFormat="1" ht="18" customHeight="1">
      <c r="A128" s="85"/>
      <c r="B128" s="744" t="s">
        <v>28</v>
      </c>
      <c r="C128" s="744"/>
      <c r="D128" s="744"/>
      <c r="E128" s="744"/>
      <c r="F128" s="744"/>
      <c r="G128" s="744"/>
      <c r="H128" s="744"/>
      <c r="I128" s="744"/>
      <c r="J128" s="744"/>
      <c r="K128" s="744"/>
      <c r="L128" s="76"/>
      <c r="M128" s="76"/>
      <c r="N128" s="84"/>
      <c r="O128" s="173" t="s">
        <v>452</v>
      </c>
      <c r="P128" s="84"/>
      <c r="Q128" s="84"/>
      <c r="R128" s="173"/>
      <c r="S128" s="92"/>
      <c r="T128" s="636" t="s">
        <v>451</v>
      </c>
      <c r="U128" s="636"/>
      <c r="V128" s="636"/>
      <c r="W128" s="636"/>
      <c r="X128" s="636"/>
      <c r="Y128" s="636"/>
      <c r="Z128" s="636"/>
      <c r="AA128" s="636"/>
      <c r="AB128" s="636"/>
      <c r="AC128" s="636"/>
      <c r="AD128" s="636"/>
      <c r="AE128" s="636"/>
      <c r="AF128" s="636"/>
      <c r="AG128" s="636"/>
      <c r="AH128" s="636"/>
      <c r="AI128" s="238"/>
      <c r="AJ128" s="76"/>
      <c r="AK128" s="77"/>
      <c r="AL128" s="181"/>
      <c r="AM128" s="76"/>
      <c r="AN128" s="275"/>
      <c r="AO128" s="235"/>
      <c r="AP128" s="250"/>
      <c r="AQ128" s="256"/>
      <c r="AR128" s="256"/>
      <c r="AS128" s="256"/>
      <c r="AT128" s="256"/>
      <c r="AU128" s="256"/>
      <c r="AV128" s="256"/>
      <c r="AW128" s="256"/>
      <c r="AX128" s="256"/>
    </row>
    <row r="129" spans="1:50" s="67" customFormat="1" ht="5.5" customHeight="1">
      <c r="A129" s="77"/>
      <c r="B129" s="109"/>
      <c r="C129" s="118"/>
      <c r="D129" s="124"/>
      <c r="E129" s="124"/>
      <c r="F129" s="91"/>
      <c r="G129" s="91"/>
      <c r="H129" s="91"/>
      <c r="I129" s="91"/>
      <c r="J129" s="76"/>
      <c r="K129" s="76"/>
      <c r="L129" s="76"/>
      <c r="M129" s="76"/>
      <c r="N129" s="84"/>
      <c r="O129" s="76"/>
      <c r="P129" s="84"/>
      <c r="Q129" s="84"/>
      <c r="R129" s="76"/>
      <c r="S129" s="92"/>
      <c r="T129" s="636"/>
      <c r="U129" s="636"/>
      <c r="V129" s="636"/>
      <c r="W129" s="636"/>
      <c r="X129" s="636"/>
      <c r="Y129" s="636"/>
      <c r="Z129" s="636"/>
      <c r="AA129" s="636"/>
      <c r="AB129" s="636"/>
      <c r="AC129" s="636"/>
      <c r="AD129" s="636"/>
      <c r="AE129" s="636"/>
      <c r="AF129" s="636"/>
      <c r="AG129" s="636"/>
      <c r="AH129" s="636"/>
      <c r="AI129" s="238"/>
      <c r="AJ129" s="76"/>
      <c r="AK129" s="77"/>
      <c r="AL129" s="77"/>
      <c r="AM129" s="77"/>
      <c r="AN129" s="250"/>
      <c r="AO129" s="235"/>
      <c r="AP129" s="250"/>
      <c r="AQ129" s="256"/>
      <c r="AR129" s="256"/>
      <c r="AS129" s="256"/>
      <c r="AT129" s="256"/>
      <c r="AU129" s="256"/>
      <c r="AV129" s="256"/>
      <c r="AW129" s="256"/>
      <c r="AX129" s="256"/>
    </row>
    <row r="130" spans="1:50" s="67" customFormat="1" ht="18" customHeight="1">
      <c r="A130" s="77"/>
      <c r="B130" s="108" t="s">
        <v>38</v>
      </c>
      <c r="C130" s="118"/>
      <c r="D130" s="124"/>
      <c r="E130" s="124"/>
      <c r="F130" s="91"/>
      <c r="G130" s="91"/>
      <c r="H130" s="91"/>
      <c r="I130" s="91"/>
      <c r="J130" s="76"/>
      <c r="K130" s="76"/>
      <c r="L130" s="76"/>
      <c r="M130" s="76"/>
      <c r="N130" s="84"/>
      <c r="O130" s="173" t="s">
        <v>452</v>
      </c>
      <c r="P130" s="84"/>
      <c r="Q130" s="84"/>
      <c r="R130" s="173"/>
      <c r="S130" s="92"/>
      <c r="T130" s="636"/>
      <c r="U130" s="636"/>
      <c r="V130" s="636"/>
      <c r="W130" s="636"/>
      <c r="X130" s="636"/>
      <c r="Y130" s="636"/>
      <c r="Z130" s="636"/>
      <c r="AA130" s="636"/>
      <c r="AB130" s="636"/>
      <c r="AC130" s="636"/>
      <c r="AD130" s="636"/>
      <c r="AE130" s="636"/>
      <c r="AF130" s="636"/>
      <c r="AG130" s="636"/>
      <c r="AH130" s="636"/>
      <c r="AI130" s="238"/>
      <c r="AJ130" s="76"/>
      <c r="AK130" s="77"/>
      <c r="AL130" s="181"/>
      <c r="AM130" s="76"/>
      <c r="AN130" s="272"/>
      <c r="AO130" s="235"/>
      <c r="AP130" s="250"/>
      <c r="AQ130" s="256"/>
      <c r="AR130" s="256"/>
      <c r="AS130" s="256"/>
      <c r="AT130" s="256"/>
      <c r="AU130" s="256"/>
      <c r="AV130" s="256"/>
      <c r="AW130" s="256"/>
      <c r="AX130" s="256"/>
    </row>
    <row r="131" spans="1:50" s="67" customFormat="1" ht="5.5" customHeight="1">
      <c r="A131" s="77"/>
      <c r="B131" s="109"/>
      <c r="C131" s="118"/>
      <c r="D131" s="337"/>
      <c r="E131" s="337"/>
      <c r="F131" s="91"/>
      <c r="G131" s="91"/>
      <c r="H131" s="91"/>
      <c r="I131" s="91"/>
      <c r="J131" s="76"/>
      <c r="K131" s="76"/>
      <c r="L131" s="76"/>
      <c r="M131" s="76"/>
      <c r="N131" s="339"/>
      <c r="O131" s="76"/>
      <c r="P131" s="339"/>
      <c r="Q131" s="339"/>
      <c r="R131" s="76"/>
      <c r="S131" s="92"/>
      <c r="T131" s="636"/>
      <c r="U131" s="636"/>
      <c r="V131" s="636"/>
      <c r="W131" s="636"/>
      <c r="X131" s="636"/>
      <c r="Y131" s="636"/>
      <c r="Z131" s="636"/>
      <c r="AA131" s="636"/>
      <c r="AB131" s="636"/>
      <c r="AC131" s="636"/>
      <c r="AD131" s="636"/>
      <c r="AE131" s="636"/>
      <c r="AF131" s="636"/>
      <c r="AG131" s="636"/>
      <c r="AH131" s="636"/>
      <c r="AI131" s="238"/>
      <c r="AJ131" s="76"/>
      <c r="AK131" s="77"/>
      <c r="AL131" s="77"/>
      <c r="AM131" s="77"/>
      <c r="AN131" s="336"/>
      <c r="AO131" s="235"/>
      <c r="AP131" s="336"/>
      <c r="AQ131" s="256"/>
      <c r="AR131" s="256"/>
      <c r="AS131" s="256"/>
      <c r="AT131" s="256"/>
      <c r="AU131" s="256"/>
      <c r="AV131" s="256"/>
      <c r="AW131" s="256"/>
      <c r="AX131" s="256"/>
    </row>
    <row r="132" spans="1:50" s="67" customFormat="1" ht="18" customHeight="1">
      <c r="A132" s="77"/>
      <c r="B132" s="350"/>
      <c r="C132" s="118"/>
      <c r="D132" s="345"/>
      <c r="E132" s="345"/>
      <c r="F132" s="91"/>
      <c r="G132" s="91"/>
      <c r="H132" s="91"/>
      <c r="I132" s="91"/>
      <c r="J132" s="76"/>
      <c r="K132" s="76"/>
      <c r="L132" s="76"/>
      <c r="M132" s="76"/>
      <c r="N132" s="344"/>
      <c r="O132"/>
      <c r="P132"/>
      <c r="Q132"/>
      <c r="R132"/>
      <c r="S132" s="92"/>
      <c r="T132" s="636"/>
      <c r="U132" s="636"/>
      <c r="V132" s="636"/>
      <c r="W132" s="636"/>
      <c r="X132" s="636"/>
      <c r="Y132" s="636"/>
      <c r="Z132" s="636"/>
      <c r="AA132" s="636"/>
      <c r="AB132" s="636"/>
      <c r="AC132" s="636"/>
      <c r="AD132" s="636"/>
      <c r="AE132" s="636"/>
      <c r="AF132" s="636"/>
      <c r="AG132" s="636"/>
      <c r="AH132" s="636"/>
      <c r="AI132" s="238"/>
      <c r="AJ132" s="76"/>
      <c r="AK132" s="77"/>
      <c r="AL132" s="181"/>
      <c r="AM132" s="76"/>
      <c r="AN132" s="272"/>
      <c r="AO132" s="235"/>
      <c r="AP132" s="346"/>
      <c r="AQ132" s="256"/>
      <c r="AR132" s="256"/>
      <c r="AS132" s="256"/>
      <c r="AT132" s="256"/>
      <c r="AU132" s="256"/>
      <c r="AV132" s="256"/>
      <c r="AW132" s="256"/>
      <c r="AX132" s="256"/>
    </row>
    <row r="133" spans="1:50" s="67" customFormat="1" ht="5.5" customHeight="1">
      <c r="A133" s="77"/>
      <c r="B133" s="109"/>
      <c r="C133" s="118"/>
      <c r="D133" s="345"/>
      <c r="E133" s="345"/>
      <c r="F133" s="91"/>
      <c r="G133" s="91"/>
      <c r="H133" s="91"/>
      <c r="I133" s="91"/>
      <c r="J133" s="76"/>
      <c r="K133" s="76"/>
      <c r="L133" s="76"/>
      <c r="M133" s="76"/>
      <c r="N133" s="344"/>
      <c r="O133" s="76"/>
      <c r="P133" s="344"/>
      <c r="Q133" s="344"/>
      <c r="R133" s="76"/>
      <c r="S133" s="92"/>
      <c r="T133" s="338"/>
      <c r="U133" s="338"/>
      <c r="V133" s="338"/>
      <c r="W133" s="338"/>
      <c r="X133" s="338"/>
      <c r="Y133" s="338"/>
      <c r="Z133" s="338"/>
      <c r="AA133" s="338"/>
      <c r="AB133" s="338"/>
      <c r="AC133" s="338"/>
      <c r="AD133" s="338"/>
      <c r="AE133" s="338"/>
      <c r="AF133" s="338"/>
      <c r="AG133" s="338"/>
      <c r="AH133" s="338"/>
      <c r="AI133" s="238"/>
      <c r="AJ133" s="76"/>
      <c r="AK133" s="77"/>
      <c r="AL133" s="77"/>
      <c r="AM133" s="77"/>
      <c r="AN133" s="346"/>
      <c r="AO133" s="235"/>
      <c r="AP133" s="346"/>
      <c r="AQ133" s="256"/>
      <c r="AR133" s="256"/>
      <c r="AS133" s="256"/>
      <c r="AT133" s="256"/>
      <c r="AU133" s="256"/>
      <c r="AV133" s="256"/>
      <c r="AW133" s="256"/>
      <c r="AX133" s="256"/>
    </row>
    <row r="134" spans="1:50" s="67" customFormat="1" ht="18" customHeight="1">
      <c r="A134" s="77"/>
      <c r="B134" s="421" t="s">
        <v>385</v>
      </c>
      <c r="C134" s="118"/>
      <c r="D134" s="420"/>
      <c r="E134" s="420"/>
      <c r="F134" s="91"/>
      <c r="G134" s="91"/>
      <c r="H134" s="91"/>
      <c r="I134" s="91"/>
      <c r="J134" s="76"/>
      <c r="K134" s="76"/>
      <c r="L134" s="76"/>
      <c r="M134" s="76"/>
      <c r="N134" s="344"/>
      <c r="O134" s="455" t="s">
        <v>452</v>
      </c>
      <c r="P134" s="344"/>
      <c r="Q134" s="344"/>
      <c r="R134" s="455"/>
      <c r="S134" s="92"/>
      <c r="T134" s="338"/>
      <c r="U134" s="338"/>
      <c r="V134" s="338"/>
      <c r="W134" s="338"/>
      <c r="X134" s="338"/>
      <c r="Y134" s="338"/>
      <c r="Z134" s="338"/>
      <c r="AA134" s="338"/>
      <c r="AB134" s="338"/>
      <c r="AC134" s="338"/>
      <c r="AD134" s="338"/>
      <c r="AE134" s="338"/>
      <c r="AF134" s="338"/>
      <c r="AG134" s="338"/>
      <c r="AH134" s="338"/>
      <c r="AI134" s="238"/>
      <c r="AJ134" s="76"/>
      <c r="AK134" s="77"/>
      <c r="AL134" s="181"/>
      <c r="AM134" s="76"/>
      <c r="AN134" s="272"/>
      <c r="AO134" s="235"/>
      <c r="AP134" s="346"/>
      <c r="AQ134" s="256"/>
      <c r="AR134" s="256"/>
      <c r="AS134" s="256"/>
      <c r="AT134" s="256"/>
      <c r="AU134" s="256"/>
      <c r="AV134" s="256"/>
      <c r="AW134" s="256"/>
      <c r="AX134" s="256"/>
    </row>
    <row r="135" spans="1:50" s="67" customFormat="1" ht="10.5" customHeight="1">
      <c r="A135" s="339"/>
      <c r="B135" s="339"/>
      <c r="C135" s="339"/>
      <c r="D135" s="339"/>
      <c r="E135" s="339"/>
      <c r="F135" s="339"/>
      <c r="G135" s="339"/>
      <c r="H135" s="339"/>
      <c r="I135" s="339"/>
      <c r="J135" s="339"/>
      <c r="K135" s="339"/>
      <c r="L135" s="339"/>
      <c r="M135" s="339"/>
      <c r="N135" s="672" t="s">
        <v>368</v>
      </c>
      <c r="O135" s="673"/>
      <c r="P135" s="673"/>
      <c r="Q135" s="673" t="s">
        <v>369</v>
      </c>
      <c r="R135" s="673"/>
      <c r="S135" s="673"/>
      <c r="T135" s="339"/>
      <c r="U135" s="339"/>
      <c r="V135" s="339"/>
      <c r="W135" s="339"/>
      <c r="X135" s="339"/>
      <c r="Y135" s="339"/>
      <c r="Z135" s="339"/>
      <c r="AA135" s="339"/>
      <c r="AB135" s="203"/>
      <c r="AC135" s="334"/>
      <c r="AD135" s="334"/>
      <c r="AE135" s="203"/>
      <c r="AF135" s="343"/>
      <c r="AG135" s="343"/>
      <c r="AH135" s="339"/>
      <c r="AI135" s="339"/>
      <c r="AJ135" s="339"/>
      <c r="AK135" s="339"/>
      <c r="AL135" s="339"/>
      <c r="AM135" s="339"/>
    </row>
    <row r="136" spans="1:50" s="67" customFormat="1" ht="13.5" customHeight="1">
      <c r="A136" s="339"/>
      <c r="B136" s="339"/>
      <c r="C136" s="339"/>
      <c r="D136" s="339"/>
      <c r="E136" s="339"/>
      <c r="F136" s="339"/>
      <c r="G136" s="339"/>
      <c r="H136" s="339"/>
      <c r="I136" s="339"/>
      <c r="J136" s="339"/>
      <c r="K136" s="339"/>
      <c r="L136" s="339"/>
      <c r="M136" s="339"/>
      <c r="N136" s="673"/>
      <c r="O136" s="673"/>
      <c r="P136" s="673"/>
      <c r="Q136" s="673"/>
      <c r="R136" s="673"/>
      <c r="S136" s="673"/>
      <c r="T136" s="339"/>
      <c r="U136" s="339"/>
      <c r="V136" s="339"/>
      <c r="W136" s="339"/>
      <c r="X136" s="339"/>
      <c r="Y136" s="339"/>
      <c r="Z136" s="339"/>
      <c r="AA136" s="339"/>
      <c r="AB136" s="334"/>
      <c r="AC136" s="334"/>
      <c r="AD136" s="334"/>
      <c r="AE136" s="343"/>
      <c r="AF136" s="343"/>
      <c r="AG136" s="343"/>
      <c r="AH136" s="339"/>
      <c r="AI136" s="339"/>
      <c r="AJ136" s="339"/>
      <c r="AK136" s="339"/>
      <c r="AL136" s="339"/>
      <c r="AM136" s="339"/>
    </row>
    <row r="137" spans="1:50" s="67" customFormat="1" ht="18" customHeight="1">
      <c r="A137" s="77"/>
      <c r="B137" s="421" t="s">
        <v>449</v>
      </c>
      <c r="C137" s="118"/>
      <c r="D137" s="420"/>
      <c r="E137" s="420"/>
      <c r="F137" s="91"/>
      <c r="G137" s="91"/>
      <c r="H137" s="91"/>
      <c r="I137" s="91"/>
      <c r="J137" s="76"/>
      <c r="K137" s="76"/>
      <c r="L137" s="379"/>
      <c r="M137" s="76"/>
      <c r="N137" s="339"/>
      <c r="O137" s="455" t="s">
        <v>452</v>
      </c>
      <c r="P137" s="339"/>
      <c r="Q137" s="339"/>
      <c r="R137" s="455"/>
      <c r="S137" s="92"/>
      <c r="T137" s="139"/>
      <c r="U137" s="139"/>
      <c r="V137" s="139"/>
      <c r="W137" s="139"/>
      <c r="X137" s="139"/>
      <c r="Y137" s="139"/>
      <c r="Z137" s="139"/>
      <c r="AA137" s="139"/>
      <c r="AB137" s="139"/>
      <c r="AC137" s="139"/>
      <c r="AD137" s="139"/>
      <c r="AE137" s="139"/>
      <c r="AF137" s="139"/>
      <c r="AG137" s="139"/>
      <c r="AH137" s="139"/>
      <c r="AI137" s="238"/>
      <c r="AJ137" s="76"/>
      <c r="AK137" s="77"/>
      <c r="AL137" s="181"/>
      <c r="AM137" s="76"/>
      <c r="AN137" s="272"/>
      <c r="AO137" s="235"/>
      <c r="AP137" s="336"/>
      <c r="AQ137" s="256"/>
      <c r="AR137" s="256"/>
      <c r="AS137" s="256"/>
      <c r="AT137" s="256"/>
      <c r="AU137" s="256"/>
      <c r="AV137" s="256"/>
      <c r="AW137" s="256"/>
      <c r="AX137" s="256"/>
    </row>
    <row r="138" spans="1:50" s="67" customFormat="1" ht="22.5" customHeight="1">
      <c r="A138" s="79" t="s">
        <v>108</v>
      </c>
      <c r="B138" s="84"/>
      <c r="C138" s="124"/>
      <c r="D138" s="124"/>
      <c r="E138" s="124"/>
      <c r="F138" s="91"/>
      <c r="G138" s="91"/>
      <c r="H138" s="91"/>
      <c r="I138" s="91"/>
      <c r="J138" s="76"/>
      <c r="K138" s="76"/>
      <c r="L138" s="76"/>
      <c r="M138" s="76"/>
      <c r="N138" s="76"/>
      <c r="O138" s="84"/>
      <c r="P138" s="175"/>
      <c r="Q138" s="84"/>
      <c r="R138" s="84"/>
      <c r="S138" s="84"/>
      <c r="T138" s="84"/>
      <c r="U138" s="84"/>
      <c r="V138" s="84"/>
      <c r="W138" s="187"/>
      <c r="X138" s="84"/>
      <c r="Y138" s="84"/>
      <c r="Z138" s="84"/>
      <c r="AA138" s="77"/>
      <c r="AB138" s="77"/>
      <c r="AC138" s="76"/>
      <c r="AD138" s="76"/>
      <c r="AE138" s="218"/>
      <c r="AF138" s="76"/>
      <c r="AG138" s="76"/>
      <c r="AH138" s="76"/>
      <c r="AI138" s="76"/>
      <c r="AJ138" s="84"/>
      <c r="AK138" s="84"/>
      <c r="AL138" s="84"/>
      <c r="AM138" s="84"/>
      <c r="AP138" s="250"/>
      <c r="AQ138" s="256"/>
      <c r="AR138" s="256"/>
      <c r="AS138" s="256"/>
      <c r="AT138" s="256"/>
      <c r="AU138" s="256"/>
      <c r="AV138" s="256"/>
      <c r="AW138" s="256"/>
      <c r="AX138" s="256"/>
    </row>
    <row r="139" spans="1:50" s="67" customFormat="1" ht="18" customHeight="1">
      <c r="A139" s="588" t="s">
        <v>299</v>
      </c>
      <c r="B139" s="588"/>
      <c r="C139" s="588"/>
      <c r="D139" s="588"/>
      <c r="E139" s="588"/>
      <c r="F139" s="588"/>
      <c r="G139" s="588"/>
      <c r="H139" s="588"/>
      <c r="I139" s="588"/>
      <c r="J139" s="588"/>
      <c r="K139" s="588"/>
      <c r="L139" s="588"/>
      <c r="M139" s="588"/>
      <c r="N139" s="588"/>
      <c r="O139" s="588"/>
      <c r="P139" s="588"/>
      <c r="Q139" s="588"/>
      <c r="R139" s="588"/>
      <c r="S139" s="588"/>
      <c r="T139" s="588"/>
      <c r="U139" s="588"/>
      <c r="V139" s="588"/>
      <c r="W139" s="588"/>
      <c r="X139" s="588"/>
      <c r="Y139" s="588"/>
      <c r="Z139" s="588"/>
      <c r="AA139" s="588"/>
      <c r="AB139" s="588"/>
      <c r="AC139" s="588"/>
      <c r="AD139" s="588"/>
      <c r="AE139" s="588"/>
      <c r="AF139" s="588"/>
      <c r="AG139" s="588"/>
      <c r="AH139" s="588"/>
      <c r="AI139" s="588"/>
      <c r="AJ139" s="588"/>
      <c r="AK139" s="236"/>
      <c r="AL139" s="236"/>
      <c r="AM139" s="260"/>
      <c r="AN139" s="269"/>
      <c r="AO139" s="269"/>
      <c r="AP139" s="269"/>
      <c r="AQ139" s="256"/>
      <c r="AR139" s="256"/>
      <c r="AS139" s="256"/>
      <c r="AT139" s="256"/>
      <c r="AU139" s="256"/>
      <c r="AV139" s="256"/>
      <c r="AW139" s="256"/>
      <c r="AX139" s="256"/>
    </row>
    <row r="140" spans="1:50" s="67" customFormat="1" ht="18" customHeight="1">
      <c r="A140" s="588" t="s">
        <v>300</v>
      </c>
      <c r="B140" s="588"/>
      <c r="C140" s="588"/>
      <c r="D140" s="588"/>
      <c r="E140" s="588"/>
      <c r="F140" s="588"/>
      <c r="G140" s="588"/>
      <c r="H140" s="588"/>
      <c r="I140" s="588"/>
      <c r="J140" s="588"/>
      <c r="K140" s="588"/>
      <c r="L140" s="588"/>
      <c r="M140" s="588"/>
      <c r="N140" s="588"/>
      <c r="O140" s="588"/>
      <c r="P140" s="588"/>
      <c r="Q140" s="588"/>
      <c r="R140" s="588"/>
      <c r="S140" s="588"/>
      <c r="T140" s="588"/>
      <c r="U140" s="588"/>
      <c r="V140" s="588"/>
      <c r="W140" s="588"/>
      <c r="X140" s="588"/>
      <c r="Y140" s="588"/>
      <c r="Z140" s="588"/>
      <c r="AA140" s="588"/>
      <c r="AB140" s="588"/>
      <c r="AC140" s="588"/>
      <c r="AD140" s="588"/>
      <c r="AE140" s="588"/>
      <c r="AF140" s="588"/>
      <c r="AG140" s="588"/>
      <c r="AH140" s="588"/>
      <c r="AI140" s="588"/>
      <c r="AJ140" s="588"/>
      <c r="AK140" s="236"/>
      <c r="AL140" s="236"/>
      <c r="AM140" s="260"/>
      <c r="AN140" s="269"/>
      <c r="AO140" s="269"/>
      <c r="AP140" s="269"/>
      <c r="AQ140" s="256"/>
      <c r="AR140" s="256"/>
      <c r="AS140" s="256"/>
      <c r="AT140" s="256"/>
      <c r="AU140" s="256"/>
      <c r="AV140" s="256"/>
      <c r="AW140" s="256"/>
      <c r="AX140" s="256"/>
    </row>
    <row r="141" spans="1:50" s="67" customFormat="1" ht="20.25" customHeight="1">
      <c r="A141" s="84"/>
      <c r="B141" s="84"/>
      <c r="C141" s="84"/>
      <c r="D141" s="84"/>
      <c r="E141" s="84"/>
      <c r="F141" s="84"/>
      <c r="G141" s="84"/>
      <c r="H141" s="84"/>
      <c r="I141" s="84"/>
      <c r="J141" s="84"/>
      <c r="K141" s="84"/>
      <c r="L141" s="84"/>
      <c r="M141" s="84"/>
      <c r="N141" s="84"/>
      <c r="O141" s="84"/>
      <c r="P141" s="84"/>
      <c r="Q141" s="84"/>
      <c r="R141" s="84"/>
      <c r="S141" s="84"/>
      <c r="T141" s="84"/>
      <c r="U141" s="672" t="s">
        <v>129</v>
      </c>
      <c r="V141" s="682"/>
      <c r="W141" s="682"/>
      <c r="X141" s="84"/>
      <c r="Y141" s="84"/>
      <c r="Z141" s="371"/>
      <c r="AA141" s="748" t="s">
        <v>403</v>
      </c>
      <c r="AB141" s="749"/>
      <c r="AC141" s="749"/>
      <c r="AD141" s="749"/>
      <c r="AE141" s="203"/>
      <c r="AF141" s="220"/>
      <c r="AG141" s="220"/>
      <c r="AH141" s="84"/>
      <c r="AI141" s="84"/>
      <c r="AJ141" s="84"/>
      <c r="AK141" s="84"/>
      <c r="AL141" s="84"/>
      <c r="AM141" s="84"/>
    </row>
    <row r="142" spans="1:50" s="67" customFormat="1" ht="20.25" customHeight="1">
      <c r="A142" s="84"/>
      <c r="B142" s="84"/>
      <c r="C142" s="84"/>
      <c r="D142" s="84"/>
      <c r="E142" s="84"/>
      <c r="F142" s="84"/>
      <c r="G142" s="84"/>
      <c r="H142" s="84"/>
      <c r="I142" s="84"/>
      <c r="J142" s="84"/>
      <c r="K142" s="84"/>
      <c r="L142" s="84"/>
      <c r="M142" s="84"/>
      <c r="N142" s="84"/>
      <c r="O142" s="84"/>
      <c r="P142" s="84"/>
      <c r="Q142" s="84"/>
      <c r="R142" s="84"/>
      <c r="S142" s="84"/>
      <c r="T142" s="84"/>
      <c r="U142" s="682"/>
      <c r="V142" s="682"/>
      <c r="W142" s="682"/>
      <c r="X142" s="84"/>
      <c r="Y142" s="84"/>
      <c r="Z142" s="371"/>
      <c r="AA142" s="456" t="s">
        <v>401</v>
      </c>
      <c r="AB142" s="457"/>
      <c r="AC142" s="456" t="s">
        <v>402</v>
      </c>
      <c r="AD142" s="456"/>
      <c r="AE142" s="220"/>
      <c r="AF142" s="220"/>
      <c r="AG142" s="220"/>
      <c r="AH142" s="84"/>
      <c r="AI142" s="84"/>
      <c r="AJ142" s="84"/>
      <c r="AK142" s="84"/>
      <c r="AL142" s="84"/>
      <c r="AM142" s="84"/>
    </row>
    <row r="143" spans="1:50" s="67" customFormat="1" ht="4.5" customHeight="1">
      <c r="A143" s="84"/>
      <c r="B143" s="84"/>
      <c r="C143" s="84"/>
      <c r="D143" s="84"/>
      <c r="E143" s="84"/>
      <c r="F143" s="84"/>
      <c r="G143" s="84"/>
      <c r="H143" s="84"/>
      <c r="I143" s="84"/>
      <c r="J143" s="84"/>
      <c r="K143" s="84"/>
      <c r="L143" s="84"/>
      <c r="M143" s="84"/>
      <c r="N143" s="84"/>
      <c r="O143" s="84"/>
      <c r="P143" s="84"/>
      <c r="Q143" s="84"/>
      <c r="R143" s="84"/>
      <c r="S143" s="84"/>
      <c r="T143" s="84"/>
      <c r="U143" s="170"/>
      <c r="V143" s="170"/>
      <c r="W143" s="170"/>
      <c r="X143" s="177"/>
      <c r="Y143" s="177"/>
      <c r="Z143" s="177"/>
      <c r="AA143" s="84"/>
      <c r="AB143" s="84"/>
      <c r="AC143" s="84"/>
      <c r="AD143" s="84"/>
      <c r="AE143" s="84"/>
      <c r="AF143" s="84"/>
      <c r="AG143" s="84"/>
      <c r="AH143" s="84"/>
      <c r="AI143" s="84"/>
      <c r="AJ143" s="84"/>
      <c r="AK143" s="84"/>
      <c r="AL143" s="84"/>
      <c r="AM143" s="84"/>
    </row>
    <row r="144" spans="1:50" s="67" customFormat="1" ht="18" customHeight="1">
      <c r="A144" s="77"/>
      <c r="B144" s="590" t="s">
        <v>6</v>
      </c>
      <c r="C144" s="591"/>
      <c r="D144" s="591"/>
      <c r="E144" s="591"/>
      <c r="F144" s="591"/>
      <c r="G144" s="591"/>
      <c r="H144" s="591"/>
      <c r="I144" s="591"/>
      <c r="J144" s="591"/>
      <c r="K144" s="591"/>
      <c r="L144" s="591"/>
      <c r="M144" s="591"/>
      <c r="N144" s="591"/>
      <c r="O144" s="591"/>
      <c r="P144" s="591"/>
      <c r="Q144" s="591"/>
      <c r="R144" s="591"/>
      <c r="S144" s="591"/>
      <c r="T144" s="84"/>
      <c r="U144" s="84"/>
      <c r="V144" s="173" t="s">
        <v>452</v>
      </c>
      <c r="W144" s="84"/>
      <c r="X144" s="84"/>
      <c r="Y144" s="84"/>
      <c r="Z144" s="92"/>
      <c r="AA144" s="77"/>
      <c r="AB144" s="173"/>
      <c r="AC144" s="84"/>
      <c r="AD144" s="84"/>
      <c r="AE144" s="76"/>
      <c r="AF144" s="76"/>
      <c r="AG144" s="76"/>
      <c r="AH144" s="76"/>
      <c r="AI144" s="76"/>
      <c r="AJ144" s="76"/>
      <c r="AK144" s="84"/>
      <c r="AL144" s="84"/>
      <c r="AM144" s="84"/>
      <c r="AU144" s="256"/>
      <c r="AV144" s="256"/>
      <c r="AW144" s="256"/>
      <c r="AX144" s="256"/>
    </row>
    <row r="145" spans="1:50" s="67" customFormat="1" ht="4.5" customHeight="1" thickBot="1">
      <c r="A145" s="77"/>
      <c r="B145" s="100"/>
      <c r="C145" s="84"/>
      <c r="D145" s="84"/>
      <c r="E145" s="84"/>
      <c r="F145" s="84"/>
      <c r="G145" s="84"/>
      <c r="H145" s="84"/>
      <c r="I145" s="84"/>
      <c r="J145" s="84"/>
      <c r="K145" s="84"/>
      <c r="L145" s="84"/>
      <c r="M145" s="84"/>
      <c r="N145" s="84"/>
      <c r="O145" s="84"/>
      <c r="P145" s="84"/>
      <c r="Q145" s="84"/>
      <c r="R145" s="84"/>
      <c r="S145" s="84"/>
      <c r="T145" s="84"/>
      <c r="U145" s="84"/>
      <c r="V145" s="170"/>
      <c r="W145" s="84"/>
      <c r="X145" s="84"/>
      <c r="Y145" s="84"/>
      <c r="Z145" s="92"/>
      <c r="AA145" s="77"/>
      <c r="AB145" s="170"/>
      <c r="AC145" s="84"/>
      <c r="AD145" s="84"/>
      <c r="AE145" s="85"/>
      <c r="AF145" s="85"/>
      <c r="AG145" s="85"/>
      <c r="AH145" s="85"/>
      <c r="AI145" s="85"/>
      <c r="AJ145" s="85"/>
      <c r="AK145" s="84"/>
      <c r="AL145" s="84"/>
      <c r="AM145" s="84"/>
      <c r="AU145" s="256"/>
      <c r="AV145" s="256"/>
      <c r="AW145" s="256"/>
      <c r="AX145" s="256"/>
    </row>
    <row r="146" spans="1:50" s="67" customFormat="1" ht="48.65" customHeight="1" thickBot="1">
      <c r="A146" s="77"/>
      <c r="B146" s="87"/>
      <c r="C146" s="592" t="s">
        <v>512</v>
      </c>
      <c r="D146" s="647"/>
      <c r="E146" s="647"/>
      <c r="F146" s="647"/>
      <c r="G146" s="647"/>
      <c r="H146" s="647"/>
      <c r="I146" s="647"/>
      <c r="J146" s="647"/>
      <c r="K146" s="647"/>
      <c r="L146" s="647"/>
      <c r="M146" s="647"/>
      <c r="N146" s="647"/>
      <c r="O146" s="647"/>
      <c r="P146" s="647"/>
      <c r="Q146" s="647"/>
      <c r="R146" s="647"/>
      <c r="S146" s="647"/>
      <c r="T146" s="647"/>
      <c r="U146" s="647"/>
      <c r="V146" s="647"/>
      <c r="W146" s="647"/>
      <c r="X146" s="647"/>
      <c r="Y146" s="647"/>
      <c r="Z146" s="647"/>
      <c r="AA146" s="647"/>
      <c r="AB146" s="647"/>
      <c r="AC146" s="647"/>
      <c r="AD146" s="647"/>
      <c r="AE146" s="647"/>
      <c r="AF146" s="647"/>
      <c r="AG146" s="648"/>
      <c r="AH146" s="232"/>
      <c r="AI146" s="232"/>
      <c r="AJ146" s="76"/>
      <c r="AK146" s="77"/>
      <c r="AL146" s="77"/>
      <c r="AM146" s="77"/>
      <c r="AN146" s="250"/>
      <c r="AO146" s="235"/>
      <c r="AP146" s="250"/>
      <c r="AQ146" s="256"/>
      <c r="AR146" s="256"/>
      <c r="AS146" s="256"/>
      <c r="AT146" s="256"/>
      <c r="AU146" s="256"/>
      <c r="AV146" s="256"/>
      <c r="AW146" s="256"/>
      <c r="AX146" s="256"/>
    </row>
    <row r="147" spans="1:50" s="67" customFormat="1" ht="18" customHeight="1">
      <c r="A147" s="77"/>
      <c r="B147" s="100"/>
      <c r="C147" s="125" t="s">
        <v>84</v>
      </c>
      <c r="D147" s="100"/>
      <c r="E147" s="100"/>
      <c r="F147" s="100"/>
      <c r="G147" s="100"/>
      <c r="H147" s="100"/>
      <c r="I147" s="100"/>
      <c r="J147" s="100"/>
      <c r="K147" s="100"/>
      <c r="L147" s="100"/>
      <c r="M147" s="100"/>
      <c r="N147" s="100"/>
      <c r="O147" s="100"/>
      <c r="P147" s="100"/>
      <c r="Q147" s="84"/>
      <c r="R147" s="170"/>
      <c r="S147" s="84"/>
      <c r="T147" s="84"/>
      <c r="U147" s="170"/>
      <c r="V147" s="92"/>
      <c r="W147" s="77"/>
      <c r="X147" s="85"/>
      <c r="Y147" s="84"/>
      <c r="Z147" s="84"/>
      <c r="AA147" s="84"/>
      <c r="AB147" s="84"/>
      <c r="AC147" s="85"/>
      <c r="AD147" s="85"/>
      <c r="AE147" s="85"/>
      <c r="AF147" s="85"/>
      <c r="AG147" s="85"/>
      <c r="AH147" s="85"/>
      <c r="AI147" s="85"/>
      <c r="AJ147" s="85"/>
      <c r="AK147" s="77"/>
      <c r="AL147" s="174"/>
      <c r="AM147" s="85"/>
      <c r="AN147" s="276"/>
      <c r="AO147" s="235"/>
      <c r="AP147" s="250"/>
      <c r="AQ147" s="256"/>
      <c r="AR147" s="256"/>
      <c r="AS147" s="256"/>
      <c r="AT147" s="256"/>
      <c r="AU147" s="256"/>
      <c r="AV147" s="256"/>
      <c r="AW147" s="256"/>
      <c r="AX147" s="256"/>
    </row>
    <row r="148" spans="1:50" s="67" customFormat="1" ht="8.15" customHeight="1">
      <c r="A148" s="77"/>
      <c r="B148" s="87"/>
      <c r="C148" s="126"/>
      <c r="D148" s="141"/>
      <c r="E148" s="141"/>
      <c r="F148" s="141"/>
      <c r="G148" s="141"/>
      <c r="H148" s="141"/>
      <c r="I148" s="141"/>
      <c r="J148" s="141"/>
      <c r="K148" s="141"/>
      <c r="L148" s="141"/>
      <c r="M148" s="141"/>
      <c r="N148" s="141"/>
      <c r="O148" s="141"/>
      <c r="P148" s="141"/>
      <c r="Q148" s="84"/>
      <c r="R148" s="85"/>
      <c r="S148" s="84"/>
      <c r="T148" s="84"/>
      <c r="U148" s="84"/>
      <c r="V148" s="84"/>
      <c r="W148" s="84"/>
      <c r="X148" s="84"/>
      <c r="Y148" s="84"/>
      <c r="Z148" s="84"/>
      <c r="AA148" s="84"/>
      <c r="AB148" s="84"/>
      <c r="AC148" s="84"/>
      <c r="AD148" s="84"/>
      <c r="AE148" s="85"/>
      <c r="AF148" s="85"/>
      <c r="AG148" s="85"/>
      <c r="AH148" s="85"/>
      <c r="AI148" s="85"/>
      <c r="AJ148" s="85"/>
      <c r="AK148" s="77"/>
      <c r="AL148" s="77"/>
      <c r="AM148" s="77"/>
      <c r="AN148" s="250"/>
      <c r="AO148" s="235"/>
      <c r="AP148" s="250"/>
      <c r="AQ148" s="256"/>
      <c r="AR148" s="256"/>
      <c r="AS148" s="256"/>
      <c r="AT148" s="256"/>
      <c r="AU148" s="256"/>
      <c r="AV148" s="256"/>
      <c r="AW148" s="256"/>
      <c r="AX148" s="256"/>
    </row>
    <row r="149" spans="1:50" s="67" customFormat="1" ht="18" customHeight="1">
      <c r="A149" s="77"/>
      <c r="B149" s="87"/>
      <c r="C149" s="126"/>
      <c r="D149" s="141"/>
      <c r="E149" s="141"/>
      <c r="F149" s="141"/>
      <c r="G149" s="141"/>
      <c r="H149" s="141"/>
      <c r="I149" s="141"/>
      <c r="J149" s="141"/>
      <c r="K149" s="141"/>
      <c r="L149" s="141"/>
      <c r="M149" s="141"/>
      <c r="N149" s="141"/>
      <c r="O149" s="141"/>
      <c r="P149" s="141"/>
      <c r="Q149" s="84"/>
      <c r="R149" s="85"/>
      <c r="S149" s="84"/>
      <c r="T149" s="84"/>
      <c r="U149" s="672" t="s">
        <v>129</v>
      </c>
      <c r="V149" s="682"/>
      <c r="W149" s="682"/>
      <c r="X149" s="77"/>
      <c r="Y149" s="84"/>
      <c r="Z149" s="372"/>
      <c r="AA149" s="748" t="s">
        <v>403</v>
      </c>
      <c r="AB149" s="749"/>
      <c r="AC149" s="749"/>
      <c r="AD149" s="749"/>
      <c r="AE149" s="85"/>
      <c r="AF149" s="85"/>
      <c r="AG149" s="85"/>
      <c r="AH149" s="85"/>
      <c r="AI149" s="85"/>
      <c r="AJ149" s="85"/>
      <c r="AK149" s="77"/>
      <c r="AL149" s="77"/>
      <c r="AM149" s="77"/>
      <c r="AN149" s="250"/>
      <c r="AO149" s="235"/>
      <c r="AP149" s="250"/>
      <c r="AQ149" s="256"/>
      <c r="AR149" s="256"/>
      <c r="AS149" s="256"/>
      <c r="AT149" s="256"/>
      <c r="AU149" s="256"/>
      <c r="AV149" s="256"/>
      <c r="AW149" s="256"/>
      <c r="AX149" s="256"/>
    </row>
    <row r="150" spans="1:50" s="67" customFormat="1" ht="18" customHeight="1">
      <c r="A150" s="77"/>
      <c r="B150" s="621" t="s">
        <v>40</v>
      </c>
      <c r="C150" s="591"/>
      <c r="D150" s="591"/>
      <c r="E150" s="591"/>
      <c r="F150" s="591"/>
      <c r="G150" s="591"/>
      <c r="H150" s="591"/>
      <c r="I150" s="591"/>
      <c r="J150" s="591"/>
      <c r="K150" s="591"/>
      <c r="L150" s="591"/>
      <c r="M150" s="591"/>
      <c r="N150" s="591"/>
      <c r="O150" s="591"/>
      <c r="P150" s="591"/>
      <c r="Q150" s="591"/>
      <c r="R150" s="591"/>
      <c r="S150" s="591"/>
      <c r="T150" s="84"/>
      <c r="U150" s="682"/>
      <c r="V150" s="682"/>
      <c r="W150" s="682"/>
      <c r="X150" s="77"/>
      <c r="Y150" s="84"/>
      <c r="Z150" s="357"/>
      <c r="AA150" s="456" t="s">
        <v>401</v>
      </c>
      <c r="AB150" s="457"/>
      <c r="AC150" s="456" t="s">
        <v>402</v>
      </c>
      <c r="AD150" s="456"/>
      <c r="AE150" s="85"/>
      <c r="AF150" s="85"/>
      <c r="AG150" s="85"/>
      <c r="AH150" s="85"/>
      <c r="AI150" s="76"/>
      <c r="AJ150" s="76"/>
      <c r="AK150" s="77"/>
      <c r="AL150" s="181"/>
      <c r="AM150" s="76"/>
      <c r="AO150" s="235"/>
      <c r="AP150" s="250"/>
      <c r="AQ150" s="256"/>
      <c r="AR150" s="256"/>
      <c r="AS150" s="256"/>
      <c r="AT150" s="256"/>
      <c r="AU150" s="256"/>
      <c r="AV150" s="256"/>
      <c r="AW150" s="256"/>
      <c r="AX150" s="256"/>
    </row>
    <row r="151" spans="1:50" s="67" customFormat="1" ht="18" customHeight="1">
      <c r="A151" s="77"/>
      <c r="B151" s="87"/>
      <c r="C151" s="73" t="s">
        <v>269</v>
      </c>
      <c r="D151" s="73"/>
      <c r="E151" s="73"/>
      <c r="F151" s="73"/>
      <c r="G151" s="736"/>
      <c r="H151" s="736"/>
      <c r="I151" s="736"/>
      <c r="J151" s="154" t="s">
        <v>309</v>
      </c>
      <c r="K151" s="73"/>
      <c r="L151" s="73"/>
      <c r="M151" s="73"/>
      <c r="N151" s="73"/>
      <c r="O151" s="73"/>
      <c r="P151" s="73"/>
      <c r="Q151" s="84"/>
      <c r="R151" s="84"/>
      <c r="S151" s="84"/>
      <c r="T151" s="84"/>
      <c r="U151" s="84"/>
      <c r="V151" s="173"/>
      <c r="W151" s="77"/>
      <c r="X151" s="84"/>
      <c r="Y151" s="84"/>
      <c r="Z151" s="84"/>
      <c r="AA151" s="84"/>
      <c r="AB151" s="374"/>
      <c r="AC151" s="84"/>
      <c r="AD151" s="84"/>
      <c r="AE151" s="84"/>
      <c r="AF151" s="84"/>
      <c r="AG151" s="84"/>
      <c r="AH151" s="84"/>
      <c r="AI151" s="85"/>
      <c r="AJ151" s="85"/>
      <c r="AK151" s="84"/>
      <c r="AL151" s="174"/>
      <c r="AM151" s="85"/>
      <c r="AN151" s="276"/>
      <c r="AO151" s="235"/>
      <c r="AP151" s="250"/>
      <c r="AQ151" s="256"/>
      <c r="AR151" s="256"/>
      <c r="AS151" s="256"/>
      <c r="AT151" s="256"/>
      <c r="AU151" s="256"/>
      <c r="AV151" s="256"/>
      <c r="AW151" s="256"/>
      <c r="AX151" s="256"/>
    </row>
    <row r="152" spans="1:50" s="67" customFormat="1" ht="4.5" customHeight="1" thickBot="1">
      <c r="A152" s="77"/>
      <c r="B152" s="87"/>
      <c r="C152" s="100"/>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5"/>
      <c r="AJ152" s="85"/>
      <c r="AK152" s="84"/>
      <c r="AL152" s="174"/>
      <c r="AM152" s="85"/>
      <c r="AN152" s="276"/>
      <c r="AO152" s="235"/>
      <c r="AP152" s="250"/>
      <c r="AQ152" s="256"/>
      <c r="AR152" s="256"/>
      <c r="AS152" s="256"/>
      <c r="AT152" s="256"/>
      <c r="AU152" s="256"/>
      <c r="AV152" s="256"/>
      <c r="AW152" s="256"/>
      <c r="AX152" s="256"/>
    </row>
    <row r="153" spans="1:50" s="67" customFormat="1" ht="48.65" customHeight="1" thickBot="1">
      <c r="A153" s="77"/>
      <c r="B153" s="87"/>
      <c r="C153" s="646" t="s">
        <v>83</v>
      </c>
      <c r="D153" s="647"/>
      <c r="E153" s="647"/>
      <c r="F153" s="647"/>
      <c r="G153" s="647"/>
      <c r="H153" s="647"/>
      <c r="I153" s="647"/>
      <c r="J153" s="647"/>
      <c r="K153" s="647"/>
      <c r="L153" s="647"/>
      <c r="M153" s="647"/>
      <c r="N153" s="647"/>
      <c r="O153" s="647"/>
      <c r="P153" s="647"/>
      <c r="Q153" s="647"/>
      <c r="R153" s="647"/>
      <c r="S153" s="647"/>
      <c r="T153" s="647"/>
      <c r="U153" s="647"/>
      <c r="V153" s="647"/>
      <c r="W153" s="647"/>
      <c r="X153" s="647"/>
      <c r="Y153" s="647"/>
      <c r="Z153" s="647"/>
      <c r="AA153" s="647"/>
      <c r="AB153" s="647"/>
      <c r="AC153" s="647"/>
      <c r="AD153" s="647"/>
      <c r="AE153" s="647"/>
      <c r="AF153" s="647"/>
      <c r="AG153" s="648"/>
      <c r="AH153" s="232"/>
      <c r="AI153" s="232"/>
      <c r="AJ153" s="76"/>
      <c r="AK153" s="77"/>
      <c r="AL153" s="77"/>
      <c r="AM153" s="77"/>
      <c r="AN153" s="250"/>
      <c r="AO153" s="235"/>
      <c r="AP153" s="250"/>
      <c r="AQ153" s="256"/>
      <c r="AR153" s="256"/>
      <c r="AS153" s="256"/>
      <c r="AT153" s="256"/>
      <c r="AU153" s="256"/>
      <c r="AV153" s="256"/>
      <c r="AW153" s="256"/>
      <c r="AX153" s="256"/>
    </row>
    <row r="154" spans="1:50" s="67" customFormat="1" ht="18" customHeight="1">
      <c r="A154" s="77"/>
      <c r="B154" s="87"/>
      <c r="C154" s="595" t="s">
        <v>88</v>
      </c>
      <c r="D154" s="595"/>
      <c r="E154" s="595"/>
      <c r="F154" s="595"/>
      <c r="G154" s="595"/>
      <c r="H154" s="595"/>
      <c r="I154" s="595"/>
      <c r="J154" s="595"/>
      <c r="K154" s="595"/>
      <c r="L154" s="595"/>
      <c r="M154" s="595"/>
      <c r="N154" s="595"/>
      <c r="O154" s="595"/>
      <c r="P154" s="595"/>
      <c r="Q154" s="595"/>
      <c r="R154" s="595"/>
      <c r="S154" s="595"/>
      <c r="T154" s="595"/>
      <c r="U154" s="595"/>
      <c r="V154" s="119"/>
      <c r="W154" s="119"/>
      <c r="X154" s="119"/>
      <c r="Y154" s="119"/>
      <c r="Z154" s="119"/>
      <c r="AA154" s="119"/>
      <c r="AB154" s="119"/>
      <c r="AC154" s="119"/>
      <c r="AD154" s="373"/>
      <c r="AE154" s="85"/>
      <c r="AF154" s="85"/>
      <c r="AG154" s="85"/>
      <c r="AH154" s="85"/>
      <c r="AI154" s="85"/>
      <c r="AJ154" s="85"/>
      <c r="AK154" s="77"/>
      <c r="AL154" s="174"/>
      <c r="AM154" s="85"/>
      <c r="AN154" s="276"/>
      <c r="AO154" s="235"/>
      <c r="AP154" s="250"/>
      <c r="AQ154" s="256"/>
      <c r="AR154" s="256"/>
      <c r="AS154" s="256"/>
      <c r="AT154" s="256"/>
      <c r="AU154" s="256"/>
      <c r="AV154" s="256"/>
      <c r="AW154" s="256"/>
      <c r="AX154" s="256"/>
    </row>
    <row r="155" spans="1:50" s="67" customFormat="1" ht="8.15" customHeight="1">
      <c r="A155" s="77"/>
      <c r="B155" s="87"/>
      <c r="C155" s="78"/>
      <c r="D155" s="143"/>
      <c r="E155" s="143"/>
      <c r="F155" s="154"/>
      <c r="G155" s="154"/>
      <c r="H155" s="154"/>
      <c r="I155" s="154"/>
      <c r="J155" s="72"/>
      <c r="K155" s="72"/>
      <c r="L155" s="72"/>
      <c r="M155" s="72"/>
      <c r="N155" s="72"/>
      <c r="O155" s="72"/>
      <c r="P155" s="72"/>
      <c r="Q155" s="84"/>
      <c r="R155" s="76"/>
      <c r="S155" s="84"/>
      <c r="T155" s="84"/>
      <c r="U155" s="77"/>
      <c r="V155" s="92"/>
      <c r="W155" s="77"/>
      <c r="X155" s="77"/>
      <c r="Y155" s="84"/>
      <c r="Z155" s="84"/>
      <c r="AA155" s="84"/>
      <c r="AB155" s="84"/>
      <c r="AC155" s="76"/>
      <c r="AD155" s="76"/>
      <c r="AE155" s="76"/>
      <c r="AF155" s="76"/>
      <c r="AG155" s="76"/>
      <c r="AH155" s="76"/>
      <c r="AI155" s="76"/>
      <c r="AJ155" s="76"/>
      <c r="AK155" s="77"/>
      <c r="AL155" s="76"/>
      <c r="AM155" s="76"/>
      <c r="AN155" s="270"/>
      <c r="AO155" s="235"/>
      <c r="AP155" s="250"/>
      <c r="AQ155" s="256"/>
      <c r="AR155" s="256"/>
      <c r="AS155" s="256"/>
      <c r="AT155" s="256"/>
      <c r="AU155" s="256"/>
      <c r="AV155" s="256"/>
      <c r="AW155" s="256"/>
      <c r="AX155" s="256"/>
    </row>
    <row r="156" spans="1:50" s="67" customFormat="1" ht="20.25" customHeight="1">
      <c r="A156" s="77"/>
      <c r="B156" s="87"/>
      <c r="C156" s="126"/>
      <c r="D156" s="141"/>
      <c r="E156" s="141"/>
      <c r="F156" s="141"/>
      <c r="G156" s="141"/>
      <c r="H156" s="141"/>
      <c r="I156" s="141"/>
      <c r="J156" s="141"/>
      <c r="K156" s="141"/>
      <c r="L156" s="141"/>
      <c r="M156" s="141"/>
      <c r="N156" s="141"/>
      <c r="O156" s="141"/>
      <c r="P156" s="141"/>
      <c r="Q156" s="84"/>
      <c r="R156" s="85"/>
      <c r="S156" s="84"/>
      <c r="T156" s="84"/>
      <c r="U156" s="672" t="s">
        <v>129</v>
      </c>
      <c r="V156" s="682"/>
      <c r="W156" s="682"/>
      <c r="X156" s="77"/>
      <c r="Y156" s="84"/>
      <c r="Z156" s="371"/>
      <c r="AA156" s="748" t="s">
        <v>403</v>
      </c>
      <c r="AB156" s="749"/>
      <c r="AC156" s="749"/>
      <c r="AD156" s="749"/>
      <c r="AE156" s="85"/>
      <c r="AF156" s="85"/>
      <c r="AG156" s="85"/>
      <c r="AH156" s="85"/>
      <c r="AI156" s="85"/>
      <c r="AJ156" s="85"/>
      <c r="AK156" s="77"/>
      <c r="AL156" s="77"/>
      <c r="AM156" s="77"/>
      <c r="AN156" s="250"/>
      <c r="AO156" s="235"/>
      <c r="AP156" s="250"/>
      <c r="AQ156" s="256"/>
      <c r="AR156" s="256"/>
      <c r="AS156" s="256"/>
      <c r="AT156" s="256"/>
      <c r="AU156" s="256"/>
      <c r="AV156" s="256"/>
      <c r="AW156" s="256"/>
      <c r="AX156" s="256"/>
    </row>
    <row r="157" spans="1:50" s="67" customFormat="1" ht="18" customHeight="1">
      <c r="A157" s="77"/>
      <c r="B157" s="590" t="s">
        <v>41</v>
      </c>
      <c r="C157" s="591"/>
      <c r="D157" s="591"/>
      <c r="E157" s="591"/>
      <c r="F157" s="591"/>
      <c r="G157" s="591"/>
      <c r="H157" s="591"/>
      <c r="I157" s="591"/>
      <c r="J157" s="591"/>
      <c r="K157" s="591"/>
      <c r="L157" s="591"/>
      <c r="M157" s="591"/>
      <c r="N157" s="591"/>
      <c r="O157" s="591"/>
      <c r="P157" s="591"/>
      <c r="Q157" s="591"/>
      <c r="R157" s="591"/>
      <c r="S157" s="591"/>
      <c r="T157" s="591"/>
      <c r="U157" s="682"/>
      <c r="V157" s="682"/>
      <c r="W157" s="682"/>
      <c r="X157" s="77"/>
      <c r="Y157" s="84"/>
      <c r="Z157" s="357"/>
      <c r="AA157" s="456" t="s">
        <v>401</v>
      </c>
      <c r="AB157" s="457"/>
      <c r="AC157" s="456" t="s">
        <v>402</v>
      </c>
      <c r="AD157" s="456"/>
      <c r="AE157" s="84"/>
      <c r="AF157" s="84"/>
      <c r="AG157" s="84"/>
      <c r="AH157" s="84"/>
      <c r="AI157" s="84"/>
      <c r="AJ157" s="84"/>
      <c r="AK157" s="77"/>
      <c r="AL157" s="181"/>
      <c r="AM157" s="76"/>
      <c r="AN157" s="272"/>
      <c r="AO157" s="235"/>
      <c r="AP157" s="250"/>
      <c r="AQ157" s="256"/>
      <c r="AR157" s="256"/>
      <c r="AS157" s="256"/>
      <c r="AT157" s="256"/>
      <c r="AU157" s="256"/>
      <c r="AV157" s="256"/>
      <c r="AW157" s="256"/>
      <c r="AX157" s="256"/>
    </row>
    <row r="158" spans="1:50" s="67" customFormat="1" ht="18" customHeight="1">
      <c r="A158" s="77"/>
      <c r="B158" s="87"/>
      <c r="C158" s="73" t="s">
        <v>308</v>
      </c>
      <c r="D158" s="73"/>
      <c r="E158" s="73"/>
      <c r="F158" s="73"/>
      <c r="G158" s="73"/>
      <c r="H158" s="73"/>
      <c r="I158" s="73"/>
      <c r="J158" s="414"/>
      <c r="K158" s="745" t="s">
        <v>513</v>
      </c>
      <c r="L158" s="745"/>
      <c r="M158" s="745"/>
      <c r="N158" s="154" t="s">
        <v>309</v>
      </c>
      <c r="O158" s="73"/>
      <c r="P158" s="73"/>
      <c r="Q158" s="73"/>
      <c r="R158" s="73"/>
      <c r="S158" s="73"/>
      <c r="T158" s="84"/>
      <c r="U158" s="84"/>
      <c r="V158" s="173" t="s">
        <v>452</v>
      </c>
      <c r="W158" s="77"/>
      <c r="X158" s="84"/>
      <c r="Y158" s="84"/>
      <c r="Z158" s="84"/>
      <c r="AA158" s="84"/>
      <c r="AB158" s="173"/>
      <c r="AC158" s="84"/>
      <c r="AD158" s="84"/>
      <c r="AE158" s="84"/>
      <c r="AF158" s="84"/>
      <c r="AG158" s="84"/>
      <c r="AH158" s="84"/>
      <c r="AI158" s="85"/>
      <c r="AJ158" s="85"/>
      <c r="AK158" s="84"/>
      <c r="AL158" s="174"/>
      <c r="AM158" s="85"/>
      <c r="AN158" s="276"/>
      <c r="AO158" s="235"/>
      <c r="AP158" s="250"/>
      <c r="AQ158" s="256"/>
      <c r="AR158" s="256"/>
      <c r="AS158" s="256"/>
      <c r="AT158" s="256"/>
      <c r="AU158" s="256"/>
      <c r="AV158" s="256"/>
      <c r="AW158" s="256"/>
      <c r="AX158" s="256"/>
    </row>
    <row r="159" spans="1:50" s="67" customFormat="1" ht="4.5" customHeight="1" thickBot="1">
      <c r="A159" s="77"/>
      <c r="B159" s="87"/>
      <c r="C159" s="100"/>
      <c r="D159" s="84"/>
      <c r="E159" s="84"/>
      <c r="F159" s="84"/>
      <c r="G159" s="84"/>
      <c r="H159" s="84"/>
      <c r="I159" s="84"/>
      <c r="J159" s="84"/>
      <c r="K159" s="84"/>
      <c r="L159" s="84"/>
      <c r="M159" s="84"/>
      <c r="N159" s="84"/>
      <c r="O159" s="84"/>
      <c r="P159" s="84"/>
      <c r="Q159" s="84"/>
      <c r="R159" s="84"/>
      <c r="S159" s="84"/>
      <c r="T159" s="84"/>
      <c r="U159" s="84"/>
      <c r="V159" s="84"/>
      <c r="W159" s="84"/>
      <c r="X159" s="84"/>
      <c r="Y159" s="84"/>
      <c r="Z159" s="84"/>
      <c r="AA159" s="84"/>
      <c r="AB159" s="84"/>
      <c r="AC159" s="84"/>
      <c r="AD159" s="84"/>
      <c r="AE159" s="84"/>
      <c r="AF159" s="84"/>
      <c r="AG159" s="84"/>
      <c r="AH159" s="84"/>
      <c r="AI159" s="85"/>
      <c r="AJ159" s="85"/>
      <c r="AK159" s="84"/>
      <c r="AL159" s="174"/>
      <c r="AM159" s="85"/>
      <c r="AN159" s="276"/>
      <c r="AO159" s="235"/>
      <c r="AP159" s="250"/>
      <c r="AQ159" s="256"/>
      <c r="AR159" s="256"/>
      <c r="AS159" s="256"/>
      <c r="AT159" s="256"/>
      <c r="AU159" s="256"/>
      <c r="AV159" s="256"/>
      <c r="AW159" s="256"/>
      <c r="AX159" s="256"/>
    </row>
    <row r="160" spans="1:50" s="67" customFormat="1" ht="48.65" customHeight="1" thickBot="1">
      <c r="A160" s="77"/>
      <c r="B160" s="87"/>
      <c r="C160" s="592" t="s">
        <v>514</v>
      </c>
      <c r="D160" s="593"/>
      <c r="E160" s="593"/>
      <c r="F160" s="593"/>
      <c r="G160" s="593"/>
      <c r="H160" s="593"/>
      <c r="I160" s="593"/>
      <c r="J160" s="593"/>
      <c r="K160" s="593"/>
      <c r="L160" s="593"/>
      <c r="M160" s="593"/>
      <c r="N160" s="593"/>
      <c r="O160" s="593"/>
      <c r="P160" s="593"/>
      <c r="Q160" s="593"/>
      <c r="R160" s="593"/>
      <c r="S160" s="593"/>
      <c r="T160" s="593"/>
      <c r="U160" s="593"/>
      <c r="V160" s="593"/>
      <c r="W160" s="593"/>
      <c r="X160" s="593"/>
      <c r="Y160" s="593"/>
      <c r="Z160" s="593"/>
      <c r="AA160" s="593"/>
      <c r="AB160" s="593"/>
      <c r="AC160" s="593"/>
      <c r="AD160" s="593"/>
      <c r="AE160" s="593"/>
      <c r="AF160" s="593"/>
      <c r="AG160" s="594"/>
      <c r="AH160" s="232"/>
      <c r="AI160" s="232"/>
      <c r="AJ160" s="76"/>
      <c r="AK160" s="77"/>
      <c r="AL160" s="77"/>
      <c r="AM160" s="77"/>
      <c r="AN160" s="250"/>
      <c r="AO160" s="235"/>
      <c r="AP160" s="250"/>
      <c r="AQ160" s="256"/>
      <c r="AR160" s="256"/>
      <c r="AS160" s="256"/>
      <c r="AT160" s="256"/>
      <c r="AU160" s="256"/>
      <c r="AV160" s="256"/>
      <c r="AW160" s="256"/>
      <c r="AX160" s="256"/>
    </row>
    <row r="161" spans="1:50" s="67" customFormat="1" ht="15" customHeight="1">
      <c r="A161" s="77"/>
      <c r="B161" s="87"/>
      <c r="C161" s="595" t="s">
        <v>88</v>
      </c>
      <c r="D161" s="595"/>
      <c r="E161" s="595"/>
      <c r="F161" s="595"/>
      <c r="G161" s="595"/>
      <c r="H161" s="595"/>
      <c r="I161" s="595"/>
      <c r="J161" s="595"/>
      <c r="K161" s="595"/>
      <c r="L161" s="595"/>
      <c r="M161" s="595"/>
      <c r="N161" s="595"/>
      <c r="O161" s="595"/>
      <c r="P161" s="595"/>
      <c r="Q161" s="595"/>
      <c r="R161" s="595"/>
      <c r="S161" s="595"/>
      <c r="T161" s="595"/>
      <c r="U161" s="595"/>
      <c r="V161" s="119"/>
      <c r="W161" s="119"/>
      <c r="X161" s="119"/>
      <c r="Y161" s="119"/>
      <c r="Z161" s="119"/>
      <c r="AA161" s="119"/>
      <c r="AB161" s="119"/>
      <c r="AC161" s="119"/>
      <c r="AD161" s="119"/>
      <c r="AE161" s="85"/>
      <c r="AF161" s="85"/>
      <c r="AG161" s="85"/>
      <c r="AH161" s="85"/>
      <c r="AI161" s="85"/>
      <c r="AJ161" s="85"/>
      <c r="AK161" s="77"/>
      <c r="AL161" s="174"/>
      <c r="AM161" s="84"/>
      <c r="AW161" s="256"/>
      <c r="AX161" s="256"/>
    </row>
    <row r="162" spans="1:50" s="67" customFormat="1" ht="18" customHeight="1">
      <c r="A162" s="77"/>
      <c r="B162" s="87"/>
      <c r="C162" s="125" t="s">
        <v>91</v>
      </c>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5"/>
      <c r="AJ162" s="85"/>
      <c r="AK162" s="84"/>
      <c r="AL162" s="174"/>
      <c r="AM162" s="85"/>
      <c r="AN162" s="276"/>
      <c r="AO162" s="235"/>
      <c r="AP162" s="250"/>
      <c r="AQ162" s="256"/>
      <c r="AR162" s="256"/>
      <c r="AS162" s="256"/>
      <c r="AT162" s="256"/>
      <c r="AU162" s="256"/>
      <c r="AV162" s="256"/>
      <c r="AW162" s="256"/>
      <c r="AX162" s="256"/>
    </row>
    <row r="163" spans="1:50" s="67" customFormat="1" ht="18" customHeight="1">
      <c r="A163" s="77"/>
      <c r="B163" s="87"/>
      <c r="C163" s="125"/>
      <c r="D163" s="84"/>
      <c r="E163" s="84"/>
      <c r="F163" s="84"/>
      <c r="G163" s="84"/>
      <c r="H163" s="84"/>
      <c r="I163" s="84"/>
      <c r="J163" s="84"/>
      <c r="K163" s="84"/>
      <c r="L163" s="84"/>
      <c r="M163" s="84"/>
      <c r="N163" s="84"/>
      <c r="O163" s="84"/>
      <c r="P163" s="84"/>
      <c r="Q163" s="84"/>
      <c r="R163" s="84"/>
      <c r="S163" s="84"/>
      <c r="T163" s="84"/>
      <c r="U163" s="84"/>
      <c r="V163" s="84"/>
      <c r="W163" s="84"/>
      <c r="X163" s="84"/>
      <c r="Y163" s="84"/>
      <c r="Z163" s="84"/>
      <c r="AA163" s="84"/>
      <c r="AB163" s="84"/>
      <c r="AC163" s="84"/>
      <c r="AD163" s="84"/>
      <c r="AF163" s="84"/>
      <c r="AG163" s="84"/>
      <c r="AH163" s="84"/>
      <c r="AI163" s="85"/>
      <c r="AJ163" s="85"/>
      <c r="AK163" s="84"/>
      <c r="AL163" s="174"/>
      <c r="AM163" s="85"/>
      <c r="AN163" s="276"/>
      <c r="AO163" s="235"/>
      <c r="AP163" s="250"/>
      <c r="AQ163" s="256"/>
      <c r="AR163" s="256"/>
      <c r="AS163" s="256"/>
      <c r="AT163" s="256"/>
      <c r="AU163" s="256"/>
      <c r="AV163" s="256"/>
      <c r="AW163" s="256"/>
      <c r="AX163" s="256"/>
    </row>
    <row r="164" spans="1:50" s="67" customFormat="1" ht="19.5" customHeight="1">
      <c r="A164" s="86" t="s">
        <v>130</v>
      </c>
      <c r="B164" s="84"/>
      <c r="C164" s="106"/>
      <c r="D164" s="144"/>
      <c r="E164" s="144"/>
      <c r="F164" s="144"/>
      <c r="G164" s="144"/>
      <c r="H164" s="144"/>
      <c r="I164" s="144"/>
      <c r="J164" s="144"/>
      <c r="K164" s="144"/>
      <c r="L164" s="144"/>
      <c r="M164" s="144"/>
      <c r="N164" s="144"/>
      <c r="O164" s="144"/>
      <c r="P164" s="144"/>
      <c r="Q164" s="144"/>
      <c r="R164" s="144"/>
      <c r="S164" s="144"/>
      <c r="T164" s="144"/>
      <c r="U164" s="77"/>
      <c r="V164" s="144"/>
      <c r="W164" s="77"/>
      <c r="X164" s="144"/>
      <c r="Y164" s="144"/>
      <c r="Z164" s="144"/>
      <c r="AA164" s="144"/>
      <c r="AB164" s="144"/>
      <c r="AC164" s="77"/>
      <c r="AD164" s="77"/>
      <c r="AE164" s="211"/>
      <c r="AF164" s="77"/>
      <c r="AG164" s="77"/>
      <c r="AH164" s="77"/>
      <c r="AI164" s="77"/>
      <c r="AJ164" s="77"/>
      <c r="AK164" s="77"/>
      <c r="AL164" s="77"/>
      <c r="AM164" s="261"/>
      <c r="AN164" s="250"/>
      <c r="AO164" s="271"/>
      <c r="AP164" s="271"/>
      <c r="AQ164" s="1"/>
    </row>
    <row r="165" spans="1:50" s="67" customFormat="1" ht="18" customHeight="1">
      <c r="A165" s="588" t="s">
        <v>432</v>
      </c>
      <c r="B165" s="588"/>
      <c r="C165" s="588"/>
      <c r="D165" s="588"/>
      <c r="E165" s="588"/>
      <c r="F165" s="588"/>
      <c r="G165" s="588"/>
      <c r="H165" s="588"/>
      <c r="I165" s="588"/>
      <c r="J165" s="588"/>
      <c r="K165" s="588"/>
      <c r="L165" s="588"/>
      <c r="M165" s="588"/>
      <c r="N165" s="588"/>
      <c r="O165" s="588"/>
      <c r="P165" s="588"/>
      <c r="Q165" s="588"/>
      <c r="R165" s="588"/>
      <c r="S165" s="588"/>
      <c r="T165" s="588"/>
      <c r="U165" s="588"/>
      <c r="V165" s="588"/>
      <c r="W165" s="588"/>
      <c r="X165" s="588"/>
      <c r="Y165" s="588"/>
      <c r="Z165" s="588"/>
      <c r="AA165" s="588"/>
      <c r="AB165" s="588"/>
      <c r="AC165" s="588"/>
      <c r="AD165" s="588"/>
      <c r="AE165" s="588"/>
      <c r="AF165" s="588"/>
      <c r="AG165" s="588"/>
      <c r="AH165" s="588"/>
      <c r="AI165" s="588"/>
      <c r="AJ165" s="588"/>
      <c r="AK165" s="236"/>
      <c r="AL165" s="236"/>
      <c r="AM165" s="260"/>
      <c r="AN165" s="269"/>
      <c r="AO165" s="269"/>
      <c r="AP165" s="269"/>
      <c r="AQ165" s="256"/>
      <c r="AR165" s="256"/>
      <c r="AS165" s="256"/>
      <c r="AT165" s="256"/>
      <c r="AU165" s="256"/>
      <c r="AV165" s="256"/>
      <c r="AW165" s="256"/>
      <c r="AX165" s="256"/>
    </row>
    <row r="166" spans="1:50" s="67" customFormat="1" ht="18" customHeight="1">
      <c r="A166" s="588" t="s">
        <v>301</v>
      </c>
      <c r="B166" s="588"/>
      <c r="C166" s="588"/>
      <c r="D166" s="588"/>
      <c r="E166" s="588"/>
      <c r="F166" s="588"/>
      <c r="G166" s="588"/>
      <c r="H166" s="588"/>
      <c r="I166" s="588"/>
      <c r="J166" s="588"/>
      <c r="K166" s="588"/>
      <c r="L166" s="588"/>
      <c r="M166" s="588"/>
      <c r="N166" s="588"/>
      <c r="O166" s="588"/>
      <c r="P166" s="588"/>
      <c r="Q166" s="588"/>
      <c r="R166" s="588"/>
      <c r="S166" s="588"/>
      <c r="T166" s="588"/>
      <c r="U166" s="588"/>
      <c r="V166" s="588"/>
      <c r="W166" s="588"/>
      <c r="X166" s="588"/>
      <c r="Y166" s="588"/>
      <c r="Z166" s="588"/>
      <c r="AA166" s="588"/>
      <c r="AB166" s="588"/>
      <c r="AC166" s="588"/>
      <c r="AD166" s="588"/>
      <c r="AE166" s="588"/>
      <c r="AF166" s="588"/>
      <c r="AG166" s="588"/>
      <c r="AH166" s="588"/>
      <c r="AI166" s="588"/>
      <c r="AJ166" s="588"/>
      <c r="AK166" s="236"/>
      <c r="AL166" s="236"/>
      <c r="AM166" s="260"/>
      <c r="AN166" s="269"/>
      <c r="AO166" s="269"/>
      <c r="AP166" s="269"/>
      <c r="AQ166" s="256"/>
      <c r="AR166" s="256"/>
      <c r="AS166" s="256"/>
      <c r="AT166" s="256"/>
      <c r="AU166" s="256"/>
      <c r="AV166" s="256"/>
      <c r="AW166" s="256"/>
      <c r="AX166" s="256"/>
    </row>
    <row r="167" spans="1:50" s="67" customFormat="1" ht="20.149999999999999" customHeight="1">
      <c r="A167" s="585" t="s">
        <v>29</v>
      </c>
      <c r="B167" s="585"/>
      <c r="C167" s="585"/>
      <c r="D167" s="585"/>
      <c r="E167" s="585"/>
      <c r="F167" s="585"/>
      <c r="G167" s="585"/>
      <c r="H167" s="585"/>
      <c r="I167" s="585"/>
      <c r="J167" s="585"/>
      <c r="K167" s="585"/>
      <c r="L167" s="585"/>
      <c r="M167" s="585"/>
      <c r="N167" s="585"/>
      <c r="O167" s="585"/>
      <c r="P167" s="585"/>
      <c r="Q167" s="585"/>
      <c r="R167" s="585"/>
      <c r="S167" s="585"/>
      <c r="T167" s="585"/>
      <c r="U167" s="585"/>
      <c r="V167" s="585"/>
      <c r="W167" s="585"/>
      <c r="X167" s="585"/>
      <c r="Y167" s="585"/>
      <c r="Z167" s="585"/>
      <c r="AA167" s="585"/>
      <c r="AB167" s="585"/>
      <c r="AC167" s="585"/>
      <c r="AD167" s="585"/>
      <c r="AE167" s="585"/>
      <c r="AF167" s="585"/>
      <c r="AG167" s="585"/>
      <c r="AH167" s="585"/>
      <c r="AI167" s="585"/>
      <c r="AJ167" s="585"/>
      <c r="AK167" s="77"/>
      <c r="AL167" s="77"/>
      <c r="AM167" s="261"/>
      <c r="AN167" s="250"/>
      <c r="AO167" s="271"/>
      <c r="AP167" s="271"/>
      <c r="AQ167" s="1"/>
    </row>
    <row r="168" spans="1:50" s="67" customFormat="1" ht="20.149999999999999" customHeight="1">
      <c r="A168" s="586"/>
      <c r="B168" s="586"/>
      <c r="C168" s="586"/>
      <c r="D168" s="586"/>
      <c r="E168" s="586"/>
      <c r="F168" s="586"/>
      <c r="G168" s="586"/>
      <c r="H168" s="586"/>
      <c r="I168" s="586"/>
      <c r="J168" s="586"/>
      <c r="K168" s="586"/>
      <c r="L168" s="586"/>
      <c r="M168" s="586"/>
      <c r="N168" s="586"/>
      <c r="O168" s="586"/>
      <c r="P168" s="586"/>
      <c r="Q168" s="586"/>
      <c r="R168" s="586"/>
      <c r="S168" s="586"/>
      <c r="T168" s="586"/>
      <c r="U168" s="586"/>
      <c r="V168" s="586"/>
      <c r="W168" s="586"/>
      <c r="X168" s="586"/>
      <c r="Y168" s="586"/>
      <c r="Z168" s="586"/>
      <c r="AA168" s="586"/>
      <c r="AB168" s="586"/>
      <c r="AC168" s="586"/>
      <c r="AD168" s="586"/>
      <c r="AE168" s="586"/>
      <c r="AF168" s="586"/>
      <c r="AG168" s="586"/>
      <c r="AH168" s="586"/>
      <c r="AI168" s="586"/>
      <c r="AJ168" s="586"/>
      <c r="AK168" s="77"/>
      <c r="AL168" s="77"/>
      <c r="AM168" s="261"/>
      <c r="AN168" s="250"/>
      <c r="AO168" s="271"/>
      <c r="AP168" s="271"/>
      <c r="AQ168" s="1"/>
    </row>
    <row r="169" spans="1:50" s="67" customFormat="1" ht="18" customHeight="1">
      <c r="A169" s="77"/>
      <c r="B169" s="72" t="s">
        <v>43</v>
      </c>
      <c r="C169" s="72"/>
      <c r="D169" s="72"/>
      <c r="E169" s="72"/>
      <c r="F169" s="72"/>
      <c r="G169" s="72"/>
      <c r="H169" s="72"/>
      <c r="I169" s="72"/>
      <c r="J169" s="72"/>
      <c r="K169" s="72"/>
      <c r="L169" s="72"/>
      <c r="M169" s="72"/>
      <c r="N169" s="72"/>
      <c r="O169" s="72"/>
      <c r="P169" s="87"/>
      <c r="Q169" s="87"/>
      <c r="R169" s="87"/>
      <c r="S169" s="87"/>
      <c r="T169" s="87"/>
      <c r="U169" s="87"/>
      <c r="V169" s="87"/>
      <c r="W169" s="72"/>
      <c r="X169" s="124"/>
      <c r="Y169" s="91"/>
      <c r="Z169" s="91"/>
      <c r="AA169" s="91"/>
      <c r="AB169" s="91"/>
      <c r="AC169" s="91"/>
      <c r="AD169" s="91"/>
      <c r="AE169" s="91"/>
      <c r="AF169" s="91"/>
      <c r="AG169" s="91"/>
      <c r="AH169" s="91"/>
      <c r="AI169" s="239"/>
      <c r="AJ169" s="84"/>
      <c r="AK169" s="84"/>
      <c r="AL169" s="700"/>
      <c r="AM169" s="701"/>
      <c r="AN169" s="701"/>
      <c r="AO169" s="700"/>
      <c r="AP169" s="701"/>
      <c r="AQ169" s="256"/>
      <c r="AR169" s="256"/>
      <c r="AS169" s="256"/>
      <c r="AT169" s="256"/>
      <c r="AU169" s="256"/>
      <c r="AV169" s="256"/>
      <c r="AW169" s="256"/>
      <c r="AX169" s="256"/>
    </row>
    <row r="170" spans="1:50" s="67" customFormat="1" ht="4.5" customHeight="1">
      <c r="A170" s="77"/>
      <c r="B170" s="72"/>
      <c r="C170" s="72"/>
      <c r="D170" s="72"/>
      <c r="E170" s="72"/>
      <c r="F170" s="72"/>
      <c r="G170" s="72"/>
      <c r="H170" s="72"/>
      <c r="I170" s="72"/>
      <c r="J170" s="72"/>
      <c r="K170" s="72"/>
      <c r="L170" s="72"/>
      <c r="M170" s="72"/>
      <c r="N170" s="72"/>
      <c r="O170" s="72"/>
      <c r="P170" s="87"/>
      <c r="Q170" s="87"/>
      <c r="R170" s="87"/>
      <c r="S170" s="87"/>
      <c r="T170" s="87"/>
      <c r="U170" s="87"/>
      <c r="V170" s="87"/>
      <c r="W170" s="72"/>
      <c r="X170" s="124"/>
      <c r="Y170" s="91"/>
      <c r="Z170" s="91"/>
      <c r="AA170" s="91"/>
      <c r="AB170" s="91"/>
      <c r="AC170" s="91"/>
      <c r="AD170" s="91"/>
      <c r="AE170" s="91"/>
      <c r="AF170" s="91"/>
      <c r="AG170" s="91"/>
      <c r="AH170" s="91"/>
      <c r="AI170" s="239"/>
      <c r="AJ170" s="84"/>
      <c r="AK170" s="84"/>
      <c r="AL170" s="701"/>
      <c r="AM170" s="701"/>
      <c r="AN170" s="701"/>
      <c r="AO170" s="701"/>
      <c r="AP170" s="701"/>
      <c r="AQ170" s="256"/>
      <c r="AR170" s="256"/>
      <c r="AS170" s="256"/>
      <c r="AT170" s="256"/>
      <c r="AU170" s="256"/>
      <c r="AV170" s="256"/>
      <c r="AW170" s="256"/>
      <c r="AX170" s="256"/>
    </row>
    <row r="171" spans="1:50" s="67" customFormat="1" ht="18" customHeight="1">
      <c r="A171" s="77"/>
      <c r="B171" s="110"/>
      <c r="C171" s="621" t="s">
        <v>94</v>
      </c>
      <c r="D171" s="621"/>
      <c r="E171" s="621"/>
      <c r="F171" s="621"/>
      <c r="G171" s="621"/>
      <c r="H171" s="621"/>
      <c r="I171" s="621"/>
      <c r="J171" s="621"/>
      <c r="K171" s="621"/>
      <c r="L171" s="621"/>
      <c r="M171" s="621"/>
      <c r="N171" s="621"/>
      <c r="O171" s="621"/>
      <c r="P171" s="621"/>
      <c r="Q171" s="621"/>
      <c r="R171" s="621"/>
      <c r="S171" s="621"/>
      <c r="T171" s="621"/>
      <c r="U171" s="621"/>
      <c r="V171" s="621"/>
      <c r="W171" s="621"/>
      <c r="X171" s="621"/>
      <c r="Y171" s="621"/>
      <c r="Z171" s="621"/>
      <c r="AA171" s="621"/>
      <c r="AB171" s="621"/>
      <c r="AC171" s="621"/>
      <c r="AD171" s="621"/>
      <c r="AE171" s="621"/>
      <c r="AF171" s="621"/>
      <c r="AG171" s="621"/>
      <c r="AH171" s="621"/>
      <c r="AI171" s="239"/>
      <c r="AJ171" s="84"/>
      <c r="AK171" s="84"/>
      <c r="AL171" s="239"/>
      <c r="AM171" s="84"/>
      <c r="AO171" s="270"/>
      <c r="AQ171" s="256"/>
      <c r="AR171" s="256"/>
      <c r="AS171" s="256"/>
      <c r="AT171" s="256"/>
      <c r="AU171" s="256"/>
      <c r="AV171" s="256"/>
      <c r="AW171" s="256"/>
      <c r="AX171" s="256"/>
    </row>
    <row r="172" spans="1:50" s="67" customFormat="1" ht="19.5" customHeight="1">
      <c r="A172" s="77"/>
      <c r="B172" s="110"/>
      <c r="C172" s="621" t="s">
        <v>86</v>
      </c>
      <c r="D172" s="621"/>
      <c r="E172" s="621"/>
      <c r="F172" s="621"/>
      <c r="G172" s="621"/>
      <c r="H172" s="621"/>
      <c r="I172" s="621"/>
      <c r="J172" s="621"/>
      <c r="K172" s="621"/>
      <c r="L172" s="621"/>
      <c r="M172" s="621"/>
      <c r="N172" s="621"/>
      <c r="O172" s="621"/>
      <c r="P172" s="621"/>
      <c r="Q172" s="621"/>
      <c r="R172" s="621"/>
      <c r="S172" s="621"/>
      <c r="T172" s="621"/>
      <c r="U172" s="621"/>
      <c r="V172" s="621"/>
      <c r="W172" s="621"/>
      <c r="X172" s="621"/>
      <c r="Y172" s="621"/>
      <c r="Z172" s="621"/>
      <c r="AA172" s="621"/>
      <c r="AB172" s="621"/>
      <c r="AC172" s="621"/>
      <c r="AD172" s="621"/>
      <c r="AE172" s="621"/>
      <c r="AF172" s="621"/>
      <c r="AG172" s="621"/>
      <c r="AH172" s="621"/>
      <c r="AI172" s="239"/>
      <c r="AJ172" s="84"/>
      <c r="AK172" s="84"/>
      <c r="AL172" s="239"/>
      <c r="AM172" s="84"/>
      <c r="AO172" s="270"/>
      <c r="AQ172" s="256"/>
      <c r="AR172" s="256"/>
      <c r="AS172" s="256"/>
      <c r="AT172" s="256"/>
      <c r="AU172" s="256"/>
      <c r="AV172" s="256"/>
      <c r="AW172" s="256"/>
      <c r="AX172" s="256"/>
    </row>
    <row r="173" spans="1:50" s="67" customFormat="1" ht="4.5" customHeight="1" thickBot="1">
      <c r="A173" s="77"/>
      <c r="B173" s="110"/>
      <c r="C173" s="78"/>
      <c r="D173" s="72"/>
      <c r="E173" s="72"/>
      <c r="F173" s="72"/>
      <c r="G173" s="72"/>
      <c r="H173" s="72"/>
      <c r="I173" s="72"/>
      <c r="J173" s="72"/>
      <c r="K173" s="72"/>
      <c r="L173" s="72"/>
      <c r="M173" s="72"/>
      <c r="N173" s="72"/>
      <c r="O173" s="72"/>
      <c r="P173" s="72"/>
      <c r="Q173" s="87"/>
      <c r="R173" s="87"/>
      <c r="S173" s="87"/>
      <c r="T173" s="87"/>
      <c r="U173" s="87"/>
      <c r="V173" s="87"/>
      <c r="W173" s="110"/>
      <c r="X173" s="77"/>
      <c r="Y173" s="91"/>
      <c r="Z173" s="91"/>
      <c r="AA173" s="91"/>
      <c r="AB173" s="91"/>
      <c r="AC173" s="91"/>
      <c r="AD173" s="91"/>
      <c r="AE173" s="91"/>
      <c r="AF173" s="91"/>
      <c r="AG173" s="91"/>
      <c r="AH173" s="91"/>
      <c r="AI173" s="239"/>
      <c r="AJ173" s="84"/>
      <c r="AK173" s="84"/>
      <c r="AL173" s="239"/>
      <c r="AM173" s="84"/>
      <c r="AO173" s="270"/>
      <c r="AQ173" s="256"/>
      <c r="AR173" s="256"/>
      <c r="AS173" s="256"/>
      <c r="AT173" s="256"/>
      <c r="AU173" s="256"/>
      <c r="AV173" s="256"/>
      <c r="AW173" s="256"/>
      <c r="AX173" s="256"/>
    </row>
    <row r="174" spans="1:50" s="67" customFormat="1" ht="59.5" customHeight="1" thickBot="1">
      <c r="A174" s="77"/>
      <c r="B174" s="101"/>
      <c r="C174" s="649" t="s">
        <v>515</v>
      </c>
      <c r="D174" s="650"/>
      <c r="E174" s="650"/>
      <c r="F174" s="650"/>
      <c r="G174" s="650"/>
      <c r="H174" s="650"/>
      <c r="I174" s="650"/>
      <c r="J174" s="650"/>
      <c r="K174" s="650"/>
      <c r="L174" s="650"/>
      <c r="M174" s="650"/>
      <c r="N174" s="650"/>
      <c r="O174" s="650"/>
      <c r="P174" s="650"/>
      <c r="Q174" s="650"/>
      <c r="R174" s="650"/>
      <c r="S174" s="650"/>
      <c r="T174" s="650"/>
      <c r="U174" s="650"/>
      <c r="V174" s="650"/>
      <c r="W174" s="650"/>
      <c r="X174" s="650"/>
      <c r="Y174" s="650"/>
      <c r="Z174" s="650"/>
      <c r="AA174" s="650"/>
      <c r="AB174" s="651"/>
      <c r="AC174" s="207"/>
      <c r="AD174"/>
      <c r="AE174"/>
      <c r="AF174"/>
      <c r="AG174"/>
      <c r="AK174" s="77"/>
      <c r="AL174" s="237"/>
      <c r="AM174" s="237"/>
      <c r="AN174" s="249"/>
      <c r="AP174" s="250"/>
      <c r="AQ174" s="256"/>
      <c r="AR174" s="256"/>
      <c r="AS174" s="256"/>
      <c r="AT174" s="256"/>
      <c r="AU174" s="256"/>
      <c r="AV174" s="256"/>
      <c r="AW174" s="256"/>
      <c r="AX174" s="256"/>
    </row>
    <row r="175" spans="1:50" s="67" customFormat="1" ht="4.5" customHeight="1">
      <c r="A175" s="77"/>
      <c r="B175" s="110"/>
      <c r="C175" s="340"/>
      <c r="D175" s="341"/>
      <c r="E175" s="341"/>
      <c r="F175" s="341"/>
      <c r="G175" s="341"/>
      <c r="H175" s="341"/>
      <c r="I175" s="341"/>
      <c r="J175" s="341"/>
      <c r="K175" s="341"/>
      <c r="L175" s="341"/>
      <c r="M175" s="341"/>
      <c r="N175" s="341"/>
      <c r="O175" s="341"/>
      <c r="P175" s="341"/>
      <c r="Q175" s="87"/>
      <c r="R175" s="87"/>
      <c r="S175" s="87"/>
      <c r="T175" s="87"/>
      <c r="U175" s="87"/>
      <c r="V175" s="87"/>
      <c r="W175" s="110"/>
      <c r="X175" s="77"/>
      <c r="Y175" s="91"/>
      <c r="Z175" s="91"/>
      <c r="AA175" s="91"/>
      <c r="AB175" s="91"/>
      <c r="AC175" s="91"/>
      <c r="AD175" s="91"/>
      <c r="AE175" s="91"/>
      <c r="AF175" s="91"/>
      <c r="AG175" s="91"/>
      <c r="AH175" s="91"/>
      <c r="AI175" s="239"/>
      <c r="AJ175" s="339"/>
      <c r="AK175" s="339"/>
      <c r="AL175" s="239"/>
      <c r="AM175" s="339"/>
      <c r="AO175" s="270"/>
      <c r="AQ175" s="256"/>
      <c r="AR175" s="256"/>
      <c r="AS175" s="256"/>
      <c r="AT175" s="256"/>
      <c r="AU175" s="256"/>
      <c r="AV175" s="256"/>
      <c r="AW175" s="256"/>
      <c r="AX175" s="256"/>
    </row>
    <row r="176" spans="1:50" s="67" customFormat="1" ht="15" customHeight="1">
      <c r="A176" s="77"/>
      <c r="B176" s="110"/>
      <c r="C176" s="78"/>
      <c r="D176" s="72"/>
      <c r="E176" s="72"/>
      <c r="F176" s="72"/>
      <c r="G176" s="72"/>
      <c r="H176" s="72"/>
      <c r="I176" s="72"/>
      <c r="J176" s="72"/>
      <c r="K176" s="72"/>
      <c r="L176" s="72"/>
      <c r="M176" s="72"/>
      <c r="N176" s="72"/>
      <c r="O176" s="72"/>
      <c r="P176" s="72"/>
      <c r="Q176" s="87"/>
      <c r="R176" s="87"/>
      <c r="S176" s="87"/>
      <c r="T176" s="87"/>
      <c r="U176" s="87"/>
      <c r="V176" s="638" t="s">
        <v>378</v>
      </c>
      <c r="W176" s="639"/>
      <c r="X176" s="639"/>
      <c r="Y176" s="91"/>
      <c r="Z176" s="91"/>
      <c r="AA176" s="91"/>
      <c r="AB176" s="91"/>
      <c r="AC176" s="91"/>
      <c r="AD176" s="91"/>
      <c r="AE176" s="91"/>
      <c r="AF176" s="91"/>
      <c r="AG176" s="91"/>
      <c r="AH176" s="91"/>
      <c r="AI176" s="239"/>
      <c r="AJ176" s="84"/>
      <c r="AK176" s="84"/>
      <c r="AL176" s="239"/>
      <c r="AM176" s="84"/>
      <c r="AO176" s="270"/>
      <c r="AQ176" s="256"/>
      <c r="AR176" s="256"/>
      <c r="AS176" s="256"/>
      <c r="AT176" s="256"/>
      <c r="AU176" s="256"/>
      <c r="AV176" s="256"/>
      <c r="AW176" s="256"/>
      <c r="AX176" s="256"/>
    </row>
    <row r="177" spans="1:52" s="67" customFormat="1" ht="15" customHeight="1">
      <c r="A177" s="77"/>
      <c r="B177" s="110"/>
      <c r="C177" s="78"/>
      <c r="D177" s="72"/>
      <c r="E177" s="72"/>
      <c r="F177" s="72"/>
      <c r="G177" s="72"/>
      <c r="H177" s="72"/>
      <c r="I177" s="72"/>
      <c r="J177" s="72"/>
      <c r="K177" s="72"/>
      <c r="L177" s="72"/>
      <c r="M177" s="72"/>
      <c r="N177" s="72"/>
      <c r="O177" s="72"/>
      <c r="P177" s="72"/>
      <c r="Q177" s="87"/>
      <c r="R177" s="87"/>
      <c r="S177" s="87"/>
      <c r="T177" s="87"/>
      <c r="U177" s="87"/>
      <c r="V177" s="639"/>
      <c r="W177" s="639"/>
      <c r="X177" s="639"/>
      <c r="Y177" s="91"/>
      <c r="Z177" s="91"/>
      <c r="AA177" s="91"/>
      <c r="AB177" s="91"/>
      <c r="AC177" s="91"/>
      <c r="AD177" s="91"/>
      <c r="AE177" s="91"/>
      <c r="AF177" s="91"/>
      <c r="AG177" s="91"/>
      <c r="AH177" s="91"/>
      <c r="AI177" s="239"/>
      <c r="AJ177" s="84"/>
      <c r="AK177" s="84"/>
      <c r="AL177" s="239"/>
      <c r="AM177" s="84"/>
      <c r="AO177" s="270"/>
      <c r="AQ177" s="256"/>
      <c r="AR177" s="256"/>
      <c r="AS177" s="256"/>
      <c r="AT177" s="256"/>
      <c r="AU177" s="256"/>
      <c r="AV177" s="256"/>
      <c r="AW177" s="256"/>
      <c r="AX177" s="256"/>
    </row>
    <row r="178" spans="1:52" s="65" customFormat="1" ht="18" customHeight="1">
      <c r="B178" s="87" t="s">
        <v>375</v>
      </c>
      <c r="C178" s="77"/>
      <c r="D178" s="458" t="s">
        <v>370</v>
      </c>
      <c r="E178" s="383"/>
      <c r="F178" s="388"/>
      <c r="G178" s="388"/>
      <c r="H178" s="388"/>
      <c r="I178" s="388"/>
      <c r="J178" s="388"/>
      <c r="K178" s="388"/>
      <c r="L178" s="100"/>
      <c r="M178" s="100"/>
      <c r="N178" s="100"/>
      <c r="O178" s="100"/>
      <c r="P178" s="100"/>
      <c r="Q178" s="100"/>
      <c r="R178" s="100"/>
      <c r="S178" s="87"/>
      <c r="T178" s="100"/>
      <c r="U178" s="100"/>
      <c r="V178" s="100"/>
      <c r="W178" s="455" t="s">
        <v>452</v>
      </c>
      <c r="X178" s="100"/>
      <c r="Y178" s="87"/>
      <c r="AA178"/>
      <c r="AS178" s="27"/>
      <c r="AT178" s="187"/>
      <c r="AU178" s="27"/>
      <c r="AV178" s="27"/>
      <c r="AW178" s="27"/>
      <c r="AX178" s="27"/>
      <c r="AY178" s="27"/>
      <c r="AZ178" s="27"/>
    </row>
    <row r="179" spans="1:52" s="65" customFormat="1" ht="4.5" customHeight="1">
      <c r="A179" s="84"/>
      <c r="C179" s="77"/>
      <c r="D179" s="101"/>
      <c r="E179" s="87"/>
      <c r="F179" s="100"/>
      <c r="G179" s="100"/>
      <c r="H179" s="100"/>
      <c r="I179" s="100"/>
      <c r="J179" s="100"/>
      <c r="K179" s="100"/>
      <c r="L179" s="100"/>
      <c r="M179" s="100"/>
      <c r="N179" s="100"/>
      <c r="O179" s="100"/>
      <c r="P179" s="100"/>
      <c r="Q179" s="100"/>
      <c r="R179" s="100"/>
      <c r="S179" s="87"/>
      <c r="T179" s="100"/>
      <c r="U179" s="100"/>
      <c r="V179" s="100"/>
      <c r="X179" s="100"/>
      <c r="Y179" s="87"/>
      <c r="AA179"/>
      <c r="AS179" s="27"/>
      <c r="AT179" s="187"/>
      <c r="AU179" s="27"/>
      <c r="AV179" s="27"/>
      <c r="AW179" s="27"/>
      <c r="AX179" s="27"/>
      <c r="AY179" s="27"/>
      <c r="AZ179" s="27"/>
    </row>
    <row r="180" spans="1:52" s="65" customFormat="1" ht="18" customHeight="1">
      <c r="B180" s="735" t="s">
        <v>376</v>
      </c>
      <c r="C180" s="735"/>
      <c r="D180" s="735"/>
      <c r="E180" s="735"/>
      <c r="F180" s="735"/>
      <c r="G180" s="735"/>
      <c r="H180" s="735"/>
      <c r="I180" s="735"/>
      <c r="J180" s="735"/>
      <c r="K180" s="735"/>
      <c r="L180" s="735"/>
      <c r="M180" s="735"/>
      <c r="N180" s="735"/>
      <c r="O180" s="735"/>
      <c r="P180" s="735"/>
      <c r="Q180" s="735"/>
      <c r="R180" s="735"/>
      <c r="S180" s="735"/>
      <c r="T180" s="735"/>
      <c r="U180" s="735"/>
      <c r="V180" s="133"/>
      <c r="X180" s="133"/>
      <c r="Z180" s="133"/>
      <c r="AA180"/>
      <c r="AB180" s="70"/>
      <c r="AS180" s="27"/>
      <c r="AT180" s="27"/>
      <c r="AU180" s="27"/>
      <c r="AV180" s="27"/>
      <c r="AW180" s="27"/>
      <c r="AX180" s="27"/>
      <c r="AY180" s="27"/>
      <c r="AZ180" s="27"/>
    </row>
    <row r="181" spans="1:52" s="65" customFormat="1" ht="18" customHeight="1">
      <c r="C181" s="78" t="s">
        <v>358</v>
      </c>
      <c r="D181" s="101"/>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S181" s="27"/>
      <c r="AT181" s="187"/>
      <c r="AU181" s="27"/>
      <c r="AV181" s="27"/>
      <c r="AW181" s="27"/>
      <c r="AX181" s="27"/>
      <c r="AY181" s="27"/>
      <c r="AZ181" s="27"/>
    </row>
    <row r="182" spans="1:52" s="65" customFormat="1" ht="4.5" customHeight="1" thickBot="1">
      <c r="C182" s="77"/>
      <c r="D182" s="101"/>
      <c r="E182" s="87"/>
      <c r="F182" s="100"/>
      <c r="G182" s="100"/>
      <c r="H182" s="100"/>
      <c r="I182" s="100"/>
      <c r="J182" s="100"/>
      <c r="K182" s="100"/>
      <c r="L182" s="100"/>
      <c r="M182" s="100"/>
      <c r="N182" s="100"/>
      <c r="O182" s="100"/>
      <c r="P182" s="100"/>
      <c r="Q182" s="100"/>
      <c r="R182" s="100"/>
      <c r="S182" s="87"/>
      <c r="T182" s="100"/>
      <c r="U182" s="100"/>
      <c r="V182" s="100"/>
      <c r="W182" s="100"/>
      <c r="X182" s="100"/>
      <c r="Y182" s="87"/>
      <c r="AS182" s="27"/>
      <c r="AT182" s="187"/>
      <c r="AU182" s="27"/>
      <c r="AV182" s="27"/>
      <c r="AW182" s="27"/>
      <c r="AX182" s="27"/>
      <c r="AY182" s="27"/>
      <c r="AZ182" s="27"/>
    </row>
    <row r="183" spans="1:52" s="67" customFormat="1" ht="59.5" customHeight="1" thickBot="1">
      <c r="A183" s="77"/>
      <c r="B183" s="101"/>
      <c r="C183" s="649" t="s">
        <v>516</v>
      </c>
      <c r="D183" s="650"/>
      <c r="E183" s="650"/>
      <c r="F183" s="650"/>
      <c r="G183" s="650"/>
      <c r="H183" s="650"/>
      <c r="I183" s="650"/>
      <c r="J183" s="650"/>
      <c r="K183" s="650"/>
      <c r="L183" s="650"/>
      <c r="M183" s="650"/>
      <c r="N183" s="650"/>
      <c r="O183" s="650"/>
      <c r="P183" s="650"/>
      <c r="Q183" s="650"/>
      <c r="R183" s="650"/>
      <c r="S183" s="650"/>
      <c r="T183" s="650"/>
      <c r="U183" s="650"/>
      <c r="V183" s="650"/>
      <c r="W183" s="650"/>
      <c r="X183" s="650"/>
      <c r="Y183" s="650"/>
      <c r="Z183" s="650"/>
      <c r="AA183" s="650"/>
      <c r="AB183" s="651"/>
      <c r="AC183" s="207"/>
      <c r="AD183"/>
      <c r="AE183"/>
      <c r="AF183"/>
      <c r="AG183"/>
      <c r="AK183" s="77"/>
      <c r="AL183" s="237"/>
      <c r="AM183" s="237"/>
      <c r="AN183" s="249"/>
      <c r="AP183" s="250"/>
      <c r="AQ183" s="256"/>
      <c r="AR183" s="256"/>
      <c r="AS183" s="256"/>
      <c r="AT183" s="256"/>
      <c r="AU183" s="256"/>
      <c r="AV183" s="256"/>
      <c r="AW183" s="256"/>
      <c r="AX183" s="256"/>
    </row>
    <row r="184" spans="1:52" s="65" customFormat="1" ht="4.5" customHeight="1">
      <c r="C184" s="77"/>
      <c r="D184" s="101"/>
      <c r="E184" s="87"/>
      <c r="F184" s="100"/>
      <c r="G184" s="100"/>
      <c r="H184" s="100"/>
      <c r="I184" s="100"/>
      <c r="J184" s="100"/>
      <c r="K184" s="100"/>
      <c r="L184" s="100"/>
      <c r="M184" s="100"/>
      <c r="N184" s="100"/>
      <c r="O184" s="100"/>
      <c r="P184" s="100"/>
      <c r="Q184" s="100"/>
      <c r="R184" s="100"/>
      <c r="S184" s="87"/>
      <c r="T184" s="100"/>
      <c r="U184" s="100"/>
      <c r="V184" s="100"/>
      <c r="W184" s="100"/>
      <c r="X184" s="100"/>
      <c r="Y184" s="87"/>
      <c r="AS184" s="27"/>
      <c r="AT184" s="187"/>
      <c r="AU184" s="27"/>
      <c r="AV184" s="27"/>
      <c r="AW184" s="27"/>
      <c r="AX184" s="27"/>
      <c r="AY184" s="27"/>
      <c r="AZ184" s="27"/>
    </row>
    <row r="185" spans="1:52" s="65" customFormat="1" ht="18" customHeight="1">
      <c r="B185"/>
      <c r="C185"/>
      <c r="D185"/>
      <c r="E185"/>
      <c r="F185"/>
      <c r="G185"/>
      <c r="H185"/>
      <c r="I185"/>
      <c r="J185"/>
      <c r="K185"/>
      <c r="L185"/>
      <c r="M185"/>
      <c r="N185"/>
      <c r="O185"/>
      <c r="P185"/>
      <c r="Q185"/>
      <c r="R185"/>
      <c r="S185"/>
      <c r="T185"/>
      <c r="U185"/>
      <c r="V185"/>
      <c r="W185" s="100" t="s">
        <v>371</v>
      </c>
      <c r="X185" s="377"/>
      <c r="Y185" s="377"/>
      <c r="Z185" s="377"/>
      <c r="AA185" s="100" t="s">
        <v>372</v>
      </c>
      <c r="AB185"/>
      <c r="AS185" s="27"/>
      <c r="AT185" s="27"/>
      <c r="AU185" s="27"/>
      <c r="AV185" s="27"/>
      <c r="AW185" s="27"/>
      <c r="AX185" s="27"/>
      <c r="AY185" s="27"/>
      <c r="AZ185" s="27"/>
    </row>
    <row r="186" spans="1:52" s="65" customFormat="1" ht="3" customHeight="1">
      <c r="C186" s="77"/>
      <c r="D186" s="101"/>
      <c r="E186" s="119"/>
      <c r="F186" s="155"/>
      <c r="G186" s="155"/>
      <c r="H186" s="155"/>
      <c r="I186" s="155"/>
      <c r="J186" s="155"/>
      <c r="K186" s="155"/>
      <c r="L186" s="155"/>
      <c r="M186" s="155"/>
      <c r="N186" s="155"/>
      <c r="O186" s="155"/>
      <c r="P186" s="155"/>
      <c r="Q186" s="155"/>
      <c r="V186" s="172"/>
      <c r="W186" s="172"/>
      <c r="X186" s="172"/>
      <c r="Z186" s="172"/>
      <c r="AA186" s="172"/>
      <c r="AB186" s="172"/>
      <c r="AC186" s="155"/>
      <c r="AD186" s="155"/>
      <c r="AF186" s="222"/>
      <c r="AG186" s="222"/>
      <c r="AH186" s="222"/>
      <c r="AI186" s="170"/>
      <c r="AS186" s="27"/>
      <c r="AT186" s="27"/>
      <c r="AU186" s="27"/>
      <c r="AV186" s="27"/>
      <c r="AW186" s="27"/>
      <c r="AX186" s="27"/>
      <c r="AY186" s="27"/>
      <c r="AZ186" s="27"/>
    </row>
    <row r="187" spans="1:52" s="65" customFormat="1" ht="18" customHeight="1">
      <c r="B187" s="635" t="s">
        <v>485</v>
      </c>
      <c r="C187" s="734"/>
      <c r="D187" s="734"/>
      <c r="E187" s="734"/>
      <c r="F187" s="734"/>
      <c r="G187" s="734"/>
      <c r="H187" s="734"/>
      <c r="I187" s="734"/>
      <c r="J187" s="734"/>
      <c r="K187" s="734"/>
      <c r="L187" s="734"/>
      <c r="M187" s="734"/>
      <c r="N187" s="734"/>
      <c r="O187" s="734"/>
      <c r="P187" s="734"/>
      <c r="Q187" s="734"/>
      <c r="R187" s="734"/>
      <c r="S187" s="734"/>
      <c r="T187" s="734"/>
      <c r="U187" s="734"/>
      <c r="V187" s="133"/>
      <c r="W187" s="173" t="s">
        <v>452</v>
      </c>
      <c r="X187" s="133"/>
      <c r="Z187" s="133"/>
      <c r="AA187" s="173"/>
      <c r="AB187" s="70"/>
      <c r="AS187" s="27"/>
      <c r="AT187" s="27"/>
      <c r="AU187" s="27"/>
      <c r="AV187" s="27"/>
      <c r="AW187" s="27"/>
      <c r="AX187" s="27"/>
      <c r="AY187" s="27"/>
      <c r="AZ187" s="27"/>
    </row>
    <row r="188" spans="1:52" s="367" customFormat="1" ht="15" customHeight="1">
      <c r="B188" s="394"/>
      <c r="C188" s="394"/>
      <c r="D188" s="394"/>
      <c r="E188" s="100"/>
      <c r="F188" s="133"/>
      <c r="G188" s="133"/>
      <c r="H188" s="133"/>
      <c r="I188" s="133"/>
      <c r="J188" s="133"/>
      <c r="K188" s="133"/>
      <c r="L188" s="133"/>
      <c r="M188" s="133"/>
      <c r="N188" s="133"/>
      <c r="O188" s="133"/>
      <c r="P188" s="133"/>
      <c r="Q188" s="133"/>
      <c r="R188" s="396"/>
      <c r="S188" s="396"/>
      <c r="T188" s="396"/>
      <c r="U188" s="396"/>
      <c r="V188" s="642" t="s">
        <v>422</v>
      </c>
      <c r="W188" s="643"/>
      <c r="X188" s="643"/>
      <c r="Y188" s="397"/>
      <c r="Z188" s="397"/>
      <c r="AA188" s="642" t="s">
        <v>423</v>
      </c>
      <c r="AB188" s="643"/>
      <c r="AC188" s="643"/>
      <c r="AD188" s="27"/>
      <c r="AE188" s="27"/>
      <c r="AF188" s="27"/>
      <c r="AG188" s="27"/>
      <c r="AH188" s="27"/>
      <c r="AI188" s="27"/>
      <c r="AJ188" s="27"/>
      <c r="AK188" s="27"/>
      <c r="AL188" s="27"/>
      <c r="AM188" s="27"/>
      <c r="AN188" s="27"/>
    </row>
    <row r="189" spans="1:52" s="367" customFormat="1" ht="15" customHeight="1">
      <c r="B189" s="394"/>
      <c r="C189" s="394"/>
      <c r="D189" s="394"/>
      <c r="E189" s="100"/>
      <c r="F189" s="133"/>
      <c r="G189" s="133"/>
      <c r="H189" s="133"/>
      <c r="I189" s="133"/>
      <c r="J189" s="133"/>
      <c r="K189" s="133"/>
      <c r="L189" s="133"/>
      <c r="M189" s="133"/>
      <c r="N189" s="133"/>
      <c r="O189" s="133"/>
      <c r="P189" s="133"/>
      <c r="Q189" s="133"/>
      <c r="R189" s="396"/>
      <c r="S189" s="396"/>
      <c r="T189" s="396"/>
      <c r="U189" s="396"/>
      <c r="V189" s="643"/>
      <c r="W189" s="643"/>
      <c r="X189" s="643"/>
      <c r="Y189" s="397"/>
      <c r="Z189" s="397"/>
      <c r="AA189" s="643"/>
      <c r="AB189" s="643"/>
      <c r="AC189" s="643"/>
      <c r="AD189" s="27"/>
      <c r="AE189" s="27"/>
      <c r="AF189" s="27"/>
      <c r="AG189" s="27"/>
      <c r="AH189" s="27"/>
      <c r="AI189" s="27"/>
      <c r="AJ189" s="27"/>
      <c r="AK189" s="27"/>
      <c r="AL189" s="27"/>
      <c r="AM189" s="27"/>
      <c r="AN189" s="27"/>
    </row>
    <row r="190" spans="1:52" s="65" customFormat="1" ht="18.649999999999999" customHeight="1">
      <c r="B190" s="419" t="s">
        <v>424</v>
      </c>
      <c r="C190" s="419"/>
      <c r="D190" s="419"/>
      <c r="E190" s="419"/>
      <c r="F190" s="419"/>
      <c r="G190" s="419"/>
      <c r="H190" s="419"/>
      <c r="I190" s="419"/>
      <c r="J190" s="419"/>
      <c r="K190" s="419"/>
      <c r="L190" s="419"/>
      <c r="M190" s="419"/>
      <c r="N190" s="419"/>
      <c r="O190" s="419"/>
      <c r="P190" s="419"/>
      <c r="Q190" s="419"/>
      <c r="R190" s="419"/>
      <c r="S190" s="419"/>
      <c r="T190" s="419"/>
      <c r="U190" s="419"/>
      <c r="V190" s="419"/>
      <c r="W190" s="455" t="s">
        <v>452</v>
      </c>
      <c r="X190" s="419"/>
      <c r="Z190" s="417"/>
      <c r="AA190" s="455"/>
      <c r="AR190" s="617"/>
      <c r="AS190" s="617"/>
      <c r="AT190" s="617"/>
      <c r="AU190" s="27" t="s">
        <v>123</v>
      </c>
      <c r="AV190" s="27"/>
      <c r="AW190" s="27"/>
      <c r="AX190" s="27"/>
      <c r="AY190" s="27"/>
      <c r="AZ190" s="27"/>
    </row>
    <row r="191" spans="1:52" s="367" customFormat="1" ht="15" customHeight="1">
      <c r="B191" s="394"/>
      <c r="C191" s="383" t="s">
        <v>425</v>
      </c>
      <c r="D191" s="100"/>
      <c r="E191" s="158"/>
      <c r="F191" s="158"/>
      <c r="G191" s="158"/>
      <c r="H191" s="158"/>
      <c r="I191" s="158"/>
      <c r="J191" s="133"/>
      <c r="K191" s="133"/>
      <c r="L191" s="133"/>
      <c r="M191" s="133"/>
      <c r="N191" s="395"/>
      <c r="O191" s="395"/>
      <c r="P191" s="423"/>
      <c r="Q191" s="100"/>
      <c r="R191" s="396"/>
      <c r="S191" s="396"/>
      <c r="T191" s="396"/>
      <c r="U191" s="396"/>
      <c r="V191" s="423"/>
      <c r="W191" s="100"/>
      <c r="X191" s="100"/>
      <c r="Y191"/>
      <c r="Z191"/>
      <c r="AA191"/>
      <c r="AB191"/>
      <c r="AC191"/>
      <c r="AD191"/>
      <c r="AE191"/>
      <c r="AF191"/>
      <c r="AG191" s="27"/>
      <c r="AH191" s="27"/>
      <c r="AI191" s="27"/>
      <c r="AJ191" s="27"/>
      <c r="AK191" s="27"/>
      <c r="AL191" s="27"/>
      <c r="AM191" s="27"/>
      <c r="AN191" s="27"/>
    </row>
    <row r="192" spans="1:52" s="367" customFormat="1" ht="15" customHeight="1">
      <c r="B192" s="394"/>
      <c r="C192" s="101"/>
      <c r="D192" s="87"/>
      <c r="E192" s="618" t="s">
        <v>517</v>
      </c>
      <c r="F192" s="619"/>
      <c r="G192" s="619"/>
      <c r="H192" s="619"/>
      <c r="I192" s="619"/>
      <c r="J192" s="619"/>
      <c r="K192" s="619"/>
      <c r="L192" s="619"/>
      <c r="M192" s="619"/>
      <c r="N192" s="619"/>
      <c r="O192" s="619"/>
      <c r="P192" s="619"/>
      <c r="Q192" s="619"/>
      <c r="R192" s="619"/>
      <c r="S192" s="619"/>
      <c r="T192" s="619"/>
      <c r="U192" s="619"/>
      <c r="V192" s="619"/>
      <c r="W192" s="619"/>
      <c r="X192" s="619"/>
      <c r="Y192" s="619"/>
      <c r="Z192" s="619"/>
      <c r="AA192" s="619"/>
      <c r="AB192" s="619"/>
      <c r="AC192"/>
      <c r="AD192"/>
      <c r="AE192"/>
      <c r="AF192"/>
      <c r="AG192" s="27"/>
      <c r="AH192" s="27"/>
      <c r="AI192" s="27"/>
      <c r="AJ192" s="27"/>
      <c r="AK192" s="27"/>
      <c r="AL192" s="27"/>
      <c r="AM192" s="27"/>
      <c r="AN192" s="27"/>
    </row>
    <row r="193" spans="1:52" s="367" customFormat="1" ht="134" customHeight="1">
      <c r="B193" s="394"/>
      <c r="C193" s="394"/>
      <c r="D193" s="394"/>
      <c r="E193" s="619"/>
      <c r="F193" s="619"/>
      <c r="G193" s="619"/>
      <c r="H193" s="619"/>
      <c r="I193" s="619"/>
      <c r="J193" s="619"/>
      <c r="K193" s="619"/>
      <c r="L193" s="619"/>
      <c r="M193" s="619"/>
      <c r="N193" s="619"/>
      <c r="O193" s="619"/>
      <c r="P193" s="619"/>
      <c r="Q193" s="619"/>
      <c r="R193" s="619"/>
      <c r="S193" s="619"/>
      <c r="T193" s="619"/>
      <c r="U193" s="619"/>
      <c r="V193" s="619"/>
      <c r="W193" s="619"/>
      <c r="X193" s="619"/>
      <c r="Y193" s="619"/>
      <c r="Z193" s="619"/>
      <c r="AA193" s="619"/>
      <c r="AB193" s="619"/>
      <c r="AC193"/>
      <c r="AD193"/>
      <c r="AE193"/>
      <c r="AF193"/>
      <c r="AG193" s="27"/>
      <c r="AH193" s="27"/>
      <c r="AI193" s="27"/>
      <c r="AJ193" s="27"/>
      <c r="AK193" s="27"/>
      <c r="AL193" s="27"/>
      <c r="AM193" s="27"/>
      <c r="AN193" s="27"/>
    </row>
    <row r="194" spans="1:52" s="65" customFormat="1" ht="18.649999999999999" customHeight="1">
      <c r="B194" s="418" t="s">
        <v>377</v>
      </c>
      <c r="C194" s="418"/>
      <c r="D194" s="418"/>
      <c r="E194" s="418"/>
      <c r="F194" s="418"/>
      <c r="G194" s="418"/>
      <c r="H194" s="418"/>
      <c r="I194" s="418"/>
      <c r="J194" s="418"/>
      <c r="K194" s="418"/>
      <c r="L194" s="418"/>
      <c r="M194" s="418"/>
      <c r="N194" s="418"/>
      <c r="O194" s="418"/>
      <c r="P194" s="418"/>
      <c r="Q194" s="418"/>
      <c r="R194" s="418"/>
      <c r="S194" s="418"/>
      <c r="T194" s="418"/>
      <c r="U194" s="418"/>
      <c r="V194" s="418"/>
      <c r="W194" s="418"/>
      <c r="X194" s="418"/>
      <c r="Y194" s="459"/>
      <c r="Z194" s="417"/>
      <c r="AA194" s="363"/>
      <c r="AR194" s="617"/>
      <c r="AS194" s="617"/>
      <c r="AT194" s="617"/>
      <c r="AU194" s="27" t="s">
        <v>123</v>
      </c>
      <c r="AV194" s="27"/>
      <c r="AW194" s="27"/>
      <c r="AX194" s="27"/>
      <c r="AY194" s="27"/>
      <c r="AZ194" s="27"/>
    </row>
    <row r="195" spans="1:52" s="65" customFormat="1" ht="15" customHeight="1">
      <c r="B195" s="620" t="s">
        <v>379</v>
      </c>
      <c r="C195" s="620"/>
      <c r="D195" s="620"/>
      <c r="E195" s="620"/>
      <c r="F195" s="620"/>
      <c r="G195" s="620"/>
      <c r="H195" s="620"/>
      <c r="I195" s="620"/>
      <c r="J195" s="620"/>
      <c r="K195" s="620"/>
      <c r="L195" s="620"/>
      <c r="M195" s="620"/>
      <c r="N195" s="620"/>
      <c r="O195" s="620"/>
      <c r="P195" s="620"/>
      <c r="Q195" s="620"/>
      <c r="R195" s="620"/>
      <c r="S195" s="620"/>
      <c r="T195" s="620"/>
      <c r="U195" s="620"/>
      <c r="V195" s="620"/>
      <c r="W195" s="620"/>
      <c r="X195" s="620"/>
      <c r="Y195" s="620"/>
      <c r="Z195" s="460"/>
      <c r="AA195" s="460"/>
      <c r="AB195" s="460"/>
      <c r="AS195" s="27"/>
      <c r="AT195" s="27"/>
      <c r="AU195" s="27"/>
      <c r="AV195" s="27"/>
      <c r="AW195" s="27"/>
      <c r="AX195" s="27"/>
      <c r="AY195" s="27"/>
      <c r="AZ195" s="27"/>
    </row>
    <row r="196" spans="1:52" s="65" customFormat="1" ht="15" customHeight="1">
      <c r="B196" s="620" t="s">
        <v>380</v>
      </c>
      <c r="C196" s="620"/>
      <c r="D196" s="620"/>
      <c r="E196" s="620"/>
      <c r="F196" s="620"/>
      <c r="G196" s="620"/>
      <c r="H196" s="620"/>
      <c r="I196" s="620"/>
      <c r="J196" s="620"/>
      <c r="K196" s="620"/>
      <c r="L196" s="620"/>
      <c r="M196" s="620"/>
      <c r="N196" s="620"/>
      <c r="O196" s="620"/>
      <c r="P196" s="620"/>
      <c r="Q196" s="620"/>
      <c r="R196" s="620"/>
      <c r="S196" s="620"/>
      <c r="T196" s="620"/>
      <c r="U196" s="620"/>
      <c r="V196" s="620"/>
      <c r="W196" s="620"/>
      <c r="X196" s="620"/>
      <c r="Y196" s="620"/>
      <c r="AS196" s="27"/>
      <c r="AT196" s="27"/>
      <c r="AU196" s="27"/>
      <c r="AV196" s="27"/>
      <c r="AW196" s="27"/>
      <c r="AX196" s="27"/>
      <c r="AY196" s="27"/>
      <c r="AZ196" s="27"/>
    </row>
    <row r="197" spans="1:52" s="65" customFormat="1" ht="4" customHeight="1">
      <c r="C197" s="77"/>
      <c r="D197" s="87"/>
      <c r="E197" s="339"/>
      <c r="F197" s="339"/>
      <c r="G197" s="339"/>
      <c r="H197" s="339"/>
      <c r="I197" s="339"/>
      <c r="J197" s="339"/>
      <c r="K197" s="339"/>
      <c r="L197" s="339"/>
      <c r="M197" s="339"/>
      <c r="N197" s="339"/>
      <c r="O197" s="339"/>
      <c r="P197" s="339"/>
      <c r="Q197" s="339"/>
      <c r="R197" s="339"/>
      <c r="S197" s="339"/>
      <c r="T197" s="339"/>
      <c r="U197" s="133"/>
      <c r="V197" s="170"/>
      <c r="W197" s="133"/>
      <c r="Y197" s="133"/>
      <c r="Z197" s="170"/>
      <c r="AA197" s="70"/>
      <c r="AS197" s="27"/>
      <c r="AT197" s="27"/>
      <c r="AU197" s="27"/>
      <c r="AV197" s="27"/>
      <c r="AW197" s="27"/>
      <c r="AX197" s="27"/>
      <c r="AY197" s="27"/>
      <c r="AZ197" s="27"/>
    </row>
    <row r="198" spans="1:52" s="65" customFormat="1" ht="3.65" customHeight="1">
      <c r="B198" s="376"/>
      <c r="C198" s="375"/>
      <c r="D198" s="380"/>
      <c r="E198" s="322"/>
      <c r="F198" s="322"/>
      <c r="G198" s="322"/>
      <c r="H198" s="322"/>
      <c r="I198" s="322"/>
      <c r="J198" s="322"/>
      <c r="K198" s="322"/>
      <c r="L198" s="322"/>
      <c r="M198" s="322"/>
      <c r="N198" s="322"/>
      <c r="O198" s="322"/>
      <c r="P198" s="322"/>
      <c r="Q198" s="322"/>
      <c r="R198" s="322"/>
      <c r="S198" s="381"/>
      <c r="T198" s="382"/>
      <c r="U198" s="381"/>
      <c r="V198" s="381"/>
      <c r="W198" s="376"/>
      <c r="X198" s="376"/>
      <c r="Y198" s="376"/>
      <c r="Z198" s="199"/>
      <c r="AA198" s="199"/>
      <c r="AB198" s="199"/>
      <c r="AS198" s="27"/>
      <c r="AT198" s="27"/>
      <c r="AU198" s="27"/>
      <c r="AV198" s="27"/>
      <c r="AW198" s="27"/>
      <c r="AX198" s="27"/>
      <c r="AY198" s="27"/>
      <c r="AZ198" s="27"/>
    </row>
    <row r="199" spans="1:52" s="65" customFormat="1" ht="3.5" customHeight="1">
      <c r="C199" s="77"/>
      <c r="D199" s="87"/>
      <c r="E199" s="344"/>
      <c r="F199" s="344"/>
      <c r="G199" s="344"/>
      <c r="H199" s="344"/>
      <c r="I199" s="344"/>
      <c r="J199" s="344"/>
      <c r="K199" s="344"/>
      <c r="L199" s="344"/>
      <c r="M199" s="344"/>
      <c r="N199" s="344"/>
      <c r="O199" s="344"/>
      <c r="P199" s="344"/>
      <c r="Q199" s="344"/>
      <c r="R199" s="344"/>
      <c r="S199" s="133"/>
      <c r="T199" s="170"/>
      <c r="U199" s="133"/>
      <c r="V199" s="133"/>
      <c r="Z199" s="199"/>
      <c r="AA199" s="199"/>
      <c r="AB199" s="199"/>
      <c r="AS199" s="27"/>
      <c r="AT199" s="27"/>
      <c r="AU199" s="27"/>
      <c r="AV199" s="27"/>
      <c r="AW199" s="27"/>
      <c r="AX199" s="27"/>
      <c r="AY199" s="27"/>
      <c r="AZ199" s="27"/>
    </row>
    <row r="200" spans="1:52" s="65" customFormat="1" ht="18.649999999999999" customHeight="1">
      <c r="C200" s="128"/>
      <c r="E200" s="99"/>
      <c r="F200" s="99"/>
      <c r="G200" s="99"/>
      <c r="H200" s="99"/>
      <c r="I200" s="99"/>
      <c r="J200" s="99"/>
      <c r="K200" s="99"/>
      <c r="L200" s="99"/>
      <c r="M200" s="99"/>
      <c r="N200" s="99"/>
      <c r="O200" s="99"/>
      <c r="P200" s="99"/>
      <c r="Q200" s="99"/>
      <c r="R200" s="99"/>
      <c r="S200" s="99"/>
      <c r="T200" s="99"/>
      <c r="U200" s="99"/>
      <c r="V200" s="99"/>
      <c r="W200" s="87"/>
      <c r="X200" s="170"/>
      <c r="Z200" s="617" t="s">
        <v>107</v>
      </c>
      <c r="AA200" s="617"/>
      <c r="AB200" s="617"/>
      <c r="AR200" s="172"/>
      <c r="AS200" s="172"/>
      <c r="AT200" s="172"/>
      <c r="AU200" s="27"/>
      <c r="AV200" s="27"/>
      <c r="AW200" s="27"/>
      <c r="AX200" s="27"/>
      <c r="AY200" s="27"/>
      <c r="AZ200" s="27"/>
    </row>
    <row r="201" spans="1:52" s="65" customFormat="1" ht="18.649999999999999" customHeight="1">
      <c r="B201" s="635" t="s">
        <v>305</v>
      </c>
      <c r="C201" s="635"/>
      <c r="D201" s="635"/>
      <c r="E201" s="635"/>
      <c r="F201" s="635"/>
      <c r="G201" s="635"/>
      <c r="H201" s="635"/>
      <c r="I201" s="635"/>
      <c r="J201" s="635"/>
      <c r="K201" s="635"/>
      <c r="L201" s="635"/>
      <c r="M201" s="635"/>
      <c r="N201" s="635"/>
      <c r="O201" s="635"/>
      <c r="P201" s="635"/>
      <c r="Q201" s="635"/>
      <c r="R201" s="635"/>
      <c r="S201" s="635"/>
      <c r="T201" s="635"/>
      <c r="U201" s="635"/>
      <c r="V201" s="635"/>
      <c r="W201" s="635"/>
      <c r="X201" s="635"/>
      <c r="Z201" s="200"/>
      <c r="AA201" s="173" t="s">
        <v>452</v>
      </c>
      <c r="AR201" s="617"/>
      <c r="AS201" s="617"/>
      <c r="AT201" s="617"/>
      <c r="AU201" s="27" t="s">
        <v>123</v>
      </c>
      <c r="AV201" s="27"/>
      <c r="AW201" s="27"/>
      <c r="AX201" s="27"/>
      <c r="AY201" s="27"/>
      <c r="AZ201" s="27"/>
    </row>
    <row r="202" spans="1:52" s="65" customFormat="1" ht="18.649999999999999" customHeight="1">
      <c r="B202" s="621" t="s">
        <v>292</v>
      </c>
      <c r="C202" s="621"/>
      <c r="D202" s="621"/>
      <c r="E202" s="621"/>
      <c r="F202" s="621"/>
      <c r="G202" s="621"/>
      <c r="H202" s="621"/>
      <c r="I202" s="621"/>
      <c r="J202" s="621"/>
      <c r="K202" s="621"/>
      <c r="L202" s="621"/>
      <c r="M202" s="621"/>
      <c r="N202" s="621"/>
      <c r="O202" s="621"/>
      <c r="P202" s="621"/>
      <c r="Q202" s="621"/>
      <c r="R202" s="621"/>
      <c r="S202" s="621"/>
      <c r="T202" s="621"/>
      <c r="U202" s="621"/>
      <c r="V202" s="621"/>
      <c r="W202" s="621"/>
      <c r="X202" s="621"/>
      <c r="Y202" s="621"/>
      <c r="Z202" s="621"/>
      <c r="AA202" s="621"/>
      <c r="AB202" s="621"/>
      <c r="AC202" s="621"/>
      <c r="AD202" s="621"/>
      <c r="AE202" s="621"/>
      <c r="AF202" s="621"/>
      <c r="AG202" s="621"/>
      <c r="AH202" s="621"/>
      <c r="AI202" s="621"/>
      <c r="AR202" s="172"/>
      <c r="AS202" s="172"/>
      <c r="AT202" s="172"/>
      <c r="AU202" s="27"/>
      <c r="AV202" s="27"/>
      <c r="AW202" s="27"/>
      <c r="AX202" s="27"/>
      <c r="AY202" s="27"/>
      <c r="AZ202" s="27"/>
    </row>
    <row r="203" spans="1:52" s="65" customFormat="1" ht="18.649999999999999" customHeight="1">
      <c r="C203" s="128"/>
      <c r="E203" s="99"/>
      <c r="F203" s="99"/>
      <c r="G203" s="99"/>
      <c r="H203" s="99"/>
      <c r="I203" s="99"/>
      <c r="J203" s="99"/>
      <c r="K203" s="99"/>
      <c r="L203" s="99"/>
      <c r="M203" s="99"/>
      <c r="N203" s="99"/>
      <c r="O203" s="99"/>
      <c r="P203" s="99"/>
      <c r="Q203" s="99"/>
      <c r="R203" s="99"/>
      <c r="S203" s="99"/>
      <c r="T203" s="99"/>
      <c r="U203" s="99"/>
      <c r="V203" s="99"/>
      <c r="W203" s="87"/>
      <c r="X203" s="170"/>
      <c r="AR203" s="172"/>
      <c r="AS203" s="172"/>
      <c r="AT203" s="172"/>
      <c r="AU203" s="27"/>
      <c r="AV203" s="27"/>
      <c r="AW203" s="27"/>
      <c r="AX203" s="27"/>
      <c r="AY203" s="27"/>
      <c r="AZ203" s="27"/>
    </row>
    <row r="204" spans="1:52" ht="15" customHeight="1">
      <c r="A204" s="77"/>
      <c r="B204" s="110"/>
      <c r="C204" s="87"/>
      <c r="D204" s="87"/>
      <c r="E204" s="87"/>
      <c r="F204" s="87"/>
      <c r="G204" s="87"/>
      <c r="H204" s="87"/>
      <c r="I204" s="87"/>
      <c r="J204" s="87"/>
      <c r="K204" s="87"/>
      <c r="L204" s="87"/>
      <c r="M204" s="87"/>
      <c r="N204" s="87"/>
      <c r="O204" s="87"/>
      <c r="P204" s="87"/>
      <c r="U204" s="638" t="s">
        <v>126</v>
      </c>
      <c r="V204" s="639"/>
      <c r="W204" s="639"/>
      <c r="X204"/>
      <c r="Y204"/>
      <c r="Z204"/>
      <c r="AA204"/>
    </row>
    <row r="205" spans="1:52" s="67" customFormat="1" ht="16.5" customHeight="1">
      <c r="A205" s="77"/>
      <c r="B205" s="87"/>
      <c r="C205" s="87"/>
      <c r="D205" s="72"/>
      <c r="E205" s="149"/>
      <c r="F205" s="149"/>
      <c r="G205" s="149"/>
      <c r="H205" s="149"/>
      <c r="I205" s="149"/>
      <c r="J205" s="149"/>
      <c r="K205" s="149"/>
      <c r="L205" s="149"/>
      <c r="M205" s="149"/>
      <c r="N205" s="149"/>
      <c r="O205" s="149"/>
      <c r="P205" s="87"/>
      <c r="Q205" s="84"/>
      <c r="U205" s="639"/>
      <c r="V205" s="639"/>
      <c r="W205" s="639"/>
      <c r="X205"/>
      <c r="Y205"/>
      <c r="Z205"/>
      <c r="AA205"/>
      <c r="AB205" s="84"/>
      <c r="AC205" s="84"/>
      <c r="AD205" s="84"/>
      <c r="AE205" s="84"/>
      <c r="AF205" s="84"/>
      <c r="AG205" s="84"/>
      <c r="AH205" s="84"/>
      <c r="AI205" s="84"/>
      <c r="AJ205" s="84"/>
      <c r="AK205" s="84"/>
      <c r="AL205" s="84"/>
      <c r="AM205" s="84"/>
      <c r="AQ205" s="256"/>
      <c r="AR205" s="256"/>
      <c r="AS205" s="256"/>
      <c r="AT205" s="256"/>
      <c r="AU205" s="256"/>
      <c r="AV205" s="256"/>
      <c r="AW205" s="256"/>
      <c r="AX205" s="256"/>
    </row>
    <row r="206" spans="1:52" s="67" customFormat="1" ht="4.5" customHeight="1">
      <c r="A206" s="77"/>
      <c r="B206" s="87"/>
      <c r="C206" s="87"/>
      <c r="D206" s="100"/>
      <c r="E206" s="150"/>
      <c r="F206" s="150"/>
      <c r="G206" s="150"/>
      <c r="H206" s="150"/>
      <c r="I206" s="150"/>
      <c r="J206" s="150"/>
      <c r="K206" s="150"/>
      <c r="L206" s="150"/>
      <c r="M206" s="150"/>
      <c r="N206" s="150"/>
      <c r="O206" s="150"/>
      <c r="P206" s="87"/>
      <c r="Q206" s="178"/>
      <c r="R206" s="178"/>
      <c r="S206" s="178"/>
      <c r="T206" s="183"/>
      <c r="U206" s="183"/>
      <c r="V206" s="183"/>
      <c r="W206"/>
      <c r="X206"/>
      <c r="Y206"/>
      <c r="Z206"/>
      <c r="AA206"/>
      <c r="AB206" s="84"/>
      <c r="AC206" s="84"/>
      <c r="AD206" s="84"/>
      <c r="AE206" s="84"/>
      <c r="AF206" s="84"/>
      <c r="AG206" s="84"/>
      <c r="AH206" s="84"/>
      <c r="AI206" s="84"/>
      <c r="AJ206" s="84"/>
      <c r="AK206" s="84"/>
      <c r="AL206" s="84"/>
      <c r="AM206" s="84"/>
      <c r="AQ206" s="256"/>
      <c r="AR206" s="256"/>
      <c r="AS206" s="256"/>
      <c r="AT206" s="256"/>
      <c r="AU206" s="256"/>
      <c r="AV206" s="256"/>
      <c r="AW206" s="256"/>
      <c r="AX206" s="256"/>
    </row>
    <row r="207" spans="1:52" s="423" customFormat="1" ht="18" customHeight="1">
      <c r="A207" s="77"/>
      <c r="B207" s="419" t="s">
        <v>486</v>
      </c>
      <c r="C207" s="99"/>
      <c r="D207" s="99"/>
      <c r="E207" s="99"/>
      <c r="F207" s="99"/>
      <c r="G207" s="99"/>
      <c r="H207" s="99"/>
      <c r="I207" s="99"/>
      <c r="J207" s="99"/>
      <c r="K207" s="99"/>
      <c r="L207" s="99"/>
      <c r="M207" s="99"/>
      <c r="N207" s="99"/>
      <c r="O207" s="416"/>
      <c r="P207" s="87"/>
      <c r="Q207" s="416"/>
      <c r="S207" s="100"/>
      <c r="T207" s="149"/>
      <c r="V207" s="173" t="s">
        <v>452</v>
      </c>
      <c r="X207" s="363"/>
      <c r="Y207" s="363"/>
      <c r="Z207" s="363"/>
      <c r="AA207" s="363"/>
      <c r="AR207" s="27"/>
      <c r="AS207" s="27"/>
      <c r="AT207" s="27"/>
      <c r="AU207" s="27"/>
      <c r="AV207" s="27"/>
      <c r="AW207" s="27"/>
      <c r="AX207" s="27"/>
    </row>
    <row r="208" spans="1:52" s="67" customFormat="1" ht="17.25" customHeight="1">
      <c r="A208" s="77"/>
      <c r="B208" s="101"/>
      <c r="D208" s="352"/>
      <c r="E208" s="352"/>
      <c r="F208" s="352"/>
      <c r="G208" s="352"/>
      <c r="H208" s="352"/>
      <c r="I208" s="352"/>
      <c r="J208" s="100"/>
      <c r="K208" s="100"/>
      <c r="L208" s="100"/>
      <c r="M208" s="100"/>
      <c r="N208" s="100"/>
      <c r="O208" s="100"/>
      <c r="P208" s="100"/>
      <c r="Q208" s="87"/>
      <c r="R208" s="100"/>
      <c r="S208" s="100"/>
      <c r="T208" s="100"/>
      <c r="U208" s="100"/>
      <c r="V208" s="100"/>
      <c r="W208" s="87"/>
      <c r="X208" s="84"/>
      <c r="Y208" s="84"/>
      <c r="Z208" s="84"/>
      <c r="AA208" s="84"/>
      <c r="AB208" s="84"/>
      <c r="AC208" s="84"/>
      <c r="AD208" s="84"/>
      <c r="AE208" s="84"/>
      <c r="AF208" s="84"/>
      <c r="AG208" s="84"/>
      <c r="AH208" s="84"/>
      <c r="AI208" s="84"/>
      <c r="AJ208" s="84"/>
      <c r="AK208" s="84"/>
      <c r="AL208" s="84"/>
      <c r="AM208" s="84"/>
      <c r="AR208" s="256"/>
      <c r="AS208" s="256"/>
      <c r="AT208" s="256"/>
      <c r="AU208" s="256"/>
      <c r="AV208" s="256"/>
      <c r="AW208" s="256"/>
      <c r="AX208" s="256"/>
    </row>
    <row r="209" spans="1:50" ht="18" customHeight="1">
      <c r="A209" s="77"/>
      <c r="B209" s="72" t="s">
        <v>21</v>
      </c>
      <c r="C209" s="87"/>
      <c r="D209" s="87"/>
      <c r="E209" s="87"/>
      <c r="F209" s="87"/>
      <c r="G209" s="87"/>
      <c r="H209" s="87"/>
      <c r="I209" s="87"/>
      <c r="J209" s="87"/>
      <c r="K209" s="87"/>
      <c r="L209" s="87"/>
      <c r="M209" s="87"/>
      <c r="N209" s="87"/>
      <c r="O209" s="87"/>
      <c r="P209" s="87"/>
      <c r="Q209" s="87"/>
      <c r="R209" s="87"/>
      <c r="S209" s="87"/>
      <c r="T209" s="87"/>
      <c r="U209" s="87"/>
      <c r="V209" s="87"/>
      <c r="W209" s="101"/>
      <c r="X209" s="77"/>
      <c r="Y209" s="77"/>
      <c r="Z209" s="77"/>
      <c r="AA209" s="77"/>
      <c r="AB209" s="77"/>
      <c r="AC209" s="77"/>
      <c r="AD209" s="77"/>
      <c r="AE209" s="77"/>
      <c r="AF209" s="77"/>
      <c r="AG209" s="77"/>
      <c r="AH209" s="77"/>
      <c r="AI209" s="77"/>
      <c r="AJ209" s="77"/>
      <c r="AK209" s="622"/>
      <c r="AL209" s="622"/>
      <c r="AM209" s="622"/>
      <c r="AN209" s="250"/>
      <c r="AO209" s="250"/>
      <c r="AP209" s="250"/>
    </row>
    <row r="210" spans="1:50" ht="18" customHeight="1">
      <c r="A210" s="77"/>
      <c r="B210" s="87"/>
      <c r="C210" s="87"/>
      <c r="D210" s="87"/>
      <c r="E210" s="87"/>
      <c r="F210" s="87"/>
      <c r="G210" s="87"/>
      <c r="H210" s="87"/>
      <c r="I210" s="87"/>
      <c r="J210" s="87"/>
      <c r="K210" s="87"/>
      <c r="L210" s="87"/>
      <c r="M210" s="87"/>
      <c r="N210" s="640" t="s">
        <v>120</v>
      </c>
      <c r="O210" s="641"/>
      <c r="P210" s="641"/>
      <c r="S210"/>
      <c r="T210"/>
      <c r="U210"/>
      <c r="V210"/>
      <c r="W210"/>
      <c r="X210"/>
      <c r="Z210" s="77"/>
      <c r="AA210" s="77"/>
      <c r="AB210" s="77"/>
      <c r="AC210" s="77"/>
      <c r="AD210" s="77"/>
      <c r="AE210" s="77"/>
      <c r="AF210" s="77"/>
      <c r="AG210" s="77"/>
      <c r="AH210" s="77"/>
      <c r="AI210" s="77"/>
    </row>
    <row r="211" spans="1:50" ht="17.25" customHeight="1">
      <c r="A211" s="77"/>
      <c r="B211" s="87"/>
      <c r="C211" s="87"/>
      <c r="D211" s="87"/>
      <c r="E211" s="87"/>
      <c r="F211" s="87"/>
      <c r="G211" s="87"/>
      <c r="H211" s="87"/>
      <c r="I211" s="87"/>
      <c r="J211" s="87"/>
      <c r="K211" s="87"/>
      <c r="L211" s="87"/>
      <c r="M211" s="87"/>
      <c r="N211" s="641"/>
      <c r="O211" s="641"/>
      <c r="P211" s="641"/>
      <c r="R211" s="87"/>
      <c r="S211"/>
      <c r="T211"/>
      <c r="U211"/>
      <c r="V211"/>
      <c r="W211"/>
      <c r="X211"/>
      <c r="Z211" s="77"/>
      <c r="AA211" s="77"/>
      <c r="AB211" s="77"/>
      <c r="AC211" s="77"/>
      <c r="AD211" s="77"/>
      <c r="AE211" s="77"/>
      <c r="AF211" s="77"/>
      <c r="AG211" s="77"/>
      <c r="AH211" s="77"/>
      <c r="AI211" s="77"/>
    </row>
    <row r="212" spans="1:50" ht="4.5" customHeight="1">
      <c r="A212" s="77"/>
      <c r="B212" s="87"/>
      <c r="C212" s="87"/>
      <c r="D212" s="87"/>
      <c r="E212" s="87"/>
      <c r="F212" s="87"/>
      <c r="G212" s="87"/>
      <c r="H212" s="87"/>
      <c r="I212" s="87"/>
      <c r="J212" s="87"/>
      <c r="K212" s="87"/>
      <c r="L212" s="87"/>
      <c r="M212" s="87"/>
      <c r="N212" s="87"/>
      <c r="O212" s="87"/>
      <c r="P212" s="87"/>
      <c r="Q212" s="87"/>
      <c r="R212" s="87"/>
      <c r="S212"/>
      <c r="T212"/>
      <c r="U212"/>
      <c r="V212"/>
      <c r="W212"/>
      <c r="X212"/>
      <c r="Z212" s="77"/>
      <c r="AA212" s="77"/>
      <c r="AB212" s="77"/>
      <c r="AC212" s="77"/>
      <c r="AD212" s="77"/>
      <c r="AE212" s="77"/>
      <c r="AF212" s="77"/>
      <c r="AG212" s="77"/>
      <c r="AH212" s="77"/>
      <c r="AI212" s="77"/>
    </row>
    <row r="213" spans="1:50" ht="18" customHeight="1">
      <c r="A213" s="77"/>
      <c r="B213" s="101"/>
      <c r="C213" s="87" t="s">
        <v>95</v>
      </c>
      <c r="D213" s="87"/>
      <c r="E213" s="87"/>
      <c r="F213" s="87"/>
      <c r="G213" s="87"/>
      <c r="H213" s="87"/>
      <c r="I213" s="87"/>
      <c r="J213" s="87"/>
      <c r="K213" s="87"/>
      <c r="L213" s="87"/>
      <c r="M213" s="87"/>
      <c r="N213" s="87"/>
      <c r="O213" s="173" t="s">
        <v>452</v>
      </c>
      <c r="Q213" s="87"/>
      <c r="R213" s="72"/>
      <c r="S213"/>
      <c r="T213"/>
      <c r="U213"/>
      <c r="V213"/>
      <c r="W213"/>
      <c r="X213"/>
      <c r="Z213" s="77"/>
      <c r="AA213" s="77"/>
      <c r="AB213" s="77"/>
      <c r="AC213" s="77"/>
      <c r="AD213" s="77"/>
      <c r="AE213" s="77"/>
      <c r="AF213" s="77"/>
      <c r="AG213" s="77"/>
      <c r="AH213" s="77"/>
      <c r="AI213" s="77"/>
    </row>
    <row r="214" spans="1:50" ht="4.5" customHeight="1">
      <c r="A214" s="77"/>
      <c r="B214" s="87"/>
      <c r="C214" s="87"/>
      <c r="D214" s="87"/>
      <c r="E214" s="87"/>
      <c r="F214" s="87"/>
      <c r="G214" s="87"/>
      <c r="H214" s="87"/>
      <c r="I214" s="87"/>
      <c r="J214" s="87"/>
      <c r="K214" s="87"/>
      <c r="L214" s="87"/>
      <c r="M214" s="87"/>
      <c r="N214" s="87"/>
      <c r="O214" s="72"/>
      <c r="Q214" s="87"/>
      <c r="R214" s="72"/>
      <c r="S214"/>
      <c r="T214"/>
      <c r="U214"/>
      <c r="V214"/>
      <c r="W214"/>
      <c r="X214"/>
      <c r="Z214" s="77"/>
      <c r="AA214" s="77"/>
      <c r="AB214" s="77"/>
      <c r="AC214" s="77"/>
      <c r="AD214" s="77"/>
      <c r="AE214" s="77"/>
      <c r="AF214" s="77"/>
      <c r="AG214" s="77"/>
      <c r="AH214" s="77"/>
      <c r="AI214" s="77"/>
    </row>
    <row r="215" spans="1:50" ht="18" customHeight="1">
      <c r="A215" s="77"/>
      <c r="B215" s="101"/>
      <c r="C215" s="87" t="s">
        <v>99</v>
      </c>
      <c r="D215" s="87"/>
      <c r="E215" s="87"/>
      <c r="F215" s="87"/>
      <c r="G215" s="87"/>
      <c r="H215" s="87"/>
      <c r="I215" s="87"/>
      <c r="J215" s="87"/>
      <c r="K215" s="87"/>
      <c r="L215" s="87"/>
      <c r="M215" s="87"/>
      <c r="N215" s="87"/>
      <c r="O215" s="173" t="s">
        <v>452</v>
      </c>
      <c r="Q215" s="87"/>
      <c r="R215" s="72"/>
      <c r="S215"/>
      <c r="T215"/>
      <c r="U215"/>
      <c r="V215"/>
      <c r="W215"/>
      <c r="X215"/>
      <c r="Z215" s="77"/>
      <c r="AA215" s="77"/>
      <c r="AB215" s="77"/>
      <c r="AC215" s="77"/>
      <c r="AD215" s="77"/>
      <c r="AE215" s="77"/>
      <c r="AF215" s="77"/>
      <c r="AG215" s="77"/>
      <c r="AH215" s="77"/>
      <c r="AI215" s="77"/>
    </row>
    <row r="216" spans="1:50" ht="4.5" customHeight="1">
      <c r="A216" s="77"/>
      <c r="B216" s="87"/>
      <c r="C216" s="87"/>
      <c r="D216" s="87"/>
      <c r="E216" s="87"/>
      <c r="F216" s="87"/>
      <c r="G216" s="87"/>
      <c r="H216" s="87"/>
      <c r="I216" s="87"/>
      <c r="J216" s="87"/>
      <c r="K216" s="87"/>
      <c r="L216" s="87"/>
      <c r="M216" s="87"/>
      <c r="N216" s="87"/>
      <c r="O216" s="72"/>
      <c r="Q216" s="129"/>
      <c r="R216" s="143"/>
      <c r="S216"/>
      <c r="T216"/>
      <c r="U216"/>
      <c r="V216"/>
      <c r="W216"/>
      <c r="X216"/>
      <c r="Z216" s="77"/>
      <c r="AA216" s="77"/>
      <c r="AB216" s="77"/>
      <c r="AC216" s="77"/>
      <c r="AD216" s="77"/>
      <c r="AE216" s="77"/>
      <c r="AF216" s="77"/>
      <c r="AG216" s="77"/>
      <c r="AH216" s="77"/>
      <c r="AI216" s="77"/>
    </row>
    <row r="217" spans="1:50" ht="18" customHeight="1">
      <c r="A217" s="77"/>
      <c r="B217" s="101"/>
      <c r="C217" s="87" t="s">
        <v>101</v>
      </c>
      <c r="D217" s="87"/>
      <c r="E217" s="87"/>
      <c r="F217" s="87"/>
      <c r="G217" s="87"/>
      <c r="H217" s="87"/>
      <c r="I217" s="87"/>
      <c r="J217" s="87"/>
      <c r="K217" s="87"/>
      <c r="L217" s="87"/>
      <c r="M217" s="87"/>
      <c r="N217" s="87"/>
      <c r="O217" s="173" t="s">
        <v>452</v>
      </c>
      <c r="Q217" s="87"/>
      <c r="R217" s="72"/>
      <c r="S217"/>
      <c r="T217"/>
      <c r="U217"/>
      <c r="V217"/>
      <c r="W217"/>
      <c r="X217"/>
      <c r="Z217" s="77"/>
      <c r="AA217" s="77"/>
      <c r="AB217" s="77"/>
      <c r="AC217" s="77"/>
      <c r="AD217" s="77"/>
      <c r="AE217" s="77"/>
      <c r="AF217" s="77"/>
      <c r="AG217" s="77"/>
      <c r="AH217" s="77"/>
      <c r="AI217" s="77"/>
    </row>
    <row r="218" spans="1:50" ht="9.65" customHeight="1">
      <c r="A218" s="77"/>
      <c r="B218" s="84"/>
      <c r="C218" s="77"/>
      <c r="D218" s="77"/>
      <c r="E218" s="77"/>
      <c r="F218" s="77"/>
      <c r="G218" s="77"/>
      <c r="H218" s="77"/>
      <c r="I218" s="77"/>
      <c r="J218" s="77"/>
      <c r="K218" s="77"/>
      <c r="L218" s="77"/>
      <c r="M218" s="77"/>
      <c r="N218" s="77"/>
      <c r="O218" s="77"/>
      <c r="P218" s="77"/>
      <c r="Q218" s="77"/>
      <c r="R218" s="77"/>
      <c r="S218" s="77"/>
      <c r="T218" s="77"/>
      <c r="U218" s="77"/>
      <c r="V218" s="77"/>
      <c r="W218" s="196"/>
      <c r="X218" s="77"/>
      <c r="Y218" s="77"/>
      <c r="Z218" s="77"/>
      <c r="AA218" s="77"/>
      <c r="AB218" s="77"/>
      <c r="AC218" s="77"/>
      <c r="AD218" s="77"/>
      <c r="AE218" s="77"/>
      <c r="AF218" s="77"/>
      <c r="AG218" s="77"/>
      <c r="AH218" s="77"/>
      <c r="AI218" s="77"/>
      <c r="AJ218" s="77"/>
      <c r="AK218" s="77"/>
      <c r="AL218" s="77"/>
      <c r="AM218" s="77"/>
      <c r="AN218" s="250"/>
      <c r="AO218" s="250"/>
      <c r="AP218" s="250"/>
    </row>
    <row r="219" spans="1:50" s="70" customFormat="1" ht="18" customHeight="1">
      <c r="A219" s="87"/>
      <c r="B219" s="417" t="s">
        <v>46</v>
      </c>
      <c r="C219" s="342"/>
      <c r="D219" s="342"/>
      <c r="E219" s="342"/>
      <c r="F219" s="636" t="s">
        <v>421</v>
      </c>
      <c r="G219" s="637"/>
      <c r="H219" s="637"/>
      <c r="I219" s="637"/>
      <c r="J219" s="637"/>
      <c r="K219" s="637"/>
      <c r="L219" s="637"/>
      <c r="M219" s="637"/>
      <c r="N219" s="637"/>
      <c r="O219" s="637"/>
      <c r="P219" s="637"/>
      <c r="Q219" s="637"/>
      <c r="R219" s="637"/>
      <c r="S219" s="637"/>
      <c r="T219" s="637"/>
      <c r="U219" s="637"/>
      <c r="V219" s="637"/>
      <c r="W219" s="637"/>
      <c r="X219" s="637"/>
      <c r="Y219" s="637"/>
      <c r="Z219" s="637"/>
      <c r="AA219" s="637"/>
      <c r="AB219" s="637"/>
      <c r="AC219" s="637"/>
      <c r="AD219" s="637"/>
      <c r="AE219" s="637"/>
      <c r="AF219" s="637"/>
      <c r="AG219" s="637"/>
      <c r="AH219" s="637"/>
      <c r="AI219" s="637"/>
      <c r="AJ219" s="637"/>
      <c r="AK219" s="255"/>
      <c r="AL219" s="255"/>
      <c r="AM219" s="255"/>
      <c r="AN219" s="255"/>
      <c r="AO219" s="255"/>
      <c r="AP219" s="145"/>
      <c r="AQ219" s="100"/>
      <c r="AR219" s="100"/>
      <c r="AS219" s="100"/>
      <c r="AT219" s="100"/>
      <c r="AU219" s="100"/>
      <c r="AV219" s="100"/>
      <c r="AW219" s="100"/>
      <c r="AX219" s="100"/>
    </row>
    <row r="220" spans="1:50" s="70" customFormat="1" ht="18" customHeight="1">
      <c r="A220" s="87"/>
      <c r="B220" s="417"/>
      <c r="C220" s="342"/>
      <c r="D220" s="342"/>
      <c r="E220" s="342"/>
      <c r="F220" s="636" t="s">
        <v>418</v>
      </c>
      <c r="G220" s="637"/>
      <c r="H220" s="637"/>
      <c r="I220" s="637"/>
      <c r="J220" s="637"/>
      <c r="K220" s="637"/>
      <c r="L220" s="637"/>
      <c r="M220" s="637"/>
      <c r="N220" s="637"/>
      <c r="O220" s="637"/>
      <c r="P220" s="637"/>
      <c r="Q220" s="637"/>
      <c r="R220" s="637"/>
      <c r="S220" s="637"/>
      <c r="T220" s="637"/>
      <c r="U220" s="637"/>
      <c r="V220" s="637"/>
      <c r="W220" s="637"/>
      <c r="X220" s="637"/>
      <c r="Y220" s="637"/>
      <c r="Z220" s="637"/>
      <c r="AA220" s="637"/>
      <c r="AB220" s="637"/>
      <c r="AC220" s="637"/>
      <c r="AD220" s="637"/>
      <c r="AE220" s="637"/>
      <c r="AF220" s="637"/>
      <c r="AG220" s="637"/>
      <c r="AH220" s="637"/>
      <c r="AI220" s="424"/>
      <c r="AJ220" s="424"/>
      <c r="AK220" s="255"/>
      <c r="AL220" s="255"/>
      <c r="AM220" s="255"/>
      <c r="AN220" s="255"/>
      <c r="AO220" s="255"/>
      <c r="AP220" s="145"/>
      <c r="AQ220" s="100"/>
      <c r="AR220" s="100"/>
      <c r="AS220" s="100"/>
      <c r="AT220" s="100"/>
      <c r="AU220" s="100"/>
      <c r="AV220" s="100"/>
      <c r="AW220" s="100"/>
      <c r="AX220" s="100"/>
    </row>
    <row r="221" spans="1:50" s="68" customFormat="1" ht="18" customHeight="1">
      <c r="A221" s="87"/>
      <c r="B221" s="623" t="s">
        <v>341</v>
      </c>
      <c r="C221" s="624"/>
      <c r="D221" s="624"/>
      <c r="E221" s="624"/>
      <c r="F221" s="624"/>
      <c r="G221" s="624"/>
      <c r="H221" s="624"/>
      <c r="I221" s="625"/>
      <c r="J221" s="629" t="s">
        <v>74</v>
      </c>
      <c r="K221" s="630"/>
      <c r="L221" s="630"/>
      <c r="M221" s="631"/>
      <c r="N221" s="626" t="s">
        <v>112</v>
      </c>
      <c r="O221" s="627"/>
      <c r="P221" s="627"/>
      <c r="Q221" s="627"/>
      <c r="R221" s="627"/>
      <c r="S221" s="627"/>
      <c r="T221" s="627"/>
      <c r="U221" s="627"/>
      <c r="V221" s="627"/>
      <c r="W221" s="627"/>
      <c r="X221" s="627"/>
      <c r="Y221" s="627"/>
      <c r="Z221" s="627"/>
      <c r="AA221" s="627"/>
      <c r="AB221" s="627"/>
      <c r="AC221" s="628"/>
      <c r="AD221" s="78"/>
      <c r="AE221" s="78"/>
      <c r="AF221" s="78"/>
      <c r="AG221" s="78"/>
      <c r="AH221" s="78"/>
      <c r="AI221" s="78"/>
      <c r="AJ221" s="78"/>
      <c r="AK221" s="78"/>
      <c r="AL221" s="78"/>
      <c r="AM221" s="78"/>
      <c r="AN221" s="70"/>
      <c r="AO221" s="70"/>
      <c r="AP221" s="70"/>
      <c r="AQ221" s="87"/>
      <c r="AR221" s="7"/>
      <c r="AS221" s="288"/>
      <c r="AT221" s="288"/>
    </row>
    <row r="222" spans="1:50" s="68" customFormat="1" ht="18" customHeight="1">
      <c r="A222" s="87"/>
      <c r="B222" s="668" t="s">
        <v>343</v>
      </c>
      <c r="C222" s="668"/>
      <c r="D222" s="668"/>
      <c r="E222" s="668"/>
      <c r="F222" s="669" t="s">
        <v>196</v>
      </c>
      <c r="G222" s="670"/>
      <c r="H222" s="670"/>
      <c r="I222" s="671"/>
      <c r="J222" s="632"/>
      <c r="K222" s="633"/>
      <c r="L222" s="633"/>
      <c r="M222" s="634"/>
      <c r="N222" s="626" t="s">
        <v>114</v>
      </c>
      <c r="O222" s="627"/>
      <c r="P222" s="627"/>
      <c r="Q222" s="628"/>
      <c r="R222" s="626" t="s">
        <v>104</v>
      </c>
      <c r="S222" s="627"/>
      <c r="T222" s="627"/>
      <c r="U222" s="628"/>
      <c r="V222" s="626" t="s">
        <v>113</v>
      </c>
      <c r="W222" s="627"/>
      <c r="X222" s="627"/>
      <c r="Y222" s="628"/>
      <c r="Z222" s="626" t="s">
        <v>45</v>
      </c>
      <c r="AA222" s="627"/>
      <c r="AB222" s="627"/>
      <c r="AC222" s="628"/>
      <c r="AD222" s="87"/>
      <c r="AE222" s="87"/>
      <c r="AF222" s="70"/>
      <c r="AG222" s="70"/>
      <c r="AH222" s="70"/>
      <c r="AI222" s="70"/>
      <c r="AJ222" s="70"/>
      <c r="AK222" s="70"/>
      <c r="AL222" s="70"/>
      <c r="AM222" s="70"/>
      <c r="AN222" s="70"/>
      <c r="AO222" s="70"/>
      <c r="AP222" s="70"/>
      <c r="AQ222" s="70"/>
      <c r="AR222" s="7"/>
      <c r="AS222" s="7"/>
    </row>
    <row r="223" spans="1:50" s="68" customFormat="1" ht="18" customHeight="1">
      <c r="A223" s="87"/>
      <c r="B223" s="598">
        <v>9</v>
      </c>
      <c r="C223" s="599"/>
      <c r="D223" s="599"/>
      <c r="E223" s="151" t="s">
        <v>105</v>
      </c>
      <c r="F223" s="600">
        <v>2</v>
      </c>
      <c r="G223" s="601"/>
      <c r="H223" s="601"/>
      <c r="I223" s="151" t="s">
        <v>105</v>
      </c>
      <c r="J223" s="600">
        <v>3</v>
      </c>
      <c r="K223" s="601"/>
      <c r="L223" s="601"/>
      <c r="M223" s="151" t="s">
        <v>105</v>
      </c>
      <c r="N223" s="600">
        <v>14</v>
      </c>
      <c r="O223" s="601"/>
      <c r="P223" s="601"/>
      <c r="Q223" s="151" t="s">
        <v>117</v>
      </c>
      <c r="R223" s="600">
        <v>12</v>
      </c>
      <c r="S223" s="601"/>
      <c r="T223" s="601"/>
      <c r="U223" s="151" t="s">
        <v>117</v>
      </c>
      <c r="V223" s="600">
        <v>12</v>
      </c>
      <c r="W223" s="601"/>
      <c r="X223" s="601"/>
      <c r="Y223" s="151" t="s">
        <v>117</v>
      </c>
      <c r="Z223" s="600">
        <v>12</v>
      </c>
      <c r="AA223" s="601"/>
      <c r="AB223" s="601"/>
      <c r="AC223" s="151" t="s">
        <v>117</v>
      </c>
      <c r="AD223" s="87"/>
      <c r="AE223" s="87"/>
      <c r="AF223" s="70"/>
      <c r="AG223" s="70"/>
      <c r="AH223" s="70"/>
      <c r="AI223" s="70"/>
      <c r="AJ223" s="70"/>
      <c r="AK223" s="70"/>
      <c r="AL223" s="70"/>
      <c r="AM223" s="70"/>
      <c r="AN223" s="70"/>
      <c r="AO223" s="70"/>
      <c r="AP223" s="87"/>
      <c r="AQ223" s="87"/>
      <c r="AR223" s="7"/>
      <c r="AS223" s="7"/>
    </row>
    <row r="224" spans="1:50" s="68" customFormat="1" ht="18" customHeight="1">
      <c r="A224" s="87"/>
      <c r="B224" s="111" t="s">
        <v>49</v>
      </c>
      <c r="C224" s="602">
        <v>8</v>
      </c>
      <c r="D224" s="602"/>
      <c r="E224" s="152" t="s">
        <v>106</v>
      </c>
      <c r="F224" s="616"/>
      <c r="G224" s="602"/>
      <c r="H224" s="602"/>
      <c r="I224" s="152"/>
      <c r="J224" s="111" t="s">
        <v>49</v>
      </c>
      <c r="K224" s="602">
        <v>2</v>
      </c>
      <c r="L224" s="602"/>
      <c r="M224" s="152" t="s">
        <v>106</v>
      </c>
      <c r="N224" s="616"/>
      <c r="O224" s="602"/>
      <c r="P224" s="602"/>
      <c r="Q224" s="179"/>
      <c r="R224" s="616"/>
      <c r="S224" s="602"/>
      <c r="T224" s="602"/>
      <c r="U224" s="179"/>
      <c r="V224" s="616"/>
      <c r="W224" s="602"/>
      <c r="X224" s="602"/>
      <c r="Y224" s="179"/>
      <c r="Z224" s="616"/>
      <c r="AA224" s="602"/>
      <c r="AB224" s="602"/>
      <c r="AC224" s="179"/>
      <c r="AD224" s="87"/>
      <c r="AE224" s="87"/>
      <c r="AF224" s="70"/>
      <c r="AG224" s="70"/>
      <c r="AH224" s="70"/>
      <c r="AI224" s="70"/>
      <c r="AJ224" s="70"/>
      <c r="AK224" s="70"/>
      <c r="AL224" s="70"/>
      <c r="AM224" s="70"/>
      <c r="AN224" s="70"/>
      <c r="AO224" s="70"/>
      <c r="AP224" s="70"/>
      <c r="AQ224" s="70"/>
      <c r="AR224" s="7"/>
      <c r="AS224" s="7"/>
    </row>
    <row r="225" spans="1:52" s="68" customFormat="1" ht="18" customHeight="1">
      <c r="A225" s="87"/>
      <c r="B225" s="710" t="s">
        <v>54</v>
      </c>
      <c r="C225" s="679"/>
      <c r="D225" s="679"/>
      <c r="E225" s="680"/>
      <c r="F225" s="603">
        <f>SUM(B223,F223,J223)</f>
        <v>14</v>
      </c>
      <c r="G225" s="604"/>
      <c r="H225" s="604"/>
      <c r="I225" s="605" t="s">
        <v>105</v>
      </c>
      <c r="J225" s="605"/>
      <c r="K225" s="605"/>
      <c r="L225" s="605"/>
      <c r="M225" s="606"/>
      <c r="N225" s="171"/>
      <c r="O225" s="171"/>
      <c r="P225" s="176"/>
      <c r="Q225" s="168"/>
      <c r="R225" s="133"/>
      <c r="S225" s="133"/>
      <c r="T225" s="133"/>
      <c r="U225" s="168"/>
      <c r="V225" s="133"/>
      <c r="W225" s="133"/>
      <c r="X225" s="133"/>
      <c r="Y225" s="168"/>
      <c r="Z225" s="87"/>
      <c r="AA225" s="87"/>
      <c r="AB225" s="70"/>
      <c r="AC225" s="70"/>
      <c r="AD225" s="70"/>
      <c r="AE225" s="70"/>
      <c r="AF225" s="70"/>
      <c r="AG225" s="70"/>
      <c r="AH225" s="70"/>
      <c r="AI225" s="70"/>
      <c r="AJ225" s="70"/>
      <c r="AK225" s="70"/>
      <c r="AL225" s="70"/>
      <c r="AM225" s="70"/>
      <c r="AN225" s="7"/>
      <c r="AO225" s="7"/>
    </row>
    <row r="226" spans="1:52" s="68" customFormat="1" ht="18" customHeight="1">
      <c r="A226" s="87"/>
      <c r="B226" s="689"/>
      <c r="C226" s="690"/>
      <c r="D226" s="690"/>
      <c r="E226" s="691"/>
      <c r="F226" s="156" t="s">
        <v>205</v>
      </c>
      <c r="G226" s="607">
        <f>SUM(C224,K224)</f>
        <v>10</v>
      </c>
      <c r="H226" s="607"/>
      <c r="I226" s="608" t="s">
        <v>106</v>
      </c>
      <c r="J226" s="608"/>
      <c r="K226" s="608"/>
      <c r="L226" s="608"/>
      <c r="M226" s="609"/>
      <c r="N226" s="171"/>
      <c r="O226" s="171"/>
      <c r="P226" s="171"/>
      <c r="Q226" s="168"/>
      <c r="R226" s="133"/>
      <c r="S226" s="133"/>
      <c r="T226" s="133"/>
      <c r="U226" s="168"/>
      <c r="V226" s="133"/>
      <c r="W226" s="133"/>
      <c r="X226" s="133"/>
      <c r="Y226" s="168"/>
      <c r="Z226" s="87"/>
      <c r="AA226" s="87"/>
      <c r="AB226" s="70"/>
      <c r="AC226" s="70"/>
      <c r="AD226" s="70"/>
      <c r="AE226" s="70"/>
      <c r="AF226" s="70"/>
      <c r="AG226" s="70"/>
      <c r="AH226" s="70"/>
      <c r="AI226" s="70"/>
      <c r="AJ226" s="70"/>
      <c r="AK226" s="70"/>
      <c r="AL226" s="70"/>
      <c r="AM226" s="70"/>
      <c r="AN226" s="7"/>
      <c r="AO226" s="7"/>
    </row>
    <row r="227" spans="1:52" s="69" customFormat="1" ht="157.5" customHeight="1">
      <c r="A227" s="88"/>
      <c r="B227" s="610" t="s">
        <v>342</v>
      </c>
      <c r="C227" s="610"/>
      <c r="D227" s="610"/>
      <c r="E227" s="610"/>
      <c r="F227" s="610"/>
      <c r="G227" s="610"/>
      <c r="H227" s="610"/>
      <c r="I227" s="610"/>
      <c r="J227" s="610"/>
      <c r="K227" s="610"/>
      <c r="L227" s="610"/>
      <c r="M227" s="610"/>
      <c r="N227" s="610"/>
      <c r="O227" s="610"/>
      <c r="P227" s="610"/>
      <c r="Q227" s="610"/>
      <c r="R227" s="610"/>
      <c r="S227" s="610"/>
      <c r="T227" s="610"/>
      <c r="U227" s="610"/>
      <c r="V227" s="610"/>
      <c r="W227" s="610"/>
      <c r="X227" s="610"/>
      <c r="Y227" s="610"/>
      <c r="Z227" s="610"/>
      <c r="AA227" s="610"/>
      <c r="AB227" s="610"/>
      <c r="AC227" s="610"/>
      <c r="AD227" s="610"/>
      <c r="AE227" s="610"/>
      <c r="AF227" s="610"/>
      <c r="AG227" s="610"/>
      <c r="AH227" s="610"/>
      <c r="AI227" s="240"/>
      <c r="AJ227" s="240"/>
      <c r="AK227" s="240"/>
      <c r="AL227" s="240"/>
      <c r="AM227" s="240"/>
      <c r="AN227" s="277"/>
      <c r="AO227" s="277"/>
    </row>
    <row r="228" spans="1:52" s="68" customFormat="1" ht="9.65" customHeight="1">
      <c r="A228" s="87"/>
      <c r="B228" s="112"/>
      <c r="C228" s="130"/>
      <c r="D228" s="130"/>
      <c r="E228" s="112"/>
      <c r="F228" s="112"/>
      <c r="G228" s="130"/>
      <c r="H228" s="130"/>
      <c r="I228" s="112"/>
      <c r="J228" s="133"/>
      <c r="K228" s="133"/>
      <c r="L228" s="133"/>
      <c r="M228" s="168"/>
      <c r="N228" s="171"/>
      <c r="O228" s="171"/>
      <c r="P228" s="171"/>
      <c r="Q228" s="168"/>
      <c r="R228" s="133"/>
      <c r="S228" s="133"/>
      <c r="T228" s="133"/>
      <c r="U228" s="168"/>
      <c r="V228" s="133"/>
      <c r="W228" s="133"/>
      <c r="X228" s="133"/>
      <c r="Y228" s="168"/>
      <c r="Z228" s="87"/>
      <c r="AA228" s="87"/>
      <c r="AB228" s="70"/>
      <c r="AC228" s="70"/>
      <c r="AD228" s="70"/>
      <c r="AE228" s="70"/>
      <c r="AF228" s="70"/>
      <c r="AG228" s="70"/>
      <c r="AH228" s="70"/>
      <c r="AI228" s="70"/>
      <c r="AJ228" s="70"/>
      <c r="AK228" s="70"/>
      <c r="AL228" s="70"/>
      <c r="AM228" s="70"/>
      <c r="AN228" s="7"/>
      <c r="AO228" s="7"/>
      <c r="AP228" s="7"/>
      <c r="AQ228" s="7"/>
      <c r="AV228" s="283"/>
    </row>
    <row r="229" spans="1:52" s="70" customFormat="1" ht="18" customHeight="1">
      <c r="B229" s="73" t="s">
        <v>35</v>
      </c>
      <c r="C229" s="87"/>
      <c r="E229" s="73"/>
      <c r="F229" s="73"/>
      <c r="G229" s="73"/>
      <c r="H229" s="73"/>
      <c r="I229" s="73"/>
      <c r="J229" s="73"/>
      <c r="K229" s="73"/>
      <c r="L229" s="73"/>
      <c r="M229" s="73"/>
      <c r="N229" s="73"/>
      <c r="O229" s="73"/>
      <c r="P229" s="73"/>
      <c r="Q229" s="73"/>
      <c r="R229" s="73"/>
      <c r="S229" s="73"/>
      <c r="T229" s="73"/>
      <c r="U229" s="73"/>
      <c r="V229" s="73"/>
      <c r="W229" s="73"/>
      <c r="X229" s="73"/>
      <c r="Y229" s="73"/>
      <c r="Z229" s="73"/>
      <c r="AA229" s="73"/>
      <c r="AB229" s="73"/>
      <c r="AC229" s="73"/>
      <c r="AD229" s="73"/>
      <c r="AE229" s="211" t="str">
        <f>H7</f>
        <v>●●株式会社</v>
      </c>
      <c r="AG229" s="73"/>
      <c r="AH229" s="73"/>
      <c r="AI229" s="73"/>
      <c r="AJ229" s="73"/>
      <c r="AK229" s="255"/>
      <c r="AL229" s="255"/>
      <c r="AM229" s="255"/>
      <c r="AN229" s="255"/>
      <c r="AO229" s="255"/>
      <c r="AP229" s="255"/>
      <c r="AQ229" s="255"/>
      <c r="AR229" s="145"/>
      <c r="AS229" s="100"/>
      <c r="AT229" s="100"/>
      <c r="AU229" s="100"/>
      <c r="AV229" s="100"/>
      <c r="AW229" s="100"/>
      <c r="AX229" s="100"/>
      <c r="AY229" s="100"/>
      <c r="AZ229" s="100"/>
    </row>
    <row r="230" spans="1:52" s="70" customFormat="1" ht="41.15" customHeight="1">
      <c r="B230" s="733" t="s">
        <v>51</v>
      </c>
      <c r="C230" s="733"/>
      <c r="D230" s="733"/>
      <c r="E230" s="614" t="s">
        <v>279</v>
      </c>
      <c r="F230" s="615"/>
      <c r="G230" s="615"/>
      <c r="H230" s="614" t="s">
        <v>111</v>
      </c>
      <c r="I230" s="615"/>
      <c r="J230" s="615"/>
      <c r="K230" s="614" t="s">
        <v>280</v>
      </c>
      <c r="L230" s="615"/>
      <c r="M230" s="615"/>
      <c r="N230" s="614" t="s">
        <v>281</v>
      </c>
      <c r="O230" s="615"/>
      <c r="P230" s="615"/>
      <c r="Q230" s="614" t="s">
        <v>36</v>
      </c>
      <c r="R230" s="615"/>
      <c r="S230" s="615"/>
      <c r="T230" s="611" t="s">
        <v>128</v>
      </c>
      <c r="U230" s="612"/>
      <c r="V230" s="613"/>
      <c r="W230" s="614" t="s">
        <v>138</v>
      </c>
      <c r="X230" s="615"/>
      <c r="Y230" s="615"/>
      <c r="Z230" s="614" t="s">
        <v>121</v>
      </c>
      <c r="AA230" s="615"/>
      <c r="AB230" s="615"/>
      <c r="AC230" s="614" t="s">
        <v>282</v>
      </c>
      <c r="AD230" s="615"/>
      <c r="AE230" s="615"/>
      <c r="AF230" s="614" t="s">
        <v>283</v>
      </c>
      <c r="AG230" s="615"/>
      <c r="AH230" s="615"/>
      <c r="AI230" s="241"/>
      <c r="AJ230" s="132"/>
      <c r="AP230" s="87"/>
      <c r="AQ230" s="87"/>
      <c r="AR230" s="87"/>
      <c r="AS230" s="87"/>
      <c r="AX230" s="100"/>
    </row>
    <row r="231" spans="1:52" s="70" customFormat="1" ht="18" customHeight="1">
      <c r="B231" s="711" t="s">
        <v>52</v>
      </c>
      <c r="C231" s="712"/>
      <c r="D231" s="712"/>
      <c r="E231" s="713"/>
      <c r="F231" s="597"/>
      <c r="G231" s="597"/>
      <c r="H231" s="596"/>
      <c r="I231" s="597"/>
      <c r="J231" s="597"/>
      <c r="K231" s="596"/>
      <c r="L231" s="597"/>
      <c r="M231" s="597"/>
      <c r="N231" s="596">
        <v>1</v>
      </c>
      <c r="O231" s="597"/>
      <c r="P231" s="597"/>
      <c r="Q231" s="596">
        <v>1</v>
      </c>
      <c r="R231" s="597"/>
      <c r="S231" s="597"/>
      <c r="T231" s="714">
        <v>2</v>
      </c>
      <c r="U231" s="715"/>
      <c r="V231" s="716"/>
      <c r="W231" s="596"/>
      <c r="X231" s="597"/>
      <c r="Y231" s="597"/>
      <c r="Z231" s="596">
        <v>3</v>
      </c>
      <c r="AA231" s="597"/>
      <c r="AB231" s="597"/>
      <c r="AC231" s="596">
        <v>2</v>
      </c>
      <c r="AD231" s="597"/>
      <c r="AE231" s="597"/>
      <c r="AF231" s="596"/>
      <c r="AG231" s="597"/>
      <c r="AH231" s="597"/>
      <c r="AI231" s="242"/>
      <c r="AJ231" s="245"/>
      <c r="AP231" s="87"/>
      <c r="AQ231" s="87"/>
      <c r="AR231" s="87"/>
      <c r="AS231" s="87"/>
      <c r="AX231" s="100"/>
    </row>
    <row r="232" spans="1:52" s="70" customFormat="1" ht="18" customHeight="1">
      <c r="B232" s="712"/>
      <c r="C232" s="712"/>
      <c r="D232" s="712"/>
      <c r="E232" s="597"/>
      <c r="F232" s="597"/>
      <c r="G232" s="597"/>
      <c r="H232" s="597"/>
      <c r="I232" s="597"/>
      <c r="J232" s="597"/>
      <c r="K232" s="597"/>
      <c r="L232" s="597"/>
      <c r="M232" s="597"/>
      <c r="N232" s="597"/>
      <c r="O232" s="597"/>
      <c r="P232" s="597"/>
      <c r="Q232" s="597"/>
      <c r="R232" s="597"/>
      <c r="S232" s="597"/>
      <c r="T232" s="717"/>
      <c r="U232" s="718"/>
      <c r="V232" s="719"/>
      <c r="W232" s="597"/>
      <c r="X232" s="597"/>
      <c r="Y232" s="597"/>
      <c r="Z232" s="597"/>
      <c r="AA232" s="597"/>
      <c r="AB232" s="597"/>
      <c r="AC232" s="597"/>
      <c r="AD232" s="597"/>
      <c r="AE232" s="597"/>
      <c r="AF232" s="597"/>
      <c r="AG232" s="597"/>
      <c r="AH232" s="597"/>
      <c r="AI232" s="243"/>
      <c r="AJ232" s="245"/>
      <c r="AP232" s="87"/>
      <c r="AQ232" s="87"/>
      <c r="AR232" s="87"/>
      <c r="AS232" s="87"/>
      <c r="AX232" s="100"/>
    </row>
    <row r="233" spans="1:52" s="70" customFormat="1" ht="41.15" customHeight="1">
      <c r="B233" s="733" t="s">
        <v>51</v>
      </c>
      <c r="C233" s="733"/>
      <c r="D233" s="733"/>
      <c r="E233" s="614" t="s">
        <v>127</v>
      </c>
      <c r="F233" s="615"/>
      <c r="G233" s="615"/>
      <c r="H233" s="614" t="s">
        <v>284</v>
      </c>
      <c r="I233" s="615"/>
      <c r="J233" s="615"/>
      <c r="K233" s="614" t="s">
        <v>285</v>
      </c>
      <c r="L233" s="615"/>
      <c r="M233" s="615"/>
      <c r="N233" s="614" t="s">
        <v>275</v>
      </c>
      <c r="O233" s="615"/>
      <c r="P233" s="615"/>
      <c r="Q233" s="711" t="s">
        <v>32</v>
      </c>
      <c r="R233" s="733"/>
      <c r="S233" s="733"/>
      <c r="T233" s="184"/>
      <c r="U233" s="189"/>
      <c r="V233" s="189"/>
      <c r="W233" s="189"/>
      <c r="X233" s="189"/>
      <c r="Y233" s="189"/>
      <c r="Z233" s="189"/>
      <c r="AA233" s="189"/>
      <c r="AB233" s="189"/>
      <c r="AC233" s="189"/>
      <c r="AD233" s="189"/>
      <c r="AE233" s="189"/>
      <c r="AF233" s="189"/>
      <c r="AG233" s="189"/>
      <c r="AH233" s="189"/>
      <c r="AI233" s="154"/>
      <c r="AJ233" s="132"/>
      <c r="AP233" s="87"/>
      <c r="AQ233" s="87"/>
      <c r="AR233" s="87"/>
      <c r="AS233" s="87"/>
      <c r="AX233" s="100"/>
    </row>
    <row r="234" spans="1:52" s="70" customFormat="1" ht="18" customHeight="1">
      <c r="B234" s="711" t="s">
        <v>52</v>
      </c>
      <c r="C234" s="712"/>
      <c r="D234" s="712"/>
      <c r="E234" s="596"/>
      <c r="F234" s="597"/>
      <c r="G234" s="597"/>
      <c r="H234" s="596"/>
      <c r="I234" s="597"/>
      <c r="J234" s="597"/>
      <c r="K234" s="596"/>
      <c r="L234" s="597"/>
      <c r="M234" s="597"/>
      <c r="N234" s="596"/>
      <c r="O234" s="597"/>
      <c r="P234" s="597"/>
      <c r="Q234" s="730">
        <f>SUM(E231,H231,K231,N231,Q231,T231,W231,Z231,AC231,AF231,E234,H234,K234,N234)</f>
        <v>9</v>
      </c>
      <c r="R234" s="731"/>
      <c r="S234" s="731"/>
      <c r="T234" s="185"/>
      <c r="U234" s="190"/>
      <c r="V234" s="190"/>
      <c r="W234" s="197"/>
      <c r="X234" s="190"/>
      <c r="Y234" s="190"/>
      <c r="Z234" s="197"/>
      <c r="AA234" s="190"/>
      <c r="AB234" s="190"/>
      <c r="AC234" s="197"/>
      <c r="AD234" s="190"/>
      <c r="AE234" s="190"/>
      <c r="AF234" s="197"/>
      <c r="AG234" s="190"/>
      <c r="AH234" s="190"/>
      <c r="AI234" s="244"/>
      <c r="AJ234" s="245"/>
      <c r="AP234" s="87"/>
      <c r="AQ234" s="87"/>
      <c r="AR234" s="87"/>
      <c r="AS234" s="87"/>
      <c r="AX234" s="100"/>
    </row>
    <row r="235" spans="1:52" s="70" customFormat="1" ht="18" customHeight="1">
      <c r="B235" s="712"/>
      <c r="C235" s="712"/>
      <c r="D235" s="712"/>
      <c r="E235" s="597"/>
      <c r="F235" s="597"/>
      <c r="G235" s="597"/>
      <c r="H235" s="597"/>
      <c r="I235" s="597"/>
      <c r="J235" s="597"/>
      <c r="K235" s="597"/>
      <c r="L235" s="597"/>
      <c r="M235" s="597"/>
      <c r="N235" s="597"/>
      <c r="O235" s="597"/>
      <c r="P235" s="597"/>
      <c r="Q235" s="731"/>
      <c r="R235" s="731"/>
      <c r="S235" s="731"/>
      <c r="T235" s="186"/>
      <c r="U235" s="190"/>
      <c r="V235" s="190"/>
      <c r="W235" s="190"/>
      <c r="X235" s="190"/>
      <c r="Y235" s="190"/>
      <c r="Z235" s="190"/>
      <c r="AA235" s="190"/>
      <c r="AB235" s="190"/>
      <c r="AC235" s="190"/>
      <c r="AD235" s="190"/>
      <c r="AE235" s="190"/>
      <c r="AF235" s="190"/>
      <c r="AG235" s="190"/>
      <c r="AH235" s="190"/>
      <c r="AI235" s="245"/>
      <c r="AJ235" s="245"/>
      <c r="AP235" s="87"/>
      <c r="AQ235" s="87"/>
      <c r="AR235" s="87"/>
      <c r="AS235" s="87"/>
      <c r="AX235" s="100"/>
    </row>
    <row r="236" spans="1:52" s="68" customFormat="1" ht="9" customHeight="1">
      <c r="A236" s="87"/>
      <c r="B236" s="112"/>
      <c r="C236" s="130"/>
      <c r="D236" s="130"/>
      <c r="E236" s="112"/>
      <c r="F236" s="112"/>
      <c r="G236" s="130"/>
      <c r="H236" s="130"/>
      <c r="I236" s="112"/>
      <c r="J236" s="133"/>
      <c r="K236" s="133"/>
      <c r="L236" s="133"/>
      <c r="M236" s="168"/>
      <c r="N236" s="171"/>
      <c r="O236" s="171"/>
      <c r="P236" s="171"/>
      <c r="Q236" s="168"/>
      <c r="R236" s="133"/>
      <c r="S236" s="133"/>
      <c r="T236" s="133"/>
      <c r="U236" s="168"/>
      <c r="V236" s="133"/>
      <c r="W236" s="133"/>
      <c r="X236" s="133"/>
      <c r="Y236" s="168"/>
      <c r="Z236" s="87"/>
      <c r="AA236" s="87"/>
      <c r="AB236" s="70"/>
      <c r="AC236" s="70"/>
      <c r="AD236" s="70"/>
      <c r="AE236" s="70"/>
      <c r="AF236" s="70"/>
      <c r="AG236" s="70"/>
      <c r="AH236" s="70"/>
      <c r="AI236" s="70"/>
      <c r="AJ236" s="70"/>
      <c r="AK236" s="70"/>
      <c r="AL236" s="70"/>
      <c r="AM236" s="70"/>
      <c r="AN236" s="7"/>
      <c r="AO236" s="7"/>
      <c r="AP236" s="7"/>
      <c r="AQ236" s="7"/>
      <c r="AV236" s="283"/>
    </row>
    <row r="237" spans="1:52" s="68" customFormat="1" ht="18" customHeight="1">
      <c r="A237" s="87"/>
      <c r="B237" s="87"/>
      <c r="C237" s="131"/>
      <c r="D237" s="114"/>
      <c r="E237" s="114"/>
      <c r="F237" s="114"/>
      <c r="G237" s="114"/>
      <c r="H237" s="114"/>
      <c r="I237" s="114"/>
      <c r="J237" s="114"/>
      <c r="K237" s="114"/>
      <c r="L237" s="114"/>
      <c r="M237" s="114"/>
      <c r="N237" s="114"/>
      <c r="O237" s="114"/>
      <c r="P237" s="114"/>
      <c r="Q237" s="114"/>
      <c r="R237" s="114"/>
      <c r="S237" s="114"/>
      <c r="T237" s="114"/>
      <c r="U237" s="87"/>
      <c r="V237" s="114"/>
      <c r="W237" s="87"/>
      <c r="X237" s="114"/>
      <c r="Y237" s="114"/>
      <c r="Z237" s="114"/>
      <c r="AA237" s="114"/>
      <c r="AB237" s="114"/>
      <c r="AC237" s="87"/>
      <c r="AD237" s="87"/>
      <c r="AF237" s="87"/>
      <c r="AG237" s="87"/>
      <c r="AH237" s="87"/>
      <c r="AI237" s="87"/>
      <c r="AJ237" s="87"/>
      <c r="AK237" s="87"/>
      <c r="AL237" s="87"/>
      <c r="AM237" s="87"/>
      <c r="AN237" s="7"/>
      <c r="AO237" s="7"/>
      <c r="AP237" s="7"/>
      <c r="AQ237" s="7"/>
      <c r="AV237" s="283"/>
    </row>
    <row r="238" spans="1:52" s="68" customFormat="1" ht="18" customHeight="1">
      <c r="A238" s="89" t="s">
        <v>420</v>
      </c>
      <c r="B238" s="70"/>
      <c r="C238" s="70"/>
      <c r="D238" s="114"/>
      <c r="E238" s="114"/>
      <c r="F238" s="114"/>
      <c r="G238" s="114"/>
      <c r="H238" s="114"/>
      <c r="I238" s="114"/>
      <c r="J238" s="114"/>
      <c r="K238" s="114"/>
      <c r="L238" s="114"/>
      <c r="M238" s="114"/>
      <c r="N238" s="114"/>
      <c r="O238" s="114"/>
      <c r="P238" s="114"/>
      <c r="Q238" s="114"/>
      <c r="R238" s="114"/>
      <c r="S238" s="114"/>
      <c r="T238" s="114"/>
      <c r="U238" s="87"/>
      <c r="V238" s="114"/>
      <c r="W238" s="87"/>
      <c r="X238" s="114"/>
      <c r="Y238" s="114"/>
      <c r="Z238" s="114"/>
      <c r="AA238" s="114"/>
      <c r="AB238" s="114"/>
      <c r="AC238" s="87"/>
      <c r="AD238" s="87"/>
      <c r="AE238" s="87"/>
      <c r="AF238" s="87"/>
      <c r="AG238" s="87"/>
      <c r="AH238" s="87"/>
      <c r="AI238" s="87"/>
      <c r="AJ238" s="87"/>
      <c r="AK238" s="87"/>
      <c r="AL238" s="70"/>
      <c r="AM238" s="70"/>
      <c r="AN238" s="7"/>
      <c r="AO238" s="7"/>
      <c r="AP238" s="7"/>
      <c r="AQ238" s="7"/>
      <c r="AV238" s="7"/>
    </row>
    <row r="239" spans="1:52" s="68" customFormat="1" ht="18" customHeight="1">
      <c r="A239" s="87"/>
      <c r="B239" s="113"/>
      <c r="C239" s="78"/>
      <c r="D239" s="113"/>
      <c r="E239" s="113"/>
      <c r="F239" s="113"/>
      <c r="G239" s="113"/>
      <c r="H239" s="113"/>
      <c r="I239" s="113"/>
      <c r="J239" s="113"/>
      <c r="K239" s="113"/>
      <c r="L239" s="113"/>
      <c r="M239" s="113"/>
      <c r="N239" s="113"/>
      <c r="O239" s="113"/>
      <c r="P239" s="113"/>
      <c r="Q239" s="113"/>
      <c r="R239" s="113"/>
      <c r="S239" s="87"/>
      <c r="T239" s="87"/>
      <c r="U239" s="87"/>
      <c r="V239" s="87"/>
      <c r="W239" s="113"/>
      <c r="X239" s="113"/>
      <c r="Y239" s="113"/>
      <c r="Z239" s="113"/>
      <c r="AA239" s="113"/>
      <c r="AB239" s="70"/>
      <c r="AC239" s="732" t="s">
        <v>134</v>
      </c>
      <c r="AD239" s="732"/>
      <c r="AE239" s="732"/>
      <c r="AF239" s="732" t="s">
        <v>139</v>
      </c>
      <c r="AG239" s="732"/>
      <c r="AH239" s="732"/>
      <c r="AI239" s="70"/>
      <c r="AJ239" s="70"/>
      <c r="AK239" s="70"/>
      <c r="AL239" s="70"/>
      <c r="AM239" s="70"/>
      <c r="AQ239" s="284"/>
    </row>
    <row r="240" spans="1:52" s="68" customFormat="1" ht="4.5" customHeight="1">
      <c r="A240" s="87"/>
      <c r="B240" s="114"/>
      <c r="C240" s="87"/>
      <c r="D240" s="114"/>
      <c r="E240" s="114"/>
      <c r="F240" s="114"/>
      <c r="G240" s="114"/>
      <c r="H240" s="114"/>
      <c r="I240" s="114"/>
      <c r="J240" s="114"/>
      <c r="K240" s="114"/>
      <c r="L240" s="114"/>
      <c r="M240" s="114"/>
      <c r="N240" s="114"/>
      <c r="O240" s="114"/>
      <c r="P240" s="114"/>
      <c r="Q240" s="114"/>
      <c r="R240" s="114"/>
      <c r="S240" s="87"/>
      <c r="T240" s="87"/>
      <c r="U240" s="87"/>
      <c r="V240" s="87"/>
      <c r="W240" s="114"/>
      <c r="X240" s="114"/>
      <c r="Y240" s="114"/>
      <c r="Z240" s="114"/>
      <c r="AA240" s="114"/>
      <c r="AB240" s="133"/>
      <c r="AC240" s="133"/>
      <c r="AD240" s="133"/>
      <c r="AE240" s="133"/>
      <c r="AF240" s="133"/>
      <c r="AG240" s="133"/>
      <c r="AH240" s="70"/>
      <c r="AI240" s="70"/>
      <c r="AJ240" s="70"/>
      <c r="AK240" s="70"/>
      <c r="AL240" s="70"/>
      <c r="AM240" s="70"/>
      <c r="AQ240" s="285"/>
    </row>
    <row r="241" spans="1:63" s="68" customFormat="1" ht="18" customHeight="1">
      <c r="A241" s="70"/>
      <c r="B241" s="87" t="s">
        <v>381</v>
      </c>
      <c r="C241" s="70"/>
      <c r="D241" s="87"/>
      <c r="E241" s="87"/>
      <c r="F241" s="87"/>
      <c r="G241" s="87"/>
      <c r="H241" s="87"/>
      <c r="I241" s="87"/>
      <c r="J241" s="87"/>
      <c r="K241" s="87"/>
      <c r="L241" s="87"/>
      <c r="M241" s="87"/>
      <c r="N241" s="87"/>
      <c r="O241" s="87"/>
      <c r="P241" s="87"/>
      <c r="Q241" s="87"/>
      <c r="R241" s="87"/>
      <c r="S241" s="87"/>
      <c r="T241" s="87"/>
      <c r="U241" s="87"/>
      <c r="V241" s="87"/>
      <c r="W241" s="87"/>
      <c r="X241" s="87"/>
      <c r="Y241" s="87"/>
      <c r="Z241" s="87"/>
      <c r="AA241" s="87"/>
      <c r="AB241" s="87"/>
      <c r="AC241" s="70"/>
      <c r="AD241" s="173"/>
      <c r="AE241" s="70"/>
      <c r="AF241" s="70"/>
      <c r="AG241" s="173" t="s">
        <v>452</v>
      </c>
      <c r="AH241" s="70"/>
      <c r="AI241" s="70"/>
      <c r="AJ241" s="70"/>
      <c r="AK241" s="70"/>
      <c r="AL241" s="70"/>
      <c r="AM241" s="70"/>
    </row>
    <row r="242" spans="1:63" s="68" customFormat="1" ht="18" customHeight="1">
      <c r="A242" s="70"/>
      <c r="B242" s="87" t="s">
        <v>382</v>
      </c>
      <c r="C242" s="70"/>
      <c r="D242" s="87"/>
      <c r="E242" s="87"/>
      <c r="F242" s="87"/>
      <c r="G242" s="87"/>
      <c r="H242" s="87"/>
      <c r="I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70"/>
      <c r="AI242" s="70"/>
      <c r="AJ242" s="70"/>
      <c r="AK242" s="70"/>
      <c r="AL242" s="70"/>
      <c r="AM242" s="70"/>
    </row>
    <row r="243" spans="1:63" s="68" customFormat="1" ht="4.5" customHeight="1">
      <c r="A243" s="70"/>
      <c r="B243" s="87"/>
      <c r="C243" s="70"/>
      <c r="D243" s="87"/>
      <c r="E243" s="87"/>
      <c r="F243" s="87"/>
      <c r="G243" s="87"/>
      <c r="H243" s="87"/>
      <c r="I243" s="87"/>
      <c r="J243" s="87"/>
      <c r="K243" s="87"/>
      <c r="L243" s="87"/>
      <c r="M243" s="87"/>
      <c r="N243" s="87"/>
      <c r="O243" s="87"/>
      <c r="P243" s="87"/>
      <c r="Q243" s="87"/>
      <c r="R243" s="87"/>
      <c r="S243" s="87"/>
      <c r="T243" s="87"/>
      <c r="U243" s="87"/>
      <c r="V243" s="87"/>
      <c r="W243" s="87"/>
      <c r="X243" s="87"/>
      <c r="Y243" s="87"/>
      <c r="Z243" s="87"/>
      <c r="AA243" s="87"/>
      <c r="AB243" s="87"/>
      <c r="AC243" s="87"/>
      <c r="AD243" s="87"/>
      <c r="AE243" s="87"/>
      <c r="AF243" s="87"/>
      <c r="AG243" s="87"/>
      <c r="AH243" s="70"/>
      <c r="AI243" s="70"/>
      <c r="AJ243" s="70"/>
      <c r="AK243" s="70"/>
      <c r="AL243" s="70"/>
      <c r="AM243" s="70"/>
    </row>
    <row r="244" spans="1:63" s="68" customFormat="1" ht="18" customHeight="1">
      <c r="A244" s="70"/>
      <c r="B244" s="87" t="s">
        <v>383</v>
      </c>
      <c r="C244" s="70"/>
      <c r="D244" s="87"/>
      <c r="E244" s="87"/>
      <c r="F244" s="87"/>
      <c r="G244" s="87"/>
      <c r="H244" s="87"/>
      <c r="I244" s="87"/>
      <c r="J244" s="87"/>
      <c r="K244" s="87"/>
      <c r="L244" s="87"/>
      <c r="M244" s="87"/>
      <c r="N244" s="87"/>
      <c r="O244" s="87"/>
      <c r="P244" s="87"/>
      <c r="Q244" s="87"/>
      <c r="R244" s="87"/>
      <c r="S244" s="87"/>
      <c r="T244" s="87"/>
      <c r="U244" s="87"/>
      <c r="V244" s="87"/>
      <c r="W244" s="87"/>
      <c r="X244" s="87"/>
      <c r="Y244" s="87"/>
      <c r="Z244" s="87"/>
      <c r="AA244" s="87"/>
      <c r="AB244" s="87"/>
      <c r="AC244" s="70"/>
      <c r="AD244" s="173"/>
      <c r="AE244" s="70"/>
      <c r="AF244" s="70"/>
      <c r="AG244" s="173" t="s">
        <v>452</v>
      </c>
      <c r="AH244" s="70"/>
      <c r="AI244" s="70"/>
      <c r="AJ244" s="70"/>
      <c r="AK244" s="70"/>
      <c r="AL244" s="70"/>
      <c r="AM244" s="70"/>
    </row>
    <row r="245" spans="1:63" s="68" customFormat="1" ht="18" customHeight="1">
      <c r="A245" s="70"/>
      <c r="B245" s="87" t="s">
        <v>384</v>
      </c>
      <c r="C245" s="70"/>
      <c r="D245" s="87"/>
      <c r="E245" s="87"/>
      <c r="F245" s="87"/>
      <c r="G245" s="87"/>
      <c r="H245" s="87"/>
      <c r="I245" s="87"/>
      <c r="J245" s="87"/>
      <c r="K245" s="87"/>
      <c r="L245" s="87"/>
      <c r="M245" s="87"/>
      <c r="N245" s="87"/>
      <c r="O245" s="87"/>
      <c r="P245" s="87"/>
      <c r="Q245" s="87"/>
      <c r="R245" s="87"/>
      <c r="S245" s="87"/>
      <c r="T245" s="87"/>
      <c r="U245" s="87"/>
      <c r="V245" s="87"/>
      <c r="W245" s="87"/>
      <c r="X245" s="87"/>
      <c r="Y245" s="87"/>
      <c r="Z245" s="87"/>
      <c r="AA245" s="87"/>
      <c r="AB245" s="87"/>
      <c r="AC245" s="87"/>
      <c r="AD245" s="87"/>
      <c r="AE245" s="87"/>
      <c r="AF245" s="87"/>
      <c r="AG245" s="87"/>
      <c r="AH245" s="70"/>
      <c r="AI245" s="70"/>
      <c r="AJ245" s="70"/>
      <c r="AK245" s="70"/>
      <c r="AL245" s="70"/>
      <c r="AM245" s="70"/>
    </row>
    <row r="246" spans="1:63" s="68" customFormat="1" ht="4.5" customHeight="1">
      <c r="A246" s="70"/>
      <c r="B246" s="87"/>
      <c r="C246" s="70"/>
      <c r="D246" s="87"/>
      <c r="E246" s="87"/>
      <c r="F246" s="87"/>
      <c r="G246" s="87"/>
      <c r="H246" s="87"/>
      <c r="I246" s="87"/>
      <c r="J246" s="87"/>
      <c r="K246" s="87"/>
      <c r="L246" s="87"/>
      <c r="M246" s="87"/>
      <c r="N246" s="87"/>
      <c r="O246" s="87"/>
      <c r="P246" s="87"/>
      <c r="Q246" s="87"/>
      <c r="R246" s="87"/>
      <c r="S246" s="87"/>
      <c r="T246" s="87"/>
      <c r="U246" s="87"/>
      <c r="V246" s="87"/>
      <c r="W246" s="87"/>
      <c r="X246" s="87"/>
      <c r="Y246" s="87"/>
      <c r="Z246" s="87"/>
      <c r="AA246" s="87"/>
      <c r="AB246" s="87"/>
      <c r="AC246" s="87"/>
      <c r="AD246" s="87"/>
      <c r="AE246" s="87"/>
      <c r="AF246" s="87"/>
      <c r="AG246" s="87"/>
      <c r="AH246" s="70"/>
      <c r="AI246" s="70"/>
      <c r="AJ246" s="70"/>
      <c r="AK246" s="70"/>
      <c r="AL246" s="70"/>
      <c r="AM246" s="70"/>
    </row>
    <row r="247" spans="1:63" s="68" customFormat="1" ht="18" customHeight="1">
      <c r="A247" s="70"/>
      <c r="B247" s="87" t="s">
        <v>58</v>
      </c>
      <c r="C247" s="70"/>
      <c r="D247" s="87"/>
      <c r="E247" s="87"/>
      <c r="F247" s="87"/>
      <c r="G247" s="87"/>
      <c r="H247" s="87"/>
      <c r="I247" s="87"/>
      <c r="J247" s="87"/>
      <c r="K247" s="87"/>
      <c r="L247" s="87"/>
      <c r="M247" s="87"/>
      <c r="N247" s="87"/>
      <c r="O247" s="87"/>
      <c r="P247" s="87"/>
      <c r="Q247" s="87"/>
      <c r="R247" s="87"/>
      <c r="S247" s="87"/>
      <c r="T247" s="87"/>
      <c r="U247" s="87"/>
      <c r="V247" s="87"/>
      <c r="W247" s="145"/>
      <c r="X247" s="145"/>
      <c r="Y247" s="145"/>
      <c r="Z247" s="145"/>
      <c r="AA247" s="145"/>
      <c r="AB247" s="145"/>
      <c r="AC247" s="209"/>
      <c r="AD247" s="173"/>
      <c r="AE247" s="209"/>
      <c r="AF247" s="209"/>
      <c r="AG247" s="173" t="s">
        <v>452</v>
      </c>
      <c r="AH247" s="70"/>
      <c r="AI247" s="70"/>
      <c r="AJ247" s="70"/>
      <c r="AK247" s="209"/>
      <c r="AL247" s="70"/>
      <c r="AM247" s="70"/>
      <c r="AP247" s="280"/>
      <c r="AQ247" s="674"/>
      <c r="AR247" s="674"/>
      <c r="AS247" s="674"/>
      <c r="AT247" s="674"/>
      <c r="AU247" s="674"/>
      <c r="AX247" s="674"/>
      <c r="AY247" s="674"/>
      <c r="AZ247" s="674"/>
      <c r="BA247" s="674"/>
      <c r="BB247" s="674"/>
      <c r="BC247" s="674"/>
      <c r="BD247" s="674"/>
      <c r="BE247" s="674"/>
      <c r="BF247" s="674"/>
      <c r="BG247" s="674"/>
      <c r="BH247" s="674"/>
      <c r="BI247" s="674"/>
      <c r="BJ247" s="674"/>
      <c r="BK247" s="674"/>
    </row>
    <row r="248" spans="1:63" s="68" customFormat="1" ht="4.5" customHeight="1">
      <c r="A248" s="70"/>
      <c r="B248" s="87"/>
      <c r="C248" s="70"/>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70"/>
      <c r="AI248" s="70"/>
      <c r="AJ248" s="70"/>
      <c r="AK248" s="70"/>
      <c r="AL248" s="70"/>
      <c r="AM248" s="70"/>
      <c r="AQ248" s="674"/>
      <c r="AR248" s="674"/>
      <c r="AS248" s="675"/>
      <c r="AT248" s="674"/>
      <c r="AU248" s="674"/>
      <c r="AX248" s="674"/>
      <c r="AY248" s="674"/>
      <c r="AZ248" s="674"/>
      <c r="BA248" s="674"/>
      <c r="BB248" s="674"/>
      <c r="BC248" s="674"/>
      <c r="BD248" s="674"/>
      <c r="BE248" s="674"/>
      <c r="BF248" s="674"/>
      <c r="BG248" s="674"/>
      <c r="BH248" s="674"/>
      <c r="BI248" s="674"/>
      <c r="BJ248" s="674"/>
      <c r="BK248" s="674"/>
    </row>
    <row r="249" spans="1:63" s="68" customFormat="1" ht="18" customHeight="1">
      <c r="A249" s="70"/>
      <c r="B249" s="100" t="s">
        <v>291</v>
      </c>
      <c r="C249" s="70"/>
      <c r="D249" s="145"/>
      <c r="E249" s="145"/>
      <c r="F249" s="145"/>
      <c r="G249" s="145"/>
      <c r="H249" s="145"/>
      <c r="I249" s="145"/>
      <c r="J249" s="145"/>
      <c r="K249" s="145"/>
      <c r="L249" s="145"/>
      <c r="M249" s="145"/>
      <c r="N249" s="145"/>
      <c r="O249" s="145"/>
      <c r="P249" s="145"/>
      <c r="Q249" s="145"/>
      <c r="R249" s="145"/>
      <c r="S249" s="145"/>
      <c r="T249" s="145"/>
      <c r="U249" s="145"/>
      <c r="V249" s="145"/>
      <c r="W249" s="87"/>
      <c r="X249" s="87"/>
      <c r="Y249" s="87"/>
      <c r="Z249" s="87"/>
      <c r="AA249" s="87"/>
      <c r="AB249" s="87"/>
      <c r="AC249" s="70"/>
      <c r="AD249" s="173"/>
      <c r="AE249" s="70"/>
      <c r="AF249" s="70"/>
      <c r="AG249" s="173" t="s">
        <v>452</v>
      </c>
      <c r="AH249" s="70"/>
      <c r="AI249" s="70"/>
      <c r="AJ249" s="70"/>
      <c r="AK249" s="70"/>
      <c r="AL249" s="70"/>
      <c r="AM249" s="70"/>
      <c r="AQ249" s="674"/>
      <c r="AR249" s="674"/>
      <c r="AS249" s="674"/>
      <c r="AT249" s="674"/>
      <c r="AU249" s="674"/>
      <c r="AX249" s="674"/>
      <c r="AY249" s="674"/>
      <c r="AZ249" s="674"/>
      <c r="BA249" s="674"/>
      <c r="BB249" s="674"/>
      <c r="BC249" s="674"/>
      <c r="BD249" s="674"/>
      <c r="BE249" s="674"/>
      <c r="BF249" s="674"/>
      <c r="BG249" s="674"/>
      <c r="BH249" s="674"/>
      <c r="BI249" s="674"/>
      <c r="BJ249" s="674"/>
      <c r="BK249" s="674"/>
    </row>
    <row r="250" spans="1:63" s="68" customFormat="1" ht="4.5" customHeight="1">
      <c r="A250" s="70"/>
      <c r="B250" s="100"/>
      <c r="C250" s="70"/>
      <c r="D250" s="145"/>
      <c r="E250" s="145"/>
      <c r="F250" s="145"/>
      <c r="G250" s="145"/>
      <c r="H250" s="145"/>
      <c r="I250" s="145"/>
      <c r="J250" s="145"/>
      <c r="K250" s="145"/>
      <c r="L250" s="145"/>
      <c r="M250" s="145"/>
      <c r="N250" s="145"/>
      <c r="O250" s="145"/>
      <c r="P250" s="145"/>
      <c r="Q250" s="145"/>
      <c r="R250" s="145"/>
      <c r="S250" s="145"/>
      <c r="T250" s="145"/>
      <c r="U250" s="145"/>
      <c r="V250" s="145"/>
      <c r="W250" s="87"/>
      <c r="X250" s="87"/>
      <c r="Y250" s="87"/>
      <c r="Z250" s="87"/>
      <c r="AA250" s="87"/>
      <c r="AB250" s="87"/>
      <c r="AC250" s="87"/>
      <c r="AD250" s="87"/>
      <c r="AE250" s="87"/>
      <c r="AF250" s="87"/>
      <c r="AG250" s="87"/>
      <c r="AH250" s="70"/>
      <c r="AI250" s="70"/>
      <c r="AJ250" s="70"/>
      <c r="AK250" s="70"/>
      <c r="AL250" s="158"/>
      <c r="AM250" s="70"/>
      <c r="AO250" s="279"/>
      <c r="AQ250" s="286"/>
      <c r="AR250" s="286"/>
      <c r="AS250" s="286"/>
      <c r="AT250" s="286"/>
      <c r="AU250" s="286"/>
      <c r="AX250" s="286"/>
      <c r="AY250" s="286"/>
      <c r="AZ250" s="286"/>
      <c r="BA250" s="286"/>
      <c r="BB250" s="286"/>
      <c r="BC250" s="286"/>
      <c r="BD250" s="286"/>
      <c r="BE250" s="286"/>
      <c r="BF250" s="286"/>
      <c r="BG250" s="286"/>
      <c r="BH250" s="286"/>
      <c r="BI250" s="286"/>
      <c r="BJ250" s="286"/>
      <c r="BK250" s="286"/>
    </row>
    <row r="251" spans="1:63" s="68" customFormat="1" ht="18" customHeight="1">
      <c r="A251" s="70"/>
      <c r="B251" s="621" t="s">
        <v>59</v>
      </c>
      <c r="C251" s="621"/>
      <c r="D251" s="621"/>
      <c r="E251" s="621"/>
      <c r="F251" s="621"/>
      <c r="G251" s="621"/>
      <c r="H251" s="621"/>
      <c r="I251" s="621"/>
      <c r="J251" s="621"/>
      <c r="K251" s="621"/>
      <c r="L251" s="621"/>
      <c r="M251" s="621"/>
      <c r="N251" s="621"/>
      <c r="O251" s="621"/>
      <c r="P251" s="621"/>
      <c r="Q251" s="621"/>
      <c r="R251" s="621"/>
      <c r="S251" s="621"/>
      <c r="T251" s="621"/>
      <c r="U251" s="621"/>
      <c r="V251" s="621"/>
      <c r="W251" s="621"/>
      <c r="X251" s="621"/>
      <c r="Y251" s="621"/>
      <c r="Z251" s="621"/>
      <c r="AA251" s="621"/>
      <c r="AB251" s="621"/>
      <c r="AC251" s="129"/>
      <c r="AD251" s="173"/>
      <c r="AE251" s="129"/>
      <c r="AF251" s="129"/>
      <c r="AG251" s="173" t="s">
        <v>452</v>
      </c>
      <c r="AH251" s="129"/>
      <c r="AI251" s="129"/>
      <c r="AJ251" s="70"/>
      <c r="AK251" s="70"/>
      <c r="AL251" s="70"/>
      <c r="AM251" s="70"/>
      <c r="AQ251" s="677"/>
      <c r="AR251" s="677"/>
      <c r="AS251" s="677"/>
      <c r="AT251" s="677"/>
      <c r="AU251" s="677"/>
      <c r="AV251" s="289"/>
      <c r="AW251" s="289"/>
      <c r="AX251" s="676"/>
      <c r="AY251" s="676"/>
      <c r="AZ251" s="676"/>
      <c r="BA251" s="676"/>
      <c r="BB251" s="676"/>
      <c r="BC251" s="676"/>
      <c r="BD251" s="676"/>
      <c r="BE251" s="676"/>
      <c r="BF251" s="676"/>
      <c r="BG251" s="676"/>
      <c r="BH251" s="676"/>
      <c r="BI251" s="676"/>
      <c r="BJ251" s="676"/>
      <c r="BK251" s="676"/>
    </row>
    <row r="252" spans="1:63" s="68" customFormat="1" ht="18" customHeight="1">
      <c r="A252" s="70"/>
      <c r="B252" s="621" t="s">
        <v>63</v>
      </c>
      <c r="C252" s="621"/>
      <c r="D252" s="621"/>
      <c r="E252" s="621"/>
      <c r="F252" s="621"/>
      <c r="G252" s="621"/>
      <c r="H252" s="621"/>
      <c r="I252" s="621"/>
      <c r="J252" s="621"/>
      <c r="K252" s="621"/>
      <c r="L252" s="621"/>
      <c r="M252" s="621"/>
      <c r="N252" s="621"/>
      <c r="O252" s="621"/>
      <c r="P252" s="621"/>
      <c r="Q252" s="621"/>
      <c r="R252" s="621"/>
      <c r="S252" s="621"/>
      <c r="T252" s="621"/>
      <c r="U252" s="621"/>
      <c r="V252" s="621"/>
      <c r="W252" s="621"/>
      <c r="X252" s="621"/>
      <c r="Y252" s="621"/>
      <c r="Z252" s="621"/>
      <c r="AA252" s="621"/>
      <c r="AB252" s="621"/>
      <c r="AC252" s="70"/>
      <c r="AD252" s="70"/>
      <c r="AE252" s="70"/>
      <c r="AF252" s="70"/>
      <c r="AG252" s="129"/>
      <c r="AH252" s="129"/>
      <c r="AI252" s="129"/>
      <c r="AJ252" s="70"/>
      <c r="AK252" s="70"/>
      <c r="AL252" s="70"/>
      <c r="AM252" s="70"/>
      <c r="AQ252" s="677"/>
      <c r="AR252" s="677"/>
      <c r="AS252" s="677"/>
      <c r="AT252" s="677"/>
      <c r="AU252" s="677"/>
      <c r="AV252" s="289"/>
      <c r="AW252" s="289"/>
      <c r="AX252" s="676"/>
      <c r="AY252" s="676"/>
      <c r="AZ252" s="676"/>
      <c r="BA252" s="676"/>
      <c r="BB252" s="676"/>
      <c r="BC252" s="676"/>
      <c r="BD252" s="676"/>
      <c r="BE252" s="676"/>
      <c r="BF252" s="676"/>
      <c r="BG252" s="676"/>
      <c r="BH252" s="676"/>
      <c r="BI252" s="676"/>
      <c r="BJ252" s="676"/>
      <c r="BK252" s="676"/>
    </row>
    <row r="253" spans="1:63" s="68" customFormat="1" ht="18" customHeight="1">
      <c r="A253" s="70"/>
      <c r="B253" s="621" t="s">
        <v>64</v>
      </c>
      <c r="C253" s="621"/>
      <c r="D253" s="621"/>
      <c r="E253" s="621"/>
      <c r="F253" s="621"/>
      <c r="G253" s="621"/>
      <c r="H253" s="621"/>
      <c r="I253" s="621"/>
      <c r="J253" s="621"/>
      <c r="K253" s="621"/>
      <c r="L253" s="621"/>
      <c r="M253" s="621"/>
      <c r="N253" s="621"/>
      <c r="O253" s="621"/>
      <c r="P253" s="621"/>
      <c r="Q253" s="621"/>
      <c r="R253" s="621"/>
      <c r="S253" s="621"/>
      <c r="T253" s="621"/>
      <c r="U253" s="621"/>
      <c r="V253" s="621"/>
      <c r="W253" s="621"/>
      <c r="X253" s="621"/>
      <c r="Y253" s="621"/>
      <c r="Z253" s="621"/>
      <c r="AA253" s="621"/>
      <c r="AB253" s="621"/>
      <c r="AC253" s="129"/>
      <c r="AD253" s="129"/>
      <c r="AE253" s="129"/>
      <c r="AF253" s="129"/>
      <c r="AG253" s="129"/>
      <c r="AH253" s="129"/>
      <c r="AI253" s="129"/>
      <c r="AJ253" s="70"/>
      <c r="AK253" s="70"/>
      <c r="AL253" s="70"/>
      <c r="AM253" s="70"/>
      <c r="AQ253" s="677"/>
      <c r="AR253" s="677"/>
      <c r="AS253" s="677"/>
      <c r="AT253" s="677"/>
      <c r="AU253" s="677"/>
      <c r="AV253" s="289"/>
      <c r="AW253" s="289"/>
      <c r="AX253" s="676"/>
      <c r="AY253" s="676"/>
      <c r="AZ253" s="676"/>
      <c r="BA253" s="676"/>
      <c r="BB253" s="676"/>
      <c r="BC253" s="676"/>
      <c r="BD253" s="676"/>
      <c r="BE253" s="676"/>
      <c r="BF253" s="676"/>
      <c r="BG253" s="676"/>
      <c r="BH253" s="676"/>
      <c r="BI253" s="676"/>
      <c r="BJ253" s="676"/>
      <c r="BK253" s="676"/>
    </row>
    <row r="254" spans="1:63" s="68" customFormat="1" ht="4.5" customHeight="1">
      <c r="A254" s="70"/>
      <c r="B254" s="87"/>
      <c r="C254" s="70"/>
      <c r="D254" s="87"/>
      <c r="E254" s="87"/>
      <c r="F254" s="87"/>
      <c r="G254" s="87"/>
      <c r="H254" s="87"/>
      <c r="I254" s="87"/>
      <c r="J254" s="87"/>
      <c r="K254" s="87"/>
      <c r="L254" s="87"/>
      <c r="M254" s="87"/>
      <c r="N254" s="87"/>
      <c r="O254" s="87"/>
      <c r="P254" s="87"/>
      <c r="Q254" s="87"/>
      <c r="R254" s="87"/>
      <c r="S254" s="87"/>
      <c r="T254" s="87"/>
      <c r="U254" s="87"/>
      <c r="V254" s="87"/>
      <c r="W254" s="87"/>
      <c r="X254" s="87"/>
      <c r="Y254" s="87"/>
      <c r="Z254" s="87"/>
      <c r="AA254" s="87"/>
      <c r="AB254" s="87"/>
      <c r="AC254" s="87"/>
      <c r="AD254" s="87"/>
      <c r="AE254" s="87"/>
      <c r="AF254" s="87"/>
      <c r="AG254" s="87"/>
      <c r="AH254" s="70"/>
      <c r="AI254" s="70"/>
      <c r="AJ254" s="70"/>
      <c r="AK254" s="70"/>
      <c r="AL254" s="70"/>
      <c r="AM254" s="70"/>
      <c r="AQ254" s="674"/>
      <c r="AR254" s="674"/>
      <c r="AS254" s="675"/>
      <c r="AT254" s="674"/>
      <c r="AU254" s="674"/>
      <c r="AX254" s="333"/>
      <c r="AY254" s="333"/>
      <c r="AZ254" s="333"/>
      <c r="BA254" s="333"/>
      <c r="BB254" s="333"/>
      <c r="BC254" s="333"/>
      <c r="BD254" s="333"/>
      <c r="BE254" s="333"/>
      <c r="BF254" s="333"/>
      <c r="BG254" s="333"/>
      <c r="BH254" s="333"/>
      <c r="BI254" s="333"/>
      <c r="BJ254" s="333"/>
      <c r="BK254" s="333"/>
    </row>
    <row r="255" spans="1:63" s="70" customFormat="1" ht="18" customHeight="1">
      <c r="B255" s="388" t="s">
        <v>374</v>
      </c>
      <c r="D255" s="145"/>
      <c r="E255" s="145"/>
      <c r="F255" s="145"/>
      <c r="G255" s="145"/>
      <c r="H255" s="145"/>
      <c r="I255" s="145"/>
      <c r="J255" s="145"/>
      <c r="K255" s="145"/>
      <c r="L255" s="145"/>
      <c r="M255" s="145"/>
      <c r="N255" s="145"/>
      <c r="O255" s="145"/>
      <c r="P255" s="145"/>
      <c r="Q255" s="145"/>
      <c r="R255" s="145"/>
      <c r="S255" s="145"/>
      <c r="T255" s="145"/>
      <c r="U255" s="145"/>
      <c r="V255" s="145"/>
      <c r="W255" s="87"/>
      <c r="X255" s="87"/>
      <c r="Y255" s="87"/>
      <c r="Z255" s="87"/>
      <c r="AA255" s="87"/>
      <c r="AB255" s="87"/>
      <c r="AD255" s="173" t="s">
        <v>452</v>
      </c>
      <c r="AG255" s="173"/>
      <c r="AQ255" s="617"/>
      <c r="AR255" s="617"/>
      <c r="AS255" s="674"/>
      <c r="AT255" s="674"/>
      <c r="AU255" s="674"/>
      <c r="AX255" s="461"/>
      <c r="AY255" s="461"/>
      <c r="AZ255" s="461"/>
      <c r="BA255" s="461"/>
      <c r="BB255" s="461"/>
      <c r="BC255" s="461"/>
      <c r="BD255" s="461"/>
      <c r="BE255" s="461"/>
      <c r="BF255" s="461"/>
      <c r="BG255" s="461"/>
      <c r="BH255" s="461"/>
      <c r="BI255" s="461"/>
      <c r="BJ255" s="461"/>
      <c r="BK255" s="461"/>
    </row>
    <row r="256" spans="1:63" s="68" customFormat="1" ht="4.5" customHeight="1">
      <c r="A256" s="70"/>
      <c r="B256" s="87"/>
      <c r="C256" s="70"/>
      <c r="D256" s="87"/>
      <c r="E256" s="87"/>
      <c r="F256" s="87"/>
      <c r="G256" s="87"/>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70"/>
      <c r="AI256" s="70"/>
      <c r="AJ256" s="70"/>
      <c r="AK256" s="70"/>
      <c r="AL256" s="70"/>
      <c r="AM256" s="70"/>
      <c r="AQ256" s="674"/>
      <c r="AR256" s="674"/>
      <c r="AS256" s="675"/>
      <c r="AT256" s="674"/>
      <c r="AU256" s="674"/>
      <c r="AX256" s="333"/>
      <c r="AY256" s="333"/>
      <c r="AZ256" s="333"/>
      <c r="BA256" s="333"/>
      <c r="BB256" s="333"/>
      <c r="BC256" s="333"/>
      <c r="BD256" s="333"/>
      <c r="BE256" s="333"/>
      <c r="BF256" s="333"/>
      <c r="BG256" s="333"/>
      <c r="BH256" s="333"/>
      <c r="BI256" s="333"/>
      <c r="BJ256" s="333"/>
      <c r="BK256" s="333"/>
    </row>
    <row r="257" spans="1:63" s="70" customFormat="1" ht="18" customHeight="1">
      <c r="B257" s="388" t="s">
        <v>373</v>
      </c>
      <c r="D257" s="145"/>
      <c r="E257" s="145"/>
      <c r="F257" s="145"/>
      <c r="G257" s="145"/>
      <c r="H257" s="145"/>
      <c r="I257" s="145"/>
      <c r="J257" s="145"/>
      <c r="K257" s="145"/>
      <c r="L257" s="145"/>
      <c r="M257" s="145"/>
      <c r="N257" s="145"/>
      <c r="O257" s="145"/>
      <c r="P257" s="145"/>
      <c r="Q257" s="145"/>
      <c r="R257" s="145"/>
      <c r="S257" s="145"/>
      <c r="T257" s="145"/>
      <c r="U257" s="145"/>
      <c r="V257" s="145"/>
      <c r="W257" s="87"/>
      <c r="X257" s="87"/>
      <c r="Y257" s="87"/>
      <c r="Z257" s="87"/>
      <c r="AA257" s="87"/>
      <c r="AB257" s="87"/>
      <c r="AD257" s="173" t="s">
        <v>452</v>
      </c>
      <c r="AG257" s="173"/>
      <c r="AQ257" s="617"/>
      <c r="AR257" s="617"/>
      <c r="AS257" s="674"/>
      <c r="AT257" s="674"/>
      <c r="AU257" s="674"/>
      <c r="AX257" s="461"/>
      <c r="AY257" s="461"/>
      <c r="AZ257" s="461"/>
      <c r="BA257" s="461"/>
      <c r="BB257" s="461"/>
      <c r="BC257" s="461"/>
      <c r="BD257" s="461"/>
      <c r="BE257" s="461"/>
      <c r="BF257" s="461"/>
      <c r="BG257" s="461"/>
      <c r="BH257" s="461"/>
      <c r="BI257" s="461"/>
      <c r="BJ257" s="461"/>
      <c r="BK257" s="461"/>
    </row>
    <row r="258" spans="1:63" s="70" customFormat="1" ht="18" customHeight="1">
      <c r="A258" s="86" t="s">
        <v>487</v>
      </c>
    </row>
    <row r="259" spans="1:63" s="68" customFormat="1" ht="18" customHeight="1">
      <c r="A259" s="70"/>
      <c r="B259" s="720" t="s">
        <v>90</v>
      </c>
      <c r="C259" s="720"/>
      <c r="D259" s="720"/>
      <c r="E259" s="720"/>
      <c r="F259" s="720"/>
      <c r="G259" s="720"/>
      <c r="H259" s="720"/>
      <c r="I259" s="720"/>
      <c r="J259" s="720"/>
      <c r="K259" s="720"/>
      <c r="L259" s="720"/>
      <c r="M259" s="720"/>
      <c r="N259" s="720"/>
      <c r="O259" s="720"/>
      <c r="P259" s="720"/>
      <c r="Q259" s="720"/>
      <c r="R259" s="720"/>
      <c r="S259" s="720"/>
      <c r="T259" s="720"/>
      <c r="U259" s="720"/>
      <c r="V259" s="720"/>
      <c r="W259" s="720"/>
      <c r="X259" s="720"/>
      <c r="Y259" s="720"/>
      <c r="Z259" s="720"/>
      <c r="AA259" s="720"/>
      <c r="AB259" s="720"/>
      <c r="AC259" s="720"/>
      <c r="AD259" s="720"/>
      <c r="AE259" s="720"/>
      <c r="AF259" s="70"/>
      <c r="AG259" s="70"/>
      <c r="AH259" s="70"/>
      <c r="AI259" s="70"/>
      <c r="AJ259" s="70"/>
      <c r="AK259" s="70"/>
      <c r="AL259" s="70"/>
      <c r="AM259" s="70"/>
    </row>
    <row r="260" spans="1:63" s="68" customFormat="1" ht="18" customHeight="1">
      <c r="A260" s="70"/>
      <c r="B260" s="678" t="s">
        <v>66</v>
      </c>
      <c r="C260" s="679"/>
      <c r="D260" s="679"/>
      <c r="E260" s="679"/>
      <c r="F260" s="679"/>
      <c r="G260" s="680"/>
      <c r="H260" s="692" t="s">
        <v>110</v>
      </c>
      <c r="I260" s="693"/>
      <c r="J260" s="693"/>
      <c r="K260" s="693"/>
      <c r="L260" s="693"/>
      <c r="M260" s="694"/>
      <c r="N260" s="678" t="s">
        <v>122</v>
      </c>
      <c r="O260" s="684"/>
      <c r="P260" s="684"/>
      <c r="Q260" s="684"/>
      <c r="R260" s="684"/>
      <c r="S260" s="684"/>
      <c r="T260" s="684"/>
      <c r="U260" s="684"/>
      <c r="V260" s="684"/>
      <c r="W260" s="684"/>
      <c r="X260" s="684"/>
      <c r="Y260" s="685"/>
      <c r="Z260" s="678" t="s">
        <v>141</v>
      </c>
      <c r="AA260" s="679"/>
      <c r="AB260" s="679"/>
      <c r="AC260" s="679"/>
      <c r="AD260" s="679"/>
      <c r="AE260" s="680"/>
      <c r="AF260" s="70"/>
      <c r="AG260" s="70"/>
      <c r="AH260" s="70"/>
      <c r="AI260" s="70"/>
      <c r="AJ260" s="70"/>
      <c r="AK260" s="70"/>
      <c r="AL260" s="70"/>
      <c r="AM260" s="70"/>
    </row>
    <row r="261" spans="1:63" s="68" customFormat="1" ht="18" customHeight="1">
      <c r="A261" s="70"/>
      <c r="B261" s="681"/>
      <c r="C261" s="682"/>
      <c r="D261" s="682"/>
      <c r="E261" s="682"/>
      <c r="F261" s="682"/>
      <c r="G261" s="683"/>
      <c r="H261" s="692" t="s">
        <v>60</v>
      </c>
      <c r="I261" s="693"/>
      <c r="J261" s="693"/>
      <c r="K261" s="693"/>
      <c r="L261" s="693"/>
      <c r="M261" s="694"/>
      <c r="N261" s="686"/>
      <c r="O261" s="687"/>
      <c r="P261" s="687"/>
      <c r="Q261" s="687"/>
      <c r="R261" s="687"/>
      <c r="S261" s="687"/>
      <c r="T261" s="687"/>
      <c r="U261" s="687"/>
      <c r="V261" s="687"/>
      <c r="W261" s="687"/>
      <c r="X261" s="687"/>
      <c r="Y261" s="688"/>
      <c r="Z261" s="689"/>
      <c r="AA261" s="690"/>
      <c r="AB261" s="690"/>
      <c r="AC261" s="690"/>
      <c r="AD261" s="690"/>
      <c r="AE261" s="691"/>
      <c r="AF261" s="70"/>
      <c r="AG261" s="70"/>
      <c r="AH261" s="70"/>
      <c r="AI261" s="70"/>
      <c r="AJ261" s="70"/>
      <c r="AK261" s="70"/>
      <c r="AL261" s="70"/>
      <c r="AM261" s="70"/>
    </row>
    <row r="262" spans="1:63" s="68" customFormat="1" ht="17.25" customHeight="1">
      <c r="A262" s="70"/>
      <c r="B262" s="657" t="s">
        <v>518</v>
      </c>
      <c r="C262" s="658"/>
      <c r="D262" s="658"/>
      <c r="E262" s="658"/>
      <c r="F262" s="658"/>
      <c r="G262" s="659"/>
      <c r="H262" s="654" t="s">
        <v>519</v>
      </c>
      <c r="I262" s="655"/>
      <c r="J262" s="655"/>
      <c r="K262" s="655"/>
      <c r="L262" s="655"/>
      <c r="M262" s="656"/>
      <c r="N262" s="657" t="s">
        <v>520</v>
      </c>
      <c r="O262" s="658"/>
      <c r="P262" s="658"/>
      <c r="Q262" s="658"/>
      <c r="R262" s="658"/>
      <c r="S262" s="658"/>
      <c r="T262" s="658"/>
      <c r="U262" s="658"/>
      <c r="V262" s="658"/>
      <c r="W262" s="658"/>
      <c r="X262" s="658"/>
      <c r="Y262" s="659"/>
      <c r="Z262" s="657" t="s">
        <v>521</v>
      </c>
      <c r="AA262" s="658"/>
      <c r="AB262" s="658"/>
      <c r="AC262" s="658"/>
      <c r="AD262" s="658"/>
      <c r="AE262" s="659"/>
      <c r="AF262" s="70"/>
      <c r="AG262" s="70"/>
      <c r="AH262" s="70"/>
      <c r="AI262" s="70"/>
      <c r="AJ262" s="70"/>
      <c r="AK262" s="70"/>
      <c r="AL262" s="70"/>
      <c r="AM262" s="70"/>
    </row>
    <row r="263" spans="1:63" s="68" customFormat="1" ht="17.25" customHeight="1">
      <c r="A263" s="70"/>
      <c r="B263" s="660"/>
      <c r="C263" s="661"/>
      <c r="D263" s="661"/>
      <c r="E263" s="661"/>
      <c r="F263" s="661"/>
      <c r="G263" s="662"/>
      <c r="H263" s="695" t="s">
        <v>522</v>
      </c>
      <c r="I263" s="695"/>
      <c r="J263" s="695"/>
      <c r="K263" s="695"/>
      <c r="L263" s="695"/>
      <c r="M263" s="695"/>
      <c r="N263" s="660"/>
      <c r="O263" s="661"/>
      <c r="P263" s="661"/>
      <c r="Q263" s="661"/>
      <c r="R263" s="661"/>
      <c r="S263" s="661"/>
      <c r="T263" s="661"/>
      <c r="U263" s="661"/>
      <c r="V263" s="661"/>
      <c r="W263" s="661"/>
      <c r="X263" s="661"/>
      <c r="Y263" s="662"/>
      <c r="Z263" s="660"/>
      <c r="AA263" s="661"/>
      <c r="AB263" s="661"/>
      <c r="AC263" s="661"/>
      <c r="AD263" s="661"/>
      <c r="AE263" s="662"/>
      <c r="AF263" s="70"/>
      <c r="AG263" s="70"/>
      <c r="AH263" s="70"/>
      <c r="AI263" s="70"/>
      <c r="AJ263" s="70"/>
      <c r="AK263" s="70"/>
      <c r="AL263" s="70"/>
      <c r="AM263" s="70"/>
    </row>
    <row r="264" spans="1:63" s="68" customFormat="1" ht="17.25" customHeight="1">
      <c r="A264" s="70"/>
      <c r="B264" s="657" t="s">
        <v>523</v>
      </c>
      <c r="C264" s="658"/>
      <c r="D264" s="658"/>
      <c r="E264" s="658"/>
      <c r="F264" s="658"/>
      <c r="G264" s="659"/>
      <c r="H264" s="654" t="s">
        <v>524</v>
      </c>
      <c r="I264" s="655"/>
      <c r="J264" s="655"/>
      <c r="K264" s="655"/>
      <c r="L264" s="655"/>
      <c r="M264" s="656"/>
      <c r="N264" s="657" t="s">
        <v>520</v>
      </c>
      <c r="O264" s="658"/>
      <c r="P264" s="658"/>
      <c r="Q264" s="658"/>
      <c r="R264" s="658"/>
      <c r="S264" s="658"/>
      <c r="T264" s="658"/>
      <c r="U264" s="658"/>
      <c r="V264" s="658"/>
      <c r="W264" s="658"/>
      <c r="X264" s="658"/>
      <c r="Y264" s="659"/>
      <c r="Z264" s="657" t="s">
        <v>521</v>
      </c>
      <c r="AA264" s="658"/>
      <c r="AB264" s="658"/>
      <c r="AC264" s="658"/>
      <c r="AD264" s="658"/>
      <c r="AE264" s="659"/>
      <c r="AF264" s="70"/>
      <c r="AG264" s="70"/>
      <c r="AH264" s="70"/>
      <c r="AI264" s="70"/>
      <c r="AJ264" s="70"/>
      <c r="AK264" s="70"/>
      <c r="AL264" s="70"/>
      <c r="AM264" s="70"/>
    </row>
    <row r="265" spans="1:63" s="68" customFormat="1" ht="17.25" customHeight="1">
      <c r="A265" s="70"/>
      <c r="B265" s="660"/>
      <c r="C265" s="661"/>
      <c r="D265" s="661"/>
      <c r="E265" s="661"/>
      <c r="F265" s="661"/>
      <c r="G265" s="662"/>
      <c r="H265" s="695" t="s">
        <v>525</v>
      </c>
      <c r="I265" s="695"/>
      <c r="J265" s="695"/>
      <c r="K265" s="695"/>
      <c r="L265" s="695"/>
      <c r="M265" s="695"/>
      <c r="N265" s="660"/>
      <c r="O265" s="661"/>
      <c r="P265" s="661"/>
      <c r="Q265" s="661"/>
      <c r="R265" s="661"/>
      <c r="S265" s="661"/>
      <c r="T265" s="661"/>
      <c r="U265" s="661"/>
      <c r="V265" s="661"/>
      <c r="W265" s="661"/>
      <c r="X265" s="661"/>
      <c r="Y265" s="662"/>
      <c r="Z265" s="660"/>
      <c r="AA265" s="661"/>
      <c r="AB265" s="661"/>
      <c r="AC265" s="661"/>
      <c r="AD265" s="661"/>
      <c r="AE265" s="662"/>
      <c r="AF265" s="70"/>
      <c r="AG265" s="70"/>
      <c r="AH265" s="70"/>
      <c r="AI265" s="70"/>
      <c r="AJ265" s="70"/>
      <c r="AK265" s="70"/>
      <c r="AL265" s="70"/>
      <c r="AM265" s="70"/>
    </row>
    <row r="266" spans="1:63" s="68" customFormat="1" ht="17.25" customHeight="1">
      <c r="A266" s="70"/>
      <c r="B266" s="657"/>
      <c r="C266" s="658"/>
      <c r="D266" s="658"/>
      <c r="E266" s="658"/>
      <c r="F266" s="658"/>
      <c r="G266" s="659"/>
      <c r="H266" s="654"/>
      <c r="I266" s="655"/>
      <c r="J266" s="655"/>
      <c r="K266" s="655"/>
      <c r="L266" s="655"/>
      <c r="M266" s="656"/>
      <c r="N266" s="657"/>
      <c r="O266" s="663"/>
      <c r="P266" s="663"/>
      <c r="Q266" s="663"/>
      <c r="R266" s="663"/>
      <c r="S266" s="663"/>
      <c r="T266" s="663"/>
      <c r="U266" s="663"/>
      <c r="V266" s="663"/>
      <c r="W266" s="663"/>
      <c r="X266" s="663"/>
      <c r="Y266" s="664"/>
      <c r="Z266" s="657"/>
      <c r="AA266" s="658"/>
      <c r="AB266" s="658"/>
      <c r="AC266" s="658"/>
      <c r="AD266" s="658"/>
      <c r="AE266" s="659"/>
      <c r="AF266" s="70"/>
      <c r="AG266" s="70"/>
      <c r="AH266" s="70"/>
      <c r="AI266" s="70"/>
      <c r="AJ266" s="70"/>
      <c r="AK266" s="70"/>
      <c r="AL266" s="70"/>
      <c r="AM266" s="70"/>
    </row>
    <row r="267" spans="1:63" s="68" customFormat="1" ht="17.25" customHeight="1">
      <c r="A267" s="70"/>
      <c r="B267" s="660"/>
      <c r="C267" s="661"/>
      <c r="D267" s="661"/>
      <c r="E267" s="661"/>
      <c r="F267" s="661"/>
      <c r="G267" s="662"/>
      <c r="H267" s="695"/>
      <c r="I267" s="695"/>
      <c r="J267" s="695"/>
      <c r="K267" s="695"/>
      <c r="L267" s="695"/>
      <c r="M267" s="695"/>
      <c r="N267" s="665"/>
      <c r="O267" s="666"/>
      <c r="P267" s="666"/>
      <c r="Q267" s="666"/>
      <c r="R267" s="666"/>
      <c r="S267" s="666"/>
      <c r="T267" s="666"/>
      <c r="U267" s="666"/>
      <c r="V267" s="666"/>
      <c r="W267" s="666"/>
      <c r="X267" s="666"/>
      <c r="Y267" s="667"/>
      <c r="Z267" s="660"/>
      <c r="AA267" s="661"/>
      <c r="AB267" s="661"/>
      <c r="AC267" s="661"/>
      <c r="AD267" s="661"/>
      <c r="AE267" s="662"/>
      <c r="AF267" s="70"/>
      <c r="AG267" s="70"/>
      <c r="AH267" s="70"/>
      <c r="AI267" s="70"/>
      <c r="AJ267" s="70"/>
      <c r="AK267" s="70"/>
      <c r="AL267" s="70"/>
      <c r="AM267" s="70"/>
    </row>
    <row r="268" spans="1:63" s="68" customFormat="1" ht="15" customHeight="1">
      <c r="A268" s="70"/>
      <c r="B268" s="100" t="s">
        <v>307</v>
      </c>
      <c r="C268" s="133"/>
      <c r="D268" s="133"/>
      <c r="E268" s="133"/>
      <c r="F268" s="133"/>
      <c r="G268" s="133"/>
      <c r="H268" s="133"/>
      <c r="I268" s="133"/>
      <c r="J268" s="133"/>
      <c r="K268" s="133"/>
      <c r="L268" s="133"/>
      <c r="M268" s="133"/>
      <c r="N268" s="172"/>
      <c r="O268" s="172"/>
      <c r="P268" s="172"/>
      <c r="Q268" s="172"/>
      <c r="R268" s="172"/>
      <c r="S268" s="172"/>
      <c r="T268" s="172"/>
      <c r="U268" s="172"/>
      <c r="V268" s="172"/>
      <c r="W268" s="172"/>
      <c r="X268" s="172"/>
      <c r="Y268" s="172"/>
      <c r="Z268" s="172"/>
      <c r="AA268" s="172"/>
      <c r="AB268" s="172"/>
      <c r="AC268" s="172"/>
      <c r="AD268" s="172"/>
      <c r="AE268" s="172"/>
      <c r="AF268" s="70"/>
      <c r="AG268" s="70"/>
      <c r="AH268" s="70"/>
      <c r="AI268" s="70"/>
      <c r="AJ268" s="70"/>
      <c r="AK268" s="70"/>
      <c r="AL268" s="70"/>
      <c r="AM268" s="70"/>
    </row>
    <row r="269" spans="1:63" s="68" customFormat="1" ht="15" customHeight="1">
      <c r="A269" s="70"/>
      <c r="B269" s="87" t="s">
        <v>42</v>
      </c>
      <c r="C269" s="84"/>
      <c r="D269" s="84"/>
      <c r="E269" s="84"/>
      <c r="F269" s="84"/>
      <c r="G269" s="84"/>
      <c r="H269" s="84"/>
      <c r="I269" s="84"/>
      <c r="J269" s="84"/>
      <c r="K269" s="84"/>
      <c r="L269" s="84"/>
      <c r="M269" s="84"/>
      <c r="N269" s="84"/>
      <c r="O269" s="84"/>
      <c r="P269" s="84"/>
      <c r="Q269" s="84"/>
      <c r="R269" s="84"/>
      <c r="S269" s="84"/>
      <c r="T269" s="84"/>
      <c r="U269" s="84"/>
      <c r="V269" s="84"/>
      <c r="W269" s="84"/>
      <c r="X269" s="84"/>
      <c r="Y269" s="84"/>
      <c r="Z269" s="84"/>
      <c r="AA269" s="84"/>
      <c r="AB269" s="84"/>
      <c r="AC269" s="84"/>
      <c r="AD269" s="84"/>
      <c r="AE269" s="84"/>
      <c r="AF269" s="70"/>
      <c r="AG269" s="70"/>
      <c r="AH269" s="70"/>
      <c r="AI269" s="70"/>
      <c r="AJ269" s="70"/>
      <c r="AK269" s="70"/>
      <c r="AL269" s="70"/>
      <c r="AM269" s="70"/>
    </row>
    <row r="270" spans="1:63" s="68" customFormat="1" ht="18" customHeight="1">
      <c r="A270" s="70"/>
      <c r="B270" s="70"/>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211"/>
      <c r="AF270" s="70"/>
      <c r="AG270" s="70"/>
      <c r="AH270" s="70"/>
      <c r="AI270" s="70"/>
      <c r="AJ270" s="70"/>
      <c r="AK270" s="70"/>
      <c r="AL270" s="70"/>
      <c r="AM270" s="70"/>
    </row>
    <row r="271" spans="1:63" s="68" customFormat="1" ht="18" customHeight="1" thickBot="1">
      <c r="A271" s="645" t="s">
        <v>220</v>
      </c>
      <c r="B271" s="645"/>
      <c r="C271" s="645"/>
      <c r="D271" s="645"/>
      <c r="E271" s="645"/>
      <c r="F271" s="645"/>
      <c r="G271" s="645"/>
      <c r="H271" s="645"/>
      <c r="I271" s="645"/>
      <c r="J271" s="645"/>
      <c r="K271" s="645"/>
      <c r="L271" s="645"/>
      <c r="M271" s="645"/>
      <c r="N271" s="645"/>
      <c r="O271" s="645"/>
      <c r="P271" s="645"/>
      <c r="Q271" s="645"/>
      <c r="R271" s="645"/>
      <c r="S271" s="645"/>
      <c r="T271" s="645"/>
      <c r="U271" s="645"/>
      <c r="V271" s="645"/>
      <c r="W271" s="645"/>
      <c r="X271" s="645"/>
      <c r="Y271" s="645"/>
      <c r="Z271" s="645"/>
      <c r="AA271" s="645"/>
      <c r="AB271" s="645"/>
      <c r="AC271" s="645"/>
      <c r="AD271" s="645"/>
      <c r="AE271" s="645"/>
      <c r="AF271" s="70"/>
      <c r="AG271" s="70"/>
      <c r="AH271" s="70"/>
      <c r="AI271" s="70"/>
      <c r="AJ271" s="70"/>
      <c r="AK271" s="70"/>
      <c r="AL271" s="70"/>
      <c r="AM271" s="70"/>
    </row>
    <row r="272" spans="1:63" s="68" customFormat="1" ht="15" customHeight="1">
      <c r="A272" s="86"/>
      <c r="B272" s="721" t="s">
        <v>526</v>
      </c>
      <c r="C272" s="722"/>
      <c r="D272" s="722"/>
      <c r="E272" s="722"/>
      <c r="F272" s="722"/>
      <c r="G272" s="722"/>
      <c r="H272" s="722"/>
      <c r="I272" s="722"/>
      <c r="J272" s="722"/>
      <c r="K272" s="722"/>
      <c r="L272" s="722"/>
      <c r="M272" s="722"/>
      <c r="N272" s="722"/>
      <c r="O272" s="722"/>
      <c r="P272" s="722"/>
      <c r="Q272" s="722"/>
      <c r="R272" s="722"/>
      <c r="S272" s="722"/>
      <c r="T272" s="722"/>
      <c r="U272" s="722"/>
      <c r="V272" s="722"/>
      <c r="W272" s="722"/>
      <c r="X272" s="722"/>
      <c r="Y272" s="722"/>
      <c r="Z272" s="722"/>
      <c r="AA272" s="722"/>
      <c r="AB272" s="723"/>
      <c r="AD272" s="70"/>
      <c r="AE272" s="70"/>
      <c r="AF272" s="70"/>
      <c r="AG272" s="70"/>
    </row>
    <row r="273" spans="1:39" s="68" customFormat="1" ht="15" customHeight="1">
      <c r="A273" s="86"/>
      <c r="B273" s="724"/>
      <c r="C273" s="725"/>
      <c r="D273" s="725"/>
      <c r="E273" s="725"/>
      <c r="F273" s="725"/>
      <c r="G273" s="725"/>
      <c r="H273" s="725"/>
      <c r="I273" s="725"/>
      <c r="J273" s="725"/>
      <c r="K273" s="725"/>
      <c r="L273" s="725"/>
      <c r="M273" s="725"/>
      <c r="N273" s="725"/>
      <c r="O273" s="725"/>
      <c r="P273" s="725"/>
      <c r="Q273" s="725"/>
      <c r="R273" s="725"/>
      <c r="S273" s="725"/>
      <c r="T273" s="725"/>
      <c r="U273" s="725"/>
      <c r="V273" s="725"/>
      <c r="W273" s="725"/>
      <c r="X273" s="725"/>
      <c r="Y273" s="725"/>
      <c r="Z273" s="725"/>
      <c r="AA273" s="725"/>
      <c r="AB273" s="726"/>
      <c r="AD273" s="70"/>
      <c r="AE273" s="70"/>
      <c r="AF273" s="70"/>
      <c r="AG273" s="70"/>
    </row>
    <row r="274" spans="1:39" s="68" customFormat="1" ht="15" customHeight="1">
      <c r="A274" s="86"/>
      <c r="B274" s="724"/>
      <c r="C274" s="725"/>
      <c r="D274" s="725"/>
      <c r="E274" s="725"/>
      <c r="F274" s="725"/>
      <c r="G274" s="725"/>
      <c r="H274" s="725"/>
      <c r="I274" s="725"/>
      <c r="J274" s="725"/>
      <c r="K274" s="725"/>
      <c r="L274" s="725"/>
      <c r="M274" s="725"/>
      <c r="N274" s="725"/>
      <c r="O274" s="725"/>
      <c r="P274" s="725"/>
      <c r="Q274" s="725"/>
      <c r="R274" s="725"/>
      <c r="S274" s="725"/>
      <c r="T274" s="725"/>
      <c r="U274" s="725"/>
      <c r="V274" s="725"/>
      <c r="W274" s="725"/>
      <c r="X274" s="725"/>
      <c r="Y274" s="725"/>
      <c r="Z274" s="725"/>
      <c r="AA274" s="725"/>
      <c r="AB274" s="726"/>
      <c r="AD274" s="70"/>
      <c r="AE274" s="70"/>
      <c r="AF274" s="70"/>
      <c r="AG274" s="70"/>
    </row>
    <row r="275" spans="1:39" s="68" customFormat="1" ht="15" customHeight="1" thickBot="1">
      <c r="A275" s="70"/>
      <c r="B275" s="727"/>
      <c r="C275" s="728"/>
      <c r="D275" s="728"/>
      <c r="E275" s="728"/>
      <c r="F275" s="728"/>
      <c r="G275" s="728"/>
      <c r="H275" s="728"/>
      <c r="I275" s="728"/>
      <c r="J275" s="728"/>
      <c r="K275" s="728"/>
      <c r="L275" s="728"/>
      <c r="M275" s="728"/>
      <c r="N275" s="728"/>
      <c r="O275" s="728"/>
      <c r="P275" s="728"/>
      <c r="Q275" s="728"/>
      <c r="R275" s="728"/>
      <c r="S275" s="728"/>
      <c r="T275" s="728"/>
      <c r="U275" s="728"/>
      <c r="V275" s="728"/>
      <c r="W275" s="728"/>
      <c r="X275" s="728"/>
      <c r="Y275" s="728"/>
      <c r="Z275" s="728"/>
      <c r="AA275" s="728"/>
      <c r="AB275" s="729"/>
      <c r="AD275" s="70"/>
      <c r="AE275" s="70"/>
      <c r="AF275" s="70"/>
      <c r="AG275" s="70"/>
    </row>
    <row r="276" spans="1:39" s="68" customFormat="1" ht="18" customHeight="1">
      <c r="A276" s="70"/>
      <c r="B276" s="70"/>
      <c r="C276" s="70"/>
      <c r="D276" s="70"/>
      <c r="E276" s="70"/>
      <c r="F276" s="70"/>
      <c r="G276" s="70"/>
      <c r="H276" s="70"/>
      <c r="I276" s="70"/>
      <c r="J276" s="70"/>
      <c r="K276" s="70"/>
      <c r="L276" s="70"/>
      <c r="M276" s="70"/>
      <c r="N276" s="70"/>
      <c r="O276" s="70"/>
      <c r="P276" s="70"/>
      <c r="Q276" s="70"/>
      <c r="R276" s="70"/>
      <c r="S276" s="70"/>
      <c r="T276" s="70"/>
      <c r="U276" s="70"/>
      <c r="V276" s="70"/>
      <c r="W276" s="70"/>
      <c r="X276" s="70"/>
      <c r="Y276" s="70"/>
      <c r="Z276" s="70"/>
      <c r="AA276" s="70"/>
      <c r="AB276" s="70"/>
      <c r="AC276" s="70"/>
      <c r="AD276" s="70"/>
      <c r="AE276" s="70"/>
      <c r="AF276" s="70"/>
      <c r="AG276" s="70"/>
      <c r="AH276" s="70"/>
      <c r="AI276" s="70"/>
      <c r="AJ276" s="70"/>
      <c r="AK276" s="70"/>
      <c r="AL276" s="70"/>
      <c r="AM276" s="70"/>
    </row>
    <row r="277" spans="1:39" s="68" customFormat="1" ht="15" customHeight="1">
      <c r="A277" s="70"/>
      <c r="B277" s="70"/>
      <c r="C277" s="70"/>
      <c r="D277" s="70"/>
      <c r="E277" s="70"/>
      <c r="F277" s="70"/>
      <c r="G277" s="70"/>
      <c r="H277" s="70"/>
      <c r="I277" s="70"/>
      <c r="J277" s="70"/>
      <c r="K277" s="70"/>
      <c r="L277" s="70"/>
      <c r="M277" s="70"/>
      <c r="N277" s="70"/>
      <c r="O277" s="70"/>
      <c r="P277" s="70"/>
      <c r="Q277" s="70"/>
      <c r="R277" s="70"/>
      <c r="S277" s="70"/>
      <c r="T277" s="70"/>
      <c r="U277" s="70"/>
      <c r="V277" s="70"/>
      <c r="W277" s="70"/>
      <c r="X277" s="70"/>
      <c r="Y277" s="70"/>
      <c r="Z277" s="70"/>
      <c r="AA277" s="70"/>
      <c r="AB277" s="70"/>
      <c r="AC277" s="70"/>
      <c r="AD277" s="70"/>
      <c r="AE277" s="583" t="s">
        <v>107</v>
      </c>
      <c r="AF277" s="583"/>
      <c r="AG277" s="583"/>
      <c r="AH277" s="70"/>
      <c r="AI277" s="70"/>
      <c r="AJ277" s="70"/>
      <c r="AK277" s="70"/>
      <c r="AL277" s="70"/>
      <c r="AM277" s="70"/>
    </row>
    <row r="278" spans="1:39" s="68" customFormat="1" ht="4.5" customHeight="1">
      <c r="A278" s="70"/>
      <c r="B278" s="70"/>
      <c r="C278" s="70"/>
      <c r="D278" s="70"/>
      <c r="E278" s="70"/>
      <c r="F278" s="70"/>
      <c r="G278" s="70"/>
      <c r="H278" s="70"/>
      <c r="I278" s="70"/>
      <c r="J278" s="70"/>
      <c r="K278" s="70"/>
      <c r="L278" s="70"/>
      <c r="M278" s="70"/>
      <c r="N278" s="70"/>
      <c r="O278" s="70"/>
      <c r="P278" s="70"/>
      <c r="Q278" s="70"/>
      <c r="R278" s="70"/>
      <c r="S278" s="70"/>
      <c r="T278" s="70"/>
      <c r="U278" s="70"/>
      <c r="V278" s="70"/>
      <c r="W278" s="70"/>
      <c r="X278" s="70"/>
      <c r="Y278" s="70"/>
      <c r="Z278" s="133"/>
      <c r="AA278" s="133"/>
      <c r="AB278" s="70"/>
      <c r="AC278" s="70"/>
      <c r="AD278" s="70"/>
      <c r="AE278" s="133"/>
      <c r="AF278" s="70"/>
      <c r="AG278" s="70"/>
      <c r="AH278" s="70"/>
      <c r="AI278" s="70"/>
      <c r="AJ278" s="70"/>
      <c r="AK278" s="70"/>
      <c r="AL278" s="70"/>
      <c r="AM278" s="70"/>
    </row>
    <row r="279" spans="1:39" s="68" customFormat="1" ht="18" customHeight="1">
      <c r="A279" s="645" t="s">
        <v>303</v>
      </c>
      <c r="B279" s="645"/>
      <c r="C279" s="645"/>
      <c r="D279" s="645"/>
      <c r="E279" s="645"/>
      <c r="F279" s="645"/>
      <c r="G279" s="645"/>
      <c r="H279" s="645"/>
      <c r="I279" s="645"/>
      <c r="J279" s="645"/>
      <c r="K279" s="645"/>
      <c r="L279" s="645"/>
      <c r="M279" s="645"/>
      <c r="N279" s="645"/>
      <c r="O279" s="645"/>
      <c r="P279" s="645"/>
      <c r="Q279" s="645"/>
      <c r="R279" s="645"/>
      <c r="S279" s="645"/>
      <c r="T279" s="645"/>
      <c r="U279" s="645"/>
      <c r="V279" s="645"/>
      <c r="W279" s="645"/>
      <c r="X279" s="645"/>
      <c r="Y279" s="645"/>
      <c r="Z279" s="645"/>
      <c r="AA279" s="645"/>
      <c r="AB279" s="645"/>
      <c r="AC279" s="645"/>
      <c r="AD279" s="645"/>
      <c r="AE279" s="70"/>
      <c r="AF279" s="173" t="s">
        <v>452</v>
      </c>
      <c r="AG279" s="70"/>
      <c r="AH279" s="70"/>
      <c r="AI279" s="70"/>
      <c r="AJ279" s="70"/>
      <c r="AK279" s="70"/>
      <c r="AL279" s="70"/>
      <c r="AM279" s="70"/>
    </row>
    <row r="284" spans="1:39" ht="16.5" customHeight="1">
      <c r="R284" s="182"/>
      <c r="S284" s="182"/>
    </row>
  </sheetData>
  <mergeCells count="406">
    <mergeCell ref="S56:T56"/>
    <mergeCell ref="J56:K56"/>
    <mergeCell ref="T128:AH132"/>
    <mergeCell ref="AC85:AF85"/>
    <mergeCell ref="AC90:AF90"/>
    <mergeCell ref="AC98:AF98"/>
    <mergeCell ref="W98:Z98"/>
    <mergeCell ref="AB61:AG66"/>
    <mergeCell ref="C85:AB87"/>
    <mergeCell ref="C90:AB92"/>
    <mergeCell ref="J72:K72"/>
    <mergeCell ref="S72:T72"/>
    <mergeCell ref="B73:F75"/>
    <mergeCell ref="G73:K75"/>
    <mergeCell ref="L73:P75"/>
    <mergeCell ref="Q73:U75"/>
    <mergeCell ref="V73:Z75"/>
    <mergeCell ref="B65:F67"/>
    <mergeCell ref="G65:K67"/>
    <mergeCell ref="L65:P67"/>
    <mergeCell ref="Q65:U67"/>
    <mergeCell ref="V65:Z67"/>
    <mergeCell ref="B69:F71"/>
    <mergeCell ref="B56:F56"/>
    <mergeCell ref="S20:T20"/>
    <mergeCell ref="U20:V20"/>
    <mergeCell ref="G69:K71"/>
    <mergeCell ref="L69:P71"/>
    <mergeCell ref="Q69:U71"/>
    <mergeCell ref="V69:Z71"/>
    <mergeCell ref="V57:Z60"/>
    <mergeCell ref="V61:Z63"/>
    <mergeCell ref="Q57:U60"/>
    <mergeCell ref="Q61:U63"/>
    <mergeCell ref="L57:P60"/>
    <mergeCell ref="L61:P63"/>
    <mergeCell ref="G57:K60"/>
    <mergeCell ref="J68:K68"/>
    <mergeCell ref="S68:T68"/>
    <mergeCell ref="A26:AH26"/>
    <mergeCell ref="A28:AH28"/>
    <mergeCell ref="A31:AH31"/>
    <mergeCell ref="B32:C32"/>
    <mergeCell ref="J32:K32"/>
    <mergeCell ref="S32:T32"/>
    <mergeCell ref="D33:U33"/>
    <mergeCell ref="V33:AG33"/>
    <mergeCell ref="A29:AH29"/>
    <mergeCell ref="C10:G10"/>
    <mergeCell ref="H10:Z10"/>
    <mergeCell ref="C11:G11"/>
    <mergeCell ref="H11:Q11"/>
    <mergeCell ref="C12:G12"/>
    <mergeCell ref="H12:Q12"/>
    <mergeCell ref="C13:G13"/>
    <mergeCell ref="H13:Y13"/>
    <mergeCell ref="B14:G14"/>
    <mergeCell ref="H14:I14"/>
    <mergeCell ref="A2:AH2"/>
    <mergeCell ref="A3:AJ3"/>
    <mergeCell ref="B7:G7"/>
    <mergeCell ref="H7:AE7"/>
    <mergeCell ref="B8:G8"/>
    <mergeCell ref="H8:AE8"/>
    <mergeCell ref="C9:G9"/>
    <mergeCell ref="H9:N9"/>
    <mergeCell ref="O9:Y9"/>
    <mergeCell ref="D34:L34"/>
    <mergeCell ref="M34:U34"/>
    <mergeCell ref="AE34:AG34"/>
    <mergeCell ref="D35:F35"/>
    <mergeCell ref="G35:I35"/>
    <mergeCell ref="J35:L35"/>
    <mergeCell ref="M35:O35"/>
    <mergeCell ref="P35:R35"/>
    <mergeCell ref="S35:U35"/>
    <mergeCell ref="AE35:AG35"/>
    <mergeCell ref="AK35:AM35"/>
    <mergeCell ref="B36:C36"/>
    <mergeCell ref="D36:F36"/>
    <mergeCell ref="G36:I36"/>
    <mergeCell ref="J36:L36"/>
    <mergeCell ref="M36:O36"/>
    <mergeCell ref="P36:R36"/>
    <mergeCell ref="S36:U36"/>
    <mergeCell ref="V36:X36"/>
    <mergeCell ref="Y36:AA36"/>
    <mergeCell ref="AB36:AD36"/>
    <mergeCell ref="AE36:AG36"/>
    <mergeCell ref="AK36:AM36"/>
    <mergeCell ref="AB37:AD37"/>
    <mergeCell ref="AE37:AG37"/>
    <mergeCell ref="AL37:AM37"/>
    <mergeCell ref="B38:C38"/>
    <mergeCell ref="D38:F38"/>
    <mergeCell ref="G38:I38"/>
    <mergeCell ref="J38:L38"/>
    <mergeCell ref="M38:O38"/>
    <mergeCell ref="P38:R38"/>
    <mergeCell ref="S38:U38"/>
    <mergeCell ref="V38:X38"/>
    <mergeCell ref="Y38:AA38"/>
    <mergeCell ref="AB38:AD38"/>
    <mergeCell ref="AE38:AG38"/>
    <mergeCell ref="AL38:AM38"/>
    <mergeCell ref="B37:C37"/>
    <mergeCell ref="D37:F37"/>
    <mergeCell ref="G37:I37"/>
    <mergeCell ref="J37:L37"/>
    <mergeCell ref="M37:O37"/>
    <mergeCell ref="P37:R37"/>
    <mergeCell ref="S37:U37"/>
    <mergeCell ref="V37:X37"/>
    <mergeCell ref="Y37:AA37"/>
    <mergeCell ref="K39:L39"/>
    <mergeCell ref="T39:U39"/>
    <mergeCell ref="B40:C40"/>
    <mergeCell ref="D40:F40"/>
    <mergeCell ref="G40:I40"/>
    <mergeCell ref="J40:L40"/>
    <mergeCell ref="M40:O40"/>
    <mergeCell ref="P40:R40"/>
    <mergeCell ref="S40:U40"/>
    <mergeCell ref="V40:X40"/>
    <mergeCell ref="Y40:AA40"/>
    <mergeCell ref="AB40:AD40"/>
    <mergeCell ref="AE40:AG40"/>
    <mergeCell ref="B41:C41"/>
    <mergeCell ref="D41:F41"/>
    <mergeCell ref="G41:I41"/>
    <mergeCell ref="J41:L41"/>
    <mergeCell ref="M41:O41"/>
    <mergeCell ref="P41:R41"/>
    <mergeCell ref="S41:U41"/>
    <mergeCell ref="V41:X41"/>
    <mergeCell ref="Y41:AA41"/>
    <mergeCell ref="AB41:AD41"/>
    <mergeCell ref="AE41:AG41"/>
    <mergeCell ref="AB42:AD42"/>
    <mergeCell ref="AE42:AG42"/>
    <mergeCell ref="K43:L43"/>
    <mergeCell ref="T43:U43"/>
    <mergeCell ref="B44:C44"/>
    <mergeCell ref="D44:F44"/>
    <mergeCell ref="G44:I44"/>
    <mergeCell ref="J44:L44"/>
    <mergeCell ref="M44:O44"/>
    <mergeCell ref="P44:R44"/>
    <mergeCell ref="S44:U44"/>
    <mergeCell ref="V44:X44"/>
    <mergeCell ref="Y44:AA44"/>
    <mergeCell ref="AB44:AD44"/>
    <mergeCell ref="AE44:AG44"/>
    <mergeCell ref="B42:C42"/>
    <mergeCell ref="D42:F42"/>
    <mergeCell ref="G42:I42"/>
    <mergeCell ref="J42:L42"/>
    <mergeCell ref="M42:O42"/>
    <mergeCell ref="P42:R42"/>
    <mergeCell ref="S42:U42"/>
    <mergeCell ref="V42:X42"/>
    <mergeCell ref="Y42:AA42"/>
    <mergeCell ref="AB45:AD45"/>
    <mergeCell ref="AE45:AG45"/>
    <mergeCell ref="B46:C46"/>
    <mergeCell ref="D46:F46"/>
    <mergeCell ref="G46:I46"/>
    <mergeCell ref="J46:L46"/>
    <mergeCell ref="M46:O46"/>
    <mergeCell ref="P46:R46"/>
    <mergeCell ref="S46:U46"/>
    <mergeCell ref="V46:X46"/>
    <mergeCell ref="Y46:AA46"/>
    <mergeCell ref="AB46:AD46"/>
    <mergeCell ref="AE46:AG46"/>
    <mergeCell ref="B45:C45"/>
    <mergeCell ref="D45:F45"/>
    <mergeCell ref="G45:I45"/>
    <mergeCell ref="J45:L45"/>
    <mergeCell ref="M45:O45"/>
    <mergeCell ref="P45:R45"/>
    <mergeCell ref="S45:U45"/>
    <mergeCell ref="V45:X45"/>
    <mergeCell ref="Y45:AA45"/>
    <mergeCell ref="B47:C47"/>
    <mergeCell ref="L47:M47"/>
    <mergeCell ref="U47:V47"/>
    <mergeCell ref="D48:U48"/>
    <mergeCell ref="D49:L49"/>
    <mergeCell ref="M49:U49"/>
    <mergeCell ref="D50:F50"/>
    <mergeCell ref="G50:I50"/>
    <mergeCell ref="J50:L50"/>
    <mergeCell ref="M50:O50"/>
    <mergeCell ref="P50:R50"/>
    <mergeCell ref="S50:U50"/>
    <mergeCell ref="AK50:AM50"/>
    <mergeCell ref="B51:C51"/>
    <mergeCell ref="D51:F51"/>
    <mergeCell ref="G51:I51"/>
    <mergeCell ref="J51:L51"/>
    <mergeCell ref="M51:O51"/>
    <mergeCell ref="P51:R51"/>
    <mergeCell ref="S51:U51"/>
    <mergeCell ref="AL51:AM51"/>
    <mergeCell ref="AL84:AN85"/>
    <mergeCell ref="AA149:AD149"/>
    <mergeCell ref="C171:AH171"/>
    <mergeCell ref="B52:C52"/>
    <mergeCell ref="D52:F52"/>
    <mergeCell ref="G52:I52"/>
    <mergeCell ref="J52:L52"/>
    <mergeCell ref="M52:O52"/>
    <mergeCell ref="P52:R52"/>
    <mergeCell ref="S52:U52"/>
    <mergeCell ref="AL52:AM52"/>
    <mergeCell ref="B53:C53"/>
    <mergeCell ref="D53:F53"/>
    <mergeCell ref="G53:I53"/>
    <mergeCell ref="J53:L53"/>
    <mergeCell ref="M53:O53"/>
    <mergeCell ref="P53:R53"/>
    <mergeCell ref="S53:U53"/>
    <mergeCell ref="AL53:AM53"/>
    <mergeCell ref="B57:F60"/>
    <mergeCell ref="G61:K63"/>
    <mergeCell ref="B61:F63"/>
    <mergeCell ref="AA156:AD156"/>
    <mergeCell ref="AA141:AD141"/>
    <mergeCell ref="AL169:AN170"/>
    <mergeCell ref="AO169:AP170"/>
    <mergeCell ref="B187:U187"/>
    <mergeCell ref="B180:U180"/>
    <mergeCell ref="V176:X177"/>
    <mergeCell ref="G151:I151"/>
    <mergeCell ref="C96:AC96"/>
    <mergeCell ref="AJ101:AL101"/>
    <mergeCell ref="AM101:AO101"/>
    <mergeCell ref="A102:AH102"/>
    <mergeCell ref="C105:AB105"/>
    <mergeCell ref="C112:AH112"/>
    <mergeCell ref="C172:AH172"/>
    <mergeCell ref="C174:AB174"/>
    <mergeCell ref="C183:AB183"/>
    <mergeCell ref="AP121:AP122"/>
    <mergeCell ref="N125:P126"/>
    <mergeCell ref="Q125:S126"/>
    <mergeCell ref="U141:W142"/>
    <mergeCell ref="U149:W150"/>
    <mergeCell ref="B128:K128"/>
    <mergeCell ref="A139:AJ139"/>
    <mergeCell ref="A140:AJ140"/>
    <mergeCell ref="K158:M158"/>
    <mergeCell ref="E233:G233"/>
    <mergeCell ref="H233:J233"/>
    <mergeCell ref="K233:M233"/>
    <mergeCell ref="N233:P233"/>
    <mergeCell ref="Q233:S233"/>
    <mergeCell ref="B230:D230"/>
    <mergeCell ref="E230:G230"/>
    <mergeCell ref="H230:J230"/>
    <mergeCell ref="K230:M230"/>
    <mergeCell ref="N230:P230"/>
    <mergeCell ref="Q230:S230"/>
    <mergeCell ref="B233:D233"/>
    <mergeCell ref="B266:G267"/>
    <mergeCell ref="Z266:AE267"/>
    <mergeCell ref="Q234:S235"/>
    <mergeCell ref="AC239:AE239"/>
    <mergeCell ref="AQ248:AR248"/>
    <mergeCell ref="AQ249:AR249"/>
    <mergeCell ref="B251:AB251"/>
    <mergeCell ref="AQ251:AR251"/>
    <mergeCell ref="AF239:AH239"/>
    <mergeCell ref="AQ247:AU247"/>
    <mergeCell ref="H234:J235"/>
    <mergeCell ref="K234:M235"/>
    <mergeCell ref="N234:P235"/>
    <mergeCell ref="B234:D235"/>
    <mergeCell ref="E234:G235"/>
    <mergeCell ref="AS254:AU255"/>
    <mergeCell ref="AQ255:AR255"/>
    <mergeCell ref="AQ256:AR256"/>
    <mergeCell ref="AS256:AU257"/>
    <mergeCell ref="H265:M265"/>
    <mergeCell ref="AE277:AG277"/>
    <mergeCell ref="B9:B13"/>
    <mergeCell ref="AA10:AH11"/>
    <mergeCell ref="AG12:AI13"/>
    <mergeCell ref="V34:X35"/>
    <mergeCell ref="Y34:AA35"/>
    <mergeCell ref="AB34:AD35"/>
    <mergeCell ref="W48:AG53"/>
    <mergeCell ref="U156:W157"/>
    <mergeCell ref="B225:E226"/>
    <mergeCell ref="B231:D232"/>
    <mergeCell ref="E231:G232"/>
    <mergeCell ref="H231:J232"/>
    <mergeCell ref="K231:M232"/>
    <mergeCell ref="N231:P232"/>
    <mergeCell ref="Q231:S232"/>
    <mergeCell ref="T231:V232"/>
    <mergeCell ref="W231:Y232"/>
    <mergeCell ref="B259:AE259"/>
    <mergeCell ref="Q135:S136"/>
    <mergeCell ref="B272:AB275"/>
    <mergeCell ref="H267:M267"/>
    <mergeCell ref="A271:AE271"/>
    <mergeCell ref="H264:M264"/>
    <mergeCell ref="AX247:BK249"/>
    <mergeCell ref="AS248:AU249"/>
    <mergeCell ref="AX251:BK253"/>
    <mergeCell ref="AQ252:AR253"/>
    <mergeCell ref="AS252:AU253"/>
    <mergeCell ref="B260:G261"/>
    <mergeCell ref="N260:Y261"/>
    <mergeCell ref="Z260:AE261"/>
    <mergeCell ref="B262:G263"/>
    <mergeCell ref="N262:Y263"/>
    <mergeCell ref="Z262:AE263"/>
    <mergeCell ref="H261:M261"/>
    <mergeCell ref="H262:M262"/>
    <mergeCell ref="H263:M263"/>
    <mergeCell ref="AS251:AU251"/>
    <mergeCell ref="B252:AB252"/>
    <mergeCell ref="B253:AB253"/>
    <mergeCell ref="AQ257:AR257"/>
    <mergeCell ref="AQ254:AR254"/>
    <mergeCell ref="H260:M260"/>
    <mergeCell ref="V188:X189"/>
    <mergeCell ref="AA188:AC189"/>
    <mergeCell ref="A55:K55"/>
    <mergeCell ref="A279:AD279"/>
    <mergeCell ref="C154:U154"/>
    <mergeCell ref="C153:AG153"/>
    <mergeCell ref="C122:AB122"/>
    <mergeCell ref="C120:AH120"/>
    <mergeCell ref="C119:AH119"/>
    <mergeCell ref="C115:AC115"/>
    <mergeCell ref="C114:AB114"/>
    <mergeCell ref="C111:AH111"/>
    <mergeCell ref="H266:M266"/>
    <mergeCell ref="B264:G265"/>
    <mergeCell ref="N264:Y265"/>
    <mergeCell ref="Z264:AE265"/>
    <mergeCell ref="N266:Y267"/>
    <mergeCell ref="Z200:AB200"/>
    <mergeCell ref="B222:E222"/>
    <mergeCell ref="F222:I222"/>
    <mergeCell ref="B144:S144"/>
    <mergeCell ref="C146:AG146"/>
    <mergeCell ref="B150:S150"/>
    <mergeCell ref="N135:P136"/>
    <mergeCell ref="AR190:AT190"/>
    <mergeCell ref="E192:AB193"/>
    <mergeCell ref="AR194:AT194"/>
    <mergeCell ref="B195:Y195"/>
    <mergeCell ref="B196:Y196"/>
    <mergeCell ref="AR201:AT201"/>
    <mergeCell ref="B202:AI202"/>
    <mergeCell ref="AK209:AM209"/>
    <mergeCell ref="B221:I221"/>
    <mergeCell ref="N221:AC221"/>
    <mergeCell ref="J221:M222"/>
    <mergeCell ref="B201:X201"/>
    <mergeCell ref="F219:AJ219"/>
    <mergeCell ref="F220:AH220"/>
    <mergeCell ref="U204:W205"/>
    <mergeCell ref="N210:P211"/>
    <mergeCell ref="N222:Q222"/>
    <mergeCell ref="R222:U222"/>
    <mergeCell ref="V222:Y222"/>
    <mergeCell ref="Z222:AC222"/>
    <mergeCell ref="Z231:AB232"/>
    <mergeCell ref="AC231:AE232"/>
    <mergeCell ref="AF231:AH232"/>
    <mergeCell ref="B223:D223"/>
    <mergeCell ref="J223:L223"/>
    <mergeCell ref="C224:D224"/>
    <mergeCell ref="K224:L224"/>
    <mergeCell ref="F225:H225"/>
    <mergeCell ref="I225:M225"/>
    <mergeCell ref="G226:H226"/>
    <mergeCell ref="I226:M226"/>
    <mergeCell ref="B227:AH227"/>
    <mergeCell ref="T230:V230"/>
    <mergeCell ref="W230:Y230"/>
    <mergeCell ref="Z230:AB230"/>
    <mergeCell ref="AC230:AE230"/>
    <mergeCell ref="F223:H224"/>
    <mergeCell ref="N223:P224"/>
    <mergeCell ref="R223:T224"/>
    <mergeCell ref="V223:X224"/>
    <mergeCell ref="Z223:AB224"/>
    <mergeCell ref="AF230:AH230"/>
    <mergeCell ref="A167:AJ167"/>
    <mergeCell ref="A168:AJ168"/>
    <mergeCell ref="B109:AJ109"/>
    <mergeCell ref="A108:AJ108"/>
    <mergeCell ref="J64:K64"/>
    <mergeCell ref="S64:T64"/>
    <mergeCell ref="B157:T157"/>
    <mergeCell ref="C160:AG160"/>
    <mergeCell ref="C161:U161"/>
    <mergeCell ref="A165:AJ165"/>
    <mergeCell ref="A166:AJ166"/>
  </mergeCells>
  <phoneticPr fontId="5"/>
  <dataValidations count="8">
    <dataValidation type="list" allowBlank="1" showInputMessage="1" showErrorMessage="1" sqref="H14:I15" xr:uid="{00000000-0002-0000-0300-000000000000}">
      <formula1>"個人,法人"</formula1>
    </dataValidation>
    <dataValidation type="list" allowBlank="1" showInputMessage="1" showErrorMessage="1" sqref="V207 AI186 X203 AB150:AB151 Z197 AF83 U147 V145 AB145 R147 AJ106 T198:T199 X200 AB142 AB157 V197" xr:uid="{00000000-0002-0000-0300-000001000000}">
      <formula1>"○,　"</formula1>
    </dataValidation>
    <dataValidation type="list" allowBlank="1" showInputMessage="1" showErrorMessage="1" sqref="AO250 AL250 AN137 AF82 AN103 AL103 AN128 AL128 AN154 AN151:AN152 AL154 AL150:AL152 AL158:AL159 AN157:AN159 AN147 AL147 AL161:AL163 AN162:AN163 AL134 AC86:AC87 H82 AN130 AL130 AL137 AL132 AN132 AN134 AC91:AC92 AC99" xr:uid="{00000000-0002-0000-0300-000002000000}">
      <formula1>#REF!</formula1>
    </dataValidation>
    <dataValidation type="list" showInputMessage="1" showErrorMessage="1" sqref="S20:T20" xr:uid="{00000000-0002-0000-0300-000003000000}">
      <formula1>"平成,令和"</formula1>
    </dataValidation>
    <dataValidation type="list" allowBlank="1" showInputMessage="1" showErrorMessage="1" sqref="U47 J32 S32" xr:uid="{00000000-0002-0000-0300-000004000000}">
      <formula1>"令和"</formula1>
    </dataValidation>
    <dataValidation type="list" allowBlank="1" showInputMessage="1" showErrorMessage="1" sqref="E47" xr:uid="{00000000-0002-0000-0300-000005000000}">
      <formula1>"3,5"</formula1>
    </dataValidation>
    <dataValidation type="list" allowBlank="1" showInputMessage="1" showErrorMessage="1" sqref="R130 AB158 O137 R128 AB144 R137 V144 V151 AG85 V158 O128 O130 R134 O134 AG90 AA98 AG98" xr:uid="{00000000-0002-0000-0300-000006000000}">
      <formula1>"○"</formula1>
    </dataValidation>
    <dataValidation type="list" showInputMessage="1" showErrorMessage="1" sqref="AG251 AG247 AG241 AD249 AD244 AD241 AD247 AD251 AG244 AG249 AF279 AG257 O217 O213 B18 B20 AA187 AA201 O215 W178 AD255 AG255 AD257 W187 AA190 W190" xr:uid="{00000000-0002-0000-0300-000007000000}">
      <formula1>"○"</formula1>
    </dataValidation>
  </dataValidations>
  <hyperlinks>
    <hyperlink ref="H13" r:id="rId1" xr:uid="{964F86E7-3A7F-4581-960E-E59111477579}"/>
  </hyperlinks>
  <pageMargins left="1.0937007874015747" right="0.7" top="0.94685039370078727" bottom="0.39370078740157477" header="0.3" footer="0.3"/>
  <pageSetup paperSize="9" scale="62" fitToHeight="8" orientation="portrait" cellComments="asDisplayed" r:id="rId2"/>
  <rowBreaks count="4" manualBreakCount="4">
    <brk id="54" max="33" man="1"/>
    <brk id="123" max="33" man="1"/>
    <brk id="199" max="33" man="1"/>
    <brk id="227" max="27" man="1"/>
  </rowBreaks>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BE"/>
    <pageSetUpPr fitToPage="1"/>
  </sheetPr>
  <dimension ref="A1:I60"/>
  <sheetViews>
    <sheetView topLeftCell="A19" workbookViewId="0">
      <selection activeCell="C71" sqref="C71"/>
    </sheetView>
  </sheetViews>
  <sheetFormatPr defaultRowHeight="13"/>
  <cols>
    <col min="1" max="1" width="4.453125" customWidth="1"/>
    <col min="2" max="2" width="21.453125" customWidth="1"/>
    <col min="3" max="5" width="20.36328125" customWidth="1"/>
  </cols>
  <sheetData>
    <row r="1" spans="1:9" ht="18.75" customHeight="1">
      <c r="A1" s="969" t="s">
        <v>67</v>
      </c>
      <c r="B1" s="970"/>
      <c r="C1" s="970"/>
      <c r="D1" s="404" t="str">
        <f>IF('様式第２号 経営管理'!H7="","",'様式第２号 経営管理'!H7)</f>
        <v>●●株式会社</v>
      </c>
      <c r="E1" s="405"/>
      <c r="F1" s="400"/>
      <c r="G1" s="400"/>
      <c r="H1" s="400"/>
      <c r="I1" s="400"/>
    </row>
    <row r="2" spans="1:9" ht="17.5" customHeight="1">
      <c r="A2" s="971" t="s">
        <v>259</v>
      </c>
      <c r="B2" s="971"/>
      <c r="C2" s="971"/>
      <c r="D2" s="971"/>
      <c r="E2" s="971"/>
    </row>
    <row r="3" spans="1:9" ht="18.75" customHeight="1">
      <c r="A3" s="574" t="s">
        <v>146</v>
      </c>
      <c r="B3" s="574"/>
      <c r="E3" s="302" t="s">
        <v>187</v>
      </c>
    </row>
    <row r="4" spans="1:9" ht="18" customHeight="1">
      <c r="A4" s="963" t="s">
        <v>147</v>
      </c>
      <c r="B4" s="963"/>
      <c r="C4" s="298" t="s">
        <v>1</v>
      </c>
      <c r="D4" s="298" t="s">
        <v>185</v>
      </c>
      <c r="E4" s="20" t="s">
        <v>48</v>
      </c>
    </row>
    <row r="5" spans="1:9" ht="18" customHeight="1">
      <c r="A5" s="972" t="s">
        <v>148</v>
      </c>
      <c r="B5" s="294" t="s">
        <v>170</v>
      </c>
      <c r="C5" s="299">
        <v>21392000</v>
      </c>
      <c r="D5" s="299">
        <v>19359000</v>
      </c>
      <c r="E5" s="299">
        <v>34780000</v>
      </c>
    </row>
    <row r="6" spans="1:9" ht="18" customHeight="1">
      <c r="A6" s="972"/>
      <c r="B6" s="295" t="s">
        <v>172</v>
      </c>
      <c r="C6" s="300">
        <v>4870000</v>
      </c>
      <c r="D6" s="300">
        <v>3222000</v>
      </c>
      <c r="E6" s="300">
        <v>3446000</v>
      </c>
    </row>
    <row r="7" spans="1:9" ht="18" customHeight="1">
      <c r="A7" s="973"/>
      <c r="B7" s="399" t="s">
        <v>96</v>
      </c>
      <c r="C7" s="301">
        <v>466000</v>
      </c>
      <c r="D7" s="301">
        <v>481000</v>
      </c>
      <c r="E7" s="301">
        <v>474000</v>
      </c>
      <c r="F7" s="400"/>
      <c r="G7" s="400"/>
      <c r="H7" s="400"/>
      <c r="I7" s="400"/>
    </row>
    <row r="8" spans="1:9" ht="18" customHeight="1">
      <c r="A8" s="968" t="s">
        <v>11</v>
      </c>
      <c r="B8" s="968"/>
      <c r="C8" s="496">
        <f>SUM(C5:C7)</f>
        <v>26728000</v>
      </c>
      <c r="D8" s="496">
        <f>SUM(D5:D7)</f>
        <v>23062000</v>
      </c>
      <c r="E8" s="496">
        <f>SUM(E5:E7)</f>
        <v>38700000</v>
      </c>
    </row>
    <row r="9" spans="1:9" ht="18" customHeight="1">
      <c r="A9" s="962" t="s">
        <v>150</v>
      </c>
      <c r="B9" s="294" t="s">
        <v>31</v>
      </c>
      <c r="C9" s="299">
        <v>7506000</v>
      </c>
      <c r="D9" s="299">
        <v>4416000</v>
      </c>
      <c r="E9" s="299">
        <v>15885000</v>
      </c>
    </row>
    <row r="10" spans="1:9" ht="18" customHeight="1">
      <c r="A10" s="962"/>
      <c r="B10" s="296" t="s">
        <v>173</v>
      </c>
      <c r="C10" s="301">
        <v>2346000</v>
      </c>
      <c r="D10" s="301">
        <v>2215000</v>
      </c>
      <c r="E10" s="301">
        <v>5392000</v>
      </c>
    </row>
    <row r="11" spans="1:9" ht="18" customHeight="1">
      <c r="A11" s="962"/>
      <c r="B11" s="293" t="s">
        <v>174</v>
      </c>
      <c r="C11" s="496">
        <f>SUM(C9:C10)</f>
        <v>9852000</v>
      </c>
      <c r="D11" s="496">
        <f>SUM(D9:D10)</f>
        <v>6631000</v>
      </c>
      <c r="E11" s="496">
        <f>SUM(E9:E10)</f>
        <v>21277000</v>
      </c>
    </row>
    <row r="12" spans="1:9" ht="18" customHeight="1">
      <c r="A12" s="962" t="s">
        <v>151</v>
      </c>
      <c r="B12" s="297" t="s">
        <v>175</v>
      </c>
      <c r="C12" s="497">
        <v>3000000</v>
      </c>
      <c r="D12" s="497">
        <v>3000000</v>
      </c>
      <c r="E12" s="497">
        <v>3000000</v>
      </c>
    </row>
    <row r="13" spans="1:9" ht="18" customHeight="1">
      <c r="A13" s="962"/>
      <c r="B13" s="293" t="s">
        <v>178</v>
      </c>
      <c r="C13" s="496">
        <f>SUM(C14:C15)</f>
        <v>8153000</v>
      </c>
      <c r="D13" s="496">
        <f>SUM(D14:D15)</f>
        <v>8153000</v>
      </c>
      <c r="E13" s="496">
        <f>SUM(E14:E15)</f>
        <v>8153000</v>
      </c>
    </row>
    <row r="14" spans="1:9" ht="18" customHeight="1">
      <c r="A14" s="962"/>
      <c r="B14" s="294" t="s">
        <v>97</v>
      </c>
      <c r="C14" s="299">
        <v>8153000</v>
      </c>
      <c r="D14" s="299">
        <v>8153000</v>
      </c>
      <c r="E14" s="299">
        <v>8153000</v>
      </c>
    </row>
    <row r="15" spans="1:9" ht="18" customHeight="1">
      <c r="A15" s="962"/>
      <c r="B15" s="296" t="s">
        <v>179</v>
      </c>
      <c r="C15" s="301"/>
      <c r="D15" s="301"/>
      <c r="E15" s="301"/>
    </row>
    <row r="16" spans="1:9" ht="18" customHeight="1">
      <c r="A16" s="962"/>
      <c r="B16" s="293" t="s">
        <v>181</v>
      </c>
      <c r="C16" s="496">
        <f>SUM(C17:C18)</f>
        <v>5723000</v>
      </c>
      <c r="D16" s="496">
        <f>SUM(D17:D18)</f>
        <v>5278000</v>
      </c>
      <c r="E16" s="496">
        <f>SUM(E17:E18)</f>
        <v>6270000</v>
      </c>
    </row>
    <row r="17" spans="1:5" ht="18" customHeight="1">
      <c r="A17" s="962"/>
      <c r="B17" s="294" t="s">
        <v>182</v>
      </c>
      <c r="C17" s="299">
        <v>5723000</v>
      </c>
      <c r="D17" s="299">
        <v>5278000</v>
      </c>
      <c r="E17" s="299">
        <v>6270000</v>
      </c>
    </row>
    <row r="18" spans="1:5" ht="18" customHeight="1">
      <c r="A18" s="962"/>
      <c r="B18" s="295" t="s">
        <v>89</v>
      </c>
      <c r="C18" s="300"/>
      <c r="D18" s="300"/>
      <c r="E18" s="300"/>
    </row>
    <row r="19" spans="1:5" ht="18" customHeight="1">
      <c r="A19" s="962"/>
      <c r="B19" s="295" t="s">
        <v>184</v>
      </c>
      <c r="C19" s="300"/>
      <c r="D19" s="300"/>
      <c r="E19" s="300"/>
    </row>
    <row r="20" spans="1:5" ht="18" customHeight="1">
      <c r="A20" s="962"/>
      <c r="B20" s="296" t="s">
        <v>25</v>
      </c>
      <c r="C20" s="301"/>
      <c r="D20" s="301"/>
      <c r="E20" s="301"/>
    </row>
    <row r="21" spans="1:5" ht="18" customHeight="1">
      <c r="A21" s="962"/>
      <c r="B21" s="293" t="s">
        <v>168</v>
      </c>
      <c r="C21" s="496">
        <f>SUM(C12:C13,C16,C19:C20)</f>
        <v>16876000</v>
      </c>
      <c r="D21" s="496">
        <f>SUM(D12:D13,D16,D19:D20)</f>
        <v>16431000</v>
      </c>
      <c r="E21" s="496">
        <f>SUM(E12:E13,E16,E19:E20)</f>
        <v>17423000</v>
      </c>
    </row>
    <row r="22" spans="1:5" ht="18" customHeight="1">
      <c r="A22" s="968" t="s">
        <v>154</v>
      </c>
      <c r="B22" s="968"/>
      <c r="C22" s="496">
        <f>C11+C21</f>
        <v>26728000</v>
      </c>
      <c r="D22" s="496">
        <f>D11+D21</f>
        <v>23062000</v>
      </c>
      <c r="E22" s="496">
        <f>E11+E21</f>
        <v>38700000</v>
      </c>
    </row>
    <row r="23" spans="1:5" ht="8.25" customHeight="1"/>
    <row r="24" spans="1:5" ht="18" customHeight="1">
      <c r="A24" t="s">
        <v>155</v>
      </c>
      <c r="E24" s="498" t="s">
        <v>187</v>
      </c>
    </row>
    <row r="25" spans="1:5" ht="18" customHeight="1">
      <c r="A25" s="963" t="s">
        <v>147</v>
      </c>
      <c r="B25" s="963"/>
      <c r="C25" s="499" t="s">
        <v>1</v>
      </c>
      <c r="D25" s="499" t="s">
        <v>185</v>
      </c>
      <c r="E25" s="500" t="s">
        <v>48</v>
      </c>
    </row>
    <row r="26" spans="1:5" ht="18" customHeight="1">
      <c r="A26" s="966" t="s">
        <v>15</v>
      </c>
      <c r="B26" s="966"/>
      <c r="C26" s="299">
        <v>82810000</v>
      </c>
      <c r="D26" s="299">
        <v>72218000</v>
      </c>
      <c r="E26" s="299">
        <v>77501000</v>
      </c>
    </row>
    <row r="27" spans="1:5" ht="18" customHeight="1">
      <c r="A27" s="967" t="s">
        <v>3</v>
      </c>
      <c r="B27" s="967"/>
      <c r="C27" s="301">
        <v>71110000</v>
      </c>
      <c r="D27" s="301">
        <v>61247000</v>
      </c>
      <c r="E27" s="301">
        <v>66872000</v>
      </c>
    </row>
    <row r="28" spans="1:5" ht="18" customHeight="1">
      <c r="A28" s="964" t="s">
        <v>142</v>
      </c>
      <c r="B28" s="964"/>
      <c r="C28" s="496">
        <f>C26-C27</f>
        <v>11700000</v>
      </c>
      <c r="D28" s="496">
        <f>D26-D27</f>
        <v>10971000</v>
      </c>
      <c r="E28" s="496">
        <f>E26-E27</f>
        <v>10629000</v>
      </c>
    </row>
    <row r="29" spans="1:5" ht="18" customHeight="1">
      <c r="A29" s="965" t="s">
        <v>92</v>
      </c>
      <c r="B29" s="965"/>
      <c r="C29" s="497">
        <v>11842000</v>
      </c>
      <c r="D29" s="497">
        <v>15626000</v>
      </c>
      <c r="E29" s="497">
        <v>9766000</v>
      </c>
    </row>
    <row r="30" spans="1:5" ht="18" customHeight="1">
      <c r="A30" s="964" t="s">
        <v>33</v>
      </c>
      <c r="B30" s="964"/>
      <c r="C30" s="496">
        <f>C28-C29</f>
        <v>-142000</v>
      </c>
      <c r="D30" s="496">
        <f>D28-D29</f>
        <v>-4655000</v>
      </c>
      <c r="E30" s="496">
        <f>E28-E29</f>
        <v>863000</v>
      </c>
    </row>
    <row r="31" spans="1:5" ht="18" customHeight="1">
      <c r="A31" s="966" t="s">
        <v>156</v>
      </c>
      <c r="B31" s="966"/>
      <c r="C31" s="299">
        <v>2182000</v>
      </c>
      <c r="D31" s="299">
        <v>4291000</v>
      </c>
      <c r="E31" s="299">
        <v>210000</v>
      </c>
    </row>
    <row r="32" spans="1:5" ht="18" customHeight="1">
      <c r="A32" s="967" t="s">
        <v>0</v>
      </c>
      <c r="B32" s="967"/>
      <c r="C32" s="301">
        <v>6000</v>
      </c>
      <c r="D32" s="301"/>
      <c r="E32" s="301"/>
    </row>
    <row r="33" spans="1:5" ht="18" customHeight="1">
      <c r="A33" s="964" t="s">
        <v>157</v>
      </c>
      <c r="B33" s="964"/>
      <c r="C33" s="496">
        <f>C30+C31-C32</f>
        <v>2034000</v>
      </c>
      <c r="D33" s="496">
        <f>D30+D31-D32</f>
        <v>-364000</v>
      </c>
      <c r="E33" s="496">
        <f>E30+E31-E32</f>
        <v>1073000</v>
      </c>
    </row>
    <row r="34" spans="1:5" ht="18" customHeight="1">
      <c r="A34" s="966" t="s">
        <v>158</v>
      </c>
      <c r="B34" s="966"/>
      <c r="C34" s="299"/>
      <c r="D34" s="299"/>
      <c r="E34" s="299"/>
    </row>
    <row r="35" spans="1:5" ht="18" customHeight="1">
      <c r="A35" s="967" t="s">
        <v>160</v>
      </c>
      <c r="B35" s="967"/>
      <c r="C35" s="301"/>
      <c r="D35" s="301"/>
      <c r="E35" s="301"/>
    </row>
    <row r="36" spans="1:5" ht="18" customHeight="1">
      <c r="A36" s="964" t="s">
        <v>161</v>
      </c>
      <c r="B36" s="964"/>
      <c r="C36" s="496">
        <f>C33+C34-C35</f>
        <v>2034000</v>
      </c>
      <c r="D36" s="496">
        <f>D33+D34-D35</f>
        <v>-364000</v>
      </c>
      <c r="E36" s="496">
        <f>E33+E34-E35</f>
        <v>1073000</v>
      </c>
    </row>
    <row r="37" spans="1:5" ht="18" customHeight="1">
      <c r="A37" s="965" t="s">
        <v>162</v>
      </c>
      <c r="B37" s="965"/>
      <c r="C37" s="497">
        <v>81000</v>
      </c>
      <c r="D37" s="497">
        <v>81000</v>
      </c>
      <c r="E37" s="497">
        <v>81000</v>
      </c>
    </row>
    <row r="38" spans="1:5" ht="18" customHeight="1">
      <c r="A38" s="964" t="s">
        <v>163</v>
      </c>
      <c r="B38" s="964"/>
      <c r="C38" s="496">
        <f>C36-C37</f>
        <v>1953000</v>
      </c>
      <c r="D38" s="496">
        <f>D36-D37</f>
        <v>-445000</v>
      </c>
      <c r="E38" s="496">
        <f>E36-E37</f>
        <v>992000</v>
      </c>
    </row>
    <row r="39" spans="1:5" ht="9.75" customHeight="1"/>
    <row r="40" spans="1:5" ht="18" customHeight="1">
      <c r="A40" t="s">
        <v>164</v>
      </c>
      <c r="E40" s="498" t="s">
        <v>187</v>
      </c>
    </row>
    <row r="41" spans="1:5" ht="18" customHeight="1">
      <c r="A41" s="963" t="s">
        <v>147</v>
      </c>
      <c r="B41" s="963"/>
      <c r="C41" s="499" t="s">
        <v>1</v>
      </c>
      <c r="D41" s="499" t="s">
        <v>185</v>
      </c>
      <c r="E41" s="500" t="s">
        <v>48</v>
      </c>
    </row>
    <row r="42" spans="1:5" ht="18" customHeight="1">
      <c r="A42" s="964" t="s">
        <v>166</v>
      </c>
      <c r="B42" s="964"/>
      <c r="C42" s="501">
        <f>C21/C8</f>
        <v>0.63139778509428313</v>
      </c>
      <c r="D42" s="501">
        <f>D21/D8</f>
        <v>0.71247073107276038</v>
      </c>
      <c r="E42" s="501">
        <f>E21/E8</f>
        <v>0.45020671834625325</v>
      </c>
    </row>
    <row r="43" spans="1:5" ht="18" customHeight="1">
      <c r="A43" s="964" t="s">
        <v>157</v>
      </c>
      <c r="B43" s="964"/>
      <c r="C43" s="496">
        <f>C33</f>
        <v>2034000</v>
      </c>
      <c r="D43" s="496">
        <f>D33</f>
        <v>-364000</v>
      </c>
      <c r="E43" s="496">
        <f>E33</f>
        <v>1073000</v>
      </c>
    </row>
    <row r="44" spans="1:5" ht="18" customHeight="1">
      <c r="A44" s="965" t="s">
        <v>167</v>
      </c>
      <c r="B44" s="965"/>
      <c r="C44" s="497">
        <v>214000</v>
      </c>
      <c r="D44" s="497">
        <v>214000</v>
      </c>
      <c r="E44" s="497">
        <v>214000</v>
      </c>
    </row>
    <row r="45" spans="1:5" ht="18" customHeight="1">
      <c r="A45" s="964" t="s">
        <v>22</v>
      </c>
      <c r="B45" s="964"/>
      <c r="C45" s="496">
        <f>SUM(C43:C44)</f>
        <v>2248000</v>
      </c>
      <c r="D45" s="496">
        <f>SUM(D43:D44)</f>
        <v>-150000</v>
      </c>
      <c r="E45" s="496">
        <f>SUM(E43:E44)</f>
        <v>1287000</v>
      </c>
    </row>
    <row r="46" spans="1:5" ht="18" customHeight="1"/>
    <row r="47" spans="1:5" ht="18" customHeight="1"/>
    <row r="48" spans="1:5"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sheetData>
  <mergeCells count="28">
    <mergeCell ref="A1:C1"/>
    <mergeCell ref="A2:E2"/>
    <mergeCell ref="A3:B3"/>
    <mergeCell ref="A4:B4"/>
    <mergeCell ref="A8:B8"/>
    <mergeCell ref="A5:A7"/>
    <mergeCell ref="A44:B44"/>
    <mergeCell ref="A45:B45"/>
    <mergeCell ref="A34:B34"/>
    <mergeCell ref="A35:B35"/>
    <mergeCell ref="A36:B36"/>
    <mergeCell ref="A37:B37"/>
    <mergeCell ref="A38:B38"/>
    <mergeCell ref="A9:A11"/>
    <mergeCell ref="A12:A21"/>
    <mergeCell ref="A41:B41"/>
    <mergeCell ref="A42:B42"/>
    <mergeCell ref="A43:B43"/>
    <mergeCell ref="A29:B29"/>
    <mergeCell ref="A30:B30"/>
    <mergeCell ref="A31:B31"/>
    <mergeCell ref="A32:B32"/>
    <mergeCell ref="A33:B33"/>
    <mergeCell ref="A22:B22"/>
    <mergeCell ref="A25:B25"/>
    <mergeCell ref="A26:B26"/>
    <mergeCell ref="A27:B27"/>
    <mergeCell ref="A28:B28"/>
  </mergeCells>
  <phoneticPr fontId="5" type="Hiragana"/>
  <pageMargins left="1.0937007874015747" right="0.7" top="0.94685039370078727" bottom="0.94685039370078727" header="0.3" footer="0.3"/>
  <pageSetup paperSize="9" scale="95" orientation="portrait" blackAndWhite="1" r:id="rId1"/>
  <rowBreaks count="1" manualBreakCount="1">
    <brk id="23" max="4"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BE"/>
    <pageSetUpPr fitToPage="1"/>
  </sheetPr>
  <dimension ref="A1:AB78"/>
  <sheetViews>
    <sheetView tabSelected="1" topLeftCell="A7" workbookViewId="0">
      <selection activeCell="H10" sqref="H10"/>
    </sheetView>
  </sheetViews>
  <sheetFormatPr defaultColWidth="6.7265625" defaultRowHeight="18" customHeight="1"/>
  <cols>
    <col min="1" max="1" width="3.6328125" style="7" customWidth="1"/>
    <col min="2" max="2" width="13" style="7" customWidth="1"/>
    <col min="3" max="3" width="8" style="7" customWidth="1"/>
    <col min="4" max="4" width="5.6328125" style="7" customWidth="1"/>
    <col min="5" max="5" width="5.26953125" style="7" customWidth="1"/>
    <col min="6" max="6" width="3.90625" style="285" customWidth="1"/>
    <col min="7" max="7" width="6.6328125" style="7" customWidth="1"/>
    <col min="8" max="8" width="7.7265625" style="7" customWidth="1"/>
    <col min="9" max="18" width="3.7265625" style="7" customWidth="1"/>
    <col min="19" max="19" width="22.7265625" style="7" customWidth="1"/>
    <col min="20" max="20" width="4" style="7" customWidth="1"/>
    <col min="21" max="21" width="6.7265625" style="7"/>
    <col min="22" max="22" width="12.36328125" style="7" customWidth="1"/>
    <col min="23" max="24" width="6.7265625" style="7"/>
    <col min="25" max="25" width="8.6328125" style="7" bestFit="1" customWidth="1"/>
    <col min="26" max="16384" width="6.7265625" style="7"/>
  </cols>
  <sheetData>
    <row r="1" spans="1:28" ht="18" customHeight="1">
      <c r="A1" s="277" t="s">
        <v>337</v>
      </c>
      <c r="B1" s="277"/>
      <c r="C1" s="277"/>
      <c r="D1" s="277"/>
      <c r="E1" s="402"/>
      <c r="F1" s="403"/>
      <c r="G1" s="277"/>
      <c r="H1" s="277"/>
      <c r="I1" s="277"/>
      <c r="V1" s="316" t="str">
        <f>'様式第２号 経営管理'!AN32</f>
        <v>令和8年4月30日</v>
      </c>
    </row>
    <row r="2" spans="1:28" ht="20.25" customHeight="1">
      <c r="A2" s="573" t="s">
        <v>78</v>
      </c>
      <c r="B2" s="573"/>
      <c r="C2" s="573"/>
      <c r="D2" s="573"/>
      <c r="E2" s="573"/>
      <c r="F2" s="573"/>
      <c r="G2" s="573"/>
      <c r="H2" s="573"/>
      <c r="I2" s="573"/>
      <c r="J2" s="573"/>
      <c r="K2" s="573"/>
      <c r="L2" s="573"/>
      <c r="M2" s="573"/>
      <c r="N2" s="573"/>
      <c r="O2" s="573"/>
      <c r="P2" s="573"/>
      <c r="Q2" s="573"/>
      <c r="R2" s="573"/>
      <c r="S2" s="573"/>
      <c r="V2" s="317">
        <f>様式第１号!G9</f>
        <v>46234</v>
      </c>
    </row>
    <row r="3" spans="1:28" ht="20.25" customHeight="1">
      <c r="A3" s="991">
        <f>IF(様式第１号!G9="","",様式第１号!G9)</f>
        <v>46234</v>
      </c>
      <c r="B3" s="575"/>
      <c r="C3" s="575"/>
      <c r="D3" s="575"/>
      <c r="E3" s="575"/>
      <c r="F3" s="575"/>
      <c r="G3" s="575"/>
      <c r="H3" s="575"/>
      <c r="I3" s="575"/>
      <c r="J3" s="575"/>
      <c r="K3" s="575"/>
      <c r="L3" s="575"/>
      <c r="M3" s="575"/>
      <c r="N3" s="575"/>
      <c r="O3" s="575"/>
      <c r="P3" s="575"/>
      <c r="Q3" s="575"/>
      <c r="R3" s="575"/>
      <c r="S3" s="575"/>
    </row>
    <row r="4" spans="1:28" ht="18" customHeight="1">
      <c r="A4" s="984" t="s">
        <v>176</v>
      </c>
      <c r="B4" s="984" t="s">
        <v>295</v>
      </c>
      <c r="C4" s="985" t="s">
        <v>338</v>
      </c>
      <c r="D4" s="988" t="s">
        <v>327</v>
      </c>
      <c r="E4" s="989" t="s">
        <v>329</v>
      </c>
      <c r="F4" s="990" t="s">
        <v>294</v>
      </c>
      <c r="G4" s="989" t="s">
        <v>288</v>
      </c>
      <c r="H4" s="989" t="s">
        <v>8</v>
      </c>
      <c r="I4" s="992" t="s">
        <v>133</v>
      </c>
      <c r="J4" s="992"/>
      <c r="K4" s="992"/>
      <c r="L4" s="992"/>
      <c r="M4" s="992"/>
      <c r="N4" s="993" t="s">
        <v>242</v>
      </c>
      <c r="O4" s="994"/>
      <c r="P4" s="994"/>
      <c r="Q4" s="994"/>
      <c r="R4" s="994"/>
      <c r="S4" s="992" t="s">
        <v>61</v>
      </c>
      <c r="V4" s="9" t="s">
        <v>193</v>
      </c>
      <c r="W4" s="9">
        <f>COUNTIF(H$7:H$56,"常用")+W5</f>
        <v>9</v>
      </c>
    </row>
    <row r="5" spans="1:28" ht="22.5" customHeight="1">
      <c r="A5" s="999"/>
      <c r="B5" s="984"/>
      <c r="C5" s="986"/>
      <c r="D5" s="988"/>
      <c r="E5" s="989"/>
      <c r="F5" s="990"/>
      <c r="G5" s="989"/>
      <c r="H5" s="989"/>
      <c r="I5" s="982" t="s">
        <v>334</v>
      </c>
      <c r="J5" s="982" t="s">
        <v>335</v>
      </c>
      <c r="K5" s="982" t="s">
        <v>336</v>
      </c>
      <c r="L5" s="982" t="s">
        <v>252</v>
      </c>
      <c r="M5" s="982" t="s">
        <v>116</v>
      </c>
      <c r="N5" s="997" t="s">
        <v>226</v>
      </c>
      <c r="O5" s="997" t="s">
        <v>350</v>
      </c>
      <c r="P5" s="997" t="s">
        <v>302</v>
      </c>
      <c r="Q5" s="997" t="s">
        <v>351</v>
      </c>
      <c r="R5" s="997" t="s">
        <v>352</v>
      </c>
      <c r="S5" s="992"/>
      <c r="V5" s="9" t="s">
        <v>339</v>
      </c>
      <c r="W5" s="9">
        <f>COUNTIF(H$7:H$56,"常用(通年)")</f>
        <v>8</v>
      </c>
    </row>
    <row r="6" spans="1:28" ht="22.5" customHeight="1">
      <c r="A6" s="984"/>
      <c r="B6" s="984"/>
      <c r="C6" s="987"/>
      <c r="D6" s="988"/>
      <c r="E6" s="989"/>
      <c r="F6" s="990"/>
      <c r="G6" s="989"/>
      <c r="H6" s="989"/>
      <c r="I6" s="982"/>
      <c r="J6" s="982"/>
      <c r="K6" s="983"/>
      <c r="L6" s="982"/>
      <c r="M6" s="982"/>
      <c r="N6" s="997"/>
      <c r="O6" s="997"/>
      <c r="P6" s="998"/>
      <c r="Q6" s="997"/>
      <c r="R6" s="997"/>
      <c r="S6" s="992"/>
      <c r="V6" s="8" t="s">
        <v>73</v>
      </c>
      <c r="W6" s="9">
        <f>COUNTIF(H$7:H$56,H71)+COUNTIF(H$7:H$56,H72)+COUNTIF(H$7:H$56,H73)</f>
        <v>2</v>
      </c>
    </row>
    <row r="7" spans="1:28" ht="21" customHeight="1">
      <c r="A7" s="398">
        <v>1</v>
      </c>
      <c r="B7" s="306" t="s">
        <v>527</v>
      </c>
      <c r="C7" s="307">
        <v>23774</v>
      </c>
      <c r="D7" s="502">
        <f>IF(DATEDIF(C7,$V$2,"Y")&gt;100,"",DATEDIF(C7,$V$2,"Y"))</f>
        <v>61</v>
      </c>
      <c r="E7" s="306">
        <v>32</v>
      </c>
      <c r="F7" s="306" t="s">
        <v>10</v>
      </c>
      <c r="G7" s="313" t="s">
        <v>528</v>
      </c>
      <c r="H7" s="306" t="s">
        <v>216</v>
      </c>
      <c r="I7" s="306" t="s">
        <v>452</v>
      </c>
      <c r="J7" s="306" t="s">
        <v>452</v>
      </c>
      <c r="K7" s="306" t="s">
        <v>452</v>
      </c>
      <c r="L7" s="306" t="s">
        <v>452</v>
      </c>
      <c r="M7" s="306" t="s">
        <v>452</v>
      </c>
      <c r="N7" s="306" t="s">
        <v>452</v>
      </c>
      <c r="O7" s="306"/>
      <c r="P7" s="306" t="s">
        <v>452</v>
      </c>
      <c r="Q7" s="306"/>
      <c r="R7" s="306"/>
      <c r="S7" s="315" t="s">
        <v>529</v>
      </c>
      <c r="T7" s="87">
        <f t="shared" ref="T7:T56" si="0">IF(OR(H7="常用(通年)",H7="常用"),IF(OR(N7="○",O7="○",P7="○",Q7="○"),1,0),0)</f>
        <v>1</v>
      </c>
      <c r="U7" s="87"/>
      <c r="V7" s="87"/>
      <c r="W7" s="323"/>
      <c r="X7" s="87"/>
      <c r="Y7" s="87"/>
      <c r="Z7" s="87"/>
      <c r="AA7" s="87"/>
      <c r="AB7" s="87"/>
    </row>
    <row r="8" spans="1:28" ht="27.75" customHeight="1">
      <c r="A8" s="304">
        <f>A7+1</f>
        <v>2</v>
      </c>
      <c r="B8" s="306" t="s">
        <v>527</v>
      </c>
      <c r="C8" s="307">
        <v>28887</v>
      </c>
      <c r="D8" s="502">
        <f t="shared" ref="D8:D20" si="1">IF(DATEDIF(C8,$V$2,"Y")&gt;100,"",DATEDIF(C8,$V$2,"Y"))</f>
        <v>47</v>
      </c>
      <c r="E8" s="306">
        <v>25</v>
      </c>
      <c r="F8" s="306" t="s">
        <v>10</v>
      </c>
      <c r="G8" s="313" t="s">
        <v>530</v>
      </c>
      <c r="H8" s="306" t="s">
        <v>216</v>
      </c>
      <c r="I8" s="306" t="s">
        <v>452</v>
      </c>
      <c r="J8" s="306" t="s">
        <v>452</v>
      </c>
      <c r="K8" s="306" t="s">
        <v>452</v>
      </c>
      <c r="L8" s="306" t="s">
        <v>452</v>
      </c>
      <c r="M8" s="306" t="s">
        <v>452</v>
      </c>
      <c r="N8" s="306"/>
      <c r="O8" s="306" t="s">
        <v>452</v>
      </c>
      <c r="P8" s="306"/>
      <c r="Q8" s="306" t="s">
        <v>452</v>
      </c>
      <c r="R8" s="306"/>
      <c r="S8" s="315" t="s">
        <v>531</v>
      </c>
      <c r="T8" s="87">
        <f>IF(OR(H8="常用(通年)",H8="常用"),IF(OR(N8="○",O8="○",P8="○",Q8="○"),1,0),0)</f>
        <v>1</v>
      </c>
      <c r="U8" s="87"/>
      <c r="V8" s="324" t="s">
        <v>55</v>
      </c>
      <c r="W8" s="325"/>
      <c r="X8" s="326"/>
      <c r="Y8" s="327"/>
      <c r="Z8" s="87"/>
      <c r="AA8" s="87"/>
      <c r="AB8" s="87"/>
    </row>
    <row r="9" spans="1:28" ht="26.25" customHeight="1">
      <c r="A9" s="304">
        <f t="shared" ref="A9:A56" si="2">A8+1</f>
        <v>3</v>
      </c>
      <c r="B9" s="306" t="s">
        <v>527</v>
      </c>
      <c r="C9" s="307">
        <v>30302</v>
      </c>
      <c r="D9" s="502">
        <f t="shared" si="1"/>
        <v>43</v>
      </c>
      <c r="E9" s="306">
        <v>21</v>
      </c>
      <c r="F9" s="306" t="s">
        <v>10</v>
      </c>
      <c r="G9" s="313" t="s">
        <v>532</v>
      </c>
      <c r="H9" s="306" t="s">
        <v>216</v>
      </c>
      <c r="I9" s="306" t="s">
        <v>452</v>
      </c>
      <c r="J9" s="306" t="s">
        <v>452</v>
      </c>
      <c r="K9" s="306" t="s">
        <v>452</v>
      </c>
      <c r="L9" s="306" t="s">
        <v>452</v>
      </c>
      <c r="M9" s="306" t="s">
        <v>452</v>
      </c>
      <c r="N9" s="306"/>
      <c r="O9" s="306" t="s">
        <v>452</v>
      </c>
      <c r="P9" s="306"/>
      <c r="Q9" s="306" t="s">
        <v>452</v>
      </c>
      <c r="R9" s="306"/>
      <c r="S9" s="315" t="s">
        <v>533</v>
      </c>
      <c r="T9" s="87">
        <f t="shared" si="0"/>
        <v>1</v>
      </c>
      <c r="U9" s="87"/>
      <c r="V9" s="324" t="s">
        <v>37</v>
      </c>
      <c r="W9" s="325"/>
      <c r="X9" s="327"/>
      <c r="Y9" s="328">
        <f>SUM(T7:T56)</f>
        <v>4</v>
      </c>
      <c r="Z9" s="87"/>
      <c r="AA9" s="87"/>
      <c r="AB9" s="87"/>
    </row>
    <row r="10" spans="1:28" ht="21" customHeight="1">
      <c r="A10" s="304">
        <f t="shared" si="2"/>
        <v>4</v>
      </c>
      <c r="B10" s="306" t="s">
        <v>527</v>
      </c>
      <c r="C10" s="307">
        <v>30563</v>
      </c>
      <c r="D10" s="502">
        <f t="shared" si="1"/>
        <v>42</v>
      </c>
      <c r="E10" s="306">
        <v>20</v>
      </c>
      <c r="F10" s="306" t="s">
        <v>10</v>
      </c>
      <c r="G10" s="313" t="s">
        <v>534</v>
      </c>
      <c r="H10" s="306" t="s">
        <v>216</v>
      </c>
      <c r="I10" s="306" t="s">
        <v>452</v>
      </c>
      <c r="J10" s="306" t="s">
        <v>452</v>
      </c>
      <c r="K10" s="306" t="s">
        <v>452</v>
      </c>
      <c r="L10" s="306" t="s">
        <v>452</v>
      </c>
      <c r="M10" s="306" t="s">
        <v>452</v>
      </c>
      <c r="N10" s="306"/>
      <c r="O10" s="306"/>
      <c r="P10" s="306"/>
      <c r="Q10" s="306"/>
      <c r="R10" s="306" t="s">
        <v>452</v>
      </c>
      <c r="S10" s="315" t="s">
        <v>529</v>
      </c>
      <c r="T10" s="87">
        <f t="shared" si="0"/>
        <v>0</v>
      </c>
      <c r="U10" s="87"/>
      <c r="V10" s="324" t="s">
        <v>313</v>
      </c>
      <c r="W10" s="325"/>
      <c r="X10" s="327"/>
      <c r="Y10" s="328">
        <f>'様式第２号 経営管理'!B223</f>
        <v>9</v>
      </c>
      <c r="Z10" s="87"/>
      <c r="AA10" s="87"/>
      <c r="AB10" s="87"/>
    </row>
    <row r="11" spans="1:28" ht="21" customHeight="1">
      <c r="A11" s="304">
        <f t="shared" si="2"/>
        <v>5</v>
      </c>
      <c r="B11" s="306" t="s">
        <v>527</v>
      </c>
      <c r="C11" s="307">
        <v>33486</v>
      </c>
      <c r="D11" s="502">
        <f t="shared" si="1"/>
        <v>34</v>
      </c>
      <c r="E11" s="306">
        <v>12</v>
      </c>
      <c r="F11" s="306" t="s">
        <v>330</v>
      </c>
      <c r="G11" s="313" t="s">
        <v>535</v>
      </c>
      <c r="H11" s="306" t="s">
        <v>216</v>
      </c>
      <c r="I11" s="306" t="s">
        <v>452</v>
      </c>
      <c r="J11" s="306" t="s">
        <v>452</v>
      </c>
      <c r="K11" s="306" t="s">
        <v>452</v>
      </c>
      <c r="L11" s="306" t="s">
        <v>452</v>
      </c>
      <c r="M11" s="306" t="s">
        <v>452</v>
      </c>
      <c r="N11" s="306"/>
      <c r="O11" s="306" t="s">
        <v>452</v>
      </c>
      <c r="P11" s="306"/>
      <c r="Q11" s="306" t="s">
        <v>452</v>
      </c>
      <c r="R11" s="306"/>
      <c r="S11" s="315" t="s">
        <v>529</v>
      </c>
      <c r="T11" s="87">
        <f t="shared" si="0"/>
        <v>1</v>
      </c>
      <c r="U11" s="87"/>
      <c r="V11" s="324" t="s">
        <v>353</v>
      </c>
      <c r="W11" s="326"/>
      <c r="X11" s="327"/>
      <c r="Y11" s="329">
        <f>IFERROR(IF(ROUNDDOWN(Y9/Y10,1)=0,0,ROUNDDOWN(Y9/Y10,1)),0)*10</f>
        <v>4</v>
      </c>
      <c r="Z11" s="327" t="s">
        <v>356</v>
      </c>
      <c r="AA11" s="87">
        <f>IFERROR(IF(Y9/Y10=0,0,Y9/Y10),0)</f>
        <v>0.44444444444444442</v>
      </c>
      <c r="AB11" s="87"/>
    </row>
    <row r="12" spans="1:28" ht="21" customHeight="1">
      <c r="A12" s="304">
        <f t="shared" si="2"/>
        <v>6</v>
      </c>
      <c r="B12" s="306" t="s">
        <v>527</v>
      </c>
      <c r="C12" s="307">
        <v>33853</v>
      </c>
      <c r="D12" s="502">
        <f t="shared" si="1"/>
        <v>33</v>
      </c>
      <c r="E12" s="306">
        <v>11</v>
      </c>
      <c r="F12" s="306" t="s">
        <v>10</v>
      </c>
      <c r="G12" s="313" t="s">
        <v>536</v>
      </c>
      <c r="H12" s="306" t="s">
        <v>216</v>
      </c>
      <c r="I12" s="306" t="s">
        <v>452</v>
      </c>
      <c r="J12" s="306" t="s">
        <v>452</v>
      </c>
      <c r="K12" s="306" t="s">
        <v>452</v>
      </c>
      <c r="L12" s="306" t="s">
        <v>452</v>
      </c>
      <c r="M12" s="306" t="s">
        <v>452</v>
      </c>
      <c r="N12" s="306"/>
      <c r="O12" s="306"/>
      <c r="P12" s="306"/>
      <c r="Q12" s="306"/>
      <c r="R12" s="306"/>
      <c r="S12" s="315" t="s">
        <v>529</v>
      </c>
      <c r="T12" s="87">
        <f t="shared" si="0"/>
        <v>0</v>
      </c>
      <c r="U12" s="87"/>
      <c r="V12" s="330"/>
      <c r="W12" s="326"/>
      <c r="X12" s="327"/>
      <c r="Y12" s="331" t="str">
        <f>IF(Y11&gt;=3,"要公表","該当なし")</f>
        <v>要公表</v>
      </c>
      <c r="Z12" s="87"/>
      <c r="AA12" s="87"/>
      <c r="AB12" s="87"/>
    </row>
    <row r="13" spans="1:28" ht="21" customHeight="1">
      <c r="A13" s="304">
        <f t="shared" si="2"/>
        <v>7</v>
      </c>
      <c r="B13" s="306" t="s">
        <v>527</v>
      </c>
      <c r="C13" s="307">
        <v>35699</v>
      </c>
      <c r="D13" s="502">
        <f t="shared" si="1"/>
        <v>28</v>
      </c>
      <c r="E13" s="306">
        <v>6</v>
      </c>
      <c r="F13" s="306" t="s">
        <v>10</v>
      </c>
      <c r="G13" s="313" t="s">
        <v>537</v>
      </c>
      <c r="H13" s="306" t="s">
        <v>216</v>
      </c>
      <c r="I13" s="306" t="s">
        <v>452</v>
      </c>
      <c r="J13" s="306" t="s">
        <v>452</v>
      </c>
      <c r="K13" s="306" t="s">
        <v>452</v>
      </c>
      <c r="L13" s="306" t="s">
        <v>452</v>
      </c>
      <c r="M13" s="306" t="s">
        <v>452</v>
      </c>
      <c r="N13" s="306"/>
      <c r="O13" s="306"/>
      <c r="P13" s="306"/>
      <c r="Q13" s="306"/>
      <c r="R13" s="306"/>
      <c r="S13" s="315" t="s">
        <v>529</v>
      </c>
      <c r="T13" s="87">
        <f t="shared" si="0"/>
        <v>0</v>
      </c>
      <c r="U13" s="87"/>
      <c r="V13" s="87"/>
      <c r="W13" s="87"/>
      <c r="X13" s="87"/>
      <c r="Y13" s="87"/>
      <c r="Z13" s="87"/>
      <c r="AA13" s="87"/>
      <c r="AB13" s="87"/>
    </row>
    <row r="14" spans="1:28" ht="21" customHeight="1">
      <c r="A14" s="304">
        <f t="shared" si="2"/>
        <v>8</v>
      </c>
      <c r="B14" s="306" t="s">
        <v>527</v>
      </c>
      <c r="C14" s="307">
        <v>35668</v>
      </c>
      <c r="D14" s="502">
        <f t="shared" si="1"/>
        <v>28</v>
      </c>
      <c r="E14" s="306">
        <v>5</v>
      </c>
      <c r="F14" s="306" t="s">
        <v>330</v>
      </c>
      <c r="G14" s="313" t="s">
        <v>538</v>
      </c>
      <c r="H14" s="306" t="s">
        <v>216</v>
      </c>
      <c r="I14" s="306" t="s">
        <v>452</v>
      </c>
      <c r="J14" s="306" t="s">
        <v>452</v>
      </c>
      <c r="K14" s="306" t="s">
        <v>452</v>
      </c>
      <c r="L14" s="306" t="s">
        <v>452</v>
      </c>
      <c r="M14" s="306" t="s">
        <v>452</v>
      </c>
      <c r="N14" s="306"/>
      <c r="O14" s="306"/>
      <c r="P14" s="306"/>
      <c r="Q14" s="306"/>
      <c r="R14" s="306" t="s">
        <v>452</v>
      </c>
      <c r="S14" s="315" t="s">
        <v>529</v>
      </c>
      <c r="T14" s="87">
        <f t="shared" si="0"/>
        <v>0</v>
      </c>
      <c r="U14" s="87"/>
      <c r="V14" s="87"/>
      <c r="W14" s="87"/>
      <c r="X14" s="87"/>
      <c r="Y14" s="87"/>
      <c r="Z14" s="87"/>
      <c r="AA14" s="87"/>
      <c r="AB14" s="87"/>
    </row>
    <row r="15" spans="1:28" ht="21" customHeight="1">
      <c r="A15" s="304">
        <f t="shared" si="2"/>
        <v>9</v>
      </c>
      <c r="B15" s="306" t="s">
        <v>527</v>
      </c>
      <c r="C15" s="307">
        <v>36530</v>
      </c>
      <c r="D15" s="502">
        <f t="shared" si="1"/>
        <v>26</v>
      </c>
      <c r="E15" s="306">
        <v>4</v>
      </c>
      <c r="F15" s="306" t="s">
        <v>10</v>
      </c>
      <c r="G15" s="313" t="s">
        <v>539</v>
      </c>
      <c r="H15" s="306" t="s">
        <v>169</v>
      </c>
      <c r="I15" s="306" t="s">
        <v>452</v>
      </c>
      <c r="J15" s="306" t="s">
        <v>452</v>
      </c>
      <c r="K15" s="306" t="s">
        <v>452</v>
      </c>
      <c r="L15" s="306" t="s">
        <v>452</v>
      </c>
      <c r="M15" s="306" t="s">
        <v>452</v>
      </c>
      <c r="N15" s="306"/>
      <c r="O15" s="306"/>
      <c r="P15" s="306"/>
      <c r="Q15" s="306"/>
      <c r="R15" s="306"/>
      <c r="S15" s="315" t="s">
        <v>529</v>
      </c>
      <c r="T15" s="87">
        <f t="shared" si="0"/>
        <v>0</v>
      </c>
      <c r="U15" s="87"/>
      <c r="V15" s="87"/>
      <c r="W15" s="87"/>
      <c r="X15" s="87"/>
      <c r="Y15" s="87"/>
      <c r="Z15" s="87"/>
      <c r="AA15" s="87"/>
      <c r="AB15" s="87"/>
    </row>
    <row r="16" spans="1:28" ht="21" customHeight="1">
      <c r="A16" s="304">
        <f t="shared" si="2"/>
        <v>10</v>
      </c>
      <c r="B16" s="306" t="s">
        <v>527</v>
      </c>
      <c r="C16" s="307">
        <v>20926</v>
      </c>
      <c r="D16" s="502">
        <f t="shared" si="1"/>
        <v>69</v>
      </c>
      <c r="E16" s="306">
        <v>3</v>
      </c>
      <c r="F16" s="306" t="s">
        <v>10</v>
      </c>
      <c r="G16" s="313" t="s">
        <v>540</v>
      </c>
      <c r="H16" s="306" t="s">
        <v>332</v>
      </c>
      <c r="I16" s="306" t="s">
        <v>452</v>
      </c>
      <c r="J16" s="306"/>
      <c r="K16" s="306"/>
      <c r="L16" s="306"/>
      <c r="M16" s="306"/>
      <c r="N16" s="306"/>
      <c r="O16" s="306"/>
      <c r="P16" s="306"/>
      <c r="Q16" s="306" t="s">
        <v>452</v>
      </c>
      <c r="R16" s="306"/>
      <c r="S16" s="315" t="s">
        <v>529</v>
      </c>
      <c r="T16" s="87">
        <f t="shared" si="0"/>
        <v>0</v>
      </c>
      <c r="U16" s="87"/>
      <c r="V16" s="87"/>
      <c r="W16" s="87"/>
      <c r="X16" s="87"/>
      <c r="Y16" s="87"/>
      <c r="Z16" s="87"/>
      <c r="AA16" s="87"/>
      <c r="AB16" s="87"/>
    </row>
    <row r="17" spans="1:28" ht="21" customHeight="1">
      <c r="A17" s="304">
        <f t="shared" si="2"/>
        <v>11</v>
      </c>
      <c r="B17" s="306" t="s">
        <v>527</v>
      </c>
      <c r="C17" s="307">
        <v>22212</v>
      </c>
      <c r="D17" s="502">
        <f t="shared" si="1"/>
        <v>65</v>
      </c>
      <c r="E17" s="306">
        <v>3</v>
      </c>
      <c r="F17" s="306" t="s">
        <v>10</v>
      </c>
      <c r="G17" s="313" t="s">
        <v>541</v>
      </c>
      <c r="H17" s="306" t="s">
        <v>332</v>
      </c>
      <c r="I17" s="306" t="s">
        <v>452</v>
      </c>
      <c r="J17" s="306"/>
      <c r="K17" s="306"/>
      <c r="L17" s="306"/>
      <c r="M17" s="306"/>
      <c r="N17" s="306"/>
      <c r="O17" s="306"/>
      <c r="P17" s="306"/>
      <c r="Q17" s="306"/>
      <c r="R17" s="306" t="s">
        <v>452</v>
      </c>
      <c r="S17" s="315" t="s">
        <v>529</v>
      </c>
      <c r="T17" s="87">
        <f t="shared" si="0"/>
        <v>0</v>
      </c>
      <c r="U17" s="87"/>
      <c r="V17" s="87"/>
      <c r="W17" s="87"/>
      <c r="X17" s="87"/>
      <c r="Y17" s="87"/>
      <c r="Z17" s="87"/>
      <c r="AA17" s="87"/>
      <c r="AB17" s="87"/>
    </row>
    <row r="18" spans="1:28" ht="21" customHeight="1">
      <c r="A18" s="304">
        <f t="shared" si="2"/>
        <v>12</v>
      </c>
      <c r="B18" s="306"/>
      <c r="C18" s="307"/>
      <c r="D18" s="502"/>
      <c r="E18" s="306"/>
      <c r="F18" s="306"/>
      <c r="G18" s="313"/>
      <c r="H18" s="306"/>
      <c r="I18" s="306"/>
      <c r="J18" s="306"/>
      <c r="K18" s="306"/>
      <c r="L18" s="306"/>
      <c r="M18" s="306"/>
      <c r="N18" s="306"/>
      <c r="O18" s="306"/>
      <c r="P18" s="306"/>
      <c r="Q18" s="306"/>
      <c r="R18" s="306"/>
      <c r="S18" s="503"/>
      <c r="T18" s="87">
        <f t="shared" si="0"/>
        <v>0</v>
      </c>
      <c r="U18" s="87"/>
      <c r="V18" s="87"/>
      <c r="W18" s="87"/>
      <c r="X18" s="87"/>
      <c r="Y18" s="87"/>
      <c r="Z18" s="87"/>
      <c r="AA18" s="87"/>
      <c r="AB18" s="87"/>
    </row>
    <row r="19" spans="1:28" ht="21" customHeight="1">
      <c r="A19" s="304">
        <f t="shared" si="2"/>
        <v>13</v>
      </c>
      <c r="B19" s="306"/>
      <c r="C19" s="306"/>
      <c r="D19" s="502" t="str">
        <f t="shared" si="1"/>
        <v/>
      </c>
      <c r="E19" s="306"/>
      <c r="F19" s="306"/>
      <c r="G19" s="313"/>
      <c r="H19" s="306"/>
      <c r="I19" s="306"/>
      <c r="J19" s="306"/>
      <c r="K19" s="306"/>
      <c r="L19" s="306"/>
      <c r="M19" s="306"/>
      <c r="N19" s="306"/>
      <c r="O19" s="306"/>
      <c r="P19" s="306"/>
      <c r="Q19" s="306"/>
      <c r="R19" s="306"/>
      <c r="S19" s="315"/>
      <c r="T19" s="87">
        <f t="shared" si="0"/>
        <v>0</v>
      </c>
      <c r="U19" s="87"/>
      <c r="V19" s="87"/>
      <c r="W19" s="87"/>
      <c r="X19" s="87"/>
      <c r="Y19" s="87"/>
      <c r="Z19" s="87"/>
      <c r="AA19" s="87"/>
      <c r="AB19" s="87"/>
    </row>
    <row r="20" spans="1:28" ht="21" customHeight="1">
      <c r="A20" s="304">
        <f t="shared" si="2"/>
        <v>14</v>
      </c>
      <c r="B20" s="306"/>
      <c r="C20" s="306"/>
      <c r="D20" s="502" t="str">
        <f t="shared" si="1"/>
        <v/>
      </c>
      <c r="E20" s="306"/>
      <c r="F20" s="306"/>
      <c r="G20" s="313"/>
      <c r="H20" s="306"/>
      <c r="I20" s="306"/>
      <c r="J20" s="306"/>
      <c r="K20" s="306"/>
      <c r="L20" s="306"/>
      <c r="M20" s="306"/>
      <c r="N20" s="306"/>
      <c r="O20" s="306"/>
      <c r="P20" s="306"/>
      <c r="Q20" s="306"/>
      <c r="R20" s="306"/>
      <c r="S20" s="315"/>
      <c r="T20" s="87">
        <f t="shared" si="0"/>
        <v>0</v>
      </c>
      <c r="U20" s="87"/>
      <c r="V20" s="87"/>
      <c r="W20" s="87"/>
      <c r="X20" s="87"/>
      <c r="Y20" s="87"/>
      <c r="Z20" s="87"/>
      <c r="AA20" s="87"/>
      <c r="AB20" s="87"/>
    </row>
    <row r="21" spans="1:28" ht="21" hidden="1" customHeight="1">
      <c r="A21" s="304">
        <f t="shared" si="2"/>
        <v>15</v>
      </c>
      <c r="B21" s="306"/>
      <c r="C21" s="306"/>
      <c r="D21" s="308" t="str">
        <f t="shared" ref="D21:D56" si="3">IF(DATEDIF(C21,$V$2,"Y")&gt;100,"",DATEDIF(C21,$V$2,"Y"))</f>
        <v/>
      </c>
      <c r="E21" s="306"/>
      <c r="F21" s="306"/>
      <c r="G21" s="313"/>
      <c r="H21" s="306"/>
      <c r="I21" s="306"/>
      <c r="J21" s="306"/>
      <c r="K21" s="306"/>
      <c r="L21" s="306"/>
      <c r="M21" s="306"/>
      <c r="N21" s="306"/>
      <c r="O21" s="306"/>
      <c r="P21" s="306"/>
      <c r="Q21" s="306"/>
      <c r="R21" s="306"/>
      <c r="S21" s="315"/>
      <c r="T21" s="87">
        <f t="shared" si="0"/>
        <v>0</v>
      </c>
      <c r="U21" s="87"/>
      <c r="V21" s="87"/>
      <c r="W21" s="87"/>
      <c r="X21" s="87"/>
      <c r="Y21" s="87"/>
      <c r="Z21" s="87"/>
      <c r="AA21" s="87"/>
      <c r="AB21" s="87"/>
    </row>
    <row r="22" spans="1:28" ht="21" hidden="1" customHeight="1">
      <c r="A22" s="304">
        <f t="shared" si="2"/>
        <v>16</v>
      </c>
      <c r="B22" s="306"/>
      <c r="C22" s="306"/>
      <c r="D22" s="308" t="str">
        <f t="shared" si="3"/>
        <v/>
      </c>
      <c r="E22" s="306"/>
      <c r="F22" s="306"/>
      <c r="G22" s="313"/>
      <c r="H22" s="306"/>
      <c r="I22" s="306"/>
      <c r="J22" s="306"/>
      <c r="K22" s="306"/>
      <c r="L22" s="306"/>
      <c r="M22" s="306"/>
      <c r="N22" s="306"/>
      <c r="O22" s="306"/>
      <c r="P22" s="306"/>
      <c r="Q22" s="306"/>
      <c r="R22" s="306"/>
      <c r="S22" s="315"/>
      <c r="T22" s="87">
        <f t="shared" si="0"/>
        <v>0</v>
      </c>
      <c r="U22" s="87"/>
      <c r="V22" s="87"/>
      <c r="W22" s="87"/>
      <c r="X22" s="87"/>
      <c r="Y22" s="87"/>
      <c r="Z22" s="87"/>
      <c r="AA22" s="87"/>
      <c r="AB22" s="87"/>
    </row>
    <row r="23" spans="1:28" ht="21" hidden="1" customHeight="1">
      <c r="A23" s="304">
        <f t="shared" si="2"/>
        <v>17</v>
      </c>
      <c r="B23" s="306"/>
      <c r="C23" s="306"/>
      <c r="D23" s="308" t="str">
        <f t="shared" si="3"/>
        <v/>
      </c>
      <c r="E23" s="306"/>
      <c r="F23" s="306"/>
      <c r="G23" s="313"/>
      <c r="H23" s="306"/>
      <c r="I23" s="306"/>
      <c r="J23" s="306"/>
      <c r="K23" s="306"/>
      <c r="L23" s="306"/>
      <c r="M23" s="306"/>
      <c r="N23" s="306"/>
      <c r="O23" s="306"/>
      <c r="P23" s="306"/>
      <c r="Q23" s="306"/>
      <c r="R23" s="306"/>
      <c r="S23" s="315"/>
      <c r="T23" s="87">
        <f t="shared" si="0"/>
        <v>0</v>
      </c>
      <c r="U23" s="87"/>
      <c r="V23" s="87"/>
      <c r="W23" s="87"/>
      <c r="X23" s="87"/>
      <c r="Y23" s="87"/>
      <c r="Z23" s="87"/>
      <c r="AA23" s="87"/>
      <c r="AB23" s="87"/>
    </row>
    <row r="24" spans="1:28" ht="21" hidden="1" customHeight="1">
      <c r="A24" s="304">
        <f t="shared" si="2"/>
        <v>18</v>
      </c>
      <c r="B24" s="306"/>
      <c r="C24" s="306"/>
      <c r="D24" s="308" t="str">
        <f t="shared" si="3"/>
        <v/>
      </c>
      <c r="E24" s="306"/>
      <c r="F24" s="306"/>
      <c r="G24" s="313"/>
      <c r="H24" s="306"/>
      <c r="I24" s="306"/>
      <c r="J24" s="306"/>
      <c r="K24" s="306"/>
      <c r="L24" s="306"/>
      <c r="M24" s="306"/>
      <c r="N24" s="306"/>
      <c r="O24" s="306"/>
      <c r="P24" s="306"/>
      <c r="Q24" s="306"/>
      <c r="R24" s="306"/>
      <c r="S24" s="315"/>
      <c r="T24" s="87">
        <f t="shared" si="0"/>
        <v>0</v>
      </c>
      <c r="U24" s="87"/>
      <c r="V24" s="87"/>
      <c r="W24" s="87"/>
      <c r="X24" s="87"/>
      <c r="Y24" s="87"/>
      <c r="Z24" s="87"/>
      <c r="AA24" s="87"/>
      <c r="AB24" s="87"/>
    </row>
    <row r="25" spans="1:28" ht="21" hidden="1" customHeight="1">
      <c r="A25" s="304">
        <f t="shared" si="2"/>
        <v>19</v>
      </c>
      <c r="B25" s="306"/>
      <c r="C25" s="306"/>
      <c r="D25" s="308" t="str">
        <f t="shared" si="3"/>
        <v/>
      </c>
      <c r="E25" s="306"/>
      <c r="F25" s="306"/>
      <c r="G25" s="313"/>
      <c r="H25" s="306"/>
      <c r="I25" s="306"/>
      <c r="J25" s="306"/>
      <c r="K25" s="306"/>
      <c r="L25" s="306"/>
      <c r="M25" s="306"/>
      <c r="N25" s="306"/>
      <c r="O25" s="306"/>
      <c r="P25" s="306"/>
      <c r="Q25" s="306"/>
      <c r="R25" s="306"/>
      <c r="S25" s="315"/>
      <c r="T25" s="87">
        <f t="shared" si="0"/>
        <v>0</v>
      </c>
      <c r="U25" s="87"/>
      <c r="V25" s="87"/>
      <c r="W25" s="87"/>
      <c r="X25" s="87"/>
      <c r="Y25" s="87"/>
      <c r="Z25" s="87"/>
      <c r="AA25" s="87"/>
      <c r="AB25" s="87"/>
    </row>
    <row r="26" spans="1:28" ht="21" hidden="1" customHeight="1">
      <c r="A26" s="304">
        <f t="shared" si="2"/>
        <v>20</v>
      </c>
      <c r="B26" s="306"/>
      <c r="C26" s="306"/>
      <c r="D26" s="308" t="str">
        <f t="shared" si="3"/>
        <v/>
      </c>
      <c r="E26" s="306"/>
      <c r="F26" s="306"/>
      <c r="G26" s="313"/>
      <c r="H26" s="306"/>
      <c r="I26" s="306"/>
      <c r="J26" s="306"/>
      <c r="K26" s="306"/>
      <c r="L26" s="306"/>
      <c r="M26" s="306"/>
      <c r="N26" s="306"/>
      <c r="O26" s="306"/>
      <c r="P26" s="306"/>
      <c r="Q26" s="306"/>
      <c r="R26" s="306"/>
      <c r="S26" s="315"/>
      <c r="T26" s="87">
        <f t="shared" si="0"/>
        <v>0</v>
      </c>
      <c r="U26" s="87"/>
      <c r="V26" s="87"/>
      <c r="W26" s="87"/>
      <c r="X26" s="87"/>
      <c r="Y26" s="87"/>
      <c r="Z26" s="87"/>
      <c r="AA26" s="87"/>
      <c r="AB26" s="87"/>
    </row>
    <row r="27" spans="1:28" ht="21" hidden="1" customHeight="1">
      <c r="A27" s="304">
        <f t="shared" si="2"/>
        <v>21</v>
      </c>
      <c r="B27" s="306"/>
      <c r="C27" s="306"/>
      <c r="D27" s="308" t="str">
        <f t="shared" si="3"/>
        <v/>
      </c>
      <c r="E27" s="306"/>
      <c r="F27" s="306"/>
      <c r="G27" s="313"/>
      <c r="H27" s="306"/>
      <c r="I27" s="306"/>
      <c r="J27" s="306"/>
      <c r="K27" s="306"/>
      <c r="L27" s="306"/>
      <c r="M27" s="306"/>
      <c r="N27" s="306"/>
      <c r="O27" s="306"/>
      <c r="P27" s="306"/>
      <c r="Q27" s="306"/>
      <c r="R27" s="306"/>
      <c r="S27" s="315"/>
      <c r="T27" s="87">
        <f t="shared" si="0"/>
        <v>0</v>
      </c>
      <c r="U27" s="87"/>
      <c r="V27" s="87"/>
      <c r="W27" s="87"/>
      <c r="X27" s="87"/>
      <c r="Y27" s="87"/>
      <c r="Z27" s="87"/>
      <c r="AA27" s="87"/>
      <c r="AB27" s="87"/>
    </row>
    <row r="28" spans="1:28" ht="21" hidden="1" customHeight="1">
      <c r="A28" s="304">
        <f t="shared" si="2"/>
        <v>22</v>
      </c>
      <c r="B28" s="306"/>
      <c r="C28" s="306"/>
      <c r="D28" s="308" t="str">
        <f t="shared" si="3"/>
        <v/>
      </c>
      <c r="E28" s="306"/>
      <c r="F28" s="306"/>
      <c r="G28" s="313"/>
      <c r="H28" s="306"/>
      <c r="I28" s="306"/>
      <c r="J28" s="306"/>
      <c r="K28" s="306"/>
      <c r="L28" s="306"/>
      <c r="M28" s="306"/>
      <c r="N28" s="306"/>
      <c r="O28" s="306"/>
      <c r="P28" s="306"/>
      <c r="Q28" s="306"/>
      <c r="R28" s="306"/>
      <c r="S28" s="315"/>
      <c r="T28" s="87">
        <f t="shared" si="0"/>
        <v>0</v>
      </c>
      <c r="U28" s="87"/>
      <c r="V28" s="87"/>
      <c r="W28" s="87"/>
      <c r="X28" s="87"/>
      <c r="Y28" s="87"/>
      <c r="Z28" s="87"/>
      <c r="AA28" s="87"/>
      <c r="AB28" s="87"/>
    </row>
    <row r="29" spans="1:28" ht="21" hidden="1" customHeight="1">
      <c r="A29" s="304">
        <f t="shared" si="2"/>
        <v>23</v>
      </c>
      <c r="B29" s="306"/>
      <c r="C29" s="306"/>
      <c r="D29" s="308" t="str">
        <f t="shared" si="3"/>
        <v/>
      </c>
      <c r="E29" s="306"/>
      <c r="F29" s="306"/>
      <c r="G29" s="313"/>
      <c r="H29" s="306"/>
      <c r="I29" s="306"/>
      <c r="J29" s="306"/>
      <c r="K29" s="306"/>
      <c r="L29" s="306"/>
      <c r="M29" s="306"/>
      <c r="N29" s="306"/>
      <c r="O29" s="306"/>
      <c r="P29" s="306"/>
      <c r="Q29" s="306"/>
      <c r="R29" s="306"/>
      <c r="S29" s="315"/>
      <c r="T29" s="87">
        <f t="shared" si="0"/>
        <v>0</v>
      </c>
      <c r="U29" s="87"/>
      <c r="V29" s="87"/>
      <c r="W29" s="87"/>
      <c r="X29" s="87"/>
      <c r="Y29" s="87"/>
      <c r="Z29" s="87"/>
      <c r="AA29" s="87"/>
      <c r="AB29" s="87"/>
    </row>
    <row r="30" spans="1:28" ht="21" hidden="1" customHeight="1">
      <c r="A30" s="304">
        <f t="shared" si="2"/>
        <v>24</v>
      </c>
      <c r="B30" s="306"/>
      <c r="C30" s="306"/>
      <c r="D30" s="308" t="str">
        <f t="shared" si="3"/>
        <v/>
      </c>
      <c r="E30" s="306"/>
      <c r="F30" s="306"/>
      <c r="G30" s="313"/>
      <c r="H30" s="306"/>
      <c r="I30" s="306"/>
      <c r="J30" s="306"/>
      <c r="K30" s="306"/>
      <c r="L30" s="306"/>
      <c r="M30" s="306"/>
      <c r="N30" s="306"/>
      <c r="O30" s="306"/>
      <c r="P30" s="306"/>
      <c r="Q30" s="306"/>
      <c r="R30" s="306"/>
      <c r="S30" s="315"/>
      <c r="T30" s="87">
        <f t="shared" si="0"/>
        <v>0</v>
      </c>
      <c r="U30" s="87"/>
      <c r="V30" s="87"/>
      <c r="W30" s="87"/>
      <c r="X30" s="87"/>
      <c r="Y30" s="87"/>
      <c r="Z30" s="87"/>
      <c r="AA30" s="87"/>
      <c r="AB30" s="87"/>
    </row>
    <row r="31" spans="1:28" ht="21" hidden="1" customHeight="1">
      <c r="A31" s="304">
        <f t="shared" si="2"/>
        <v>25</v>
      </c>
      <c r="B31" s="306"/>
      <c r="C31" s="306"/>
      <c r="D31" s="308" t="str">
        <f t="shared" si="3"/>
        <v/>
      </c>
      <c r="E31" s="306"/>
      <c r="F31" s="306"/>
      <c r="G31" s="313"/>
      <c r="H31" s="306"/>
      <c r="I31" s="306"/>
      <c r="J31" s="306"/>
      <c r="K31" s="306"/>
      <c r="L31" s="306"/>
      <c r="M31" s="306"/>
      <c r="N31" s="306"/>
      <c r="O31" s="306"/>
      <c r="P31" s="306"/>
      <c r="Q31" s="306"/>
      <c r="R31" s="306"/>
      <c r="S31" s="315"/>
      <c r="T31" s="87">
        <f t="shared" si="0"/>
        <v>0</v>
      </c>
      <c r="U31" s="87"/>
      <c r="V31" s="87"/>
      <c r="W31" s="87"/>
      <c r="X31" s="87"/>
      <c r="Y31" s="87"/>
      <c r="Z31" s="87"/>
      <c r="AA31" s="87"/>
      <c r="AB31" s="87"/>
    </row>
    <row r="32" spans="1:28" ht="21" hidden="1" customHeight="1">
      <c r="A32" s="304">
        <f t="shared" si="2"/>
        <v>26</v>
      </c>
      <c r="B32" s="306"/>
      <c r="C32" s="306"/>
      <c r="D32" s="308" t="str">
        <f t="shared" si="3"/>
        <v/>
      </c>
      <c r="E32" s="306"/>
      <c r="F32" s="306"/>
      <c r="G32" s="313"/>
      <c r="H32" s="306"/>
      <c r="I32" s="306"/>
      <c r="J32" s="306"/>
      <c r="K32" s="306"/>
      <c r="L32" s="306"/>
      <c r="M32" s="306"/>
      <c r="N32" s="306"/>
      <c r="O32" s="306"/>
      <c r="P32" s="306"/>
      <c r="Q32" s="306"/>
      <c r="R32" s="306"/>
      <c r="S32" s="315"/>
      <c r="T32" s="87">
        <f t="shared" si="0"/>
        <v>0</v>
      </c>
      <c r="U32" s="87"/>
      <c r="V32" s="87"/>
      <c r="W32" s="87"/>
      <c r="X32" s="87"/>
      <c r="Y32" s="87"/>
      <c r="Z32" s="87"/>
      <c r="AA32" s="87"/>
      <c r="AB32" s="87"/>
    </row>
    <row r="33" spans="1:28" ht="21" hidden="1" customHeight="1">
      <c r="A33" s="304">
        <f t="shared" si="2"/>
        <v>27</v>
      </c>
      <c r="B33" s="306"/>
      <c r="C33" s="306"/>
      <c r="D33" s="308" t="str">
        <f t="shared" si="3"/>
        <v/>
      </c>
      <c r="E33" s="306"/>
      <c r="F33" s="306"/>
      <c r="G33" s="313"/>
      <c r="H33" s="306"/>
      <c r="I33" s="306"/>
      <c r="J33" s="306"/>
      <c r="K33" s="306"/>
      <c r="L33" s="306"/>
      <c r="M33" s="306"/>
      <c r="N33" s="306"/>
      <c r="O33" s="306"/>
      <c r="P33" s="306"/>
      <c r="Q33" s="306"/>
      <c r="R33" s="306"/>
      <c r="S33" s="315"/>
      <c r="T33" s="87">
        <f t="shared" si="0"/>
        <v>0</v>
      </c>
      <c r="U33" s="87"/>
      <c r="V33" s="87"/>
      <c r="W33" s="87"/>
      <c r="X33" s="87"/>
      <c r="Y33" s="87"/>
      <c r="Z33" s="87"/>
      <c r="AA33" s="87"/>
      <c r="AB33" s="87"/>
    </row>
    <row r="34" spans="1:28" ht="21" hidden="1" customHeight="1">
      <c r="A34" s="304">
        <f t="shared" si="2"/>
        <v>28</v>
      </c>
      <c r="B34" s="306"/>
      <c r="C34" s="306"/>
      <c r="D34" s="308" t="str">
        <f t="shared" si="3"/>
        <v/>
      </c>
      <c r="E34" s="306"/>
      <c r="F34" s="306"/>
      <c r="G34" s="313"/>
      <c r="H34" s="306"/>
      <c r="I34" s="306"/>
      <c r="J34" s="306"/>
      <c r="K34" s="306"/>
      <c r="L34" s="306"/>
      <c r="M34" s="306"/>
      <c r="N34" s="306"/>
      <c r="O34" s="306"/>
      <c r="P34" s="306"/>
      <c r="Q34" s="306"/>
      <c r="R34" s="306"/>
      <c r="S34" s="315"/>
      <c r="T34" s="87">
        <f t="shared" si="0"/>
        <v>0</v>
      </c>
      <c r="U34" s="87"/>
      <c r="V34" s="87"/>
      <c r="W34" s="87"/>
      <c r="X34" s="87"/>
      <c r="Y34" s="87"/>
      <c r="Z34" s="87"/>
      <c r="AA34" s="87"/>
      <c r="AB34" s="87"/>
    </row>
    <row r="35" spans="1:28" ht="21" hidden="1" customHeight="1">
      <c r="A35" s="304">
        <f t="shared" si="2"/>
        <v>29</v>
      </c>
      <c r="B35" s="306"/>
      <c r="C35" s="306"/>
      <c r="D35" s="308" t="str">
        <f t="shared" si="3"/>
        <v/>
      </c>
      <c r="E35" s="306"/>
      <c r="F35" s="306"/>
      <c r="G35" s="313"/>
      <c r="H35" s="306"/>
      <c r="I35" s="306"/>
      <c r="J35" s="306"/>
      <c r="K35" s="306"/>
      <c r="L35" s="306"/>
      <c r="M35" s="306"/>
      <c r="N35" s="306"/>
      <c r="O35" s="306"/>
      <c r="P35" s="306"/>
      <c r="Q35" s="306"/>
      <c r="R35" s="306"/>
      <c r="S35" s="315"/>
      <c r="T35" s="87">
        <f t="shared" si="0"/>
        <v>0</v>
      </c>
      <c r="U35" s="87"/>
      <c r="V35" s="87"/>
      <c r="W35" s="87"/>
      <c r="X35" s="87"/>
      <c r="Y35" s="87"/>
      <c r="Z35" s="87"/>
      <c r="AA35" s="87"/>
      <c r="AB35" s="87"/>
    </row>
    <row r="36" spans="1:28" ht="21" hidden="1" customHeight="1">
      <c r="A36" s="304">
        <f t="shared" si="2"/>
        <v>30</v>
      </c>
      <c r="B36" s="306"/>
      <c r="C36" s="306"/>
      <c r="D36" s="308" t="str">
        <f t="shared" si="3"/>
        <v/>
      </c>
      <c r="E36" s="306"/>
      <c r="F36" s="306"/>
      <c r="G36" s="313"/>
      <c r="H36" s="306"/>
      <c r="I36" s="306"/>
      <c r="J36" s="306"/>
      <c r="K36" s="306"/>
      <c r="L36" s="306"/>
      <c r="M36" s="306"/>
      <c r="N36" s="306"/>
      <c r="O36" s="306"/>
      <c r="P36" s="306"/>
      <c r="Q36" s="306"/>
      <c r="R36" s="306"/>
      <c r="S36" s="315"/>
      <c r="T36" s="87">
        <f t="shared" si="0"/>
        <v>0</v>
      </c>
      <c r="U36" s="87"/>
      <c r="V36" s="87"/>
      <c r="W36" s="87"/>
      <c r="X36" s="87"/>
      <c r="Y36" s="87"/>
      <c r="Z36" s="87"/>
      <c r="AA36" s="87"/>
      <c r="AB36" s="87"/>
    </row>
    <row r="37" spans="1:28" ht="21" hidden="1" customHeight="1">
      <c r="A37" s="304">
        <f t="shared" si="2"/>
        <v>31</v>
      </c>
      <c r="B37" s="306"/>
      <c r="C37" s="306"/>
      <c r="D37" s="308" t="str">
        <f t="shared" si="3"/>
        <v/>
      </c>
      <c r="E37" s="306"/>
      <c r="F37" s="306"/>
      <c r="G37" s="313"/>
      <c r="H37" s="306"/>
      <c r="I37" s="306"/>
      <c r="J37" s="306"/>
      <c r="K37" s="306"/>
      <c r="L37" s="306"/>
      <c r="M37" s="306"/>
      <c r="N37" s="306"/>
      <c r="O37" s="306"/>
      <c r="P37" s="306"/>
      <c r="Q37" s="306"/>
      <c r="R37" s="306"/>
      <c r="S37" s="315"/>
      <c r="T37" s="87">
        <f t="shared" si="0"/>
        <v>0</v>
      </c>
      <c r="U37" s="87"/>
      <c r="V37" s="87"/>
      <c r="W37" s="87"/>
      <c r="X37" s="87"/>
      <c r="Y37" s="87"/>
      <c r="Z37" s="87"/>
      <c r="AA37" s="87"/>
      <c r="AB37" s="87"/>
    </row>
    <row r="38" spans="1:28" ht="21" hidden="1" customHeight="1">
      <c r="A38" s="304">
        <f t="shared" si="2"/>
        <v>32</v>
      </c>
      <c r="B38" s="306"/>
      <c r="C38" s="306"/>
      <c r="D38" s="308" t="str">
        <f t="shared" si="3"/>
        <v/>
      </c>
      <c r="E38" s="306"/>
      <c r="F38" s="306"/>
      <c r="G38" s="313"/>
      <c r="H38" s="306"/>
      <c r="I38" s="306"/>
      <c r="J38" s="306"/>
      <c r="K38" s="306"/>
      <c r="L38" s="306"/>
      <c r="M38" s="306"/>
      <c r="N38" s="306"/>
      <c r="O38" s="306"/>
      <c r="P38" s="306"/>
      <c r="Q38" s="306"/>
      <c r="R38" s="306"/>
      <c r="S38" s="315"/>
      <c r="T38" s="87">
        <f t="shared" si="0"/>
        <v>0</v>
      </c>
      <c r="U38" s="87"/>
      <c r="V38" s="87"/>
      <c r="W38" s="87"/>
      <c r="X38" s="87"/>
      <c r="Y38" s="87"/>
      <c r="Z38" s="87"/>
      <c r="AA38" s="87"/>
      <c r="AB38" s="87"/>
    </row>
    <row r="39" spans="1:28" ht="21" hidden="1" customHeight="1">
      <c r="A39" s="304">
        <f t="shared" si="2"/>
        <v>33</v>
      </c>
      <c r="B39" s="306"/>
      <c r="C39" s="306"/>
      <c r="D39" s="308" t="str">
        <f t="shared" si="3"/>
        <v/>
      </c>
      <c r="E39" s="306"/>
      <c r="F39" s="306"/>
      <c r="G39" s="313"/>
      <c r="H39" s="306"/>
      <c r="I39" s="306"/>
      <c r="J39" s="306"/>
      <c r="K39" s="306"/>
      <c r="L39" s="306"/>
      <c r="M39" s="306"/>
      <c r="N39" s="306"/>
      <c r="O39" s="306"/>
      <c r="P39" s="306"/>
      <c r="Q39" s="306"/>
      <c r="R39" s="306"/>
      <c r="S39" s="315"/>
      <c r="T39" s="87">
        <f t="shared" si="0"/>
        <v>0</v>
      </c>
      <c r="U39" s="87"/>
      <c r="V39" s="87"/>
      <c r="W39" s="87"/>
      <c r="X39" s="87"/>
      <c r="Y39" s="87"/>
      <c r="Z39" s="87"/>
      <c r="AA39" s="87"/>
      <c r="AB39" s="87"/>
    </row>
    <row r="40" spans="1:28" ht="21" hidden="1" customHeight="1">
      <c r="A40" s="304">
        <f t="shared" si="2"/>
        <v>34</v>
      </c>
      <c r="B40" s="306"/>
      <c r="C40" s="306"/>
      <c r="D40" s="308" t="str">
        <f t="shared" si="3"/>
        <v/>
      </c>
      <c r="E40" s="306"/>
      <c r="F40" s="306"/>
      <c r="G40" s="313"/>
      <c r="H40" s="306"/>
      <c r="I40" s="306"/>
      <c r="J40" s="306"/>
      <c r="K40" s="306"/>
      <c r="L40" s="306"/>
      <c r="M40" s="306"/>
      <c r="N40" s="306"/>
      <c r="O40" s="306"/>
      <c r="P40" s="306"/>
      <c r="Q40" s="306"/>
      <c r="R40" s="306"/>
      <c r="S40" s="315"/>
      <c r="T40" s="87">
        <f t="shared" si="0"/>
        <v>0</v>
      </c>
      <c r="U40" s="87"/>
      <c r="V40" s="87"/>
      <c r="W40" s="87"/>
      <c r="X40" s="87"/>
      <c r="Y40" s="87"/>
      <c r="Z40" s="87"/>
      <c r="AA40" s="87"/>
      <c r="AB40" s="87"/>
    </row>
    <row r="41" spans="1:28" ht="21" hidden="1" customHeight="1">
      <c r="A41" s="304">
        <f t="shared" si="2"/>
        <v>35</v>
      </c>
      <c r="B41" s="306"/>
      <c r="C41" s="306"/>
      <c r="D41" s="308" t="str">
        <f t="shared" si="3"/>
        <v/>
      </c>
      <c r="E41" s="306"/>
      <c r="F41" s="306"/>
      <c r="G41" s="313"/>
      <c r="H41" s="306"/>
      <c r="I41" s="306"/>
      <c r="J41" s="306"/>
      <c r="K41" s="306"/>
      <c r="L41" s="306"/>
      <c r="M41" s="306"/>
      <c r="N41" s="306"/>
      <c r="O41" s="306"/>
      <c r="P41" s="306"/>
      <c r="Q41" s="306"/>
      <c r="R41" s="306"/>
      <c r="S41" s="315"/>
      <c r="T41" s="87">
        <f t="shared" si="0"/>
        <v>0</v>
      </c>
      <c r="U41" s="87"/>
      <c r="V41" s="87"/>
      <c r="W41" s="87"/>
      <c r="X41" s="87"/>
      <c r="Y41" s="87"/>
      <c r="Z41" s="87"/>
      <c r="AA41" s="87"/>
      <c r="AB41" s="87"/>
    </row>
    <row r="42" spans="1:28" ht="21" hidden="1" customHeight="1">
      <c r="A42" s="304">
        <f t="shared" si="2"/>
        <v>36</v>
      </c>
      <c r="B42" s="306"/>
      <c r="C42" s="306"/>
      <c r="D42" s="308" t="str">
        <f t="shared" si="3"/>
        <v/>
      </c>
      <c r="E42" s="306"/>
      <c r="F42" s="306"/>
      <c r="G42" s="313"/>
      <c r="H42" s="306"/>
      <c r="I42" s="306"/>
      <c r="J42" s="306"/>
      <c r="K42" s="306"/>
      <c r="L42" s="306"/>
      <c r="M42" s="306"/>
      <c r="N42" s="306"/>
      <c r="O42" s="306"/>
      <c r="P42" s="306"/>
      <c r="Q42" s="306"/>
      <c r="R42" s="306"/>
      <c r="S42" s="315"/>
      <c r="T42" s="87">
        <f t="shared" si="0"/>
        <v>0</v>
      </c>
      <c r="U42" s="87"/>
      <c r="V42" s="87"/>
      <c r="W42" s="87"/>
      <c r="X42" s="87"/>
      <c r="Y42" s="87"/>
      <c r="Z42" s="87"/>
      <c r="AA42" s="87"/>
      <c r="AB42" s="87"/>
    </row>
    <row r="43" spans="1:28" ht="21" hidden="1" customHeight="1">
      <c r="A43" s="304">
        <f t="shared" si="2"/>
        <v>37</v>
      </c>
      <c r="B43" s="306"/>
      <c r="C43" s="306"/>
      <c r="D43" s="308" t="str">
        <f t="shared" si="3"/>
        <v/>
      </c>
      <c r="E43" s="306"/>
      <c r="F43" s="306"/>
      <c r="G43" s="313"/>
      <c r="H43" s="306"/>
      <c r="I43" s="306"/>
      <c r="J43" s="306"/>
      <c r="K43" s="306"/>
      <c r="L43" s="306"/>
      <c r="M43" s="306"/>
      <c r="N43" s="306"/>
      <c r="O43" s="306"/>
      <c r="P43" s="306"/>
      <c r="Q43" s="306"/>
      <c r="R43" s="306"/>
      <c r="S43" s="315"/>
      <c r="T43" s="87">
        <f t="shared" si="0"/>
        <v>0</v>
      </c>
      <c r="U43" s="87"/>
      <c r="V43" s="87"/>
      <c r="W43" s="87"/>
      <c r="X43" s="87"/>
      <c r="Y43" s="87"/>
      <c r="Z43" s="87"/>
      <c r="AA43" s="87"/>
      <c r="AB43" s="87"/>
    </row>
    <row r="44" spans="1:28" ht="21" hidden="1" customHeight="1">
      <c r="A44" s="304">
        <f t="shared" si="2"/>
        <v>38</v>
      </c>
      <c r="B44" s="306"/>
      <c r="C44" s="306"/>
      <c r="D44" s="308" t="str">
        <f t="shared" si="3"/>
        <v/>
      </c>
      <c r="E44" s="306"/>
      <c r="F44" s="306"/>
      <c r="G44" s="313"/>
      <c r="H44" s="306"/>
      <c r="I44" s="306"/>
      <c r="J44" s="306"/>
      <c r="K44" s="306"/>
      <c r="L44" s="306"/>
      <c r="M44" s="306"/>
      <c r="N44" s="306"/>
      <c r="O44" s="306"/>
      <c r="P44" s="306"/>
      <c r="Q44" s="306"/>
      <c r="R44" s="306"/>
      <c r="S44" s="315"/>
      <c r="T44" s="87">
        <f t="shared" si="0"/>
        <v>0</v>
      </c>
      <c r="U44" s="87"/>
      <c r="V44" s="87"/>
      <c r="W44" s="87"/>
      <c r="X44" s="87"/>
      <c r="Y44" s="87"/>
      <c r="Z44" s="87"/>
      <c r="AA44" s="87"/>
      <c r="AB44" s="87"/>
    </row>
    <row r="45" spans="1:28" ht="21" hidden="1" customHeight="1">
      <c r="A45" s="304">
        <f t="shared" si="2"/>
        <v>39</v>
      </c>
      <c r="B45" s="306"/>
      <c r="C45" s="306"/>
      <c r="D45" s="308" t="str">
        <f t="shared" si="3"/>
        <v/>
      </c>
      <c r="E45" s="306"/>
      <c r="F45" s="306"/>
      <c r="G45" s="313"/>
      <c r="H45" s="306"/>
      <c r="I45" s="306"/>
      <c r="J45" s="306"/>
      <c r="K45" s="306"/>
      <c r="L45" s="306"/>
      <c r="M45" s="306"/>
      <c r="N45" s="306"/>
      <c r="O45" s="306"/>
      <c r="P45" s="306"/>
      <c r="Q45" s="306"/>
      <c r="R45" s="306"/>
      <c r="S45" s="315"/>
      <c r="T45" s="87">
        <f t="shared" si="0"/>
        <v>0</v>
      </c>
      <c r="U45" s="87"/>
      <c r="V45" s="87"/>
      <c r="W45" s="87"/>
      <c r="X45" s="87"/>
      <c r="Y45" s="87"/>
      <c r="Z45" s="87"/>
      <c r="AA45" s="87"/>
      <c r="AB45" s="87"/>
    </row>
    <row r="46" spans="1:28" ht="21" hidden="1" customHeight="1">
      <c r="A46" s="304">
        <f t="shared" si="2"/>
        <v>40</v>
      </c>
      <c r="B46" s="306"/>
      <c r="C46" s="306"/>
      <c r="D46" s="308" t="str">
        <f t="shared" si="3"/>
        <v/>
      </c>
      <c r="E46" s="306"/>
      <c r="F46" s="306"/>
      <c r="G46" s="313"/>
      <c r="H46" s="306"/>
      <c r="I46" s="306"/>
      <c r="J46" s="306"/>
      <c r="K46" s="306"/>
      <c r="L46" s="306"/>
      <c r="M46" s="306"/>
      <c r="N46" s="306"/>
      <c r="O46" s="306"/>
      <c r="P46" s="306"/>
      <c r="Q46" s="306"/>
      <c r="R46" s="306"/>
      <c r="S46" s="315"/>
      <c r="T46" s="87">
        <f t="shared" si="0"/>
        <v>0</v>
      </c>
      <c r="U46" s="87"/>
      <c r="V46" s="87"/>
      <c r="W46" s="87"/>
      <c r="X46" s="87"/>
      <c r="Y46" s="87"/>
      <c r="Z46" s="87"/>
      <c r="AA46" s="87"/>
      <c r="AB46" s="87"/>
    </row>
    <row r="47" spans="1:28" ht="21" hidden="1" customHeight="1">
      <c r="A47" s="304">
        <f t="shared" si="2"/>
        <v>41</v>
      </c>
      <c r="B47" s="306"/>
      <c r="C47" s="306"/>
      <c r="D47" s="308" t="str">
        <f t="shared" si="3"/>
        <v/>
      </c>
      <c r="E47" s="306"/>
      <c r="F47" s="306"/>
      <c r="G47" s="313"/>
      <c r="H47" s="306"/>
      <c r="I47" s="306"/>
      <c r="J47" s="306"/>
      <c r="K47" s="306"/>
      <c r="L47" s="306"/>
      <c r="M47" s="306"/>
      <c r="N47" s="306"/>
      <c r="O47" s="306"/>
      <c r="P47" s="306"/>
      <c r="Q47" s="306"/>
      <c r="R47" s="306"/>
      <c r="S47" s="315"/>
      <c r="T47" s="87">
        <f t="shared" si="0"/>
        <v>0</v>
      </c>
      <c r="U47" s="87"/>
      <c r="V47" s="87"/>
      <c r="W47" s="87"/>
      <c r="X47" s="87"/>
      <c r="Y47" s="87"/>
      <c r="Z47" s="87"/>
      <c r="AA47" s="87"/>
      <c r="AB47" s="87"/>
    </row>
    <row r="48" spans="1:28" ht="21" hidden="1" customHeight="1">
      <c r="A48" s="304">
        <f t="shared" si="2"/>
        <v>42</v>
      </c>
      <c r="B48" s="306"/>
      <c r="C48" s="306"/>
      <c r="D48" s="308" t="str">
        <f t="shared" si="3"/>
        <v/>
      </c>
      <c r="E48" s="306"/>
      <c r="F48" s="306"/>
      <c r="G48" s="313"/>
      <c r="H48" s="306"/>
      <c r="I48" s="306"/>
      <c r="J48" s="306"/>
      <c r="K48" s="306"/>
      <c r="L48" s="306"/>
      <c r="M48" s="306"/>
      <c r="N48" s="306"/>
      <c r="O48" s="306"/>
      <c r="P48" s="306"/>
      <c r="Q48" s="306"/>
      <c r="R48" s="306"/>
      <c r="S48" s="315"/>
      <c r="T48" s="87">
        <f t="shared" si="0"/>
        <v>0</v>
      </c>
      <c r="U48" s="87"/>
      <c r="V48" s="87"/>
      <c r="W48" s="87"/>
      <c r="X48" s="87"/>
      <c r="Y48" s="87"/>
      <c r="Z48" s="87"/>
      <c r="AA48" s="87"/>
      <c r="AB48" s="87"/>
    </row>
    <row r="49" spans="1:28" ht="21" hidden="1" customHeight="1">
      <c r="A49" s="304">
        <f t="shared" si="2"/>
        <v>43</v>
      </c>
      <c r="B49" s="306"/>
      <c r="C49" s="306"/>
      <c r="D49" s="308" t="str">
        <f t="shared" si="3"/>
        <v/>
      </c>
      <c r="E49" s="306"/>
      <c r="F49" s="306"/>
      <c r="G49" s="313"/>
      <c r="H49" s="306"/>
      <c r="I49" s="306"/>
      <c r="J49" s="306"/>
      <c r="K49" s="306"/>
      <c r="L49" s="306"/>
      <c r="M49" s="306"/>
      <c r="N49" s="306"/>
      <c r="O49" s="306"/>
      <c r="P49" s="306"/>
      <c r="Q49" s="306"/>
      <c r="R49" s="306"/>
      <c r="S49" s="315"/>
      <c r="T49" s="87">
        <f t="shared" si="0"/>
        <v>0</v>
      </c>
      <c r="U49" s="87"/>
      <c r="V49" s="87"/>
      <c r="W49" s="87"/>
      <c r="X49" s="87"/>
      <c r="Y49" s="87"/>
      <c r="Z49" s="87"/>
      <c r="AA49" s="87"/>
      <c r="AB49" s="87"/>
    </row>
    <row r="50" spans="1:28" ht="21" hidden="1" customHeight="1">
      <c r="A50" s="304">
        <f t="shared" si="2"/>
        <v>44</v>
      </c>
      <c r="B50" s="306"/>
      <c r="C50" s="306"/>
      <c r="D50" s="308" t="str">
        <f t="shared" si="3"/>
        <v/>
      </c>
      <c r="E50" s="306"/>
      <c r="F50" s="306"/>
      <c r="G50" s="313"/>
      <c r="H50" s="306"/>
      <c r="I50" s="306"/>
      <c r="J50" s="306"/>
      <c r="K50" s="306"/>
      <c r="L50" s="306"/>
      <c r="M50" s="306"/>
      <c r="N50" s="306"/>
      <c r="O50" s="306"/>
      <c r="P50" s="306"/>
      <c r="Q50" s="306"/>
      <c r="R50" s="306"/>
      <c r="S50" s="315"/>
      <c r="T50" s="87">
        <f t="shared" si="0"/>
        <v>0</v>
      </c>
      <c r="U50" s="87"/>
      <c r="V50" s="87"/>
      <c r="W50" s="87"/>
      <c r="X50" s="87"/>
      <c r="Y50" s="87"/>
      <c r="Z50" s="87"/>
      <c r="AA50" s="87"/>
      <c r="AB50" s="87"/>
    </row>
    <row r="51" spans="1:28" ht="21" hidden="1" customHeight="1">
      <c r="A51" s="304">
        <f t="shared" si="2"/>
        <v>45</v>
      </c>
      <c r="B51" s="306"/>
      <c r="C51" s="306"/>
      <c r="D51" s="308" t="str">
        <f t="shared" si="3"/>
        <v/>
      </c>
      <c r="E51" s="306"/>
      <c r="F51" s="306"/>
      <c r="G51" s="313"/>
      <c r="H51" s="306"/>
      <c r="I51" s="306"/>
      <c r="J51" s="306"/>
      <c r="K51" s="306"/>
      <c r="L51" s="306"/>
      <c r="M51" s="306"/>
      <c r="N51" s="306"/>
      <c r="O51" s="306"/>
      <c r="P51" s="306"/>
      <c r="Q51" s="306"/>
      <c r="R51" s="306"/>
      <c r="S51" s="315"/>
      <c r="T51" s="87">
        <f t="shared" si="0"/>
        <v>0</v>
      </c>
      <c r="U51" s="87"/>
      <c r="V51" s="87"/>
      <c r="W51" s="87"/>
      <c r="X51" s="87"/>
      <c r="Y51" s="87"/>
      <c r="Z51" s="87"/>
      <c r="AA51" s="87"/>
      <c r="AB51" s="87"/>
    </row>
    <row r="52" spans="1:28" ht="21" hidden="1" customHeight="1">
      <c r="A52" s="304">
        <f t="shared" si="2"/>
        <v>46</v>
      </c>
      <c r="B52" s="306"/>
      <c r="C52" s="306"/>
      <c r="D52" s="308" t="str">
        <f t="shared" si="3"/>
        <v/>
      </c>
      <c r="E52" s="306"/>
      <c r="F52" s="306"/>
      <c r="G52" s="313"/>
      <c r="H52" s="306"/>
      <c r="I52" s="306"/>
      <c r="J52" s="306"/>
      <c r="K52" s="306"/>
      <c r="L52" s="306"/>
      <c r="M52" s="306"/>
      <c r="N52" s="306"/>
      <c r="O52" s="306"/>
      <c r="P52" s="306"/>
      <c r="Q52" s="306"/>
      <c r="R52" s="306"/>
      <c r="S52" s="315"/>
      <c r="T52" s="87">
        <f t="shared" si="0"/>
        <v>0</v>
      </c>
      <c r="U52" s="87"/>
      <c r="V52" s="87"/>
      <c r="W52" s="87"/>
      <c r="X52" s="87"/>
      <c r="Y52" s="87"/>
      <c r="Z52" s="87"/>
      <c r="AA52" s="87"/>
      <c r="AB52" s="87"/>
    </row>
    <row r="53" spans="1:28" ht="21" hidden="1" customHeight="1">
      <c r="A53" s="304">
        <f t="shared" si="2"/>
        <v>47</v>
      </c>
      <c r="B53" s="306"/>
      <c r="C53" s="306"/>
      <c r="D53" s="308" t="str">
        <f t="shared" si="3"/>
        <v/>
      </c>
      <c r="E53" s="306"/>
      <c r="F53" s="306"/>
      <c r="G53" s="313"/>
      <c r="H53" s="306"/>
      <c r="I53" s="306"/>
      <c r="J53" s="306"/>
      <c r="K53" s="306"/>
      <c r="L53" s="306"/>
      <c r="M53" s="306"/>
      <c r="N53" s="306"/>
      <c r="O53" s="306"/>
      <c r="P53" s="306"/>
      <c r="Q53" s="306"/>
      <c r="R53" s="306"/>
      <c r="S53" s="315"/>
      <c r="T53" s="87">
        <f t="shared" si="0"/>
        <v>0</v>
      </c>
      <c r="U53" s="87"/>
      <c r="V53" s="87"/>
      <c r="W53" s="87"/>
      <c r="X53" s="87"/>
      <c r="Y53" s="87"/>
      <c r="Z53" s="87"/>
      <c r="AA53" s="87"/>
      <c r="AB53" s="87"/>
    </row>
    <row r="54" spans="1:28" ht="21" hidden="1" customHeight="1">
      <c r="A54" s="304">
        <f t="shared" si="2"/>
        <v>48</v>
      </c>
      <c r="B54" s="306"/>
      <c r="C54" s="306"/>
      <c r="D54" s="308" t="str">
        <f t="shared" si="3"/>
        <v/>
      </c>
      <c r="E54" s="306"/>
      <c r="F54" s="306"/>
      <c r="G54" s="313"/>
      <c r="H54" s="306"/>
      <c r="I54" s="306"/>
      <c r="J54" s="306"/>
      <c r="K54" s="306"/>
      <c r="L54" s="306"/>
      <c r="M54" s="306"/>
      <c r="N54" s="306"/>
      <c r="O54" s="306"/>
      <c r="P54" s="306"/>
      <c r="Q54" s="306"/>
      <c r="R54" s="306"/>
      <c r="S54" s="315"/>
      <c r="T54" s="87">
        <f t="shared" si="0"/>
        <v>0</v>
      </c>
      <c r="U54" s="87"/>
      <c r="V54" s="87"/>
      <c r="W54" s="87"/>
      <c r="X54" s="87"/>
      <c r="Y54" s="87"/>
      <c r="Z54" s="87"/>
      <c r="AA54" s="87"/>
      <c r="AB54" s="87"/>
    </row>
    <row r="55" spans="1:28" ht="21" hidden="1" customHeight="1">
      <c r="A55" s="304">
        <f t="shared" si="2"/>
        <v>49</v>
      </c>
      <c r="B55" s="306"/>
      <c r="C55" s="306"/>
      <c r="D55" s="308" t="str">
        <f t="shared" si="3"/>
        <v/>
      </c>
      <c r="E55" s="306"/>
      <c r="F55" s="306"/>
      <c r="G55" s="313"/>
      <c r="H55" s="306"/>
      <c r="I55" s="306"/>
      <c r="J55" s="306"/>
      <c r="K55" s="306"/>
      <c r="L55" s="306"/>
      <c r="M55" s="306"/>
      <c r="N55" s="306"/>
      <c r="O55" s="306"/>
      <c r="P55" s="306"/>
      <c r="Q55" s="306"/>
      <c r="R55" s="306"/>
      <c r="S55" s="315"/>
      <c r="T55" s="87">
        <f t="shared" si="0"/>
        <v>0</v>
      </c>
      <c r="U55" s="87"/>
      <c r="V55" s="87"/>
      <c r="W55" s="87"/>
      <c r="X55" s="87"/>
      <c r="Y55" s="87"/>
      <c r="Z55" s="87"/>
      <c r="AA55" s="87"/>
      <c r="AB55" s="87"/>
    </row>
    <row r="56" spans="1:28" ht="21" hidden="1" customHeight="1">
      <c r="A56" s="304">
        <f t="shared" si="2"/>
        <v>50</v>
      </c>
      <c r="B56" s="306"/>
      <c r="C56" s="306"/>
      <c r="D56" s="308" t="str">
        <f t="shared" si="3"/>
        <v/>
      </c>
      <c r="E56" s="306"/>
      <c r="F56" s="306"/>
      <c r="G56" s="313"/>
      <c r="H56" s="306"/>
      <c r="I56" s="306"/>
      <c r="J56" s="306"/>
      <c r="K56" s="306"/>
      <c r="L56" s="306"/>
      <c r="M56" s="306"/>
      <c r="N56" s="306"/>
      <c r="O56" s="306"/>
      <c r="P56" s="306"/>
      <c r="Q56" s="306"/>
      <c r="R56" s="306"/>
      <c r="S56" s="315"/>
      <c r="T56" s="87">
        <f t="shared" si="0"/>
        <v>0</v>
      </c>
      <c r="U56" s="87"/>
      <c r="V56" s="87"/>
      <c r="W56" s="87"/>
      <c r="X56" s="87"/>
      <c r="Y56" s="87"/>
      <c r="Z56" s="87"/>
      <c r="AA56" s="87"/>
      <c r="AB56" s="87"/>
    </row>
    <row r="57" spans="1:28" ht="21" customHeight="1">
      <c r="A57" s="995" t="s">
        <v>321</v>
      </c>
      <c r="B57" s="996"/>
      <c r="C57" s="996"/>
      <c r="D57" s="996"/>
      <c r="E57" s="996"/>
      <c r="F57" s="996"/>
      <c r="G57" s="996"/>
      <c r="H57" s="996"/>
      <c r="I57" s="314">
        <f>COUNTA(I7:I56)</f>
        <v>11</v>
      </c>
      <c r="J57" s="314">
        <f t="shared" ref="J57:R57" si="4">COUNTA(J7:J56)</f>
        <v>9</v>
      </c>
      <c r="K57" s="314">
        <f t="shared" si="4"/>
        <v>9</v>
      </c>
      <c r="L57" s="314">
        <f t="shared" si="4"/>
        <v>9</v>
      </c>
      <c r="M57" s="314">
        <f t="shared" si="4"/>
        <v>9</v>
      </c>
      <c r="N57" s="314">
        <f t="shared" si="4"/>
        <v>1</v>
      </c>
      <c r="O57" s="314">
        <f t="shared" si="4"/>
        <v>3</v>
      </c>
      <c r="P57" s="314">
        <f t="shared" si="4"/>
        <v>1</v>
      </c>
      <c r="Q57" s="314">
        <f t="shared" si="4"/>
        <v>4</v>
      </c>
      <c r="R57" s="314">
        <f t="shared" si="4"/>
        <v>3</v>
      </c>
      <c r="S57" s="303"/>
      <c r="T57" s="87"/>
      <c r="U57" s="87"/>
      <c r="V57" s="87"/>
      <c r="W57" s="87"/>
      <c r="X57" s="87"/>
      <c r="Y57" s="87"/>
      <c r="Z57" s="87"/>
      <c r="AA57" s="87"/>
      <c r="AB57" s="87"/>
    </row>
    <row r="58" spans="1:28" ht="14.25" customHeight="1">
      <c r="A58" s="981" t="s">
        <v>322</v>
      </c>
      <c r="B58" s="981"/>
      <c r="C58" s="981"/>
      <c r="D58" s="981"/>
      <c r="E58" s="981"/>
      <c r="F58" s="981"/>
      <c r="G58" s="981"/>
      <c r="H58" s="981"/>
      <c r="I58" s="981"/>
      <c r="J58" s="981"/>
      <c r="K58" s="981"/>
      <c r="L58" s="981"/>
      <c r="M58" s="981"/>
      <c r="N58" s="981"/>
      <c r="O58" s="981"/>
      <c r="P58" s="981"/>
      <c r="Q58" s="981"/>
      <c r="R58" s="981"/>
      <c r="S58" s="981"/>
      <c r="T58" s="87"/>
      <c r="U58" s="87"/>
      <c r="V58" s="87"/>
      <c r="W58" s="87"/>
      <c r="X58" s="87"/>
      <c r="Y58" s="87"/>
      <c r="Z58" s="87"/>
      <c r="AA58" s="87"/>
      <c r="AB58" s="87"/>
    </row>
    <row r="59" spans="1:28" ht="29" customHeight="1">
      <c r="A59" s="489" t="s">
        <v>324</v>
      </c>
      <c r="B59" s="974" t="s">
        <v>488</v>
      </c>
      <c r="C59" s="974"/>
      <c r="D59" s="974"/>
      <c r="E59" s="974"/>
      <c r="F59" s="974"/>
      <c r="G59" s="974"/>
      <c r="H59" s="974"/>
      <c r="I59" s="974"/>
      <c r="J59" s="974"/>
      <c r="K59" s="974"/>
      <c r="L59" s="974"/>
      <c r="M59" s="974"/>
      <c r="N59" s="974"/>
      <c r="O59" s="974"/>
      <c r="P59" s="974"/>
      <c r="Q59" s="974"/>
      <c r="R59" s="974"/>
      <c r="S59" s="974"/>
    </row>
    <row r="60" spans="1:28" ht="21.5" customHeight="1">
      <c r="A60" s="490" t="s">
        <v>410</v>
      </c>
      <c r="B60" s="974" t="s">
        <v>411</v>
      </c>
      <c r="C60" s="974"/>
      <c r="D60" s="974"/>
      <c r="E60" s="974"/>
      <c r="F60" s="974"/>
      <c r="G60" s="974"/>
      <c r="H60" s="974"/>
      <c r="I60" s="974"/>
      <c r="J60" s="974"/>
      <c r="K60" s="974"/>
      <c r="L60" s="974"/>
      <c r="M60" s="974"/>
      <c r="N60" s="974"/>
      <c r="O60" s="974"/>
      <c r="P60" s="974"/>
      <c r="Q60" s="974"/>
      <c r="R60" s="974"/>
      <c r="S60" s="974"/>
    </row>
    <row r="61" spans="1:28" ht="10.5" customHeight="1">
      <c r="A61" s="490" t="s">
        <v>412</v>
      </c>
      <c r="B61" s="974" t="s">
        <v>325</v>
      </c>
      <c r="C61" s="974"/>
      <c r="D61" s="974"/>
      <c r="E61" s="974"/>
      <c r="F61" s="974"/>
      <c r="G61" s="974"/>
      <c r="H61" s="974"/>
      <c r="I61" s="974"/>
      <c r="J61" s="974"/>
      <c r="K61" s="974"/>
      <c r="L61" s="974"/>
      <c r="M61" s="974"/>
      <c r="N61" s="974"/>
      <c r="O61" s="974"/>
      <c r="P61" s="974"/>
      <c r="Q61" s="974"/>
      <c r="R61" s="974"/>
      <c r="S61" s="974"/>
    </row>
    <row r="62" spans="1:28" ht="10.5" customHeight="1">
      <c r="A62" s="490" t="s">
        <v>413</v>
      </c>
      <c r="B62" s="974" t="s">
        <v>326</v>
      </c>
      <c r="C62" s="974"/>
      <c r="D62" s="974"/>
      <c r="E62" s="974"/>
      <c r="F62" s="974"/>
      <c r="G62" s="974"/>
      <c r="H62" s="974"/>
      <c r="I62" s="974"/>
      <c r="J62" s="974"/>
      <c r="K62" s="974"/>
      <c r="L62" s="974"/>
      <c r="M62" s="974"/>
      <c r="N62" s="974"/>
      <c r="O62" s="974"/>
      <c r="P62" s="974"/>
      <c r="Q62" s="974"/>
      <c r="R62" s="974"/>
      <c r="S62" s="974"/>
    </row>
    <row r="63" spans="1:28" ht="10.5" customHeight="1">
      <c r="A63" s="490" t="s">
        <v>414</v>
      </c>
      <c r="B63" s="974" t="s">
        <v>320</v>
      </c>
      <c r="C63" s="974"/>
      <c r="D63" s="974"/>
      <c r="E63" s="974"/>
      <c r="F63" s="974"/>
      <c r="G63" s="974"/>
      <c r="H63" s="974"/>
      <c r="I63" s="974"/>
      <c r="J63" s="974"/>
      <c r="K63" s="974"/>
      <c r="L63" s="974"/>
      <c r="M63" s="974"/>
      <c r="N63" s="974"/>
      <c r="O63" s="974"/>
      <c r="P63" s="974"/>
      <c r="Q63" s="974"/>
      <c r="R63" s="974"/>
      <c r="S63" s="974"/>
    </row>
    <row r="64" spans="1:28" ht="21.75" customHeight="1">
      <c r="A64" s="490" t="s">
        <v>415</v>
      </c>
      <c r="B64" s="974" t="s">
        <v>319</v>
      </c>
      <c r="C64" s="974"/>
      <c r="D64" s="974"/>
      <c r="E64" s="974"/>
      <c r="F64" s="974"/>
      <c r="G64" s="974"/>
      <c r="H64" s="974"/>
      <c r="I64" s="974"/>
      <c r="J64" s="974"/>
      <c r="K64" s="974"/>
      <c r="L64" s="974"/>
      <c r="M64" s="974"/>
      <c r="N64" s="974"/>
      <c r="O64" s="974"/>
      <c r="P64" s="974"/>
      <c r="Q64" s="974"/>
      <c r="R64" s="974"/>
      <c r="S64" s="974"/>
    </row>
    <row r="65" spans="1:19" ht="12" customHeight="1">
      <c r="A65" s="490" t="s">
        <v>416</v>
      </c>
      <c r="B65" s="974" t="s">
        <v>328</v>
      </c>
      <c r="C65" s="974"/>
      <c r="D65" s="974"/>
      <c r="E65" s="974"/>
      <c r="F65" s="974"/>
      <c r="G65" s="974"/>
      <c r="H65" s="974"/>
      <c r="I65" s="974"/>
      <c r="J65" s="974"/>
      <c r="K65" s="974"/>
      <c r="L65" s="974"/>
      <c r="M65" s="974"/>
      <c r="N65" s="974"/>
      <c r="O65" s="974"/>
      <c r="P65" s="974"/>
      <c r="Q65" s="974"/>
      <c r="R65" s="974"/>
      <c r="S65" s="974"/>
    </row>
    <row r="66" spans="1:19" ht="12" customHeight="1">
      <c r="A66" s="305"/>
      <c r="B66" s="359"/>
      <c r="C66" s="359"/>
      <c r="D66" s="359"/>
      <c r="E66" s="359"/>
      <c r="F66" s="359"/>
      <c r="G66" s="359"/>
      <c r="H66" s="359"/>
      <c r="I66" s="359"/>
      <c r="J66" s="359"/>
      <c r="K66" s="359"/>
      <c r="L66" s="359"/>
      <c r="M66" s="359"/>
      <c r="N66" s="359"/>
      <c r="O66" s="359"/>
      <c r="P66" s="359"/>
      <c r="Q66" s="359"/>
      <c r="R66" s="359"/>
      <c r="S66" s="359"/>
    </row>
    <row r="67" spans="1:19" ht="18" customHeight="1">
      <c r="F67" s="312"/>
    </row>
    <row r="68" spans="1:19" ht="26.25" customHeight="1">
      <c r="E68" s="310" t="s">
        <v>329</v>
      </c>
      <c r="F68" s="311" t="s">
        <v>294</v>
      </c>
      <c r="G68" s="309" t="s">
        <v>288</v>
      </c>
      <c r="H68" s="309" t="s">
        <v>8</v>
      </c>
    </row>
    <row r="69" spans="1:19" ht="18" customHeight="1">
      <c r="E69" s="975"/>
      <c r="F69" s="303" t="s">
        <v>10</v>
      </c>
      <c r="G69" s="978" t="s">
        <v>258</v>
      </c>
      <c r="H69" s="303" t="s">
        <v>216</v>
      </c>
    </row>
    <row r="70" spans="1:19" ht="18" customHeight="1">
      <c r="E70" s="976"/>
      <c r="F70" s="303" t="s">
        <v>330</v>
      </c>
      <c r="G70" s="979"/>
      <c r="H70" s="303" t="s">
        <v>169</v>
      </c>
    </row>
    <row r="71" spans="1:19" ht="18" customHeight="1">
      <c r="E71" s="976"/>
      <c r="F71" s="303" t="s">
        <v>47</v>
      </c>
      <c r="G71" s="979"/>
      <c r="H71" s="303" t="s">
        <v>332</v>
      </c>
    </row>
    <row r="72" spans="1:19" ht="18" customHeight="1">
      <c r="E72" s="976"/>
      <c r="F72" s="303"/>
      <c r="G72" s="979"/>
      <c r="H72" s="303" t="s">
        <v>318</v>
      </c>
    </row>
    <row r="73" spans="1:19" ht="18" customHeight="1">
      <c r="E73" s="976"/>
      <c r="F73" s="303"/>
      <c r="G73" s="979"/>
      <c r="H73" s="303" t="s">
        <v>333</v>
      </c>
    </row>
    <row r="74" spans="1:19" ht="18" customHeight="1">
      <c r="E74" s="976"/>
      <c r="F74" s="303"/>
      <c r="G74" s="979"/>
      <c r="H74" s="303"/>
    </row>
    <row r="75" spans="1:19" ht="18" customHeight="1">
      <c r="E75" s="976"/>
      <c r="F75" s="303"/>
      <c r="G75" s="979"/>
      <c r="H75" s="303"/>
    </row>
    <row r="76" spans="1:19" ht="18" customHeight="1">
      <c r="E76" s="976"/>
      <c r="F76" s="303"/>
      <c r="G76" s="979"/>
      <c r="H76" s="303"/>
    </row>
    <row r="77" spans="1:19" ht="18" customHeight="1">
      <c r="E77" s="976"/>
      <c r="F77" s="303"/>
      <c r="G77" s="979"/>
      <c r="H77" s="303"/>
    </row>
    <row r="78" spans="1:19" ht="18" customHeight="1">
      <c r="E78" s="977"/>
      <c r="F78" s="303"/>
      <c r="G78" s="980"/>
      <c r="H78" s="303"/>
    </row>
  </sheetData>
  <mergeCells count="34">
    <mergeCell ref="A2:S2"/>
    <mergeCell ref="A3:S3"/>
    <mergeCell ref="I4:M4"/>
    <mergeCell ref="N4:R4"/>
    <mergeCell ref="A57:H57"/>
    <mergeCell ref="N5:N6"/>
    <mergeCell ref="O5:O6"/>
    <mergeCell ref="P5:P6"/>
    <mergeCell ref="Q5:Q6"/>
    <mergeCell ref="R5:R6"/>
    <mergeCell ref="L5:L6"/>
    <mergeCell ref="M5:M6"/>
    <mergeCell ref="A4:A6"/>
    <mergeCell ref="S4:S6"/>
    <mergeCell ref="I5:I6"/>
    <mergeCell ref="B60:S60"/>
    <mergeCell ref="A58:S58"/>
    <mergeCell ref="B59:S59"/>
    <mergeCell ref="J5:J6"/>
    <mergeCell ref="K5:K6"/>
    <mergeCell ref="B4:B6"/>
    <mergeCell ref="C4:C6"/>
    <mergeCell ref="D4:D6"/>
    <mergeCell ref="E4:E6"/>
    <mergeCell ref="F4:F6"/>
    <mergeCell ref="G4:G6"/>
    <mergeCell ref="H4:H6"/>
    <mergeCell ref="B61:S61"/>
    <mergeCell ref="E69:E78"/>
    <mergeCell ref="G69:G78"/>
    <mergeCell ref="B64:S64"/>
    <mergeCell ref="B65:S65"/>
    <mergeCell ref="B62:S62"/>
    <mergeCell ref="B63:S63"/>
  </mergeCells>
  <phoneticPr fontId="20"/>
  <dataValidations count="6">
    <dataValidation type="list" allowBlank="1" showInputMessage="1" showErrorMessage="1" sqref="F21:F56" xr:uid="{00000000-0002-0000-0500-000000000000}">
      <formula1>$F$69:$F$72</formula1>
    </dataValidation>
    <dataValidation type="list" allowBlank="1" showInputMessage="1" showErrorMessage="1" sqref="H21:H56" xr:uid="{00000000-0002-0000-0500-000001000000}">
      <formula1>$H$69:$H$74</formula1>
    </dataValidation>
    <dataValidation type="list" allowBlank="1" showInputMessage="1" showErrorMessage="1" sqref="I16:R56" xr:uid="{00000000-0002-0000-0500-000003000000}">
      <formula1>"○"</formula1>
    </dataValidation>
    <dataValidation type="list" allowBlank="1" showInputMessage="1" showErrorMessage="1" sqref="I7:R15" xr:uid="{DE010633-EC8C-4083-BE62-232A82EFC55A}">
      <formula1>"○, "</formula1>
    </dataValidation>
    <dataValidation type="list" allowBlank="1" showInputMessage="1" showErrorMessage="1" sqref="H7:H20" xr:uid="{39E25F5B-03F9-49D1-B211-3C2DBD931B4D}">
      <formula1>$H$67:$H$72</formula1>
    </dataValidation>
    <dataValidation type="list" allowBlank="1" showInputMessage="1" showErrorMessage="1" sqref="F7:F20" xr:uid="{9692A1B0-AF93-4DFC-9883-26F588AFB017}">
      <formula1>$F$67:$F$70</formula1>
    </dataValidation>
  </dataValidations>
  <printOptions horizontalCentered="1"/>
  <pageMargins left="0.39370078740157483" right="0.39370078740157483" top="0.59055118110236227" bottom="0.39370078740157483" header="0.31496062992125984" footer="0.31496062992125984"/>
  <pageSetup paperSize="9" scale="85" orientation="portrait" cellComments="asDisplayed"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sheetPr>
  <dimension ref="A1:BG4"/>
  <sheetViews>
    <sheetView workbookViewId="0">
      <selection activeCell="T17" sqref="T17"/>
    </sheetView>
  </sheetViews>
  <sheetFormatPr defaultRowHeight="13"/>
  <cols>
    <col min="1" max="1" width="3.7265625" customWidth="1"/>
    <col min="2" max="59" width="2.6328125" customWidth="1"/>
  </cols>
  <sheetData>
    <row r="1" spans="1:59">
      <c r="A1" t="s">
        <v>212</v>
      </c>
    </row>
    <row r="2" spans="1:59">
      <c r="K2" t="s">
        <v>274</v>
      </c>
    </row>
    <row r="3" spans="1:59">
      <c r="B3" s="318" t="s">
        <v>213</v>
      </c>
      <c r="C3" s="318" t="s">
        <v>214</v>
      </c>
      <c r="D3" s="318" t="s">
        <v>68</v>
      </c>
      <c r="E3" s="318" t="s">
        <v>215</v>
      </c>
      <c r="F3" s="318" t="s">
        <v>56</v>
      </c>
      <c r="G3" s="318" t="s">
        <v>278</v>
      </c>
      <c r="H3" s="318" t="s">
        <v>219</v>
      </c>
      <c r="I3" s="318" t="s">
        <v>201</v>
      </c>
      <c r="J3" s="318" t="s">
        <v>277</v>
      </c>
      <c r="K3" s="319">
        <v>1</v>
      </c>
      <c r="L3" s="320">
        <v>2</v>
      </c>
      <c r="M3" s="320">
        <v>3</v>
      </c>
      <c r="N3" s="320">
        <v>4</v>
      </c>
      <c r="O3" s="320">
        <v>5</v>
      </c>
      <c r="P3" s="320">
        <v>6</v>
      </c>
      <c r="Q3" s="320">
        <v>7</v>
      </c>
      <c r="R3" s="320">
        <v>8</v>
      </c>
      <c r="S3" s="320">
        <v>9</v>
      </c>
      <c r="T3" s="320">
        <v>10</v>
      </c>
      <c r="U3" s="320">
        <v>11</v>
      </c>
      <c r="V3" s="320">
        <v>12</v>
      </c>
      <c r="W3" s="320">
        <v>13</v>
      </c>
      <c r="X3" s="320">
        <v>14</v>
      </c>
      <c r="Y3" s="320">
        <v>15</v>
      </c>
      <c r="Z3" s="320">
        <v>16</v>
      </c>
      <c r="AA3" s="320">
        <v>17</v>
      </c>
      <c r="AB3" s="320">
        <v>18</v>
      </c>
      <c r="AC3" s="320">
        <v>19</v>
      </c>
      <c r="AD3" s="320">
        <v>20</v>
      </c>
      <c r="AE3" s="319">
        <v>21</v>
      </c>
      <c r="AF3" s="319">
        <v>22</v>
      </c>
      <c r="AG3" s="319">
        <v>23</v>
      </c>
      <c r="AH3" s="319">
        <v>24</v>
      </c>
      <c r="AI3" s="319">
        <v>25</v>
      </c>
      <c r="AJ3" s="320">
        <v>26</v>
      </c>
      <c r="AK3" s="320">
        <v>27</v>
      </c>
      <c r="AL3" s="320">
        <v>28</v>
      </c>
      <c r="AM3" s="320">
        <v>29</v>
      </c>
      <c r="AN3" s="320">
        <v>30</v>
      </c>
      <c r="AO3" s="320">
        <v>31</v>
      </c>
      <c r="AP3" s="320">
        <v>32</v>
      </c>
      <c r="AQ3" s="320">
        <v>33</v>
      </c>
      <c r="AR3" s="319">
        <v>34</v>
      </c>
      <c r="AS3" s="319">
        <v>35</v>
      </c>
      <c r="AT3" s="319">
        <v>36</v>
      </c>
      <c r="AU3" s="319">
        <v>37</v>
      </c>
      <c r="AV3" s="319">
        <v>38</v>
      </c>
      <c r="AW3" s="319">
        <v>39</v>
      </c>
      <c r="AX3" s="319">
        <v>40</v>
      </c>
      <c r="AY3" s="319">
        <v>41</v>
      </c>
      <c r="AZ3" s="319">
        <v>42</v>
      </c>
      <c r="BA3" s="319">
        <v>43</v>
      </c>
      <c r="BB3" s="320">
        <v>44</v>
      </c>
      <c r="BC3" s="320">
        <v>45</v>
      </c>
      <c r="BD3" s="320">
        <v>46</v>
      </c>
      <c r="BE3" s="321" t="s">
        <v>100</v>
      </c>
      <c r="BF3" s="321" t="s">
        <v>354</v>
      </c>
      <c r="BG3" s="321" t="s">
        <v>331</v>
      </c>
    </row>
    <row r="4" spans="1:59" s="67" customFormat="1">
      <c r="B4" s="67" t="str">
        <f>'様式第２号 経営管理'!H14</f>
        <v>法人</v>
      </c>
      <c r="C4" s="67" t="str">
        <f>'様式第２号 経営管理'!H7</f>
        <v>●●株式会社</v>
      </c>
      <c r="D4" s="67" t="str">
        <f>'様式第２号 経営管理'!H8</f>
        <v>代表取締役　静岡　太郎</v>
      </c>
      <c r="E4" s="67" t="str">
        <f>'様式第２号 経営管理'!H9</f>
        <v>４２００８５３</v>
      </c>
      <c r="F4" s="67" t="str">
        <f>'様式第２号 経営管理'!H10</f>
        <v>静岡市追手町９－６</v>
      </c>
      <c r="G4" s="67" t="str">
        <f>'様式第２号 経営管理'!H11</f>
        <v>０５４－２２１－３６１８</v>
      </c>
      <c r="H4" s="67" t="str">
        <f>'様式第２号 経営管理'!H12</f>
        <v>０５４－２２１－２８２９</v>
      </c>
      <c r="I4" s="67" t="str">
        <f>'様式第２号 経営管理'!H13</f>
        <v>rinshin@pref.shizuoka.lg.jp</v>
      </c>
      <c r="J4" s="67">
        <f>IF('様式第２号 経営管理'!B18="○",1,2)</f>
        <v>2</v>
      </c>
      <c r="K4" s="319">
        <f>IF(メッセージ欄!$F5="OK",1,2)</f>
        <v>1</v>
      </c>
      <c r="L4" s="320">
        <f>IF(メッセージ欄!F$8="OK",1,2)</f>
        <v>1</v>
      </c>
      <c r="M4" s="320">
        <f>IF(メッセージ欄!F$9="OK",1,2)</f>
        <v>1</v>
      </c>
      <c r="N4" s="320">
        <f>IF(メッセージ欄!F$10="OK",1,2)</f>
        <v>1</v>
      </c>
      <c r="O4" s="320">
        <f>IF(メッセージ欄!F11="OK",1,2)</f>
        <v>1</v>
      </c>
      <c r="P4" s="320">
        <f>IF(メッセージ欄!F13="OK",1,2)</f>
        <v>1</v>
      </c>
      <c r="Q4" s="320">
        <f>IF(メッセージ欄!$F14="OK",1,2)</f>
        <v>1</v>
      </c>
      <c r="R4" s="320">
        <f>IF(メッセージ欄!$F15="OK",1,2)</f>
        <v>1</v>
      </c>
      <c r="S4" s="320">
        <f>IF(メッセージ欄!$F16="OK",1,2)</f>
        <v>1</v>
      </c>
      <c r="T4" s="320">
        <f>IF(メッセージ欄!$F17="OK",1,2)</f>
        <v>1</v>
      </c>
      <c r="U4" s="320">
        <f>IF(メッセージ欄!$F18="OK",1,2)</f>
        <v>1</v>
      </c>
      <c r="V4" s="320">
        <f>IF(メッセージ欄!$F19="OK",1,2)</f>
        <v>1</v>
      </c>
      <c r="W4" s="320">
        <f>IF(メッセージ欄!$F20="OK",1,2)</f>
        <v>1</v>
      </c>
      <c r="X4" s="320">
        <f>IF(メッセージ欄!$F21="OK",1,2)</f>
        <v>1</v>
      </c>
      <c r="Y4" s="320">
        <f>IF(メッセージ欄!$F23="OK",1,2)</f>
        <v>1</v>
      </c>
      <c r="Z4" s="320">
        <f>IF(メッセージ欄!$F24="OK",1,2)</f>
        <v>1</v>
      </c>
      <c r="AA4" s="320">
        <f>IF(メッセージ欄!$F25="OK",1,2)</f>
        <v>1</v>
      </c>
      <c r="AB4" s="320">
        <f>IF(メッセージ欄!$F26="OK",1,2)</f>
        <v>1</v>
      </c>
      <c r="AC4" s="320">
        <f>IF(メッセージ欄!$F27="OK",1,2)</f>
        <v>1</v>
      </c>
      <c r="AD4" s="320">
        <f>IF(メッセージ欄!$F28="OK",1,2)</f>
        <v>1</v>
      </c>
      <c r="AE4" s="319">
        <f>IF(メッセージ欄!$F30="OK",1,2)</f>
        <v>1</v>
      </c>
      <c r="AF4" s="319">
        <f>IF(メッセージ欄!$F33="OK",1,2)</f>
        <v>1</v>
      </c>
      <c r="AG4" s="319">
        <f>IF(メッセージ欄!F35="OK",1,2)</f>
        <v>1</v>
      </c>
      <c r="AH4" s="319">
        <f>IF(メッセージ欄!F37="OK",1,2)</f>
        <v>1</v>
      </c>
      <c r="AI4" s="319">
        <f>IF(メッセージ欄!F38="OK",1,2)</f>
        <v>1</v>
      </c>
      <c r="AJ4" s="320">
        <f>IF(メッセージ欄!$F40="OK",1,2)</f>
        <v>1</v>
      </c>
      <c r="AK4" s="320">
        <f>IF(メッセージ欄!$F41="OK",1,2)</f>
        <v>1</v>
      </c>
      <c r="AL4" s="320">
        <f>IF(メッセージ欄!$F42="OK",1,2)</f>
        <v>1</v>
      </c>
      <c r="AM4" s="320">
        <f>IF(メッセージ欄!$F43="OK",1,2)</f>
        <v>1</v>
      </c>
      <c r="AN4" s="320">
        <f>IF(メッセージ欄!$F44="OK",1,2)</f>
        <v>1</v>
      </c>
      <c r="AO4" s="320">
        <f>IF(メッセージ欄!$F45="OK",1,2)</f>
        <v>1</v>
      </c>
      <c r="AP4" s="320">
        <f>IF(メッセージ欄!F46="OK",1,2)</f>
        <v>1</v>
      </c>
      <c r="AQ4" s="320">
        <f>IF(メッセージ欄!F47="OK",1,2)</f>
        <v>1</v>
      </c>
      <c r="AR4" s="319">
        <f>IF(メッセージ欄!F48="OK",1,2)</f>
        <v>1</v>
      </c>
      <c r="AS4" s="319">
        <f>IF(メッセージ欄!F49="OK",1,2)</f>
        <v>1</v>
      </c>
      <c r="AT4" s="319">
        <f>IF(メッセージ欄!F51="OK",1,2)</f>
        <v>1</v>
      </c>
      <c r="AU4" s="319">
        <f>IF(メッセージ欄!F52="OK",1,2)</f>
        <v>1</v>
      </c>
      <c r="AV4" s="319">
        <f>IF(メッセージ欄!F53="OK",1,2)</f>
        <v>1</v>
      </c>
      <c r="AW4" s="319">
        <f>IF(メッセージ欄!F54="OK",1,2)</f>
        <v>1</v>
      </c>
      <c r="AX4" s="319">
        <f>IF(メッセージ欄!F56="OK",1,2)</f>
        <v>1</v>
      </c>
      <c r="AY4" s="319">
        <f>IF(メッセージ欄!F58="OK",1,2)</f>
        <v>1</v>
      </c>
      <c r="AZ4" s="319">
        <f>IF(メッセージ欄!F60="OK",1,2)</f>
        <v>1</v>
      </c>
      <c r="BA4" s="319">
        <f>IF(メッセージ欄!F61="OK",1,2)</f>
        <v>1</v>
      </c>
      <c r="BB4" s="320">
        <f>IF(メッセージ欄!$F63="OK",1,2)</f>
        <v>1</v>
      </c>
      <c r="BC4" s="320">
        <f>IF(メッセージ欄!F64="OK",1,2)</f>
        <v>1</v>
      </c>
      <c r="BD4" s="320">
        <f>IF(メッセージ欄!F65="OK",1,2)</f>
        <v>1</v>
      </c>
      <c r="BE4" s="322">
        <f>様３_作業現場作業職員名簿!Y9</f>
        <v>4</v>
      </c>
      <c r="BF4" s="321">
        <f>様３_作業現場作業職員名簿!Y10</f>
        <v>9</v>
      </c>
      <c r="BG4" s="321" t="str">
        <f>様３_作業現場作業職員名簿!Y12</f>
        <v>要公表</v>
      </c>
    </row>
  </sheetData>
  <phoneticPr fontId="20" type="Hiragana"/>
  <pageMargins left="0.7" right="0.7" top="0.75" bottom="0.75" header="0.3" footer="0.3"/>
  <pageSetup paperSize="9" scale="9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連絡票、チェック表</vt:lpstr>
      <vt:lpstr>メッセージ欄</vt:lpstr>
      <vt:lpstr>様式第１号</vt:lpstr>
      <vt:lpstr>様式第２号 経営管理</vt:lpstr>
      <vt:lpstr>様式第２号 経理状況</vt:lpstr>
      <vt:lpstr>様３_作業現場作業職員名簿</vt:lpstr>
      <vt:lpstr>※データ用</vt:lpstr>
      <vt:lpstr>メッセージ欄!Print_Area</vt:lpstr>
      <vt:lpstr>様３_作業現場作業職員名簿!Print_Area</vt:lpstr>
      <vt:lpstr>様式第１号!Print_Area</vt:lpstr>
      <vt:lpstr>'様式第２号 経営管理'!Print_Area</vt:lpstr>
      <vt:lpstr>'様式第２号 経理状況'!Print_Area</vt:lpstr>
      <vt:lpstr>'連絡票、チェック表'!Print_Area</vt:lpstr>
      <vt:lpstr>様３_作業現場作業職員名簿!Print_Titles</vt:lpstr>
    </vt:vector>
  </TitlesOfParts>
  <Company>mieken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mieken</dc:creator>
  <cp:lastModifiedBy>Setup</cp:lastModifiedBy>
  <cp:lastPrinted>2026-07-13T00:13:29Z</cp:lastPrinted>
  <dcterms:created xsi:type="dcterms:W3CDTF">2018-02-23T06:25:54Z</dcterms:created>
  <dcterms:modified xsi:type="dcterms:W3CDTF">2026-07-21T06:33:55Z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2.1.13.0</vt:lpwstr>
      <vt:lpwstr>2.1.7.0</vt:lpwstr>
      <vt:lpwstr>3.1.7.0</vt:lpwstr>
    </vt:vector>
  </property>
  <property fmtid="{DCFEDD21-7773-49B2-8022-6FC58DB5260B}" pid="3" name="LastSavedVersion">
    <vt:lpwstr>3.1.7.0</vt:lpwstr>
  </property>
  <property fmtid="{DCFEDD21-7773-49B2-8022-6FC58DB5260B}" pid="4" name="LastSavedDate">
    <vt:filetime>2025-07-16T01:03:31Z</vt:filetime>
  </property>
</Properties>
</file>