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hizu-lg.local\work\31総務課\3財政係\【報告・その他】\R5その他\31-令和４年度財政状況資料集の作成等について\03-修正\"/>
    </mc:Choice>
  </mc:AlternateContent>
  <xr:revisionPtr revIDLastSave="0" documentId="13_ncr:1_{884057FA-40C6-4E4B-85C1-58D46F9D8A99}" xr6:coauthVersionLast="47" xr6:coauthVersionMax="47"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<sst xmlns="http://schemas.openxmlformats.org/spreadsheetml/2006/main" count="1129" uniqueCount="597">
  <si>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</si>
  <si>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</si>
  <si>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</si>
  <si>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</si>
  <si>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</si>
  <si>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</si>
  <si>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</si>
  <si>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</si>
  <si>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</si>
  <si>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</si>
  <si>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</si>
  <si>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</si>
  <si>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</si>
  <si>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</si>
  <si>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</si>
  <si>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</si>
  <si>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</si>
  <si>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</si>
  <si>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</si>
  <si>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</si>
  <si>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</si>
  <si>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</si>
  <si>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</si>
  <si>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</si>
  <si>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</si>
  <si>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</si>
  <si>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</si>
  <si>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</si>
  <si>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</si>
  <si>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</si>
  <si>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</si>
  <si>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</si>
  <si>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</si>
  <si>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</si>
  <si>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</si>
  <si>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</si>
  <si>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</si>
  <si>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</si>
  <si>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</si>
  <si>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</si>
  <si>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</si>
  <si>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</si>
  <si>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</si>
  <si>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</si>
  <si>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</si>
  <si>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</si>
  <si>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</si>
  <si>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</si>
  <si>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</si>
  <si>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</si>
  <si>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</si>
  <si>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</si>
  <si>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</si>
  <si>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</si>
  <si>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</si>
  <si>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</si>
  <si>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</si>
  <si>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</si>
  <si>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</si>
  <si>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</si>
  <si>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</si>
  <si>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</si>
  <si>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</si>
  <si>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</si>
  <si>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</si>
  <si>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</si>
  <si>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</si>
  <si>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</si>
  <si>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</si>
  <si>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</si>
  <si>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</si>
  <si>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</si>
  <si>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</si>
  <si>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</si>
  <si>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</si>
  <si>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</si>
  <si>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</si>
  <si>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</si>
  <si>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</si>
  <si>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</si>
  <si>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</si>
  <si>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</si>
  <si>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</si>
  <si>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</si>
  <si>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</si>
  <si>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</si>
  <si>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</si>
  <si>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</si>
  <si>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</si>
  <si>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</si>
  <si>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</si>
  <si>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</si>
  <si>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</si>
  <si>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</si>
  <si>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</si>
  <si>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</si>
  <si>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</si>
  <si>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</si>
  <si>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</si>
  <si>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</si>
  <si>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</si>
  <si>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</si>
  <si>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</si>
  <si>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</si>
  <si>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</si>
  <si>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</si>
  <si>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</si>
  <si>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</si>
  <si>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</si>
  <si>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</si>
  <si>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</si>
  <si>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</si>
  <si>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</si>
  <si>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</si>
  <si>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</si>
  <si>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</si>
  <si>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</si>
  <si>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</si>
  <si>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</si>
  <si>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</si>
  <si>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</si>
  <si>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</si>
  <si>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</si>
  <si>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</si>
  <si>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</si>
  <si>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</si>
  <si>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</si>
  <si>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</si>
  <si>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</si>
  <si>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</si>
  <si>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</si>
  <si>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</si>
  <si>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</si>
  <si>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</si>
  <si>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</si>
  <si>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</si>
  <si>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</si>
  <si>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</si>
  <si>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</si>
  <si>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</si>
  <si>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</si>
  <si>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</si>
  <si>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</si>
  <si>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</si>
  <si>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</si>
  <si>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</si>
  <si>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</si>
  <si>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</si>
  <si>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</si>
  <si>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</si>
  <si>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</si>
  <si>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</si>
  <si>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</si>
  <si>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</si>
  <si>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</si>
  <si>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</si>
  <si>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</si>
  <si>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</si>
  <si>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</si>
  <si>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</si>
  <si>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</si>
  <si>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</si>
  <si>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</si>
  <si>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</si>
  <si>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</si>
  <si>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</si>
  <si>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</si>
  <si>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</si>
  <si>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</si>
  <si>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</si>
  <si>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</si>
  <si>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</si>
  <si>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</si>
  <si>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</si>
  <si>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</si>
  <si>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</si>
  <si>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</si>
  <si>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</si>
  <si>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</si>
  <si>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</si>
  <si>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</si>
  <si>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</si>
  <si>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</si>
  <si>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</si>
  <si>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</si>
  <si>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</si>
  <si>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</si>
  <si>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</si>
  <si>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</si>
  <si>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</si>
  <si>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</si>
  <si>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</si>
  <si>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</si>
  <si>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</si>
  <si>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</si>
  <si>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</si>
  <si>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</si>
  <si>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</si>
  <si>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</si>
  <si>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</si>
  <si>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</si>
  <si>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</si>
  <si>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</si>
  <si>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</si>
  <si>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</si>
  <si>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</si>
  <si>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</si>
  <si>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</si>
  <si>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</si>
  <si>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</si>
  <si>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</si>
  <si>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</si>
  <si>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</si>
  <si>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</si>
  <si>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</si>
  <si>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</si>
  <si>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</si>
  <si>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</si>
  <si>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静岡県東伊豆町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</si>
  <si>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</si>
  <si>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</si>
  <si>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</si>
  <si>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</si>
  <si>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</si>
  <si>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</si>
  <si>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</si>
  <si>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</si>
  <si>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</si>
  <si>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</si>
  <si>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</si>
  <si>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</si>
  <si>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</si>
  <si>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</si>
  <si>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</si>
  <si>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</si>
  <si>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</si>
  <si>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</si>
  <si>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</si>
  <si>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</si>
  <si>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</si>
  <si>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</si>
  <si>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</si>
  <si>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</si>
  <si>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</si>
  <si>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</si>
  <si>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</si>
  <si>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</si>
  <si>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</si>
  <si>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</si>
  <si>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</si>
  <si>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</si>
  <si>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</si>
  <si>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</si>
  <si>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</si>
  <si>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</si>
  <si>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</si>
  <si>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</si>
  <si>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</si>
  <si>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</si>
  <si>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</si>
  <si>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</si>
  <si>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</si>
  <si>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</si>
  <si>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</si>
  <si>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</si>
  <si>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</si>
  <si>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</si>
  <si>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</si>
  <si>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</si>
  <si>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</si>
  <si>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</si>
  <si>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</si>
  <si>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</si>
  <si>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</si>
  <si>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</si>
  <si>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</si>
  <si>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</si>
  <si>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</si>
  <si>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</si>
  <si>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</si>
  <si>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</si>
  <si>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</si>
  <si>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</si>
  <si>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</si>
  <si>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</si>
  <si>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</si>
  <si>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</si>
  <si>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</si>
  <si>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</si>
  <si>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</si>
  <si>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</si>
  <si>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</si>
  <si>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</si>
  <si>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</si>
  <si>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</si>
  <si>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</si>
  <si>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</si>
  <si>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</si>
  <si>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</si>
  <si>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</si>
  <si>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</si>
  <si>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</si>
  <si>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</si>
  <si>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</si>
  <si>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</si>
  <si>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</si>
  <si>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</si>
  <si>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</si>
  <si>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</si>
  <si>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</si>
  <si>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</si>
  <si>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</si>
  <si>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</si>
  <si>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</si>
  <si>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</si>
  <si>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</si>
  <si>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</si>
  <si>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</si>
  <si>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</si>
  <si>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</si>
  <si>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</si>
  <si>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</si>
  <si>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</si>
  <si>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</si>
  <si>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</si>
  <si>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</si>
  <si>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</si>
  <si>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</si>
  <si>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</si>
  <si>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</si>
  <si>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</si>
  <si>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</si>
  <si>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</si>
  <si>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</si>
  <si>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</si>
  <si>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</si>
  <si>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</si>
  <si>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</si>
  <si>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</si>
  <si>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</si>
  <si>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</si>
  <si>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</si>
  <si>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</si>
  <si>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</si>
  <si>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</si>
  <si>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</si>
  <si>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</si>
  <si>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</si>
  <si>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</si>
  <si>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</si>
  <si>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</si>
  <si>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</si>
  <si>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</si>
  <si>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</si>
  <si>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</si>
  <si>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</si>
  <si>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</si>
  <si>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</si>
  <si>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</si>
  <si>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</si>
  <si>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</si>
  <si>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</si>
  <si>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</si>
  <si>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</si>
  <si>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</si>
  <si>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</si>
  <si>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</si>
  <si>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</si>
  <si>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</si>
  <si>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</si>
  <si>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</si>
  <si>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</si>
  <si>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</si>
  <si>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静岡県東伊豆町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</si>
  <si>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</si>
  <si>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</si>
  <si>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</si>
  <si>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</si>
  <si>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</si>
  <si>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</si>
  <si>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</si>
  <si>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</si>
  <si>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</si>
  <si>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</si>
  <si>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</si>
  <si>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</si>
  <si>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</si>
  <si>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</si>
  <si>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</si>
  <si>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</si>
  <si>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</si>
  <si>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</si>
  <si>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</si>
  <si>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</si>
  <si>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</si>
  <si>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</si>
  <si>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</si>
  <si>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</si>
  <si>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</si>
  <si>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</si>
  <si>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</si>
  <si>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</si>
  <si>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</si>
  <si>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</si>
  <si>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</si>
  <si>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</si>
  <si>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</si>
  <si>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</si>
  <si>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</si>
  <si>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</si>
  <si>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</si>
  <si>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</si>
  <si>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</si>
  <si>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</si>
  <si>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</si>
  <si>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</si>
  <si>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</si>
  <si>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</si>
  <si>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</si>
  <si>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</si>
  <si>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</si>
  <si>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</si>
  <si>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</si>
  <si>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</si>
  <si>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</si>
  <si>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</si>
  <si>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</si>
  <si>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</si>
  <si>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</si>
  <si>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</si>
  <si>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</si>
  <si>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</si>
  <si>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</si>
  <si>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</si>
  <si>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</si>
  <si>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</si>
  <si>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</si>
  <si>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</si>
  <si>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</si>
  <si>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</si>
  <si>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</si>
  <si>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</si>
  <si>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</si>
  <si>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</si>
  <si>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</si>
  <si>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</si>
  <si>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</si>
  <si>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</si>
  <si>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</si>
  <si>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</si>
  <si>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</si>
  <si>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</si>
  <si>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</si>
  <si>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</si>
  <si>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</si>
  <si>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</si>
  <si>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</si>
  <si>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</si>
  <si>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</si>
  <si>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</si>
  <si>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</si>
  <si>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</si>
  <si>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</si>
  <si>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</si>
  <si>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</si>
  <si>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</si>
  <si>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</si>
  <si>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</si>
  <si>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</si>
  <si>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</si>
  <si>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</si>
  <si>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</si>
  <si>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</si>
  <si>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</si>
  <si>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</si>
  <si>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</si>
  <si>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</si>
  <si>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</si>
  <si>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</si>
  <si>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</si>
  <si>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</si>
  <si>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</si>
  <si>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</si>
  <si>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</si>
  <si>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</si>
  <si>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</si>
  <si>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</si>
  <si>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</si>
  <si>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</si>
  <si>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</si>
  <si>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</si>
  <si>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</si>
  <si>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</si>
  <si>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</si>
  <si>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</si>
  <si>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</si>
  <si>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</si>
  <si>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</si>
  <si>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</si>
  <si>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</si>
  <si>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</si>
  <si>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</si>
  <si>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</si>
  <si>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</si>
  <si>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</si>
  <si>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</si>
  <si>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</si>
  <si>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</si>
  <si>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</si>
  <si>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</si>
  <si>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</si>
  <si>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</si>
  <si>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</si>
  <si>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</si>
  <si>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</si>
  <si>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</si>
  <si>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</si>
  <si>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</si>
  <si>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</si>
  <si>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</si>
  <si>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</si>
  <si>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</si>
  <si>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</si>
  <si>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</si>
  <si>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</si>
  <si>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</si>
  <si>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</si>
  <si>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</si>
  <si>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</si>
  <si>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</si>
  <si>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</si>
  <si>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</si>
  <si>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</si>
  <si>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</si>
  <si>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</si>
  <si>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</si>
  <si>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</si>
  <si>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</si>
  <si>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</si>
  <si>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</si>
  <si>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</si>
  <si>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</si>
  <si>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</si>
  <si>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</si>
  <si>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</si>
  <si>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</si>
  <si>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</si>
  <si>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</si>
  <si>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</si>
  <si>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</si>
  <si>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</si>
  <si>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</si>
  <si>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</si>
  <si>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</si>
  <si>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</si>
  <si>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</si>
  <si>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</si>
  <si>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</si>
  <si>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</si>
  <si>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</si>
  <si>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</si>
  <si>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</si>
  <si>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</si>
  <si>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</si>
  <si>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</si>
  <si>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</si>
  <si>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</si>
  <si>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6.14</t>
  </si>
  <si>
    <t>▲ 6.26</t>
  </si>
  <si>
    <t>▲ 0.55</t>
  </si>
  <si>
    <t>水道事業会計</t>
  </si>
  <si>
    <t>一般会計</t>
  </si>
  <si>
    <t>介護保険特別会計</t>
  </si>
  <si>
    <t>国民健康保険特別会計</t>
  </si>
  <si>
    <t>風力発電事業特別会計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</si>
  <si>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</si>
  <si>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</si>
  <si>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</si>
  <si>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</si>
  <si>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</si>
  <si>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</si>
  <si>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</si>
  <si>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</si>
  <si>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</si>
  <si>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一部事務組合下田メディカルセンター（普通会計分）</t>
    <rPh sb="0" eb="2">
      <t>イチブ</t>
    </rPh>
    <rPh sb="2" eb="6">
      <t>ジムクミアイ</t>
    </rPh>
    <rPh sb="6" eb="8">
      <t>シモダ</t>
    </rPh>
    <rPh sb="18" eb="23">
      <t>フツウカイケイブン</t>
    </rPh>
    <phoneticPr fontId="2"/>
  </si>
  <si>
    <t>－</t>
    <phoneticPr fontId="2"/>
  </si>
  <si>
    <t>東河環境センター</t>
    <rPh sb="0" eb="1">
      <t>ヒガシ</t>
    </rPh>
    <rPh sb="1" eb="2">
      <t>カワ</t>
    </rPh>
    <rPh sb="2" eb="4">
      <t>カンキョウ</t>
    </rPh>
    <phoneticPr fontId="2"/>
  </si>
  <si>
    <t>伊豆斎場組合</t>
    <rPh sb="0" eb="2">
      <t>イズ</t>
    </rPh>
    <rPh sb="2" eb="4">
      <t>サイジョウ</t>
    </rPh>
    <rPh sb="4" eb="6">
      <t>クミアイ</t>
    </rPh>
    <phoneticPr fontId="2"/>
  </si>
  <si>
    <t>静岡県市町総合事務組合</t>
    <rPh sb="0" eb="3">
      <t>シズオカケン</t>
    </rPh>
    <rPh sb="3" eb="5">
      <t>シチョウ</t>
    </rPh>
    <rPh sb="5" eb="7">
      <t>ソウゴウ</t>
    </rPh>
    <rPh sb="7" eb="11">
      <t>ジムクミアイ</t>
    </rPh>
    <phoneticPr fontId="2"/>
  </si>
  <si>
    <t>静岡県地方税滞納整理機構</t>
    <rPh sb="0" eb="3">
      <t>シズオカケン</t>
    </rPh>
    <rPh sb="3" eb="6">
      <t>チホウゼイ</t>
    </rPh>
    <rPh sb="6" eb="10">
      <t>タイノウセイリ</t>
    </rPh>
    <rPh sb="10" eb="12">
      <t>キコウ</t>
    </rPh>
    <phoneticPr fontId="2"/>
  </si>
  <si>
    <t>駿東伊豆消防組合</t>
    <rPh sb="0" eb="2">
      <t>スントウ</t>
    </rPh>
    <rPh sb="2" eb="4">
      <t>イズ</t>
    </rPh>
    <rPh sb="4" eb="6">
      <t>ショウボウ</t>
    </rPh>
    <rPh sb="6" eb="8">
      <t>クミアイ</t>
    </rPh>
    <phoneticPr fontId="2"/>
  </si>
  <si>
    <t>静岡県後期高齢者医療広域連合</t>
    <rPh sb="0" eb="3">
      <t>シズオカケン</t>
    </rPh>
    <rPh sb="3" eb="8">
      <t>コウキコウレイシャ</t>
    </rPh>
    <rPh sb="8" eb="10">
      <t>イリョウ</t>
    </rPh>
    <rPh sb="10" eb="12">
      <t>コウイキ</t>
    </rPh>
    <rPh sb="12" eb="14">
      <t>レンゴウ</t>
    </rPh>
    <phoneticPr fontId="2"/>
  </si>
  <si>
    <t>ふるさと納税基金</t>
    <rPh sb="4" eb="8">
      <t>ノウゼイキキン</t>
    </rPh>
    <phoneticPr fontId="5"/>
  </si>
  <si>
    <t>教育振興基金</t>
    <rPh sb="0" eb="6">
      <t>キョウイクシンコウキキン</t>
    </rPh>
    <phoneticPr fontId="2"/>
  </si>
  <si>
    <t>社会福祉基金</t>
    <rPh sb="0" eb="6">
      <t>シャカイフクシキキン</t>
    </rPh>
    <phoneticPr fontId="2"/>
  </si>
  <si>
    <t>育英奨学基金</t>
    <rPh sb="0" eb="6">
      <t>イクエイショウガクキキン</t>
    </rPh>
    <phoneticPr fontId="2"/>
  </si>
  <si>
    <t>環境施設等整備基金</t>
    <rPh sb="0" eb="2">
      <t>カンキョウ</t>
    </rPh>
    <rPh sb="2" eb="4">
      <t>シセツ</t>
    </rPh>
    <rPh sb="4" eb="5">
      <t>トウ</t>
    </rPh>
    <rPh sb="5" eb="7">
      <t>セイビ</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</si>
</sst>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CC31-49DA-BB2A-A97541C53D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34705</c:v>
                </c:pt>
                <c:pt idx="1">
                  <c:v>47705</c:v>
                </c:pt>
                <c:pt idx="2">
                  <c:v>62138</c:v>
                </c:pt>
                <c:pt idx="3">
                  <c:v>34207</c:v>
                </c:pt>
                <c:pt idx="4">
                  <c:v>35359</c:v>
                </c:pt>
              </c:numCache>
            </c:numRef>
          </c:val>
          <c:smooth val="0"/>
          <c:extLst>
            <c:ext xmlns:c16="http://schemas.microsoft.com/office/drawing/2014/chart" uri="{C3380CC4-5D6E-409C-BE32-E72D297353CC}">
              <c16:uniqueId val="{00000001-CC31-49DA-BB2A-A97541C53D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6.77</c:v>
                </c:pt>
                <c:pt idx="1">
                  <c:v>8.31</c:v>
                </c:pt>
                <c:pt idx="2">
                  <c:v>10.94</c:v>
                </c:pt>
                <c:pt idx="3">
                  <c:v>11.56</c:v>
                </c:pt>
                <c:pt idx="4">
                  <c:v>11.19</c:v>
                </c:pt>
              </c:numCache>
            </c:numRef>
          </c:val>
          <c:extLst>
            <c:ext xmlns:c16="http://schemas.microsoft.com/office/drawing/2014/chart" uri="{C3380CC4-5D6E-409C-BE32-E72D297353CC}">
              <c16:uniqueId val="{00000000-2F68-44A6-A95C-40AA50FA1C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19.39</c:v>
                </c:pt>
                <c:pt idx="1">
                  <c:v>17.48</c:v>
                </c:pt>
                <c:pt idx="2">
                  <c:v>20.309999999999999</c:v>
                </c:pt>
                <c:pt idx="3">
                  <c:v>32.380000000000003</c:v>
                </c:pt>
                <c:pt idx="4">
                  <c:v>40.78</c:v>
                </c:pt>
              </c:numCache>
            </c:numRef>
          </c:val>
          <c:extLst>
            <c:ext xmlns:c16="http://schemas.microsoft.com/office/drawing/2014/chart" uri="{C3380CC4-5D6E-409C-BE32-E72D297353CC}">
              <c16:uniqueId val="{00000001-2F68-44A6-A95C-40AA50FA1C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-6.14</c:v>
                </c:pt>
                <c:pt idx="1">
                  <c:v>-6.26</c:v>
                </c:pt>
                <c:pt idx="2">
                  <c:v>-0.55000000000000004</c:v>
                </c:pt>
                <c:pt idx="3">
                  <c:v>14.73</c:v>
                </c:pt>
                <c:pt idx="4">
                  <c:v>6.36</c:v>
                </c:pt>
              </c:numCache>
            </c:numRef>
          </c:val>
          <c:smooth val="0"/>
          <c:extLst>
            <c:ext xmlns:c16="http://schemas.microsoft.com/office/drawing/2014/chart" uri="{C3380CC4-5D6E-409C-BE32-E72D297353CC}">
              <c16:uniqueId val="{00000002-2F68-44A6-A95C-40AA50FA1C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49-48CD-B0A8-31C19A609C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49-48CD-B0A8-31C19A609C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49-48CD-B0A8-31C19A609CD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49-48CD-B0A8-31C19A609CD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349-48CD-B0A8-31C19A609CD5}"/>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0.04</c:v>
                </c:pt>
                <c:pt idx="4">
                  <c:v>#N/A</c:v>
                </c:pt>
                <c:pt idx="5">
                  <c:v>0.08</c:v>
                </c:pt>
                <c:pt idx="6">
                  <c:v>#N/A</c:v>
                </c:pt>
                <c:pt idx="7">
                  <c:v>0.06</c:v>
                </c:pt>
                <c:pt idx="8">
                  <c:v>#N/A</c:v>
                </c:pt>
                <c:pt idx="9">
                  <c:v>7.0000000000000007E-2</c:v>
                </c:pt>
              </c:numCache>
            </c:numRef>
          </c:val>
          <c:extLst>
            <c:ext xmlns:c16="http://schemas.microsoft.com/office/drawing/2014/chart" uri="{C3380CC4-5D6E-409C-BE32-E72D297353CC}">
              <c16:uniqueId val="{00000005-8349-48CD-B0A8-31C19A609CD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0.84</c:v>
                </c:pt>
                <c:pt idx="2">
                  <c:v>#N/A</c:v>
                </c:pt>
                <c:pt idx="3">
                  <c:v>0.56999999999999995</c:v>
                </c:pt>
                <c:pt idx="4">
                  <c:v>#N/A</c:v>
                </c:pt>
                <c:pt idx="5">
                  <c:v>0.56999999999999995</c:v>
                </c:pt>
                <c:pt idx="6">
                  <c:v>#N/A</c:v>
                </c:pt>
                <c:pt idx="7">
                  <c:v>0.56000000000000005</c:v>
                </c:pt>
                <c:pt idx="8">
                  <c:v>#N/A</c:v>
                </c:pt>
                <c:pt idx="9">
                  <c:v>0.26</c:v>
                </c:pt>
              </c:numCache>
            </c:numRef>
          </c:val>
          <c:extLst>
            <c:ext xmlns:c16="http://schemas.microsoft.com/office/drawing/2014/chart" uri="{C3380CC4-5D6E-409C-BE32-E72D297353CC}">
              <c16:uniqueId val="{00000006-8349-48CD-B0A8-31C19A609CD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1.34</c:v>
                </c:pt>
                <c:pt idx="2">
                  <c:v>#N/A</c:v>
                </c:pt>
                <c:pt idx="3">
                  <c:v>1.24</c:v>
                </c:pt>
                <c:pt idx="4">
                  <c:v>#N/A</c:v>
                </c:pt>
                <c:pt idx="5">
                  <c:v>1.54</c:v>
                </c:pt>
                <c:pt idx="6">
                  <c:v>#N/A</c:v>
                </c:pt>
                <c:pt idx="7">
                  <c:v>0.97</c:v>
                </c:pt>
                <c:pt idx="8">
                  <c:v>#N/A</c:v>
                </c:pt>
                <c:pt idx="9">
                  <c:v>1.29</c:v>
                </c:pt>
              </c:numCache>
            </c:numRef>
          </c:val>
          <c:extLst>
            <c:ext xmlns:c16="http://schemas.microsoft.com/office/drawing/2014/chart" uri="{C3380CC4-5D6E-409C-BE32-E72D297353CC}">
              <c16:uniqueId val="{00000007-8349-48CD-B0A8-31C19A609C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6.76</c:v>
                </c:pt>
                <c:pt idx="2">
                  <c:v>#N/A</c:v>
                </c:pt>
                <c:pt idx="3">
                  <c:v>8.31</c:v>
                </c:pt>
                <c:pt idx="4">
                  <c:v>#N/A</c:v>
                </c:pt>
                <c:pt idx="5">
                  <c:v>10.94</c:v>
                </c:pt>
                <c:pt idx="6">
                  <c:v>#N/A</c:v>
                </c:pt>
                <c:pt idx="7">
                  <c:v>11.56</c:v>
                </c:pt>
                <c:pt idx="8">
                  <c:v>#N/A</c:v>
                </c:pt>
                <c:pt idx="9">
                  <c:v>11.19</c:v>
                </c:pt>
              </c:numCache>
            </c:numRef>
          </c:val>
          <c:extLst>
            <c:ext xmlns:c16="http://schemas.microsoft.com/office/drawing/2014/chart" uri="{C3380CC4-5D6E-409C-BE32-E72D297353CC}">
              <c16:uniqueId val="{00000008-8349-48CD-B0A8-31C19A609CD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21.67</c:v>
                </c:pt>
                <c:pt idx="2">
                  <c:v>#N/A</c:v>
                </c:pt>
                <c:pt idx="3">
                  <c:v>20.56</c:v>
                </c:pt>
                <c:pt idx="4">
                  <c:v>#N/A</c:v>
                </c:pt>
                <c:pt idx="5">
                  <c:v>18.989999999999998</c:v>
                </c:pt>
                <c:pt idx="6">
                  <c:v>#N/A</c:v>
                </c:pt>
                <c:pt idx="7">
                  <c:v>15.22</c:v>
                </c:pt>
                <c:pt idx="8">
                  <c:v>#N/A</c:v>
                </c:pt>
                <c:pt idx="9">
                  <c:v>11.95</c:v>
                </c:pt>
              </c:numCache>
            </c:numRef>
          </c:val>
          <c:extLst>
            <c:ext xmlns:c16="http://schemas.microsoft.com/office/drawing/2014/chart" uri="{C3380CC4-5D6E-409C-BE32-E72D297353CC}">
              <c16:uniqueId val="{00000009-8349-48CD-B0A8-31C19A609C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380</c:v>
                </c:pt>
                <c:pt idx="5">
                  <c:v>384</c:v>
                </c:pt>
                <c:pt idx="8">
                  <c:v>386</c:v>
                </c:pt>
                <c:pt idx="11">
                  <c:v>386</c:v>
                </c:pt>
                <c:pt idx="14">
                  <c:v>373</c:v>
                </c:pt>
              </c:numCache>
            </c:numRef>
          </c:val>
          <c:extLst>
            <c:ext xmlns:c16="http://schemas.microsoft.com/office/drawing/2014/chart" uri="{C3380CC4-5D6E-409C-BE32-E72D297353CC}">
              <c16:uniqueId val="{00000000-65E8-4C7F-B3A5-6B884E51DD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E8-4C7F-B3A5-6B884E51DD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17</c:v>
                </c:pt>
                <c:pt idx="9">
                  <c:v>16</c:v>
                </c:pt>
                <c:pt idx="12">
                  <c:v>15</c:v>
                </c:pt>
              </c:numCache>
            </c:numRef>
          </c:val>
          <c:extLst>
            <c:ext xmlns:c16="http://schemas.microsoft.com/office/drawing/2014/chart" uri="{C3380CC4-5D6E-409C-BE32-E72D297353CC}">
              <c16:uniqueId val="{00000002-65E8-4C7F-B3A5-6B884E51DD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6</c:v>
                </c:pt>
                <c:pt idx="6">
                  <c:v>7</c:v>
                </c:pt>
                <c:pt idx="9">
                  <c:v>13</c:v>
                </c:pt>
                <c:pt idx="12">
                  <c:v>52</c:v>
                </c:pt>
              </c:numCache>
            </c:numRef>
          </c:val>
          <c:extLst>
            <c:ext xmlns:c16="http://schemas.microsoft.com/office/drawing/2014/chart" uri="{C3380CC4-5D6E-409C-BE32-E72D297353CC}">
              <c16:uniqueId val="{00000003-65E8-4C7F-B3A5-6B884E51DD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E8-4C7F-B3A5-6B884E51DD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E8-4C7F-B3A5-6B884E51DD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E8-4C7F-B3A5-6B884E51DD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522</c:v>
                </c:pt>
                <c:pt idx="3">
                  <c:v>530</c:v>
                </c:pt>
                <c:pt idx="6">
                  <c:v>537</c:v>
                </c:pt>
                <c:pt idx="9">
                  <c:v>615</c:v>
                </c:pt>
                <c:pt idx="12">
                  <c:v>566</c:v>
                </c:pt>
              </c:numCache>
            </c:numRef>
          </c:val>
          <c:extLst>
            <c:ext xmlns:c16="http://schemas.microsoft.com/office/drawing/2014/chart" uri="{C3380CC4-5D6E-409C-BE32-E72D297353CC}">
              <c16:uniqueId val="{00000007-65E8-4C7F-B3A5-6B884E51DD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148</c:v>
                </c:pt>
                <c:pt idx="2">
                  <c:v>#N/A</c:v>
                </c:pt>
                <c:pt idx="3">
                  <c:v>#N/A</c:v>
                </c:pt>
                <c:pt idx="4">
                  <c:v>153</c:v>
                </c:pt>
                <c:pt idx="5">
                  <c:v>#N/A</c:v>
                </c:pt>
                <c:pt idx="6">
                  <c:v>#N/A</c:v>
                </c:pt>
                <c:pt idx="7">
                  <c:v>175</c:v>
                </c:pt>
                <c:pt idx="8">
                  <c:v>#N/A</c:v>
                </c:pt>
                <c:pt idx="9">
                  <c:v>#N/A</c:v>
                </c:pt>
                <c:pt idx="10">
                  <c:v>258</c:v>
                </c:pt>
                <c:pt idx="11">
                  <c:v>#N/A</c:v>
                </c:pt>
                <c:pt idx="12">
                  <c:v>#N/A</c:v>
                </c:pt>
                <c:pt idx="13">
                  <c:v>260</c:v>
                </c:pt>
                <c:pt idx="14">
                  <c:v>#N/A</c:v>
                </c:pt>
              </c:numCache>
            </c:numRef>
          </c:val>
          <c:smooth val="0"/>
          <c:extLst>
            <c:ext xmlns:c16="http://schemas.microsoft.com/office/drawing/2014/chart" uri="{C3380CC4-5D6E-409C-BE32-E72D297353CC}">
              <c16:uniqueId val="{00000008-65E8-4C7F-B3A5-6B884E51DD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4440</c:v>
                </c:pt>
                <c:pt idx="5">
                  <c:v>4567</c:v>
                </c:pt>
                <c:pt idx="8">
                  <c:v>4558</c:v>
                </c:pt>
                <c:pt idx="11">
                  <c:v>4454</c:v>
                </c:pt>
                <c:pt idx="14">
                  <c:v>4265</c:v>
                </c:pt>
              </c:numCache>
            </c:numRef>
          </c:val>
          <c:extLst>
            <c:ext xmlns:c16="http://schemas.microsoft.com/office/drawing/2014/chart" uri="{C3380CC4-5D6E-409C-BE32-E72D297353CC}">
              <c16:uniqueId val="{00000000-6078-4AF6-AC40-4CDAA865F0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078-4AF6-AC40-4CDAA865F0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677</c:v>
                </c:pt>
                <c:pt idx="5">
                  <c:v>610</c:v>
                </c:pt>
                <c:pt idx="8">
                  <c:v>741</c:v>
                </c:pt>
                <c:pt idx="11">
                  <c:v>1264</c:v>
                </c:pt>
                <c:pt idx="14">
                  <c:v>1534</c:v>
                </c:pt>
              </c:numCache>
            </c:numRef>
          </c:val>
          <c:extLst>
            <c:ext xmlns:c16="http://schemas.microsoft.com/office/drawing/2014/chart" uri="{C3380CC4-5D6E-409C-BE32-E72D297353CC}">
              <c16:uniqueId val="{00000002-6078-4AF6-AC40-4CDAA865F0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78-4AF6-AC40-4CDAA865F0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78-4AF6-AC40-4CDAA865F0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78-4AF6-AC40-4CDAA865F0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1364</c:v>
                </c:pt>
                <c:pt idx="3">
                  <c:v>1064</c:v>
                </c:pt>
                <c:pt idx="6">
                  <c:v>1010</c:v>
                </c:pt>
                <c:pt idx="9">
                  <c:v>1032</c:v>
                </c:pt>
                <c:pt idx="12">
                  <c:v>954</c:v>
                </c:pt>
              </c:numCache>
            </c:numRef>
          </c:val>
          <c:extLst>
            <c:ext xmlns:c16="http://schemas.microsoft.com/office/drawing/2014/chart" uri="{C3380CC4-5D6E-409C-BE32-E72D297353CC}">
              <c16:uniqueId val="{00000006-6078-4AF6-AC40-4CDAA865F0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522</c:v>
                </c:pt>
                <c:pt idx="3">
                  <c:v>943</c:v>
                </c:pt>
                <c:pt idx="6">
                  <c:v>973</c:v>
                </c:pt>
                <c:pt idx="9">
                  <c:v>1027</c:v>
                </c:pt>
                <c:pt idx="12">
                  <c:v>1044</c:v>
                </c:pt>
              </c:numCache>
            </c:numRef>
          </c:val>
          <c:extLst>
            <c:ext xmlns:c16="http://schemas.microsoft.com/office/drawing/2014/chart" uri="{C3380CC4-5D6E-409C-BE32-E72D297353CC}">
              <c16:uniqueId val="{00000007-6078-4AF6-AC40-4CDAA865F0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6078-4AF6-AC40-4CDAA865F0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78-4AF6-AC40-4CDAA865F0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5036</c:v>
                </c:pt>
                <c:pt idx="3">
                  <c:v>5056</c:v>
                </c:pt>
                <c:pt idx="6">
                  <c:v>5153</c:v>
                </c:pt>
                <c:pt idx="9">
                  <c:v>4886</c:v>
                </c:pt>
                <c:pt idx="12">
                  <c:v>4528</c:v>
                </c:pt>
              </c:numCache>
            </c:numRef>
          </c:val>
          <c:extLst>
            <c:ext xmlns:c16="http://schemas.microsoft.com/office/drawing/2014/chart" uri="{C3380CC4-5D6E-409C-BE32-E72D297353CC}">
              <c16:uniqueId val="{0000000A-6078-4AF6-AC40-4CDAA865F0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1805</c:v>
                </c:pt>
                <c:pt idx="2">
                  <c:v>#N/A</c:v>
                </c:pt>
                <c:pt idx="3">
                  <c:v>#N/A</c:v>
                </c:pt>
                <c:pt idx="4">
                  <c:v>1886</c:v>
                </c:pt>
                <c:pt idx="5">
                  <c:v>#N/A</c:v>
                </c:pt>
                <c:pt idx="6">
                  <c:v>#N/A</c:v>
                </c:pt>
                <c:pt idx="7">
                  <c:v>1838</c:v>
                </c:pt>
                <c:pt idx="8">
                  <c:v>#N/A</c:v>
                </c:pt>
                <c:pt idx="9">
                  <c:v>#N/A</c:v>
                </c:pt>
                <c:pt idx="10">
                  <c:v>1228</c:v>
                </c:pt>
                <c:pt idx="11">
                  <c:v>#N/A</c:v>
                </c:pt>
                <c:pt idx="12">
                  <c:v>#N/A</c:v>
                </c:pt>
                <c:pt idx="13">
                  <c:v>727</c:v>
                </c:pt>
                <c:pt idx="14">
                  <c:v>#N/A</c:v>
                </c:pt>
              </c:numCache>
            </c:numRef>
          </c:val>
          <c:smooth val="0"/>
          <c:extLst>
            <c:ext xmlns:c16="http://schemas.microsoft.com/office/drawing/2014/chart" uri="{C3380CC4-5D6E-409C-BE32-E72D297353CC}">
              <c16:uniqueId val="{0000000B-6078-4AF6-AC40-4CDAA865F0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741</c:v>
                </c:pt>
                <c:pt idx="1">
                  <c:v>1264</c:v>
                </c:pt>
                <c:pt idx="2">
                  <c:v>1534</c:v>
                </c:pt>
              </c:numCache>
            </c:numRef>
          </c:val>
          <c:extLst>
            <c:ext xmlns:c16="http://schemas.microsoft.com/office/drawing/2014/chart" uri="{C3380CC4-5D6E-409C-BE32-E72D297353CC}">
              <c16:uniqueId val="{00000000-97DC-4A2A-967A-5005EEC634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7DC-4A2A-967A-5005EEC634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420</c:v>
                </c:pt>
                <c:pt idx="1">
                  <c:v>464</c:v>
                </c:pt>
                <c:pt idx="2">
                  <c:v>667</c:v>
                </c:pt>
              </c:numCache>
            </c:numRef>
          </c:val>
          <c:extLst>
            <c:ext xmlns:c16="http://schemas.microsoft.com/office/drawing/2014/chart" uri="{C3380CC4-5D6E-409C-BE32-E72D297353CC}">
              <c16:uniqueId val="{00000002-97DC-4A2A-967A-5005EEC634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一般会計の元利償還金について、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に徴収猶予特例債の一括返還を行ったが、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それが皆減したためそれ以前の金額の水準に戻った。一般会計の地方債の借入額については減少傾向にあるが、ゴミとし尿の処理を行っている一部事務組合が実施した大規模改修事業では地方債で多額の借入を行い、その償還が始まっているため、組合等の負担金は増加していくものと予想される。今後一般会計で借り入れをする際は、算入公債費等にあたる地方債を活用し実質公債費比率が上昇しないよう比率をコントロール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減債基金の積み立てはしていない。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一般会計等にかかる地方債残高については、特に臨時財政対策債借入額の減少により、ここ数年減少傾向にある。また充当可能基金である財政調整基金などを大幅に積み増すことができたため将来負担比率の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につながった。今後は一部事務組合等の負担額の増や退職手当負担見込額の増が予想されるので、臨時財政対策債以外の地方債の借入の抑制や、借入れ後の元金償還額が基準財政需要額に算入される地方債の活用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静岡県東伊豆町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前年度と比べ</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財政調整基金、ふるさと納税</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基金</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を多く積み立てることができたため</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全体として残高が増となった。</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教育振興基金へ５千万円、環境施設等整備基金へ７百万円積み立てすることができたことも増加の要因と考えられる。</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災害の激甚化や、今後の財政需要の増大にも適切に対応していけるように、適切な積立に取り組む。その他特定目的基金については、基金の目的に沿って適切な活用に努める。</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（基金の使途）</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ふるさと納税基金：寄付者の意向を重視</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教育振興基金：教育の振興</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社会福祉基金：社会福祉事業の充実</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育英奨学基金：優良な学生及び生徒に対し育英奨学金を貸与</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環境施設等整備基金：公共施設の整備</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ふるさと納税基金が寄付額の増に伴い前年比増となった。</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教育振興基金を積み立てたことにより前年度比増となった。</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ふるさと納税基金：寄付者の意向に沿った事業の財源として、随時、有効適切に活用していく。</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その他の基金についても、それぞれの基金の目的に沿った適正な活用に努める。</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例年よりも多くの決算剰余金を積み立てすることができたため、前年度より</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２億７千万円</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増加した。</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景気後退などによる町税の減収、大規模災害の発生など不測の事態に備えるため、これまでと同様、予算編成や予算執行における効率化の徹底等を念頭に適切な積立に取り組む。</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なし</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なし</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11,414
11,183
77.82
6,566,959
6,111,259
420,974
3,761,170
4,527,773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の大きな要因となる町税については、アフターコロナの景気回復により、個人町民税、入湯税などは昨年度よりも増収したこと、特に固定資産税では新型コロナウイルスによる課税標準の特例が無くなったため前年度に比べて大幅に上昇した。一方基準財政需要額は、高齢化率の上昇により高齢者に対する経費が増えたため、基準財政収入額を上回る上昇をしている。引き続き少子化対策や関係人口の増加を目指し、町税収入を確保しつつ、滞納にならないよう徴収体制を強化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162378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688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104926</xdr:rowOff>
    </xdr:from>
    <xdr:to>
      <xdr:col>19</xdr:col>
      <xdr:colOff>133350</xdr:colOff>
      <xdr:row>41</xdr:row>
      <xdr:rowOff>139398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343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104926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228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54126</xdr:rowOff>
    </xdr:from>
    <xdr:to>
      <xdr:col>15</xdr:col>
      <xdr:colOff>133350</xdr:colOff>
      <xdr:row>41</xdr:row>
      <xdr:rowOff>155726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国や県からのコロナ対策の臨時交付金が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に比べて減少したことと、臨時財政対策債の借入額が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百万円に大幅に減少したこと、新型コロナウイルス感染症対策地方税減収補てん特別交付金が減少したことにより、歳入が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経常一般財源収入が減少したため、経常収支比率が昨年度に比べて上昇した。経常的経費を抑えるために、定員適正化計画の実施による職員数の適正化や地方債借入額の調整をし公債費を抑制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63</xdr:row>
      <xdr:rowOff>9737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10004"/>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63</xdr:row>
      <xdr:rowOff>166581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10004"/>
          <a:ext cx="889000" cy="3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166581</xdr:rowOff>
    </xdr:from>
    <xdr:to>
      <xdr:col>15</xdr:col>
      <xdr:colOff>82550</xdr:colOff>
      <xdr:row>65</xdr:row>
      <xdr:rowOff>8679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967931"/>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8679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4086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115781</xdr:rowOff>
    </xdr:from>
    <xdr:to>
      <xdr:col>15</xdr:col>
      <xdr:colOff>133350</xdr:colOff>
      <xdr:row>64</xdr:row>
      <xdr:rowOff>45931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56108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129329</xdr:rowOff>
    </xdr:from>
    <xdr:to>
      <xdr:col>11</xdr:col>
      <xdr:colOff>82550</xdr:colOff>
      <xdr:row>65</xdr:row>
      <xdr:rowOff>59479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69656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人口減少が進み一人当たりの決算額が上昇していることと、直営で行っていた事業を民間委託に切り替える等して人件費は抑えたが、電気料金や委託料などの物件費が上昇しているため、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大幅に上昇した。将来の人口増加を見込むことは厳しいが、人口減少に歯止めをかける施策を行う一方、電気料金を抑えるため、既存施設の省エネ化や不用になった施設を処分するなどして、施設にかかるコストを下げ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23244</xdr:rowOff>
    </xdr:from>
    <xdr:to>
      <xdr:col>23</xdr:col>
      <xdr:colOff>133350</xdr:colOff>
      <xdr:row>81</xdr:row>
      <xdr:rowOff>70732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10694"/>
          <a:ext cx="838200" cy="4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4967</xdr:rowOff>
    </xdr:from>
    <xdr:to>
      <xdr:col>19</xdr:col>
      <xdr:colOff>133350</xdr:colOff>
      <xdr:row>81</xdr:row>
      <xdr:rowOff>23244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92417"/>
          <a:ext cx="889000" cy="1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4967</xdr:rowOff>
    </xdr:from>
    <xdr:to>
      <xdr:col>15</xdr:col>
      <xdr:colOff>82550</xdr:colOff>
      <xdr:row>81</xdr:row>
      <xdr:rowOff>8151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92417"/>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167244</xdr:rowOff>
    </xdr:from>
    <xdr:to>
      <xdr:col>11</xdr:col>
      <xdr:colOff>31750</xdr:colOff>
      <xdr:row>81</xdr:row>
      <xdr:rowOff>8151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83244"/>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19932</xdr:rowOff>
    </xdr:from>
    <xdr:to>
      <xdr:col>23</xdr:col>
      <xdr:colOff>184150</xdr:colOff>
      <xdr:row>81</xdr:row>
      <xdr:rowOff>121532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0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36459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143894</xdr:rowOff>
    </xdr:from>
    <xdr:to>
      <xdr:col>19</xdr:col>
      <xdr:colOff>184150</xdr:colOff>
      <xdr:row>81</xdr:row>
      <xdr:rowOff>74044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84221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2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125617</xdr:rowOff>
    </xdr:from>
    <xdr:to>
      <xdr:col>15</xdr:col>
      <xdr:colOff>133350</xdr:colOff>
      <xdr:row>81</xdr:row>
      <xdr:rowOff>55767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65944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1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128801</xdr:rowOff>
    </xdr:from>
    <xdr:to>
      <xdr:col>11</xdr:col>
      <xdr:colOff>82550</xdr:colOff>
      <xdr:row>81</xdr:row>
      <xdr:rowOff>58951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69128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116444</xdr:rowOff>
    </xdr:from>
    <xdr:to>
      <xdr:col>7</xdr:col>
      <xdr:colOff>31750</xdr:colOff>
      <xdr:row>81</xdr:row>
      <xdr:rowOff>46594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56771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0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の実施により新規職員採用数を抑えたため、全体の職員数についてはそれほど増加していない。また、年齢層が高い階層が多く在職し、そのため給与の上昇に繋がる係長などの管理職になる年齢層が他の市町に比べて高い状態にある。新規職員数を抑えつつ、今後大量に退職者が発生することを見越して、ＡＩやＤＸを活用した業務の効率化を行い、少ない職員数でも行政事務がまわ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82</xdr:row>
      <xdr:rowOff>157339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1894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82</xdr:row>
      <xdr:rowOff>170745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2162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84</xdr:row>
      <xdr:rowOff>2116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2964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84</xdr:row>
      <xdr:rowOff>2116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79728</xdr:rowOff>
    </xdr:from>
    <xdr:to>
      <xdr:col>81</xdr:col>
      <xdr:colOff>95250</xdr:colOff>
      <xdr:row>83</xdr:row>
      <xdr:rowOff>9878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96255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106539</xdr:rowOff>
    </xdr:from>
    <xdr:to>
      <xdr:col>77</xdr:col>
      <xdr:colOff>95250</xdr:colOff>
      <xdr:row>83</xdr:row>
      <xdr:rowOff>36689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46866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の実施により、職員の全体の人数の上昇は抑えている一方、人口の急激な減少により、人口１，０００人あたりの職員数は昨年度に比べて上昇した。現在の職員の年齢分布では職員総数が減少に転じるのはまだ数年かかると思われる。職員の採用は最低限度としつつ、今後は、会計年度任用職員の活用や業務の電子化による効率化の推進、少ない職員数でも行政運営に支障がないような体制を整え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88976</xdr:rowOff>
    </xdr:from>
    <xdr:to>
      <xdr:col>81</xdr:col>
      <xdr:colOff>44450</xdr:colOff>
      <xdr:row>61</xdr:row>
      <xdr:rowOff>99111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47426"/>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82220</xdr:rowOff>
    </xdr:from>
    <xdr:to>
      <xdr:col>77</xdr:col>
      <xdr:colOff>44450</xdr:colOff>
      <xdr:row>61</xdr:row>
      <xdr:rowOff>88976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4067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82220</xdr:rowOff>
    </xdr:from>
    <xdr:to>
      <xdr:col>72</xdr:col>
      <xdr:colOff>203200</xdr:colOff>
      <xdr:row>61</xdr:row>
      <xdr:rowOff>83668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4067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76429</xdr:rowOff>
    </xdr:from>
    <xdr:to>
      <xdr:col>68</xdr:col>
      <xdr:colOff>152400</xdr:colOff>
      <xdr:row>61</xdr:row>
      <xdr:rowOff>83668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48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48311</xdr:rowOff>
    </xdr:from>
    <xdr:to>
      <xdr:col>81</xdr:col>
      <xdr:colOff>95250</xdr:colOff>
      <xdr:row>61</xdr:row>
      <xdr:rowOff>149911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64838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5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38176</xdr:rowOff>
    </xdr:from>
    <xdr:to>
      <xdr:col>77</xdr:col>
      <xdr:colOff>95250</xdr:colOff>
      <xdr:row>61</xdr:row>
      <xdr:rowOff>139776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149953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65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31420</xdr:rowOff>
    </xdr:from>
    <xdr:to>
      <xdr:col>73</xdr:col>
      <xdr:colOff>44450</xdr:colOff>
      <xdr:row>61</xdr:row>
      <xdr:rowOff>133020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143197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32868</xdr:rowOff>
    </xdr:from>
    <xdr:to>
      <xdr:col>68</xdr:col>
      <xdr:colOff>203200</xdr:colOff>
      <xdr:row>61</xdr:row>
      <xdr:rowOff>134468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144645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6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25629</xdr:rowOff>
    </xdr:from>
    <xdr:to>
      <xdr:col>64</xdr:col>
      <xdr:colOff>152400</xdr:colOff>
      <xdr:row>61</xdr:row>
      <xdr:rowOff>127229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137406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5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ゴミやし尿の処理を行っている一部事務組合の東河環境センターが大規模改修を行ったが、その際多額の地方債の借入をした。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からその地方債の償還が始まったため一部事務組合の負担金が上昇し、今後も上昇が続いていく。比率は全国平均を下回ってはいるが、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から比率が上昇している。借入額をコントロールできる一般会計の地方債の借入額を調整するか、借り入れをする場合は地方交付税措置がある地方債を選択するなど、比率の上昇を抑えるよう努める。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92287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493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41</xdr:row>
      <xdr:rowOff>19896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76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143087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11854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充当可能財源である財政調整基金が、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末から２６９百万円積み、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が１，５３３百万円と大幅に上昇したため将来負担比率が下がった。ただし、今後一部事務組合の負担等見込額が上昇することが確実なのに加え、事業の実施により地方債の現在高が上昇すると見込まれるため、比率の悪化が予想される。無駄な事業実施をやめ、財政調整基金になるべく手を付けないようにしつつ、地方債の借入額が急激に増えないよう、計画的な事業実施を行い、支出額の平準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158810</xdr:rowOff>
    </xdr:from>
    <xdr:to>
      <xdr:col>81</xdr:col>
      <xdr:colOff>44450</xdr:colOff>
      <xdr:row>15</xdr:row>
      <xdr:rowOff>141333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59110"/>
          <a:ext cx="838200" cy="1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141333</xdr:rowOff>
    </xdr:from>
    <xdr:to>
      <xdr:col>77</xdr:col>
      <xdr:colOff>44450</xdr:colOff>
      <xdr:row>17</xdr:row>
      <xdr:rowOff>45478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13083"/>
          <a:ext cx="889000" cy="2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45478</xdr:rowOff>
    </xdr:from>
    <xdr:to>
      <xdr:col>72</xdr:col>
      <xdr:colOff>203200</xdr:colOff>
      <xdr:row>17</xdr:row>
      <xdr:rowOff>94887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6012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65012</xdr:rowOff>
    </xdr:from>
    <xdr:to>
      <xdr:col>68</xdr:col>
      <xdr:colOff>152400</xdr:colOff>
      <xdr:row>17</xdr:row>
      <xdr:rowOff>94887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7966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108010</xdr:rowOff>
    </xdr:from>
    <xdr:to>
      <xdr:col>81</xdr:col>
      <xdr:colOff>95250</xdr:colOff>
      <xdr:row>15</xdr:row>
      <xdr:rowOff>38160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80087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8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90533</xdr:rowOff>
    </xdr:from>
    <xdr:to>
      <xdr:col>77</xdr:col>
      <xdr:colOff>95250</xdr:colOff>
      <xdr:row>16</xdr:row>
      <xdr:rowOff>20683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5460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48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166128</xdr:rowOff>
    </xdr:from>
    <xdr:to>
      <xdr:col>73</xdr:col>
      <xdr:colOff>44450</xdr:colOff>
      <xdr:row>17</xdr:row>
      <xdr:rowOff>96278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81055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44087</xdr:rowOff>
    </xdr:from>
    <xdr:to>
      <xdr:col>68</xdr:col>
      <xdr:colOff>203200</xdr:colOff>
      <xdr:row>17</xdr:row>
      <xdr:rowOff>145687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130464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14212</xdr:rowOff>
    </xdr:from>
    <xdr:to>
      <xdr:col>64</xdr:col>
      <xdr:colOff>152400</xdr:colOff>
      <xdr:row>17</xdr:row>
      <xdr:rowOff>115812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100589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1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11,414
11,183
77.82
6,566,959
6,111,259
420,974
3,761,170
4,527,773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選挙に係る手当や委員報酬が減少したこと、放課後児童クラブ事業がＲ４の年度途中に町直営実施から民間委託事業に変更したため、人件費の上昇を抑えることができた。民間に委託移譲できる事業は民間に任せるなどして人件費に関するコストを抑え、職員採用数を抑制し人件費の上昇を抑え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20320</xdr:rowOff>
    </xdr:from>
    <xdr:to>
      <xdr:col>24</xdr:col>
      <xdr:colOff>25400</xdr:colOff>
      <xdr:row>35</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210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20320</xdr:rowOff>
    </xdr:from>
    <xdr:to>
      <xdr:col>19</xdr:col>
      <xdr:colOff>187325</xdr:colOff>
      <xdr:row>36</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210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xdr:rowOff>
    </xdr:from>
    <xdr:to>
      <xdr:col>15</xdr:col>
      <xdr:colOff>98425</xdr:colOff>
      <xdr:row>36</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1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39370</xdr:rowOff>
    </xdr:from>
    <xdr:to>
      <xdr:col>11</xdr:col>
      <xdr:colOff>9525</xdr:colOff>
      <xdr:row>36</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11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148590</xdr:rowOff>
    </xdr:from>
    <xdr:to>
      <xdr:col>24</xdr:col>
      <xdr:colOff>76200</xdr:colOff>
      <xdr:row>35</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140970</xdr:rowOff>
    </xdr:from>
    <xdr:to>
      <xdr:col>20</xdr:col>
      <xdr:colOff>38100</xdr:colOff>
      <xdr:row>35</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129540</xdr:rowOff>
    </xdr:from>
    <xdr:to>
      <xdr:col>15</xdr:col>
      <xdr:colOff>149225</xdr:colOff>
      <xdr:row>36</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160020</xdr:rowOff>
    </xdr:from>
    <xdr:to>
      <xdr:col>11</xdr:col>
      <xdr:colOff>60325</xdr:colOff>
      <xdr:row>36</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xdr:rowOff>
    </xdr:from>
    <xdr:to>
      <xdr:col>6</xdr:col>
      <xdr:colOff>171450</xdr:colOff>
      <xdr:row>36</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電気料金の高騰により、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て比率が上昇した。今後も光熱水費や委託料が原料高や物価高騰の影響により上昇していくと思われる。光熱水費については、職員への省エネ啓発、省エネ機器への取替えなどによる低減を図っていく。また、公共施設の利用者が支払う使用料・利用料についても見直しを図り、維持管理コストの上昇に見合う利用料金の値上げを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15</xdr:row>
      <xdr:rowOff>22225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47015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69850</xdr:rowOff>
    </xdr:from>
    <xdr:to>
      <xdr:col>78</xdr:col>
      <xdr:colOff>69850</xdr:colOff>
      <xdr:row>15</xdr:row>
      <xdr:rowOff>22225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4701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22225</xdr:rowOff>
    </xdr:from>
    <xdr:to>
      <xdr:col>73</xdr:col>
      <xdr:colOff>180975</xdr:colOff>
      <xdr:row>16</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9397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41275</xdr:rowOff>
    </xdr:from>
    <xdr:to>
      <xdr:col>69</xdr:col>
      <xdr:colOff>92075</xdr:colOff>
      <xdr:row>16</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84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142875</xdr:rowOff>
    </xdr:from>
    <xdr:to>
      <xdr:col>82</xdr:col>
      <xdr:colOff>158750</xdr:colOff>
      <xdr:row>15</xdr:row>
      <xdr:rowOff>73025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159402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19050</xdr:rowOff>
    </xdr:from>
    <xdr:to>
      <xdr:col>78</xdr:col>
      <xdr:colOff>120650</xdr:colOff>
      <xdr:row>14</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130827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8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142875</xdr:rowOff>
    </xdr:from>
    <xdr:to>
      <xdr:col>74</xdr:col>
      <xdr:colOff>31750</xdr:colOff>
      <xdr:row>15</xdr:row>
      <xdr:rowOff>73025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83202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161925</xdr:rowOff>
    </xdr:from>
    <xdr:to>
      <xdr:col>65</xdr:col>
      <xdr:colOff>53975</xdr:colOff>
      <xdr:row>16</xdr:row>
      <xdr:rowOff>92075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102252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割合が類似団体に比べて低いのは、子供の数の減少により児童手当や保育所委託料、乳幼児医療費助成事業などの経費が減っているためである。当町は生活保護事務は行っていないので、市に比べても扶助費の比率が低い。義務的経費となる扶助費が類似団体よりも低い水準なのは好ましいことだが、少子化に歯止めをかけるため、子供や子育て世帯にかける扶助費の支出は手厚くするようシフト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54</xdr:row>
      <xdr:rowOff>116115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363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54</xdr:row>
      <xdr:rowOff>137885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374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137885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363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105228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265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27412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公共施設の維持管理費用、国保、介護及び後期高齢者特別会計への操出金がそれぞれ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増加しているのが原因である。介護や後期高齢者会計への操出金については、町の高齢者が増加傾向であるため今後も増加していくと思われる。公共施設の維持管理費については、適正な維持管理に努めるためには必要な費用である。公共施設の適正管理計画に基づき施設総量を削減するなどして費用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79647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3102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92710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158024</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224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158024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55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28847</xdr:rowOff>
    </xdr:from>
    <xdr:to>
      <xdr:col>82</xdr:col>
      <xdr:colOff>158750</xdr:colOff>
      <xdr:row>55</xdr:row>
      <xdr:rowOff>130447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45374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て比率が増した理由は、観光業を主産業とする当町は、観光協会や旅館組合などの外郭団体に支払う補助金の比率がもともと他の市町に比べて高いことと、ごみやし尿処理を担当する一部事務組合について、大規模更新工事を行ったことに伴う負担金の大幅増が原因である。大規模更新工事の支払いは一旦終了したため、比率が下がると思われるが、補助金については、要綱の整備など交付基準を明確化し、現場からの補助金要望額が過大になら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7061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39</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7061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39</xdr:row>
      <xdr:rowOff>156718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8021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46482</xdr:rowOff>
    </xdr:from>
    <xdr:to>
      <xdr:col>74</xdr:col>
      <xdr:colOff>31750</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156718</xdr:rowOff>
    </xdr:from>
    <xdr:to>
      <xdr:col>69</xdr:col>
      <xdr:colOff>92075</xdr:colOff>
      <xdr:row>40</xdr:row>
      <xdr:rowOff>44704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8432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167403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135399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105918</xdr:rowOff>
    </xdr:from>
    <xdr:to>
      <xdr:col>82</xdr:col>
      <xdr:colOff>158750</xdr:colOff>
      <xdr:row>40</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14495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70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105918</xdr:rowOff>
    </xdr:from>
    <xdr:to>
      <xdr:col>69</xdr:col>
      <xdr:colOff>142875</xdr:colOff>
      <xdr:row>40</xdr:row>
      <xdr:rowOff>36068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20845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165354</xdr:rowOff>
    </xdr:from>
    <xdr:to>
      <xdr:col>65</xdr:col>
      <xdr:colOff>53975</xdr:colOff>
      <xdr:row>40</xdr:row>
      <xdr:rowOff>95504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80281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を含むすべての地方債について、借入額が年々減少しているため、公債費も減少している。今後土木施設の改修、一部事務組合分も含めた公共施設の大規模改修や更新などで地方債の借入額が増えていく。公共施設の適正配置や集約化などに努めて、いわゆる箱物整備に使用する地方債借入額の抑制を図り、公債費の比率の上昇を抑え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83565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577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83565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65278</xdr:rowOff>
    </xdr:from>
    <xdr:to>
      <xdr:col>15</xdr:col>
      <xdr:colOff>98425</xdr:colOff>
      <xdr:row>77</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65278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価高騰に伴う物件費の上昇や、補修修繕費の増大に伴う維持管理費の上昇、特に一部事務組合で行っているごみ処理業務のゴミ処理施設の大規模更新工事に係る負担金の大幅増により、比率が上昇した。ごみ処理施設の負担金は工事が終了したため一旦下落するものと思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る。人件費の上昇を抑えるために職員数の適正化や、施設の総量削減などをして維持管理コストの削減を図る。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35560</xdr:rowOff>
    </xdr:from>
    <xdr:to>
      <xdr:col>82</xdr:col>
      <xdr:colOff>107950</xdr:colOff>
      <xdr:row>76</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89431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35560</xdr:rowOff>
    </xdr:from>
    <xdr:to>
      <xdr:col>78</xdr:col>
      <xdr:colOff>69850</xdr:colOff>
      <xdr:row>77</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89431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43180</xdr:rowOff>
    </xdr:from>
    <xdr:to>
      <xdr:col>73</xdr:col>
      <xdr:colOff>180975</xdr:colOff>
      <xdr:row>78</xdr:row>
      <xdr:rowOff>50800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2448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78</xdr:row>
      <xdr:rowOff>50800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2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156210</xdr:rowOff>
    </xdr:from>
    <xdr:to>
      <xdr:col>78</xdr:col>
      <xdr:colOff>120650</xdr:colOff>
      <xdr:row>75</xdr:row>
      <xdr:rowOff>86360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96537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163830</xdr:rowOff>
    </xdr:from>
    <xdr:to>
      <xdr:col>74</xdr:col>
      <xdr:colOff>31750</xdr:colOff>
      <xdr:row>77</xdr:row>
      <xdr:rowOff>93980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104157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0</xdr:rowOff>
    </xdr:from>
    <xdr:to>
      <xdr:col>69</xdr:col>
      <xdr:colOff>142875</xdr:colOff>
      <xdr:row>78</xdr:row>
      <xdr:rowOff>101600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146818</xdr:rowOff>
    </xdr:from>
    <xdr:to>
      <xdr:col>29</xdr:col>
      <xdr:colOff>127000</xdr:colOff>
      <xdr:row>16</xdr:row>
      <xdr:rowOff>155308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37643"/>
          <a:ext cx="6477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146818</xdr:rowOff>
    </xdr:from>
    <xdr:to>
      <xdr:col>26</xdr:col>
      <xdr:colOff>50800</xdr:colOff>
      <xdr:row>16</xdr:row>
      <xdr:rowOff>149410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37643"/>
          <a:ext cx="698500" cy="2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149410</xdr:rowOff>
    </xdr:from>
    <xdr:to>
      <xdr:col>22</xdr:col>
      <xdr:colOff>114300</xdr:colOff>
      <xdr:row>17</xdr:row>
      <xdr:rowOff>16288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40235"/>
          <a:ext cx="698500" cy="38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15469</xdr:rowOff>
    </xdr:from>
    <xdr:to>
      <xdr:col>18</xdr:col>
      <xdr:colOff>177800</xdr:colOff>
      <xdr:row>17</xdr:row>
      <xdr:rowOff>16288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77744"/>
          <a:ext cx="698500" cy="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104508</xdr:rowOff>
    </xdr:from>
    <xdr:to>
      <xdr:col>29</xdr:col>
      <xdr:colOff>177800</xdr:colOff>
      <xdr:row>17</xdr:row>
      <xdr:rowOff>34658</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9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76585</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6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96018</xdr:rowOff>
    </xdr:from>
    <xdr:to>
      <xdr:col>26</xdr:col>
      <xdr:colOff>101600</xdr:colOff>
      <xdr:row>17</xdr:row>
      <xdr:rowOff>26168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86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10945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97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98610</xdr:rowOff>
    </xdr:from>
    <xdr:to>
      <xdr:col>22</xdr:col>
      <xdr:colOff>165100</xdr:colOff>
      <xdr:row>17</xdr:row>
      <xdr:rowOff>28760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8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97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136938</xdr:rowOff>
    </xdr:from>
    <xdr:to>
      <xdr:col>19</xdr:col>
      <xdr:colOff>38100</xdr:colOff>
      <xdr:row>17</xdr:row>
      <xdr:rowOff>67088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27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51865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1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136119</xdr:rowOff>
    </xdr:from>
    <xdr:to>
      <xdr:col>15</xdr:col>
      <xdr:colOff>101600</xdr:colOff>
      <xdr:row>17</xdr:row>
      <xdr:rowOff>66269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2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51046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1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132144</xdr:rowOff>
    </xdr:from>
    <xdr:to>
      <xdr:col>29</xdr:col>
      <xdr:colOff>127000</xdr:colOff>
      <xdr:row>35</xdr:row>
      <xdr:rowOff>143211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42494"/>
          <a:ext cx="647700" cy="1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143211</xdr:rowOff>
    </xdr:from>
    <xdr:to>
      <xdr:col>26</xdr:col>
      <xdr:colOff>50800</xdr:colOff>
      <xdr:row>35</xdr:row>
      <xdr:rowOff>284029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53561"/>
          <a:ext cx="698500" cy="140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284029</xdr:rowOff>
    </xdr:from>
    <xdr:to>
      <xdr:col>22</xdr:col>
      <xdr:colOff>114300</xdr:colOff>
      <xdr:row>35</xdr:row>
      <xdr:rowOff>323348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94379"/>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323348</xdr:rowOff>
    </xdr:from>
    <xdr:to>
      <xdr:col>18</xdr:col>
      <xdr:colOff>177800</xdr:colOff>
      <xdr:row>35</xdr:row>
      <xdr:rowOff>337693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33698"/>
          <a:ext cx="698500" cy="1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81344</xdr:rowOff>
    </xdr:from>
    <xdr:to>
      <xdr:col>29</xdr:col>
      <xdr:colOff>177800</xdr:colOff>
      <xdr:row>35</xdr:row>
      <xdr:rowOff>182944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91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53421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6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92411</xdr:rowOff>
    </xdr:from>
    <xdr:to>
      <xdr:col>26</xdr:col>
      <xdr:colOff>101600</xdr:colOff>
      <xdr:row>35</xdr:row>
      <xdr:rowOff>194011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02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178788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8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233229</xdr:rowOff>
    </xdr:from>
    <xdr:to>
      <xdr:col>22</xdr:col>
      <xdr:colOff>165100</xdr:colOff>
      <xdr:row>35</xdr:row>
      <xdr:rowOff>334829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319606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2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272548</xdr:rowOff>
    </xdr:from>
    <xdr:to>
      <xdr:col>19</xdr:col>
      <xdr:colOff>38100</xdr:colOff>
      <xdr:row>36</xdr:row>
      <xdr:rowOff>31248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2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16025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6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286893</xdr:rowOff>
    </xdr:from>
    <xdr:to>
      <xdr:col>15</xdr:col>
      <xdr:colOff>101600</xdr:colOff>
      <xdr:row>36</xdr:row>
      <xdr:rowOff>45593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30370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11,414
11,183
77.82
6,566,959
6,111,259
420,974
3,761,170
4,527,773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70123</xdr:rowOff>
    </xdr:from>
    <xdr:to>
      <xdr:col>24</xdr:col>
      <xdr:colOff>63500</xdr:colOff>
      <xdr:row>36</xdr:row>
      <xdr:rowOff>80054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42323"/>
          <a:ext cx="8382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70123</xdr:rowOff>
    </xdr:from>
    <xdr:to>
      <xdr:col>19</xdr:col>
      <xdr:colOff>177800</xdr:colOff>
      <xdr:row>36</xdr:row>
      <xdr:rowOff>77150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42323"/>
          <a:ext cx="889000" cy="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77150</xdr:rowOff>
    </xdr:from>
    <xdr:to>
      <xdr:col>15</xdr:col>
      <xdr:colOff>50800</xdr:colOff>
      <xdr:row>36</xdr:row>
      <xdr:rowOff>105926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9350"/>
          <a:ext cx="889000" cy="2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103444</xdr:rowOff>
    </xdr:from>
    <xdr:to>
      <xdr:col>10</xdr:col>
      <xdr:colOff>114300</xdr:colOff>
      <xdr:row>36</xdr:row>
      <xdr:rowOff>105926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75644"/>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29254</xdr:rowOff>
    </xdr:from>
    <xdr:to>
      <xdr:col>24</xdr:col>
      <xdr:colOff>114300</xdr:colOff>
      <xdr:row>36</xdr:row>
      <xdr:rowOff>130854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7681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19323</xdr:rowOff>
    </xdr:from>
    <xdr:to>
      <xdr:col>20</xdr:col>
      <xdr:colOff>38100</xdr:colOff>
      <xdr:row>36</xdr:row>
      <xdr:rowOff>120923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9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112050</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26350</xdr:rowOff>
    </xdr:from>
    <xdr:to>
      <xdr:col>15</xdr:col>
      <xdr:colOff>101600</xdr:colOff>
      <xdr:row>36</xdr:row>
      <xdr:rowOff>127950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119077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29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55126</xdr:rowOff>
    </xdr:from>
    <xdr:to>
      <xdr:col>10</xdr:col>
      <xdr:colOff>165100</xdr:colOff>
      <xdr:row>36</xdr:row>
      <xdr:rowOff>156726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147853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52644</xdr:rowOff>
    </xdr:from>
    <xdr:to>
      <xdr:col>6</xdr:col>
      <xdr:colOff>38100</xdr:colOff>
      <xdr:row>36</xdr:row>
      <xdr:rowOff>154244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145371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148410</xdr:rowOff>
    </xdr:from>
    <xdr:to>
      <xdr:col>24</xdr:col>
      <xdr:colOff>63500</xdr:colOff>
      <xdr:row>57</xdr:row>
      <xdr:rowOff>40675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749610"/>
          <a:ext cx="838200" cy="6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40675</xdr:rowOff>
    </xdr:from>
    <xdr:to>
      <xdr:col>19</xdr:col>
      <xdr:colOff>177800</xdr:colOff>
      <xdr:row>57</xdr:row>
      <xdr:rowOff>62136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13325"/>
          <a:ext cx="889000" cy="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27503</xdr:rowOff>
    </xdr:from>
    <xdr:to>
      <xdr:col>15</xdr:col>
      <xdr:colOff>50800</xdr:colOff>
      <xdr:row>57</xdr:row>
      <xdr:rowOff>62136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019300" y="9800153"/>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27503</xdr:rowOff>
    </xdr:from>
    <xdr:to>
      <xdr:col>10</xdr:col>
      <xdr:colOff>114300</xdr:colOff>
      <xdr:row>57</xdr:row>
      <xdr:rowOff>37735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00153"/>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97610</xdr:rowOff>
    </xdr:from>
    <xdr:to>
      <xdr:col>24</xdr:col>
      <xdr:colOff>114300</xdr:colOff>
      <xdr:row>57</xdr:row>
      <xdr:rowOff>27760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12537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161325</xdr:rowOff>
    </xdr:from>
    <xdr:to>
      <xdr:col>20</xdr:col>
      <xdr:colOff>38100</xdr:colOff>
      <xdr:row>57</xdr:row>
      <xdr:rowOff>91475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6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82602</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5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11336</xdr:rowOff>
    </xdr:from>
    <xdr:to>
      <xdr:col>15</xdr:col>
      <xdr:colOff>101600</xdr:colOff>
      <xdr:row>57</xdr:row>
      <xdr:rowOff>112936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104063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148153</xdr:rowOff>
    </xdr:from>
    <xdr:to>
      <xdr:col>10</xdr:col>
      <xdr:colOff>165100</xdr:colOff>
      <xdr:row>57</xdr:row>
      <xdr:rowOff>78303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7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69430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8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158385</xdr:rowOff>
    </xdr:from>
    <xdr:to>
      <xdr:col>6</xdr:col>
      <xdr:colOff>38100</xdr:colOff>
      <xdr:row>57</xdr:row>
      <xdr:rowOff>88535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7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79662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8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41935</xdr:rowOff>
    </xdr:from>
    <xdr:to>
      <xdr:col>24</xdr:col>
      <xdr:colOff>63500</xdr:colOff>
      <xdr:row>78</xdr:row>
      <xdr:rowOff>100533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15035"/>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86016</xdr:rowOff>
    </xdr:from>
    <xdr:to>
      <xdr:col>19</xdr:col>
      <xdr:colOff>177800</xdr:colOff>
      <xdr:row>78</xdr:row>
      <xdr:rowOff>100533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59116"/>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63919</xdr:rowOff>
    </xdr:from>
    <xdr:to>
      <xdr:col>15</xdr:col>
      <xdr:colOff>50800</xdr:colOff>
      <xdr:row>78</xdr:row>
      <xdr:rowOff>86016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37019"/>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63919</xdr:rowOff>
    </xdr:from>
    <xdr:to>
      <xdr:col>10</xdr:col>
      <xdr:colOff>114300</xdr:colOff>
      <xdr:row>78</xdr:row>
      <xdr:rowOff>69329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37019"/>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162585</xdr:rowOff>
    </xdr:from>
    <xdr:to>
      <xdr:col>24</xdr:col>
      <xdr:colOff>114300</xdr:colOff>
      <xdr:row>78</xdr:row>
      <xdr:rowOff>92735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141012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49733</xdr:rowOff>
    </xdr:from>
    <xdr:to>
      <xdr:col>20</xdr:col>
      <xdr:colOff>38100</xdr:colOff>
      <xdr:row>78</xdr:row>
      <xdr:rowOff>151333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142460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35216</xdr:rowOff>
    </xdr:from>
    <xdr:to>
      <xdr:col>15</xdr:col>
      <xdr:colOff>101600</xdr:colOff>
      <xdr:row>78</xdr:row>
      <xdr:rowOff>136816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127943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0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13119</xdr:rowOff>
    </xdr:from>
    <xdr:to>
      <xdr:col>10</xdr:col>
      <xdr:colOff>165100</xdr:colOff>
      <xdr:row>78</xdr:row>
      <xdr:rowOff>114719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105846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18529</xdr:rowOff>
    </xdr:from>
    <xdr:to>
      <xdr:col>6</xdr:col>
      <xdr:colOff>38100</xdr:colOff>
      <xdr:row>78</xdr:row>
      <xdr:rowOff>120129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111256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89702</xdr:rowOff>
    </xdr:from>
    <xdr:to>
      <xdr:col>24</xdr:col>
      <xdr:colOff>63500</xdr:colOff>
      <xdr:row>98</xdr:row>
      <xdr:rowOff>24561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720352"/>
          <a:ext cx="838200" cy="10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89702</xdr:rowOff>
    </xdr:from>
    <xdr:to>
      <xdr:col>19</xdr:col>
      <xdr:colOff>177800</xdr:colOff>
      <xdr:row>99</xdr:row>
      <xdr:rowOff>7820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20352"/>
          <a:ext cx="889000" cy="26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7820</xdr:rowOff>
    </xdr:from>
    <xdr:to>
      <xdr:col>15</xdr:col>
      <xdr:colOff>50800</xdr:colOff>
      <xdr:row>99</xdr:row>
      <xdr:rowOff>19827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981370"/>
          <a:ext cx="889000" cy="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19827</xdr:rowOff>
    </xdr:from>
    <xdr:to>
      <xdr:col>10</xdr:col>
      <xdr:colOff>114300</xdr:colOff>
      <xdr:row>99</xdr:row>
      <xdr:rowOff>26206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93377"/>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145211</xdr:rowOff>
    </xdr:from>
    <xdr:to>
      <xdr:col>24</xdr:col>
      <xdr:colOff>114300</xdr:colOff>
      <xdr:row>98</xdr:row>
      <xdr:rowOff>75361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60138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9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38902</xdr:rowOff>
    </xdr:from>
    <xdr:to>
      <xdr:col>20</xdr:col>
      <xdr:colOff>38100</xdr:colOff>
      <xdr:row>97</xdr:row>
      <xdr:rowOff>140502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131629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6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128470</xdr:rowOff>
    </xdr:from>
    <xdr:to>
      <xdr:col>15</xdr:col>
      <xdr:colOff>101600</xdr:colOff>
      <xdr:row>99</xdr:row>
      <xdr:rowOff>58620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9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49747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70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140477</xdr:rowOff>
    </xdr:from>
    <xdr:to>
      <xdr:col>10</xdr:col>
      <xdr:colOff>165100</xdr:colOff>
      <xdr:row>99</xdr:row>
      <xdr:rowOff>70627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9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70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146856</xdr:rowOff>
    </xdr:from>
    <xdr:to>
      <xdr:col>6</xdr:col>
      <xdr:colOff>38100</xdr:colOff>
      <xdr:row>99</xdr:row>
      <xdr:rowOff>77006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9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68133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70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171238</xdr:rowOff>
    </xdr:from>
    <xdr:to>
      <xdr:col>55</xdr:col>
      <xdr:colOff>0</xdr:colOff>
      <xdr:row>35</xdr:row>
      <xdr:rowOff>61647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00538"/>
          <a:ext cx="838200" cy="6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135590</xdr:rowOff>
    </xdr:from>
    <xdr:to>
      <xdr:col>50</xdr:col>
      <xdr:colOff>114300</xdr:colOff>
      <xdr:row>35</xdr:row>
      <xdr:rowOff>61647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621990"/>
          <a:ext cx="889000" cy="44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135590</xdr:rowOff>
    </xdr:from>
    <xdr:to>
      <xdr:col>45</xdr:col>
      <xdr:colOff>177800</xdr:colOff>
      <xdr:row>36</xdr:row>
      <xdr:rowOff>4172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621990"/>
          <a:ext cx="889000" cy="55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159881</xdr:rowOff>
    </xdr:from>
    <xdr:to>
      <xdr:col>41</xdr:col>
      <xdr:colOff>50800</xdr:colOff>
      <xdr:row>36</xdr:row>
      <xdr:rowOff>4172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160631"/>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120438</xdr:rowOff>
    </xdr:from>
    <xdr:to>
      <xdr:col>55</xdr:col>
      <xdr:colOff>50800</xdr:colOff>
      <xdr:row>35</xdr:row>
      <xdr:rowOff>50588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143315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0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10847</xdr:rowOff>
    </xdr:from>
    <xdr:to>
      <xdr:col>50</xdr:col>
      <xdr:colOff>165100</xdr:colOff>
      <xdr:row>35</xdr:row>
      <xdr:rowOff>112447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01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128974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8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84790</xdr:rowOff>
    </xdr:from>
    <xdr:to>
      <xdr:col>46</xdr:col>
      <xdr:colOff>38100</xdr:colOff>
      <xdr:row>33</xdr:row>
      <xdr:rowOff>14940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5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31467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34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124822</xdr:rowOff>
    </xdr:from>
    <xdr:to>
      <xdr:col>41</xdr:col>
      <xdr:colOff>101600</xdr:colOff>
      <xdr:row>36</xdr:row>
      <xdr:rowOff>54972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71499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90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109081</xdr:rowOff>
    </xdr:from>
    <xdr:to>
      <xdr:col>36</xdr:col>
      <xdr:colOff>165100</xdr:colOff>
      <xdr:row>36</xdr:row>
      <xdr:rowOff>39231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1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55758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88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149489</xdr:rowOff>
    </xdr:from>
    <xdr:to>
      <xdr:col>55</xdr:col>
      <xdr:colOff>0</xdr:colOff>
      <xdr:row>57</xdr:row>
      <xdr:rowOff>154756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922139"/>
          <a:ext cx="8382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27055</xdr:rowOff>
    </xdr:from>
    <xdr:to>
      <xdr:col>50</xdr:col>
      <xdr:colOff>114300</xdr:colOff>
      <xdr:row>57</xdr:row>
      <xdr:rowOff>154756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799705"/>
          <a:ext cx="889000" cy="12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27055</xdr:rowOff>
    </xdr:from>
    <xdr:to>
      <xdr:col>45</xdr:col>
      <xdr:colOff>177800</xdr:colOff>
      <xdr:row>57</xdr:row>
      <xdr:rowOff>93042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799705"/>
          <a:ext cx="889000" cy="6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93042</xdr:rowOff>
    </xdr:from>
    <xdr:to>
      <xdr:col>41</xdr:col>
      <xdr:colOff>50800</xdr:colOff>
      <xdr:row>57</xdr:row>
      <xdr:rowOff>152479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865692"/>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98689</xdr:rowOff>
    </xdr:from>
    <xdr:to>
      <xdr:col>55</xdr:col>
      <xdr:colOff>50800</xdr:colOff>
      <xdr:row>58</xdr:row>
      <xdr:rowOff>28839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8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13616</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103956</xdr:rowOff>
    </xdr:from>
    <xdr:to>
      <xdr:col>50</xdr:col>
      <xdr:colOff>165100</xdr:colOff>
      <xdr:row>58</xdr:row>
      <xdr:rowOff>34106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8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25233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96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147705</xdr:rowOff>
    </xdr:from>
    <xdr:to>
      <xdr:col>46</xdr:col>
      <xdr:colOff>38100</xdr:colOff>
      <xdr:row>57</xdr:row>
      <xdr:rowOff>77855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7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68982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84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42242</xdr:rowOff>
    </xdr:from>
    <xdr:to>
      <xdr:col>41</xdr:col>
      <xdr:colOff>101600</xdr:colOff>
      <xdr:row>57</xdr:row>
      <xdr:rowOff>143842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8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134969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101679</xdr:rowOff>
    </xdr:from>
    <xdr:to>
      <xdr:col>36</xdr:col>
      <xdr:colOff>165100</xdr:colOff>
      <xdr:row>58</xdr:row>
      <xdr:rowOff>31829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7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22956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6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25583</xdr:rowOff>
    </xdr:from>
    <xdr:to>
      <xdr:col>55</xdr:col>
      <xdr:colOff>0</xdr:colOff>
      <xdr:row>79</xdr:row>
      <xdr:rowOff>28608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70133"/>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25583</xdr:rowOff>
    </xdr:from>
    <xdr:to>
      <xdr:col>50</xdr:col>
      <xdr:colOff>114300</xdr:colOff>
      <xdr:row>79</xdr:row>
      <xdr:rowOff>41912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57013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37226</xdr:rowOff>
    </xdr:from>
    <xdr:to>
      <xdr:col>45</xdr:col>
      <xdr:colOff>177800</xdr:colOff>
      <xdr:row>79</xdr:row>
      <xdr:rowOff>41912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81776"/>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36480</xdr:rowOff>
    </xdr:from>
    <xdr:to>
      <xdr:col>41</xdr:col>
      <xdr:colOff>50800</xdr:colOff>
      <xdr:row>79</xdr:row>
      <xdr:rowOff>37226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81030"/>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149258</xdr:rowOff>
    </xdr:from>
    <xdr:to>
      <xdr:col>55</xdr:col>
      <xdr:colOff>50800</xdr:colOff>
      <xdr:row>79</xdr:row>
      <xdr:rowOff>79408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64185</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3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146233</xdr:rowOff>
    </xdr:from>
    <xdr:to>
      <xdr:col>50</xdr:col>
      <xdr:colOff>165100</xdr:colOff>
      <xdr:row>79</xdr:row>
      <xdr:rowOff>76383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67510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6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162562</xdr:rowOff>
    </xdr:from>
    <xdr:to>
      <xdr:col>46</xdr:col>
      <xdr:colOff>38100</xdr:colOff>
      <xdr:row>79</xdr:row>
      <xdr:rowOff>92712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5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83839</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61017" y="1362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157876</xdr:rowOff>
    </xdr:from>
    <xdr:to>
      <xdr:col>41</xdr:col>
      <xdr:colOff>101600</xdr:colOff>
      <xdr:row>79</xdr:row>
      <xdr:rowOff>88026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79153</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2017" y="1362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157130</xdr:rowOff>
    </xdr:from>
    <xdr:to>
      <xdr:col>36</xdr:col>
      <xdr:colOff>165100</xdr:colOff>
      <xdr:row>79</xdr:row>
      <xdr:rowOff>87280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78407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6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168083</xdr:rowOff>
    </xdr:from>
    <xdr:to>
      <xdr:col>55</xdr:col>
      <xdr:colOff>0</xdr:colOff>
      <xdr:row>98</xdr:row>
      <xdr:rowOff>2366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98733"/>
          <a:ext cx="8382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37795</xdr:rowOff>
    </xdr:from>
    <xdr:to>
      <xdr:col>50</xdr:col>
      <xdr:colOff>114300</xdr:colOff>
      <xdr:row>98</xdr:row>
      <xdr:rowOff>2366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68445"/>
          <a:ext cx="889000" cy="1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37795</xdr:rowOff>
    </xdr:from>
    <xdr:to>
      <xdr:col>45</xdr:col>
      <xdr:colOff>177800</xdr:colOff>
      <xdr:row>97</xdr:row>
      <xdr:rowOff>105652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68445"/>
          <a:ext cx="889000" cy="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105652</xdr:rowOff>
    </xdr:from>
    <xdr:to>
      <xdr:col>41</xdr:col>
      <xdr:colOff>50800</xdr:colOff>
      <xdr:row>98</xdr:row>
      <xdr:rowOff>42974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36302"/>
          <a:ext cx="889000" cy="10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117283</xdr:rowOff>
    </xdr:from>
    <xdr:to>
      <xdr:col>55</xdr:col>
      <xdr:colOff>50800</xdr:colOff>
      <xdr:row>98</xdr:row>
      <xdr:rowOff>47433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95710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123016</xdr:rowOff>
    </xdr:from>
    <xdr:to>
      <xdr:col>50</xdr:col>
      <xdr:colOff>165100</xdr:colOff>
      <xdr:row>98</xdr:row>
      <xdr:rowOff>53166</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44293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4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158445</xdr:rowOff>
    </xdr:from>
    <xdr:to>
      <xdr:col>46</xdr:col>
      <xdr:colOff>38100</xdr:colOff>
      <xdr:row>97</xdr:row>
      <xdr:rowOff>88595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79722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1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54852</xdr:rowOff>
    </xdr:from>
    <xdr:to>
      <xdr:col>41</xdr:col>
      <xdr:colOff>101600</xdr:colOff>
      <xdr:row>97</xdr:row>
      <xdr:rowOff>156452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7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163624</xdr:rowOff>
    </xdr:from>
    <xdr:to>
      <xdr:col>36</xdr:col>
      <xdr:colOff>165100</xdr:colOff>
      <xdr:row>98</xdr:row>
      <xdr:rowOff>93774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84901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8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31439</xdr:rowOff>
    </xdr:from>
    <xdr:to>
      <xdr:col>85</xdr:col>
      <xdr:colOff>127000</xdr:colOff>
      <xdr:row>39</xdr:row>
      <xdr:rowOff>34734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717989"/>
          <a:ext cx="8382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12712</xdr:rowOff>
    </xdr:from>
    <xdr:to>
      <xdr:col>81</xdr:col>
      <xdr:colOff>50800</xdr:colOff>
      <xdr:row>39</xdr:row>
      <xdr:rowOff>31439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27812"/>
          <a:ext cx="889000" cy="19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118554</xdr:rowOff>
    </xdr:from>
    <xdr:to>
      <xdr:col>76</xdr:col>
      <xdr:colOff>114300</xdr:colOff>
      <xdr:row>38</xdr:row>
      <xdr:rowOff>12712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462204"/>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118554</xdr:rowOff>
    </xdr:from>
    <xdr:to>
      <xdr:col>71</xdr:col>
      <xdr:colOff>177800</xdr:colOff>
      <xdr:row>39</xdr:row>
      <xdr:rowOff>273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462204"/>
          <a:ext cx="889000" cy="22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155384</xdr:rowOff>
    </xdr:from>
    <xdr:to>
      <xdr:col>85</xdr:col>
      <xdr:colOff>177800</xdr:colOff>
      <xdr:row>39</xdr:row>
      <xdr:rowOff>85534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70311</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8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152089</xdr:rowOff>
    </xdr:from>
    <xdr:to>
      <xdr:col>81</xdr:col>
      <xdr:colOff>101600</xdr:colOff>
      <xdr:row>39</xdr:row>
      <xdr:rowOff>82239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73366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759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133363</xdr:rowOff>
    </xdr:from>
    <xdr:to>
      <xdr:col>76</xdr:col>
      <xdr:colOff>165100</xdr:colOff>
      <xdr:row>38</xdr:row>
      <xdr:rowOff>63512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77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80040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2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67754</xdr:rowOff>
    </xdr:from>
    <xdr:to>
      <xdr:col>72</xdr:col>
      <xdr:colOff>38100</xdr:colOff>
      <xdr:row>37</xdr:row>
      <xdr:rowOff>169354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14431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61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120923</xdr:rowOff>
    </xdr:from>
    <xdr:to>
      <xdr:col>67</xdr:col>
      <xdr:colOff>101600</xdr:colOff>
      <xdr:row>39</xdr:row>
      <xdr:rowOff>51073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42200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157051</xdr:rowOff>
    </xdr:from>
    <xdr:to>
      <xdr:col>85</xdr:col>
      <xdr:colOff>127000</xdr:colOff>
      <xdr:row>77</xdr:row>
      <xdr:rowOff>9756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187251"/>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157051</xdr:rowOff>
    </xdr:from>
    <xdr:to>
      <xdr:col>81</xdr:col>
      <xdr:colOff>50800</xdr:colOff>
      <xdr:row>77</xdr:row>
      <xdr:rowOff>41180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87251"/>
          <a:ext cx="889000" cy="5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41180</xdr:rowOff>
    </xdr:from>
    <xdr:to>
      <xdr:col>76</xdr:col>
      <xdr:colOff>114300</xdr:colOff>
      <xdr:row>77</xdr:row>
      <xdr:rowOff>52969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42830"/>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52969</xdr:rowOff>
    </xdr:from>
    <xdr:to>
      <xdr:col>71</xdr:col>
      <xdr:colOff>177800</xdr:colOff>
      <xdr:row>77</xdr:row>
      <xdr:rowOff>63447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25461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130406</xdr:rowOff>
    </xdr:from>
    <xdr:to>
      <xdr:col>85</xdr:col>
      <xdr:colOff>177800</xdr:colOff>
      <xdr:row>77</xdr:row>
      <xdr:rowOff>60556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108833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106251</xdr:rowOff>
    </xdr:from>
    <xdr:to>
      <xdr:col>81</xdr:col>
      <xdr:colOff>101600</xdr:colOff>
      <xdr:row>77</xdr:row>
      <xdr:rowOff>36401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27528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161830</xdr:rowOff>
    </xdr:from>
    <xdr:to>
      <xdr:col>76</xdr:col>
      <xdr:colOff>165100</xdr:colOff>
      <xdr:row>77</xdr:row>
      <xdr:rowOff>91980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1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83107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2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2169</xdr:rowOff>
    </xdr:from>
    <xdr:to>
      <xdr:col>72</xdr:col>
      <xdr:colOff>38100</xdr:colOff>
      <xdr:row>77</xdr:row>
      <xdr:rowOff>103769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94896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2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12647</xdr:rowOff>
    </xdr:from>
    <xdr:to>
      <xdr:col>67</xdr:col>
      <xdr:colOff>101600</xdr:colOff>
      <xdr:row>77</xdr:row>
      <xdr:rowOff>114247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105374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48333</xdr:rowOff>
    </xdr:from>
    <xdr:to>
      <xdr:col>85</xdr:col>
      <xdr:colOff>127000</xdr:colOff>
      <xdr:row>97</xdr:row>
      <xdr:rowOff>85998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678983"/>
          <a:ext cx="838200" cy="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48333</xdr:rowOff>
    </xdr:from>
    <xdr:to>
      <xdr:col>81</xdr:col>
      <xdr:colOff>50800</xdr:colOff>
      <xdr:row>98</xdr:row>
      <xdr:rowOff>94328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678983"/>
          <a:ext cx="889000" cy="2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94328</xdr:rowOff>
    </xdr:from>
    <xdr:to>
      <xdr:col>76</xdr:col>
      <xdr:colOff>114300</xdr:colOff>
      <xdr:row>98</xdr:row>
      <xdr:rowOff>99558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96428"/>
          <a:ext cx="889000" cy="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99558</xdr:rowOff>
    </xdr:from>
    <xdr:to>
      <xdr:col>71</xdr:col>
      <xdr:colOff>177800</xdr:colOff>
      <xdr:row>98</xdr:row>
      <xdr:rowOff>106333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01658"/>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35198</xdr:rowOff>
    </xdr:from>
    <xdr:to>
      <xdr:col>85</xdr:col>
      <xdr:colOff>177800</xdr:colOff>
      <xdr:row>97</xdr:row>
      <xdr:rowOff>136798</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58075</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5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168983</xdr:rowOff>
    </xdr:from>
    <xdr:to>
      <xdr:col>81</xdr:col>
      <xdr:colOff>101600</xdr:colOff>
      <xdr:row>97</xdr:row>
      <xdr:rowOff>99133</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62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115660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43528</xdr:rowOff>
    </xdr:from>
    <xdr:to>
      <xdr:col>76</xdr:col>
      <xdr:colOff>165100</xdr:colOff>
      <xdr:row>98</xdr:row>
      <xdr:rowOff>145128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136255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48758</xdr:rowOff>
    </xdr:from>
    <xdr:to>
      <xdr:col>72</xdr:col>
      <xdr:colOff>38100</xdr:colOff>
      <xdr:row>98</xdr:row>
      <xdr:rowOff>150358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141485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4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55533</xdr:rowOff>
    </xdr:from>
    <xdr:to>
      <xdr:col>67</xdr:col>
      <xdr:colOff>101600</xdr:colOff>
      <xdr:row>98</xdr:row>
      <xdr:rowOff>157133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148260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5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135966</xdr:rowOff>
    </xdr:from>
    <xdr:to>
      <xdr:col>116</xdr:col>
      <xdr:colOff>63500</xdr:colOff>
      <xdr:row>39</xdr:row>
      <xdr:rowOff>36068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651066"/>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135966</xdr:rowOff>
    </xdr:from>
    <xdr:to>
      <xdr:col>111</xdr:col>
      <xdr:colOff>177800</xdr:colOff>
      <xdr:row>39</xdr:row>
      <xdr:rowOff>38430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0434300" y="6651066"/>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38430</xdr:rowOff>
    </xdr:from>
    <xdr:to>
      <xdr:col>107</xdr:col>
      <xdr:colOff>50800</xdr:colOff>
      <xdr:row>39</xdr:row>
      <xdr:rowOff>40563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72498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40563</xdr:rowOff>
    </xdr:from>
    <xdr:to>
      <xdr:col>102</xdr:col>
      <xdr:colOff>114300</xdr:colOff>
      <xdr:row>39</xdr:row>
      <xdr:rowOff>40792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7271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156718</xdr:rowOff>
    </xdr:from>
    <xdr:to>
      <xdr:col>116</xdr:col>
      <xdr:colOff>114300</xdr:colOff>
      <xdr:row>39</xdr:row>
      <xdr:rowOff>86868</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71645</xdr:rowOff>
    </xdr:from>
    <xdr:ext cx="378565"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8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85166</xdr:rowOff>
    </xdr:from>
    <xdr:to>
      <xdr:col>112</xdr:col>
      <xdr:colOff>38100</xdr:colOff>
      <xdr:row>39</xdr:row>
      <xdr:rowOff>15316</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6443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9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159080</xdr:rowOff>
    </xdr:from>
    <xdr:to>
      <xdr:col>107</xdr:col>
      <xdr:colOff>101600</xdr:colOff>
      <xdr:row>39</xdr:row>
      <xdr:rowOff>89230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80357</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77333" y="6766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161213</xdr:rowOff>
    </xdr:from>
    <xdr:to>
      <xdr:col>102</xdr:col>
      <xdr:colOff>165100</xdr:colOff>
      <xdr:row>39</xdr:row>
      <xdr:rowOff>91363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82490</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88333" y="6769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161442</xdr:rowOff>
    </xdr:from>
    <xdr:to>
      <xdr:col>98</xdr:col>
      <xdr:colOff>38100</xdr:colOff>
      <xdr:row>39</xdr:row>
      <xdr:rowOff>91592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82719</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99333" y="6769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137254</xdr:rowOff>
    </xdr:from>
    <xdr:to>
      <xdr:col>116</xdr:col>
      <xdr:colOff>63500</xdr:colOff>
      <xdr:row>58</xdr:row>
      <xdr:rowOff>138992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81354"/>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138306</xdr:rowOff>
    </xdr:from>
    <xdr:to>
      <xdr:col>111</xdr:col>
      <xdr:colOff>177800</xdr:colOff>
      <xdr:row>58</xdr:row>
      <xdr:rowOff>138992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1008240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136020</xdr:rowOff>
    </xdr:from>
    <xdr:to>
      <xdr:col>107</xdr:col>
      <xdr:colOff>50800</xdr:colOff>
      <xdr:row>58</xdr:row>
      <xdr:rowOff>138306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100801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136020</xdr:rowOff>
    </xdr:from>
    <xdr:to>
      <xdr:col>102</xdr:col>
      <xdr:colOff>114300</xdr:colOff>
      <xdr:row>58</xdr:row>
      <xdr:rowOff>137026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80120"/>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86454</xdr:rowOff>
    </xdr:from>
    <xdr:to>
      <xdr:col>116</xdr:col>
      <xdr:colOff>114300</xdr:colOff>
      <xdr:row>59</xdr:row>
      <xdr:rowOff>16604</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88192</xdr:rowOff>
    </xdr:from>
    <xdr:to>
      <xdr:col>112</xdr:col>
      <xdr:colOff>38100</xdr:colOff>
      <xdr:row>59</xdr:row>
      <xdr:rowOff>18342</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9469</xdr:rowOff>
    </xdr:from>
    <xdr:ext cx="313932"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66333" y="10125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87506</xdr:rowOff>
    </xdr:from>
    <xdr:to>
      <xdr:col>107</xdr:col>
      <xdr:colOff>101600</xdr:colOff>
      <xdr:row>59</xdr:row>
      <xdr:rowOff>17656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100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8783</xdr:rowOff>
    </xdr:from>
    <xdr:ext cx="313932"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77333" y="10124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85220</xdr:rowOff>
    </xdr:from>
    <xdr:to>
      <xdr:col>102</xdr:col>
      <xdr:colOff>165100</xdr:colOff>
      <xdr:row>59</xdr:row>
      <xdr:rowOff>15370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1002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6497</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6017" y="1012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86226</xdr:rowOff>
    </xdr:from>
    <xdr:to>
      <xdr:col>98</xdr:col>
      <xdr:colOff>38100</xdr:colOff>
      <xdr:row>59</xdr:row>
      <xdr:rowOff>16376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100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7503</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7017" y="1012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15636</xdr:rowOff>
    </xdr:from>
    <xdr:to>
      <xdr:col>116</xdr:col>
      <xdr:colOff>63500</xdr:colOff>
      <xdr:row>77</xdr:row>
      <xdr:rowOff>37646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3217286"/>
          <a:ext cx="8382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37646</xdr:rowOff>
    </xdr:from>
    <xdr:to>
      <xdr:col>111</xdr:col>
      <xdr:colOff>177800</xdr:colOff>
      <xdr:row>77</xdr:row>
      <xdr:rowOff>46551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239296"/>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46551</xdr:rowOff>
    </xdr:from>
    <xdr:to>
      <xdr:col>107</xdr:col>
      <xdr:colOff>50800</xdr:colOff>
      <xdr:row>77</xdr:row>
      <xdr:rowOff>68410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248201"/>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68410</xdr:rowOff>
    </xdr:from>
    <xdr:to>
      <xdr:col>102</xdr:col>
      <xdr:colOff>114300</xdr:colOff>
      <xdr:row>77</xdr:row>
      <xdr:rowOff>74102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270060"/>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136286</xdr:rowOff>
    </xdr:from>
    <xdr:to>
      <xdr:col>116</xdr:col>
      <xdr:colOff>114300</xdr:colOff>
      <xdr:row>77</xdr:row>
      <xdr:rowOff>66436</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114713</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14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158296</xdr:rowOff>
    </xdr:from>
    <xdr:to>
      <xdr:col>112</xdr:col>
      <xdr:colOff>38100</xdr:colOff>
      <xdr:row>77</xdr:row>
      <xdr:rowOff>88446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1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79573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167201</xdr:rowOff>
    </xdr:from>
    <xdr:to>
      <xdr:col>107</xdr:col>
      <xdr:colOff>101600</xdr:colOff>
      <xdr:row>77</xdr:row>
      <xdr:rowOff>97351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1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88478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2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17610</xdr:rowOff>
    </xdr:from>
    <xdr:to>
      <xdr:col>102</xdr:col>
      <xdr:colOff>165100</xdr:colOff>
      <xdr:row>77</xdr:row>
      <xdr:rowOff>119210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2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110337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3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23302</xdr:rowOff>
    </xdr:from>
    <xdr:to>
      <xdr:col>98</xdr:col>
      <xdr:colOff>38100</xdr:colOff>
      <xdr:row>77</xdr:row>
      <xdr:rowOff>124902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2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116029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3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続くと予想されているため、将来的に税収が下がると見込んでいる。職員の新規採用数の抑制を行い人件費の上昇を抑えるとともに普通建設事業費のうち新規整備分については、今後は抑制的にならざるを得ない。公共施設の配置及び総量の適正化を行い、新規整備費の抑制を図る。積立金についてはふるさと納税の寄附額が好調のため年々増加している。また将来支出が見込まれる公共施設の整備に充てるための施設整備に関わる基金への積立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行っている。維持補修費や普通建設事業費の更新整備については、施設の老朽化に伴い今後増加していくことが見込まれる。既存のストックの維持管理、特に道路橋りょうの補強工事費が常に発生する状態であるため、国からの補助金や地方債を活用して計画的に事業実施を行う。その他の公共施設についても、公共施設適正化計画に基づき、施設の維持管理を行いつつ、町の規模に応じた適正な総量にするため、また維持管理に関わるコスト削減に資するための施設の廃止、削減も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11,414
11,183
77.82
6,566,959
6,111,259
420,974
3,761,170
4,527,773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132080</xdr:rowOff>
    </xdr:from>
    <xdr:to>
      <xdr:col>24</xdr:col>
      <xdr:colOff>63500</xdr:colOff>
      <xdr:row>37</xdr:row>
      <xdr:rowOff>156273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75730"/>
          <a:ext cx="8382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147701</xdr:rowOff>
    </xdr:from>
    <xdr:to>
      <xdr:col>19</xdr:col>
      <xdr:colOff>177800</xdr:colOff>
      <xdr:row>37</xdr:row>
      <xdr:rowOff>156273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91351"/>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147701</xdr:rowOff>
    </xdr:from>
    <xdr:to>
      <xdr:col>15</xdr:col>
      <xdr:colOff>50800</xdr:colOff>
      <xdr:row>37</xdr:row>
      <xdr:rowOff>150940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9135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150940</xdr:rowOff>
    </xdr:from>
    <xdr:to>
      <xdr:col>10</xdr:col>
      <xdr:colOff>114300</xdr:colOff>
      <xdr:row>37</xdr:row>
      <xdr:rowOff>165418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45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81280</xdr:rowOff>
    </xdr:from>
    <xdr:to>
      <xdr:col>24</xdr:col>
      <xdr:colOff>114300</xdr:colOff>
      <xdr:row>38</xdr:row>
      <xdr:rowOff>11430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105473</xdr:rowOff>
    </xdr:from>
    <xdr:to>
      <xdr:col>20</xdr:col>
      <xdr:colOff>38100</xdr:colOff>
      <xdr:row>38</xdr:row>
      <xdr:rowOff>35623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26750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96901</xdr:rowOff>
    </xdr:from>
    <xdr:to>
      <xdr:col>15</xdr:col>
      <xdr:colOff>101600</xdr:colOff>
      <xdr:row>38</xdr:row>
      <xdr:rowOff>27051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18178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100140</xdr:rowOff>
    </xdr:from>
    <xdr:to>
      <xdr:col>10</xdr:col>
      <xdr:colOff>165100</xdr:colOff>
      <xdr:row>38</xdr:row>
      <xdr:rowOff>30290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21417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114617</xdr:rowOff>
    </xdr:from>
    <xdr:to>
      <xdr:col>6</xdr:col>
      <xdr:colOff>38100</xdr:colOff>
      <xdr:row>38</xdr:row>
      <xdr:rowOff>44768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8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35895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5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151754</xdr:rowOff>
    </xdr:from>
    <xdr:to>
      <xdr:col>24</xdr:col>
      <xdr:colOff>63500</xdr:colOff>
      <xdr:row>56</xdr:row>
      <xdr:rowOff>157371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52954"/>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7683</xdr:rowOff>
    </xdr:from>
    <xdr:to>
      <xdr:col>19</xdr:col>
      <xdr:colOff>177800</xdr:colOff>
      <xdr:row>56</xdr:row>
      <xdr:rowOff>157371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08883"/>
          <a:ext cx="889000" cy="1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7683</xdr:rowOff>
    </xdr:from>
    <xdr:to>
      <xdr:col>15</xdr:col>
      <xdr:colOff>50800</xdr:colOff>
      <xdr:row>58</xdr:row>
      <xdr:rowOff>6900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08883"/>
          <a:ext cx="889000" cy="34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5662</xdr:rowOff>
    </xdr:from>
    <xdr:to>
      <xdr:col>10</xdr:col>
      <xdr:colOff>114300</xdr:colOff>
      <xdr:row>58</xdr:row>
      <xdr:rowOff>6900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49762"/>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100954</xdr:rowOff>
    </xdr:from>
    <xdr:to>
      <xdr:col>24</xdr:col>
      <xdr:colOff>114300</xdr:colOff>
      <xdr:row>57</xdr:row>
      <xdr:rowOff>31104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123831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5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106571</xdr:rowOff>
    </xdr:from>
    <xdr:to>
      <xdr:col>20</xdr:col>
      <xdr:colOff>38100</xdr:colOff>
      <xdr:row>57</xdr:row>
      <xdr:rowOff>36721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27848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0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128333</xdr:rowOff>
    </xdr:from>
    <xdr:to>
      <xdr:col>15</xdr:col>
      <xdr:colOff>101600</xdr:colOff>
      <xdr:row>56</xdr:row>
      <xdr:rowOff>58483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49610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5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127550</xdr:rowOff>
    </xdr:from>
    <xdr:to>
      <xdr:col>10</xdr:col>
      <xdr:colOff>165100</xdr:colOff>
      <xdr:row>58</xdr:row>
      <xdr:rowOff>57700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48827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126312</xdr:rowOff>
    </xdr:from>
    <xdr:to>
      <xdr:col>6</xdr:col>
      <xdr:colOff>38100</xdr:colOff>
      <xdr:row>58</xdr:row>
      <xdr:rowOff>56462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47589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14330</xdr:rowOff>
    </xdr:from>
    <xdr:to>
      <xdr:col>24</xdr:col>
      <xdr:colOff>62865</xdr:colOff>
      <xdr:row>77</xdr:row>
      <xdr:rowOff>43368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7280"/>
          <a:ext cx="1270" cy="1057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47195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43368</xdr:rowOff>
    </xdr:from>
    <xdr:to>
      <xdr:col>24</xdr:col>
      <xdr:colOff>152400</xdr:colOff>
      <xdr:row>77</xdr:row>
      <xdr:rowOff>43368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4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132457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14330</xdr:rowOff>
    </xdr:from>
    <xdr:to>
      <xdr:col>24</xdr:col>
      <xdr:colOff>152400</xdr:colOff>
      <xdr:row>71</xdr:row>
      <xdr:rowOff>14330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113514</xdr:rowOff>
    </xdr:from>
    <xdr:to>
      <xdr:col>24</xdr:col>
      <xdr:colOff>63500</xdr:colOff>
      <xdr:row>76</xdr:row>
      <xdr:rowOff>157817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43714"/>
          <a:ext cx="8382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27887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51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5010</xdr:rowOff>
    </xdr:from>
    <xdr:to>
      <xdr:col>24</xdr:col>
      <xdr:colOff>114300</xdr:colOff>
      <xdr:row>75</xdr:row>
      <xdr:rowOff>106610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113514</xdr:rowOff>
    </xdr:from>
    <xdr:to>
      <xdr:col>19</xdr:col>
      <xdr:colOff>177800</xdr:colOff>
      <xdr:row>77</xdr:row>
      <xdr:rowOff>86528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43714"/>
          <a:ext cx="889000" cy="14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139061</xdr:rowOff>
    </xdr:from>
    <xdr:to>
      <xdr:col>20</xdr:col>
      <xdr:colOff>38100</xdr:colOff>
      <xdr:row>75</xdr:row>
      <xdr:rowOff>69211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85738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86528</xdr:rowOff>
    </xdr:from>
    <xdr:to>
      <xdr:col>15</xdr:col>
      <xdr:colOff>50800</xdr:colOff>
      <xdr:row>77</xdr:row>
      <xdr:rowOff>103684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8178"/>
          <a:ext cx="889000" cy="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114120</xdr:rowOff>
    </xdr:from>
    <xdr:to>
      <xdr:col>15</xdr:col>
      <xdr:colOff>101600</xdr:colOff>
      <xdr:row>76</xdr:row>
      <xdr:rowOff>44270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60797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103684</xdr:rowOff>
    </xdr:from>
    <xdr:to>
      <xdr:col>10</xdr:col>
      <xdr:colOff>114300</xdr:colOff>
      <xdr:row>77</xdr:row>
      <xdr:rowOff>134551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5334"/>
          <a:ext cx="889000" cy="3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164367</xdr:rowOff>
    </xdr:from>
    <xdr:to>
      <xdr:col>10</xdr:col>
      <xdr:colOff>165100</xdr:colOff>
      <xdr:row>76</xdr:row>
      <xdr:rowOff>94517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111044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24287</xdr:rowOff>
    </xdr:from>
    <xdr:to>
      <xdr:col>6</xdr:col>
      <xdr:colOff>38100</xdr:colOff>
      <xdr:row>76</xdr:row>
      <xdr:rowOff>125887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142413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2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107017</xdr:rowOff>
    </xdr:from>
    <xdr:to>
      <xdr:col>24</xdr:col>
      <xdr:colOff>114300</xdr:colOff>
      <xdr:row>77</xdr:row>
      <xdr:rowOff>37167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21944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62714</xdr:rowOff>
    </xdr:from>
    <xdr:to>
      <xdr:col>20</xdr:col>
      <xdr:colOff>38100</xdr:colOff>
      <xdr:row>76</xdr:row>
      <xdr:rowOff>164314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155441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8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35728</xdr:rowOff>
    </xdr:from>
    <xdr:to>
      <xdr:col>15</xdr:col>
      <xdr:colOff>101600</xdr:colOff>
      <xdr:row>77</xdr:row>
      <xdr:rowOff>137328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128455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52884</xdr:rowOff>
    </xdr:from>
    <xdr:to>
      <xdr:col>10</xdr:col>
      <xdr:colOff>165100</xdr:colOff>
      <xdr:row>77</xdr:row>
      <xdr:rowOff>154484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145611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83751</xdr:rowOff>
    </xdr:from>
    <xdr:to>
      <xdr:col>6</xdr:col>
      <xdr:colOff>38100</xdr:colOff>
      <xdr:row>78</xdr:row>
      <xdr:rowOff>13901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7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34860</xdr:rowOff>
    </xdr:from>
    <xdr:to>
      <xdr:col>24</xdr:col>
      <xdr:colOff>63500</xdr:colOff>
      <xdr:row>97</xdr:row>
      <xdr:rowOff>55145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65510"/>
          <a:ext cx="838200" cy="2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55145</xdr:rowOff>
    </xdr:from>
    <xdr:to>
      <xdr:col>19</xdr:col>
      <xdr:colOff>177800</xdr:colOff>
      <xdr:row>97</xdr:row>
      <xdr:rowOff>116945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85795"/>
          <a:ext cx="889000" cy="6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116945</xdr:rowOff>
    </xdr:from>
    <xdr:to>
      <xdr:col>15</xdr:col>
      <xdr:colOff>50800</xdr:colOff>
      <xdr:row>97</xdr:row>
      <xdr:rowOff>116963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47595"/>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100042</xdr:rowOff>
    </xdr:from>
    <xdr:to>
      <xdr:col>10</xdr:col>
      <xdr:colOff>114300</xdr:colOff>
      <xdr:row>97</xdr:row>
      <xdr:rowOff>116963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30692"/>
          <a:ext cx="8890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155510</xdr:rowOff>
    </xdr:from>
    <xdr:to>
      <xdr:col>24</xdr:col>
      <xdr:colOff>114300</xdr:colOff>
      <xdr:row>97</xdr:row>
      <xdr:rowOff>85660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133937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9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4345</xdr:rowOff>
    </xdr:from>
    <xdr:to>
      <xdr:col>20</xdr:col>
      <xdr:colOff>38100</xdr:colOff>
      <xdr:row>97</xdr:row>
      <xdr:rowOff>105945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97072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2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66145</xdr:rowOff>
    </xdr:from>
    <xdr:to>
      <xdr:col>15</xdr:col>
      <xdr:colOff>101600</xdr:colOff>
      <xdr:row>97</xdr:row>
      <xdr:rowOff>167745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158872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66163</xdr:rowOff>
    </xdr:from>
    <xdr:to>
      <xdr:col>10</xdr:col>
      <xdr:colOff>165100</xdr:colOff>
      <xdr:row>97</xdr:row>
      <xdr:rowOff>167763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158890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49242</xdr:rowOff>
    </xdr:from>
    <xdr:to>
      <xdr:col>6</xdr:col>
      <xdr:colOff>38100</xdr:colOff>
      <xdr:row>97</xdr:row>
      <xdr:rowOff>150842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141969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7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108656</xdr:rowOff>
    </xdr:from>
    <xdr:to>
      <xdr:col>55</xdr:col>
      <xdr:colOff>0</xdr:colOff>
      <xdr:row>58</xdr:row>
      <xdr:rowOff>129039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52756"/>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129039</xdr:rowOff>
    </xdr:from>
    <xdr:to>
      <xdr:col>50</xdr:col>
      <xdr:colOff>114300</xdr:colOff>
      <xdr:row>58</xdr:row>
      <xdr:rowOff>132514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73139"/>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127919</xdr:rowOff>
    </xdr:from>
    <xdr:to>
      <xdr:col>45</xdr:col>
      <xdr:colOff>177800</xdr:colOff>
      <xdr:row>58</xdr:row>
      <xdr:rowOff>132514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7201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26398</xdr:rowOff>
    </xdr:from>
    <xdr:to>
      <xdr:col>41</xdr:col>
      <xdr:colOff>50800</xdr:colOff>
      <xdr:row>58</xdr:row>
      <xdr:rowOff>127919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70498"/>
          <a:ext cx="889000" cy="10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57856</xdr:rowOff>
    </xdr:from>
    <xdr:to>
      <xdr:col>55</xdr:col>
      <xdr:colOff>50800</xdr:colOff>
      <xdr:row>58</xdr:row>
      <xdr:rowOff>159456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144233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78239</xdr:rowOff>
    </xdr:from>
    <xdr:to>
      <xdr:col>50</xdr:col>
      <xdr:colOff>165100</xdr:colOff>
      <xdr:row>59</xdr:row>
      <xdr:rowOff>8389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170966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11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81714</xdr:rowOff>
    </xdr:from>
    <xdr:to>
      <xdr:col>46</xdr:col>
      <xdr:colOff>38100</xdr:colOff>
      <xdr:row>59</xdr:row>
      <xdr:rowOff>11864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1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77119</xdr:rowOff>
    </xdr:from>
    <xdr:to>
      <xdr:col>41</xdr:col>
      <xdr:colOff>101600</xdr:colOff>
      <xdr:row>59</xdr:row>
      <xdr:rowOff>7269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169846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11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147048</xdr:rowOff>
    </xdr:from>
    <xdr:to>
      <xdr:col>36</xdr:col>
      <xdr:colOff>165100</xdr:colOff>
      <xdr:row>58</xdr:row>
      <xdr:rowOff>77198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68325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28169</xdr:rowOff>
    </xdr:from>
    <xdr:to>
      <xdr:col>55</xdr:col>
      <xdr:colOff>0</xdr:colOff>
      <xdr:row>77</xdr:row>
      <xdr:rowOff>29057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29819"/>
          <a:ext cx="8382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162916</xdr:rowOff>
    </xdr:from>
    <xdr:to>
      <xdr:col>50</xdr:col>
      <xdr:colOff>114300</xdr:colOff>
      <xdr:row>77</xdr:row>
      <xdr:rowOff>29057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93116"/>
          <a:ext cx="889000" cy="3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162916</xdr:rowOff>
    </xdr:from>
    <xdr:to>
      <xdr:col>45</xdr:col>
      <xdr:colOff>177800</xdr:colOff>
      <xdr:row>77</xdr:row>
      <xdr:rowOff>164415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93116"/>
          <a:ext cx="889000" cy="1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164415</xdr:rowOff>
    </xdr:from>
    <xdr:to>
      <xdr:col>41</xdr:col>
      <xdr:colOff>50800</xdr:colOff>
      <xdr:row>78</xdr:row>
      <xdr:rowOff>457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66065"/>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148819</xdr:rowOff>
    </xdr:from>
    <xdr:to>
      <xdr:col>55</xdr:col>
      <xdr:colOff>50800</xdr:colOff>
      <xdr:row>77</xdr:row>
      <xdr:rowOff>78969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149707</xdr:rowOff>
    </xdr:from>
    <xdr:to>
      <xdr:col>50</xdr:col>
      <xdr:colOff>165100</xdr:colOff>
      <xdr:row>77</xdr:row>
      <xdr:rowOff>79857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96385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112116</xdr:rowOff>
    </xdr:from>
    <xdr:to>
      <xdr:col>46</xdr:col>
      <xdr:colOff>38100</xdr:colOff>
      <xdr:row>77</xdr:row>
      <xdr:rowOff>42266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58793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113615</xdr:rowOff>
    </xdr:from>
    <xdr:to>
      <xdr:col>41</xdr:col>
      <xdr:colOff>101600</xdr:colOff>
      <xdr:row>78</xdr:row>
      <xdr:rowOff>43765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34892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121107</xdr:rowOff>
    </xdr:from>
    <xdr:to>
      <xdr:col>36</xdr:col>
      <xdr:colOff>165100</xdr:colOff>
      <xdr:row>78</xdr:row>
      <xdr:rowOff>51257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67784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9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48037</xdr:rowOff>
    </xdr:from>
    <xdr:to>
      <xdr:col>55</xdr:col>
      <xdr:colOff>0</xdr:colOff>
      <xdr:row>97</xdr:row>
      <xdr:rowOff>67486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78687"/>
          <a:ext cx="838200" cy="1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19856</xdr:rowOff>
    </xdr:from>
    <xdr:to>
      <xdr:col>50</xdr:col>
      <xdr:colOff>114300</xdr:colOff>
      <xdr:row>97</xdr:row>
      <xdr:rowOff>67486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50506"/>
          <a:ext cx="889000" cy="4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19856</xdr:rowOff>
    </xdr:from>
    <xdr:to>
      <xdr:col>45</xdr:col>
      <xdr:colOff>177800</xdr:colOff>
      <xdr:row>97</xdr:row>
      <xdr:rowOff>23183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50506"/>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23183</xdr:rowOff>
    </xdr:from>
    <xdr:to>
      <xdr:col>41</xdr:col>
      <xdr:colOff>50800</xdr:colOff>
      <xdr:row>97</xdr:row>
      <xdr:rowOff>96397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53833"/>
          <a:ext cx="889000" cy="7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168687</xdr:rowOff>
    </xdr:from>
    <xdr:to>
      <xdr:col>55</xdr:col>
      <xdr:colOff>50800</xdr:colOff>
      <xdr:row>97</xdr:row>
      <xdr:rowOff>98837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2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83614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16686</xdr:rowOff>
    </xdr:from>
    <xdr:to>
      <xdr:col>50</xdr:col>
      <xdr:colOff>165100</xdr:colOff>
      <xdr:row>97</xdr:row>
      <xdr:rowOff>118286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109413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4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140506</xdr:rowOff>
    </xdr:from>
    <xdr:to>
      <xdr:col>46</xdr:col>
      <xdr:colOff>38100</xdr:colOff>
      <xdr:row>97</xdr:row>
      <xdr:rowOff>70656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61783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143833</xdr:rowOff>
    </xdr:from>
    <xdr:to>
      <xdr:col>41</xdr:col>
      <xdr:colOff>101600</xdr:colOff>
      <xdr:row>97</xdr:row>
      <xdr:rowOff>73983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65110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45597</xdr:rowOff>
    </xdr:from>
    <xdr:to>
      <xdr:col>36</xdr:col>
      <xdr:colOff>165100</xdr:colOff>
      <xdr:row>97</xdr:row>
      <xdr:rowOff>147197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138324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41680</xdr:rowOff>
    </xdr:from>
    <xdr:to>
      <xdr:col>85</xdr:col>
      <xdr:colOff>127000</xdr:colOff>
      <xdr:row>36</xdr:row>
      <xdr:rowOff>73210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13880"/>
          <a:ext cx="8382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74745</xdr:rowOff>
    </xdr:from>
    <xdr:to>
      <xdr:col>81</xdr:col>
      <xdr:colOff>50800</xdr:colOff>
      <xdr:row>36</xdr:row>
      <xdr:rowOff>73210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075495"/>
          <a:ext cx="889000" cy="1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74745</xdr:rowOff>
    </xdr:from>
    <xdr:to>
      <xdr:col>76</xdr:col>
      <xdr:colOff>114300</xdr:colOff>
      <xdr:row>35</xdr:row>
      <xdr:rowOff>141839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075495"/>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141839</xdr:rowOff>
    </xdr:from>
    <xdr:to>
      <xdr:col>71</xdr:col>
      <xdr:colOff>177800</xdr:colOff>
      <xdr:row>36</xdr:row>
      <xdr:rowOff>68426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142589"/>
          <a:ext cx="889000" cy="9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162330</xdr:rowOff>
    </xdr:from>
    <xdr:to>
      <xdr:col>85</xdr:col>
      <xdr:colOff>177800</xdr:colOff>
      <xdr:row>36</xdr:row>
      <xdr:rowOff>92480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1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13757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22410</xdr:rowOff>
    </xdr:from>
    <xdr:to>
      <xdr:col>81</xdr:col>
      <xdr:colOff>101600</xdr:colOff>
      <xdr:row>36</xdr:row>
      <xdr:rowOff>124010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140537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6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23945</xdr:rowOff>
    </xdr:from>
    <xdr:to>
      <xdr:col>76</xdr:col>
      <xdr:colOff>165100</xdr:colOff>
      <xdr:row>35</xdr:row>
      <xdr:rowOff>125545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0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142072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7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91039</xdr:rowOff>
    </xdr:from>
    <xdr:to>
      <xdr:col>72</xdr:col>
      <xdr:colOff>38100</xdr:colOff>
      <xdr:row>36</xdr:row>
      <xdr:rowOff>21189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37716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17626</xdr:rowOff>
    </xdr:from>
    <xdr:to>
      <xdr:col>67</xdr:col>
      <xdr:colOff>101600</xdr:colOff>
      <xdr:row>36</xdr:row>
      <xdr:rowOff>119226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135753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137204</xdr:rowOff>
    </xdr:from>
    <xdr:to>
      <xdr:col>85</xdr:col>
      <xdr:colOff>127000</xdr:colOff>
      <xdr:row>57</xdr:row>
      <xdr:rowOff>157911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09854"/>
          <a:ext cx="8382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81179</xdr:rowOff>
    </xdr:from>
    <xdr:to>
      <xdr:col>81</xdr:col>
      <xdr:colOff>50800</xdr:colOff>
      <xdr:row>57</xdr:row>
      <xdr:rowOff>157911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53829"/>
          <a:ext cx="889000" cy="7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81179</xdr:rowOff>
    </xdr:from>
    <xdr:to>
      <xdr:col>76</xdr:col>
      <xdr:colOff>114300</xdr:colOff>
      <xdr:row>57</xdr:row>
      <xdr:rowOff>138433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53829"/>
          <a:ext cx="889000" cy="5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138433</xdr:rowOff>
    </xdr:from>
    <xdr:to>
      <xdr:col>71</xdr:col>
      <xdr:colOff>177800</xdr:colOff>
      <xdr:row>57</xdr:row>
      <xdr:rowOff>168385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11083"/>
          <a:ext cx="889000" cy="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86404</xdr:rowOff>
    </xdr:from>
    <xdr:to>
      <xdr:col>85</xdr:col>
      <xdr:colOff>177800</xdr:colOff>
      <xdr:row>58</xdr:row>
      <xdr:rowOff>16554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7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107111</xdr:rowOff>
    </xdr:from>
    <xdr:to>
      <xdr:col>81</xdr:col>
      <xdr:colOff>101600</xdr:colOff>
      <xdr:row>58</xdr:row>
      <xdr:rowOff>37261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7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30379</xdr:rowOff>
    </xdr:from>
    <xdr:to>
      <xdr:col>76</xdr:col>
      <xdr:colOff>165100</xdr:colOff>
      <xdr:row>57</xdr:row>
      <xdr:rowOff>131979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123106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87633</xdr:rowOff>
    </xdr:from>
    <xdr:to>
      <xdr:col>72</xdr:col>
      <xdr:colOff>38100</xdr:colOff>
      <xdr:row>58</xdr:row>
      <xdr:rowOff>17783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117585</xdr:rowOff>
    </xdr:from>
    <xdr:to>
      <xdr:col>67</xdr:col>
      <xdr:colOff>101600</xdr:colOff>
      <xdr:row>58</xdr:row>
      <xdr:rowOff>47735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38862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31438</xdr:rowOff>
    </xdr:from>
    <xdr:to>
      <xdr:col>85</xdr:col>
      <xdr:colOff>127000</xdr:colOff>
      <xdr:row>79</xdr:row>
      <xdr:rowOff>34734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75988"/>
          <a:ext cx="8382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12712</xdr:rowOff>
    </xdr:from>
    <xdr:to>
      <xdr:col>81</xdr:col>
      <xdr:colOff>50800</xdr:colOff>
      <xdr:row>79</xdr:row>
      <xdr:rowOff>31438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85812"/>
          <a:ext cx="889000" cy="19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118554</xdr:rowOff>
    </xdr:from>
    <xdr:to>
      <xdr:col>76</xdr:col>
      <xdr:colOff>114300</xdr:colOff>
      <xdr:row>78</xdr:row>
      <xdr:rowOff>12712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20204"/>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118554</xdr:rowOff>
    </xdr:from>
    <xdr:to>
      <xdr:col>71</xdr:col>
      <xdr:colOff>177800</xdr:colOff>
      <xdr:row>79</xdr:row>
      <xdr:rowOff>273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20204"/>
          <a:ext cx="889000" cy="22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155384</xdr:rowOff>
    </xdr:from>
    <xdr:to>
      <xdr:col>85</xdr:col>
      <xdr:colOff>177800</xdr:colOff>
      <xdr:row>79</xdr:row>
      <xdr:rowOff>85534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70311</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152088</xdr:rowOff>
    </xdr:from>
    <xdr:to>
      <xdr:col>81</xdr:col>
      <xdr:colOff>101600</xdr:colOff>
      <xdr:row>79</xdr:row>
      <xdr:rowOff>82238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73365</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17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133362</xdr:rowOff>
    </xdr:from>
    <xdr:to>
      <xdr:col>76</xdr:col>
      <xdr:colOff>165100</xdr:colOff>
      <xdr:row>78</xdr:row>
      <xdr:rowOff>63512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80039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1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67754</xdr:rowOff>
    </xdr:from>
    <xdr:to>
      <xdr:col>72</xdr:col>
      <xdr:colOff>38100</xdr:colOff>
      <xdr:row>77</xdr:row>
      <xdr:rowOff>169354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26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14431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120923</xdr:rowOff>
    </xdr:from>
    <xdr:to>
      <xdr:col>67</xdr:col>
      <xdr:colOff>101600</xdr:colOff>
      <xdr:row>79</xdr:row>
      <xdr:rowOff>51073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42200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157051</xdr:rowOff>
    </xdr:from>
    <xdr:to>
      <xdr:col>85</xdr:col>
      <xdr:colOff>127000</xdr:colOff>
      <xdr:row>97</xdr:row>
      <xdr:rowOff>9756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16251"/>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157051</xdr:rowOff>
    </xdr:from>
    <xdr:to>
      <xdr:col>81</xdr:col>
      <xdr:colOff>50800</xdr:colOff>
      <xdr:row>97</xdr:row>
      <xdr:rowOff>41180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16251"/>
          <a:ext cx="889000" cy="5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41180</xdr:rowOff>
    </xdr:from>
    <xdr:to>
      <xdr:col>76</xdr:col>
      <xdr:colOff>114300</xdr:colOff>
      <xdr:row>97</xdr:row>
      <xdr:rowOff>52969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71830"/>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52969</xdr:rowOff>
    </xdr:from>
    <xdr:to>
      <xdr:col>71</xdr:col>
      <xdr:colOff>177800</xdr:colOff>
      <xdr:row>97</xdr:row>
      <xdr:rowOff>63447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8361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130406</xdr:rowOff>
    </xdr:from>
    <xdr:to>
      <xdr:col>85</xdr:col>
      <xdr:colOff>177800</xdr:colOff>
      <xdr:row>97</xdr:row>
      <xdr:rowOff>60556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108833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6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106251</xdr:rowOff>
    </xdr:from>
    <xdr:to>
      <xdr:col>81</xdr:col>
      <xdr:colOff>101600</xdr:colOff>
      <xdr:row>97</xdr:row>
      <xdr:rowOff>36401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27528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161830</xdr:rowOff>
    </xdr:from>
    <xdr:to>
      <xdr:col>76</xdr:col>
      <xdr:colOff>165100</xdr:colOff>
      <xdr:row>97</xdr:row>
      <xdr:rowOff>91980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83107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1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2169</xdr:rowOff>
    </xdr:from>
    <xdr:to>
      <xdr:col>72</xdr:col>
      <xdr:colOff>38100</xdr:colOff>
      <xdr:row>97</xdr:row>
      <xdr:rowOff>103769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3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94896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2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12647</xdr:rowOff>
    </xdr:from>
    <xdr:to>
      <xdr:col>67</xdr:col>
      <xdr:colOff>101600</xdr:colOff>
      <xdr:row>97</xdr:row>
      <xdr:rowOff>114247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105374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総務費、消防費、商工費が類似団体平均を上回り数値もそれぞれ上昇している。総務費の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うち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画費として、まちづくりに関する事業や移住定住、空き家利活用など少子化対策とは異なる、関係人口の増加施策の事業費を盛り込んでいる。その財源としては現在町が重要視しているふるさと納税寄附金を活用している。今後も少子化対策とは別に、当町の自然豊かな環境や観光地という特性を生かした関係人口・交流人口の増加を目指していく。消防費については、常備消防で一部事務組合を構成している駿東伊豆消防組合への負担金や、防災対策として住宅の耐震化に対する補助、地域ハザードマップの作製委託料の皆増により全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増となっている。相模トラフや南海トラフで発生が予想されている大規模地震への対策として、今後も防災対策費を中心に継続的な支出が必要である。商工費については、町の基幹産業が観光業ということで、観光対策として関係諸団体への補助金や業務委託料などが発生している。新型コロナウイルス感染症対策が一段落ついたため、事業費ベース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よりも減額したが、比率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金額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としては類似団体の指標を上回り続けている。観光業は町にとって重要な主産業であるので、今後も経済対策として観光に対する支出が行われると思われる。ま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た総務費のところで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前述した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ふるさと納税寄附金を活用して観光産業の振興に努めていく。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不足額の補填として、財政調整基金の取り崩しを行っていたが、ここ最近のふるさと納税寄附金収入が好調であることと、国の新型コロナ対策交付金の支給により財源が確保されたため、基金からの取り崩しは発生しなかった。また、決算剰余金を財政調整基金に積み立て、基金の増額に努めた。今後コロナ交付金が逓減し通常の財政運営に戻ることが予想される。ふるさと納税寄附金による財源を確保しつつ、財政調整基金からの取り崩しに頼らない財政運営を心掛け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に赤字額は発生していない。ただし公営企業会計の水道会計と国保会計については、黒字の比率が減ってきている。特に水道会計については大きく減っていて、これについては新型コロナウイルス感染症による景気低迷で水道料金収入が減少していることと、ウクライナ戦争や円安・物価高の影響による電気料金の大幅な上昇により経費が掛かっているため、水道事業の利益が減っているのが原因である。新型コロナウイルスについては、ここ最近その影響が和らぎ、コロナ発生前の水準に戻りつつあるが、物価高による影響は続き、電気料金を始めとする動力費や委託料、工事費などが高騰している。人件費などの歳出削減に努め、水道料金の値上げに頼らないで黒字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6566959</v>
      </c>
      <c r="BO4" s="449"/>
      <c r="BP4" s="449"/>
      <c r="BQ4" s="449"/>
      <c r="BR4" s="449"/>
      <c r="BS4" s="449"/>
      <c r="BT4" s="449"/>
      <c r="BU4" s="450"/>
      <c r="BV4" s="448">
        <v>6646305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11.2</v>
      </c>
      <c r="CU4" s="589"/>
      <c r="CV4" s="589"/>
      <c r="CW4" s="589"/>
      <c r="CX4" s="589"/>
      <c r="CY4" s="589"/>
      <c r="CZ4" s="589"/>
      <c r="DA4" s="590"/>
      <c r="DB4" s="588">
        <v>11.6</v>
      </c>
      <c r="DC4" s="589"/>
      <c r="DD4" s="589"/>
      <c r="DE4" s="589"/>
      <c r="DF4" s="589"/>
      <c r="DG4" s="589"/>
      <c r="DH4" s="589"/>
      <c r="DI4" s="590"/>
    </row>
    <row r="5" spans="1:119" ht="18.75" customHeight="1" x14ac:dyDescent="0.15">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6111259</v>
      </c>
      <c r="BO5" s="420"/>
      <c r="BP5" s="420"/>
      <c r="BQ5" s="420"/>
      <c r="BR5" s="420"/>
      <c r="BS5" s="420"/>
      <c r="BT5" s="420"/>
      <c r="BU5" s="421"/>
      <c r="BV5" s="419">
        <v>6150488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80.400000000000006</v>
      </c>
      <c r="CU5" s="417"/>
      <c r="CV5" s="417"/>
      <c r="CW5" s="417"/>
      <c r="CX5" s="417"/>
      <c r="CY5" s="417"/>
      <c r="CZ5" s="417"/>
      <c r="DA5" s="418"/>
      <c r="DB5" s="416">
        <v>75.400000000000006</v>
      </c>
      <c r="DC5" s="417"/>
      <c r="DD5" s="417"/>
      <c r="DE5" s="417"/>
      <c r="DF5" s="417"/>
      <c r="DG5" s="417"/>
      <c r="DH5" s="417"/>
      <c r="DI5" s="418"/>
    </row>
    <row r="6" spans="1:119" ht="18.75" customHeight="1" x14ac:dyDescent="0.15">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455700</v>
      </c>
      <c r="BO6" s="420"/>
      <c r="BP6" s="420"/>
      <c r="BQ6" s="420"/>
      <c r="BR6" s="420"/>
      <c r="BS6" s="420"/>
      <c r="BT6" s="420"/>
      <c r="BU6" s="421"/>
      <c r="BV6" s="419">
        <v>495817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82</v>
      </c>
      <c r="CU6" s="563"/>
      <c r="CV6" s="563"/>
      <c r="CW6" s="563"/>
      <c r="CX6" s="563"/>
      <c r="CY6" s="563"/>
      <c r="CZ6" s="563"/>
      <c r="DA6" s="564"/>
      <c r="DB6" s="562">
        <v>79.3</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34726</v>
      </c>
      <c r="BO7" s="420"/>
      <c r="BP7" s="420"/>
      <c r="BQ7" s="420"/>
      <c r="BR7" s="420"/>
      <c r="BS7" s="420"/>
      <c r="BT7" s="420"/>
      <c r="BU7" s="421"/>
      <c r="BV7" s="419">
        <v>44447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3761170</v>
      </c>
      <c r="CU7" s="420"/>
      <c r="CV7" s="420"/>
      <c r="CW7" s="420"/>
      <c r="CX7" s="420"/>
      <c r="CY7" s="420"/>
      <c r="CZ7" s="420"/>
      <c r="DA7" s="421"/>
      <c r="DB7" s="419">
        <v>3903367</v>
      </c>
      <c r="DC7" s="420"/>
      <c r="DD7" s="420"/>
      <c r="DE7" s="420"/>
      <c r="DF7" s="420"/>
      <c r="DG7" s="420"/>
      <c r="DH7" s="420"/>
      <c r="DI7" s="421"/>
    </row>
    <row r="8" spans="1:119" ht="18.75" customHeight="1" thickBot="1" x14ac:dyDescent="0.2">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420974</v>
      </c>
      <c r="BO8" s="420"/>
      <c r="BP8" s="420"/>
      <c r="BQ8" s="420"/>
      <c r="BR8" s="420"/>
      <c r="BS8" s="420"/>
      <c r="BT8" s="420"/>
      <c r="BU8" s="421"/>
      <c r="BV8" s="419">
        <v>451370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0.56999999999999995</v>
      </c>
      <c r="CU8" s="523"/>
      <c r="CV8" s="523"/>
      <c r="CW8" s="523"/>
      <c r="CX8" s="523"/>
      <c r="CY8" s="523"/>
      <c r="CZ8" s="523"/>
      <c r="DA8" s="524"/>
      <c r="DB8" s="522">
        <v>0.59</v>
      </c>
      <c r="DC8" s="523"/>
      <c r="DD8" s="523"/>
      <c r="DE8" s="523"/>
      <c r="DF8" s="523"/>
      <c r="DG8" s="523"/>
      <c r="DH8" s="523"/>
      <c r="DI8" s="524"/>
    </row>
    <row r="9" spans="1:119" ht="18.75" customHeight="1" thickBot="1" x14ac:dyDescent="0.2">
      <c r="A9" s="177"/>
      <c r="B9" s="551" t="s">
        <v>112</v>
      </c>
      <c r="C9" s="552"/>
      <c r="D9" s="552"/>
      <c r="E9" s="552"/>
      <c r="F9" s="552"/>
      <c r="G9" s="552"/>
      <c r="H9" s="552"/>
      <c r="I9" s="552"/>
      <c r="J9" s="552"/>
      <c r="K9" s="470"/>
      <c r="L9" s="553" t="s">
        <v>113</v>
      </c>
      <c r="M9" s="554"/>
      <c r="N9" s="554"/>
      <c r="O9" s="554"/>
      <c r="P9" s="554"/>
      <c r="Q9" s="555"/>
      <c r="R9" s="556">
        <v>11488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-30396</v>
      </c>
      <c r="BO9" s="420"/>
      <c r="BP9" s="420"/>
      <c r="BQ9" s="420"/>
      <c r="BR9" s="420"/>
      <c r="BS9" s="420"/>
      <c r="BT9" s="420"/>
      <c r="BU9" s="421"/>
      <c r="BV9" s="419">
        <v>52105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v>
      </c>
      <c r="CU9" s="417"/>
      <c r="CV9" s="417"/>
      <c r="CW9" s="417"/>
      <c r="CX9" s="417"/>
      <c r="CY9" s="417"/>
      <c r="CZ9" s="417"/>
      <c r="DA9" s="418"/>
      <c r="DB9" s="416">
        <v>12.8</v>
      </c>
      <c r="DC9" s="417"/>
      <c r="DD9" s="417"/>
      <c r="DE9" s="417"/>
      <c r="DF9" s="417"/>
      <c r="DG9" s="417"/>
      <c r="DH9" s="417"/>
      <c r="DI9" s="418"/>
    </row>
    <row r="10" spans="1:119" ht="18.75" customHeight="1" thickBot="1" x14ac:dyDescent="0.2">
      <c r="A10" s="177"/>
      <c r="B10" s="551"/>
      <c r="C10" s="552"/>
      <c r="D10" s="552"/>
      <c r="E10" s="552"/>
      <c r="F10" s="552"/>
      <c r="G10" s="552"/>
      <c r="H10" s="552"/>
      <c r="I10" s="552"/>
      <c r="J10" s="552"/>
      <c r="K10" s="470"/>
      <c r="L10" s="375" t="s">
        <v>119</v>
      </c>
      <c r="M10" s="376"/>
      <c r="N10" s="376"/>
      <c r="O10" s="376"/>
      <c r="P10" s="376"/>
      <c r="Q10" s="377"/>
      <c r="R10" s="372">
        <v>12624</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96</v>
      </c>
      <c r="AV10" s="478"/>
      <c r="AW10" s="478"/>
      <c r="AX10" s="478"/>
      <c r="AY10" s="433" t="s">
        <v>121</v>
      </c>
      <c r="AZ10" s="434"/>
      <c r="BA10" s="434"/>
      <c r="BB10" s="434"/>
      <c r="BC10" s="434"/>
      <c r="BD10" s="434"/>
      <c r="BE10" s="434"/>
      <c r="BF10" s="434"/>
      <c r="BG10" s="434"/>
      <c r="BH10" s="434"/>
      <c r="BI10" s="434"/>
      <c r="BJ10" s="434"/>
      <c r="BK10" s="434"/>
      <c r="BL10" s="434"/>
      <c r="BM10" s="435"/>
      <c r="BN10" s="419">
        <v>269600</v>
      </c>
      <c r="BO10" s="420"/>
      <c r="BP10" s="420"/>
      <c r="BQ10" s="420"/>
      <c r="BR10" s="420"/>
      <c r="BS10" s="420"/>
      <c r="BT10" s="420"/>
      <c r="BU10" s="421"/>
      <c r="BV10" s="419">
        <v>523026</v>
      </c>
      <c r="BW10" s="420"/>
      <c r="BX10" s="420"/>
      <c r="BY10" s="420"/>
      <c r="BZ10" s="420"/>
      <c r="CA10" s="420"/>
      <c r="CB10" s="420"/>
      <c r="CC10" s="421"/>
      <c r="CD10" s="180" t="s">
        <v>122</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77"/>
      <c r="B12" s="525" t="s">
        <v>131</v>
      </c>
      <c r="C12" s="526"/>
      <c r="D12" s="526"/>
      <c r="E12" s="526"/>
      <c r="F12" s="526"/>
      <c r="G12" s="526"/>
      <c r="H12" s="526"/>
      <c r="I12" s="526"/>
      <c r="J12" s="526"/>
      <c r="K12" s="527"/>
      <c r="L12" s="534" t="s">
        <v>132</v>
      </c>
      <c r="M12" s="535"/>
      <c r="N12" s="535"/>
      <c r="O12" s="535"/>
      <c r="P12" s="535"/>
      <c r="Q12" s="536"/>
      <c r="R12" s="537">
        <v>11414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3" t="s">
        <v>140</v>
      </c>
      <c r="N13" s="504"/>
      <c r="O13" s="504"/>
      <c r="P13" s="504"/>
      <c r="Q13" s="505"/>
      <c r="R13" s="506">
        <v>11183</v>
      </c>
      <c r="S13" s="507"/>
      <c r="T13" s="507"/>
      <c r="U13" s="507"/>
      <c r="V13" s="508"/>
      <c r="W13" s="509" t="s">
        <v>141</v>
      </c>
      <c r="X13" s="405"/>
      <c r="Y13" s="405"/>
      <c r="Z13" s="405"/>
      <c r="AA13" s="405"/>
      <c r="AB13" s="406"/>
      <c r="AC13" s="372">
        <v>453</v>
      </c>
      <c r="AD13" s="373"/>
      <c r="AE13" s="373"/>
      <c r="AF13" s="373"/>
      <c r="AG13" s="374"/>
      <c r="AH13" s="372">
        <v>510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239204</v>
      </c>
      <c r="BO13" s="420"/>
      <c r="BP13" s="420"/>
      <c r="BQ13" s="420"/>
      <c r="BR13" s="420"/>
      <c r="BS13" s="420"/>
      <c r="BT13" s="420"/>
      <c r="BU13" s="421"/>
      <c r="BV13" s="419">
        <v>575131</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6.7</v>
      </c>
      <c r="CU13" s="417"/>
      <c r="CV13" s="417"/>
      <c r="CW13" s="417"/>
      <c r="CX13" s="417"/>
      <c r="CY13" s="417"/>
      <c r="CZ13" s="417"/>
      <c r="DA13" s="418"/>
      <c r="DB13" s="416">
        <v>5.8</v>
      </c>
      <c r="DC13" s="417"/>
      <c r="DD13" s="417"/>
      <c r="DE13" s="417"/>
      <c r="DF13" s="417"/>
      <c r="DG13" s="417"/>
      <c r="DH13" s="417"/>
      <c r="DI13" s="418"/>
    </row>
    <row r="14" spans="1:119" ht="18.75" customHeight="1" thickBot="1" x14ac:dyDescent="0.2">
      <c r="A14" s="177"/>
      <c r="B14" s="528"/>
      <c r="C14" s="529"/>
      <c r="D14" s="529"/>
      <c r="E14" s="529"/>
      <c r="F14" s="529"/>
      <c r="G14" s="529"/>
      <c r="H14" s="529"/>
      <c r="I14" s="529"/>
      <c r="J14" s="529"/>
      <c r="K14" s="530"/>
      <c r="L14" s="493" t="s">
        <v>146</v>
      </c>
      <c r="M14" s="546"/>
      <c r="N14" s="546"/>
      <c r="O14" s="546"/>
      <c r="P14" s="546"/>
      <c r="Q14" s="547"/>
      <c r="R14" s="506">
        <v>11657</v>
      </c>
      <c r="S14" s="507"/>
      <c r="T14" s="507"/>
      <c r="U14" s="507"/>
      <c r="V14" s="508"/>
      <c r="W14" s="510"/>
      <c r="X14" s="408"/>
      <c r="Y14" s="408"/>
      <c r="Z14" s="408"/>
      <c r="AA14" s="408"/>
      <c r="AB14" s="409"/>
      <c r="AC14" s="499">
        <v>8.1999999999999993</v>
      </c>
      <c r="AD14" s="500"/>
      <c r="AE14" s="500"/>
      <c r="AF14" s="500"/>
      <c r="AG14" s="501"/>
      <c r="AH14" s="499">
        <v>8.1999999999999993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21.4</v>
      </c>
      <c r="CU14" s="517"/>
      <c r="CV14" s="517"/>
      <c r="CW14" s="517"/>
      <c r="CX14" s="517"/>
      <c r="CY14" s="517"/>
      <c r="CZ14" s="517"/>
      <c r="DA14" s="518"/>
      <c r="DB14" s="516">
        <v>34.799999999999997</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3" t="s">
        <v>148</v>
      </c>
      <c r="N15" s="504"/>
      <c r="O15" s="504"/>
      <c r="P15" s="504"/>
      <c r="Q15" s="505"/>
      <c r="R15" s="506">
        <v>11478</v>
      </c>
      <c r="S15" s="507"/>
      <c r="T15" s="507"/>
      <c r="U15" s="507"/>
      <c r="V15" s="508"/>
      <c r="W15" s="509" t="s">
        <v>149</v>
      </c>
      <c r="X15" s="405"/>
      <c r="Y15" s="405"/>
      <c r="Z15" s="405"/>
      <c r="AA15" s="405"/>
      <c r="AB15" s="406"/>
      <c r="AC15" s="372">
        <v>586</v>
      </c>
      <c r="AD15" s="373"/>
      <c r="AE15" s="373"/>
      <c r="AF15" s="373"/>
      <c r="AG15" s="374"/>
      <c r="AH15" s="372">
        <v>692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1755470</v>
      </c>
      <c r="BO15" s="449"/>
      <c r="BP15" s="449"/>
      <c r="BQ15" s="449"/>
      <c r="BR15" s="449"/>
      <c r="BS15" s="449"/>
      <c r="BT15" s="449"/>
      <c r="BU15" s="450"/>
      <c r="BV15" s="448">
        <v>1718877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10.6</v>
      </c>
      <c r="AD16" s="500"/>
      <c r="AE16" s="500"/>
      <c r="AF16" s="500"/>
      <c r="AG16" s="501"/>
      <c r="AH16" s="499">
        <v>11.1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3204875</v>
      </c>
      <c r="BO16" s="420"/>
      <c r="BP16" s="420"/>
      <c r="BQ16" s="420"/>
      <c r="BR16" s="420"/>
      <c r="BS16" s="420"/>
      <c r="BT16" s="420"/>
      <c r="BU16" s="421"/>
      <c r="BV16" s="419">
        <v>3162636</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7"/>
      <c r="B17" s="531"/>
      <c r="C17" s="532"/>
      <c r="D17" s="532"/>
      <c r="E17" s="532"/>
      <c r="F17" s="532"/>
      <c r="G17" s="532"/>
      <c r="H17" s="532"/>
      <c r="I17" s="532"/>
      <c r="J17" s="532"/>
      <c r="K17" s="533"/>
      <c r="L17" s="191"/>
      <c r="M17" s="512" t="s">
        <v>155</v>
      </c>
      <c r="N17" s="513"/>
      <c r="O17" s="513"/>
      <c r="P17" s="513"/>
      <c r="Q17" s="514"/>
      <c r="R17" s="496" t="s">
        <v>156</v>
      </c>
      <c r="S17" s="497"/>
      <c r="T17" s="497"/>
      <c r="U17" s="497"/>
      <c r="V17" s="498"/>
      <c r="W17" s="509" t="s">
        <v>157</v>
      </c>
      <c r="X17" s="405"/>
      <c r="Y17" s="405"/>
      <c r="Z17" s="405"/>
      <c r="AA17" s="405"/>
      <c r="AB17" s="406"/>
      <c r="AC17" s="372">
        <v>4510</v>
      </c>
      <c r="AD17" s="373"/>
      <c r="AE17" s="373"/>
      <c r="AF17" s="373"/>
      <c r="AG17" s="374"/>
      <c r="AH17" s="372">
        <v>5022</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2236721</v>
      </c>
      <c r="BO17" s="420"/>
      <c r="BP17" s="420"/>
      <c r="BQ17" s="420"/>
      <c r="BR17" s="420"/>
      <c r="BS17" s="420"/>
      <c r="BT17" s="420"/>
      <c r="BU17" s="421"/>
      <c r="BV17" s="419">
        <v>2184854</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7"/>
      <c r="B18" s="469" t="s">
        <v>159</v>
      </c>
      <c r="C18" s="470"/>
      <c r="D18" s="470"/>
      <c r="E18" s="471"/>
      <c r="F18" s="471"/>
      <c r="G18" s="471"/>
      <c r="H18" s="471"/>
      <c r="I18" s="471"/>
      <c r="J18" s="471"/>
      <c r="K18" s="471"/>
      <c r="L18" s="472">
        <v>77.819999999999993</v>
      </c>
      <c r="M18" s="472"/>
      <c r="N18" s="472"/>
      <c r="O18" s="472"/>
      <c r="P18" s="472"/>
      <c r="Q18" s="472"/>
      <c r="R18" s="473"/>
      <c r="S18" s="473"/>
      <c r="T18" s="473"/>
      <c r="U18" s="473"/>
      <c r="V18" s="474"/>
      <c r="W18" s="490"/>
      <c r="X18" s="491"/>
      <c r="Y18" s="491"/>
      <c r="Z18" s="491"/>
      <c r="AA18" s="491"/>
      <c r="AB18" s="515"/>
      <c r="AC18" s="389">
        <v>81.3</v>
      </c>
      <c r="AD18" s="390"/>
      <c r="AE18" s="390"/>
      <c r="AF18" s="390"/>
      <c r="AG18" s="475"/>
      <c r="AH18" s="389">
        <v>80.7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3095242</v>
      </c>
      <c r="BO18" s="420"/>
      <c r="BP18" s="420"/>
      <c r="BQ18" s="420"/>
      <c r="BR18" s="420"/>
      <c r="BS18" s="420"/>
      <c r="BT18" s="420"/>
      <c r="BU18" s="421"/>
      <c r="BV18" s="419">
        <v>3038240</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7"/>
      <c r="B19" s="469" t="s">
        <v>161</v>
      </c>
      <c r="C19" s="470"/>
      <c r="D19" s="470"/>
      <c r="E19" s="471"/>
      <c r="F19" s="471"/>
      <c r="G19" s="471"/>
      <c r="H19" s="471"/>
      <c r="I19" s="471"/>
      <c r="J19" s="471"/>
      <c r="K19" s="471"/>
      <c r="L19" s="479">
        <v>148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4718958</v>
      </c>
      <c r="BO19" s="420"/>
      <c r="BP19" s="420"/>
      <c r="BQ19" s="420"/>
      <c r="BR19" s="420"/>
      <c r="BS19" s="420"/>
      <c r="BT19" s="420"/>
      <c r="BU19" s="421"/>
      <c r="BV19" s="419">
        <v>4810047</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7"/>
      <c r="B20" s="469" t="s">
        <v>163</v>
      </c>
      <c r="C20" s="470"/>
      <c r="D20" s="470"/>
      <c r="E20" s="471"/>
      <c r="F20" s="471"/>
      <c r="G20" s="471"/>
      <c r="H20" s="471"/>
      <c r="I20" s="471"/>
      <c r="J20" s="471"/>
      <c r="K20" s="471"/>
      <c r="L20" s="479">
        <v>5502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7"/>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7"/>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4527773</v>
      </c>
      <c r="BO22" s="449"/>
      <c r="BP22" s="449"/>
      <c r="BQ22" s="449"/>
      <c r="BR22" s="449"/>
      <c r="BS22" s="449"/>
      <c r="BT22" s="449"/>
      <c r="BU22" s="450"/>
      <c r="BV22" s="448">
        <v>4886178</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4074450</v>
      </c>
      <c r="BO23" s="420"/>
      <c r="BP23" s="420"/>
      <c r="BQ23" s="420"/>
      <c r="BR23" s="420"/>
      <c r="BS23" s="420"/>
      <c r="BT23" s="420"/>
      <c r="BU23" s="421"/>
      <c r="BV23" s="419">
        <v>4351398</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7"/>
      <c r="B24" s="398"/>
      <c r="C24" s="399"/>
      <c r="D24" s="400"/>
      <c r="E24" s="375" t="s">
        <v>173</v>
      </c>
      <c r="F24" s="376"/>
      <c r="G24" s="376"/>
      <c r="H24" s="376"/>
      <c r="I24" s="376"/>
      <c r="J24" s="376"/>
      <c r="K24" s="377"/>
      <c r="L24" s="372">
        <v>1</v>
      </c>
      <c r="M24" s="373"/>
      <c r="N24" s="373"/>
      <c r="O24" s="373"/>
      <c r="P24" s="374"/>
      <c r="Q24" s="372">
        <v>6090</v>
      </c>
      <c r="R24" s="373"/>
      <c r="S24" s="373"/>
      <c r="T24" s="373"/>
      <c r="U24" s="373"/>
      <c r="V24" s="374"/>
      <c r="W24" s="462"/>
      <c r="X24" s="399"/>
      <c r="Y24" s="400"/>
      <c r="Z24" s="375" t="s">
        <v>174</v>
      </c>
      <c r="AA24" s="376"/>
      <c r="AB24" s="376"/>
      <c r="AC24" s="376"/>
      <c r="AD24" s="376"/>
      <c r="AE24" s="376"/>
      <c r="AF24" s="376"/>
      <c r="AG24" s="377"/>
      <c r="AH24" s="372">
        <v>105</v>
      </c>
      <c r="AI24" s="373"/>
      <c r="AJ24" s="373"/>
      <c r="AK24" s="373"/>
      <c r="AL24" s="374"/>
      <c r="AM24" s="372">
        <v>320460</v>
      </c>
      <c r="AN24" s="373"/>
      <c r="AO24" s="373"/>
      <c r="AP24" s="373"/>
      <c r="AQ24" s="373"/>
      <c r="AR24" s="374"/>
      <c r="AS24" s="372">
        <v>3052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1651772</v>
      </c>
      <c r="BO24" s="420"/>
      <c r="BP24" s="420"/>
      <c r="BQ24" s="420"/>
      <c r="BR24" s="420"/>
      <c r="BS24" s="420"/>
      <c r="BT24" s="420"/>
      <c r="BU24" s="421"/>
      <c r="BV24" s="419">
        <v>1799677</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7"/>
      <c r="B25" s="398"/>
      <c r="C25" s="399"/>
      <c r="D25" s="400"/>
      <c r="E25" s="375" t="s">
        <v>176</v>
      </c>
      <c r="F25" s="376"/>
      <c r="G25" s="376"/>
      <c r="H25" s="376"/>
      <c r="I25" s="376"/>
      <c r="J25" s="376"/>
      <c r="K25" s="377"/>
      <c r="L25" s="372">
        <v>1</v>
      </c>
      <c r="M25" s="373"/>
      <c r="N25" s="373"/>
      <c r="O25" s="373"/>
      <c r="P25" s="374"/>
      <c r="Q25" s="372">
        <v>5220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179</v>
      </c>
      <c r="AN25" s="373"/>
      <c r="AO25" s="373"/>
      <c r="AP25" s="373"/>
      <c r="AQ25" s="373"/>
      <c r="AR25" s="374"/>
      <c r="AS25" s="372" t="s">
        <v>178</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256436</v>
      </c>
      <c r="BO25" s="449"/>
      <c r="BP25" s="449"/>
      <c r="BQ25" s="449"/>
      <c r="BR25" s="449"/>
      <c r="BS25" s="449"/>
      <c r="BT25" s="449"/>
      <c r="BU25" s="450"/>
      <c r="BV25" s="448">
        <v>244278</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7"/>
      <c r="B26" s="398"/>
      <c r="C26" s="399"/>
      <c r="D26" s="400"/>
      <c r="E26" s="375" t="s">
        <v>181</v>
      </c>
      <c r="F26" s="376"/>
      <c r="G26" s="376"/>
      <c r="H26" s="376"/>
      <c r="I26" s="376"/>
      <c r="J26" s="376"/>
      <c r="K26" s="377"/>
      <c r="L26" s="372">
        <v>1</v>
      </c>
      <c r="M26" s="373"/>
      <c r="N26" s="373"/>
      <c r="O26" s="373"/>
      <c r="P26" s="374"/>
      <c r="Q26" s="372">
        <v>4620</v>
      </c>
      <c r="R26" s="373"/>
      <c r="S26" s="373"/>
      <c r="T26" s="373"/>
      <c r="U26" s="373"/>
      <c r="V26" s="374"/>
      <c r="W26" s="462"/>
      <c r="X26" s="399"/>
      <c r="Y26" s="400"/>
      <c r="Z26" s="375" t="s">
        <v>182</v>
      </c>
      <c r="AA26" s="430"/>
      <c r="AB26" s="430"/>
      <c r="AC26" s="430"/>
      <c r="AD26" s="430"/>
      <c r="AE26" s="430"/>
      <c r="AF26" s="430"/>
      <c r="AG26" s="431"/>
      <c r="AH26" s="372">
        <v>4</v>
      </c>
      <c r="AI26" s="373"/>
      <c r="AJ26" s="373"/>
      <c r="AK26" s="373"/>
      <c r="AL26" s="374"/>
      <c r="AM26" s="372">
        <v>9340</v>
      </c>
      <c r="AN26" s="373"/>
      <c r="AO26" s="373"/>
      <c r="AP26" s="373"/>
      <c r="AQ26" s="373"/>
      <c r="AR26" s="374"/>
      <c r="AS26" s="372">
        <v>2335</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7"/>
      <c r="B27" s="398"/>
      <c r="C27" s="399"/>
      <c r="D27" s="400"/>
      <c r="E27" s="375" t="s">
        <v>184</v>
      </c>
      <c r="F27" s="376"/>
      <c r="G27" s="376"/>
      <c r="H27" s="376"/>
      <c r="I27" s="376"/>
      <c r="J27" s="376"/>
      <c r="K27" s="377"/>
      <c r="L27" s="372">
        <v>1</v>
      </c>
      <c r="M27" s="373"/>
      <c r="N27" s="373"/>
      <c r="O27" s="373"/>
      <c r="P27" s="374"/>
      <c r="Q27" s="372">
        <v>2400</v>
      </c>
      <c r="R27" s="373"/>
      <c r="S27" s="373"/>
      <c r="T27" s="373"/>
      <c r="U27" s="373"/>
      <c r="V27" s="374"/>
      <c r="W27" s="462"/>
      <c r="X27" s="399"/>
      <c r="Y27" s="400"/>
      <c r="Z27" s="375" t="s">
        <v>185</v>
      </c>
      <c r="AA27" s="376"/>
      <c r="AB27" s="376"/>
      <c r="AC27" s="376"/>
      <c r="AD27" s="376"/>
      <c r="AE27" s="376"/>
      <c r="AF27" s="376"/>
      <c r="AG27" s="377"/>
      <c r="AH27" s="372">
        <v>10</v>
      </c>
      <c r="AI27" s="373"/>
      <c r="AJ27" s="373"/>
      <c r="AK27" s="373"/>
      <c r="AL27" s="374"/>
      <c r="AM27" s="372">
        <v>28740</v>
      </c>
      <c r="AN27" s="373"/>
      <c r="AO27" s="373"/>
      <c r="AP27" s="373"/>
      <c r="AQ27" s="373"/>
      <c r="AR27" s="374"/>
      <c r="AS27" s="372">
        <v>2874</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462173</v>
      </c>
      <c r="BO27" s="454"/>
      <c r="BP27" s="454"/>
      <c r="BQ27" s="454"/>
      <c r="BR27" s="454"/>
      <c r="BS27" s="454"/>
      <c r="BT27" s="454"/>
      <c r="BU27" s="455"/>
      <c r="BV27" s="453">
        <v>462173</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7"/>
      <c r="B28" s="398"/>
      <c r="C28" s="399"/>
      <c r="D28" s="400"/>
      <c r="E28" s="375" t="s">
        <v>187</v>
      </c>
      <c r="F28" s="376"/>
      <c r="G28" s="376"/>
      <c r="H28" s="376"/>
      <c r="I28" s="376"/>
      <c r="J28" s="376"/>
      <c r="K28" s="377"/>
      <c r="L28" s="372">
        <v>1</v>
      </c>
      <c r="M28" s="373"/>
      <c r="N28" s="373"/>
      <c r="O28" s="373"/>
      <c r="P28" s="374"/>
      <c r="Q28" s="372">
        <v>1840</v>
      </c>
      <c r="R28" s="373"/>
      <c r="S28" s="373"/>
      <c r="T28" s="373"/>
      <c r="U28" s="373"/>
      <c r="V28" s="374"/>
      <c r="W28" s="462"/>
      <c r="X28" s="399"/>
      <c r="Y28" s="400"/>
      <c r="Z28" s="375" t="s">
        <v>188</v>
      </c>
      <c r="AA28" s="376"/>
      <c r="AB28" s="376"/>
      <c r="AC28" s="376"/>
      <c r="AD28" s="376"/>
      <c r="AE28" s="376"/>
      <c r="AF28" s="376"/>
      <c r="AG28" s="377"/>
      <c r="AH28" s="372" t="s">
        <v>178</v>
      </c>
      <c r="AI28" s="373"/>
      <c r="AJ28" s="373"/>
      <c r="AK28" s="373"/>
      <c r="AL28" s="374"/>
      <c r="AM28" s="372" t="s">
        <v>178</v>
      </c>
      <c r="AN28" s="373"/>
      <c r="AO28" s="373"/>
      <c r="AP28" s="373"/>
      <c r="AQ28" s="373"/>
      <c r="AR28" s="374"/>
      <c r="AS28" s="372" t="s">
        <v>179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1533675</v>
      </c>
      <c r="BO28" s="449"/>
      <c r="BP28" s="449"/>
      <c r="BQ28" s="449"/>
      <c r="BR28" s="449"/>
      <c r="BS28" s="449"/>
      <c r="BT28" s="449"/>
      <c r="BU28" s="450"/>
      <c r="BV28" s="448">
        <v>1264075</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7"/>
      <c r="B29" s="398"/>
      <c r="C29" s="399"/>
      <c r="D29" s="400"/>
      <c r="E29" s="375" t="s">
        <v>190</v>
      </c>
      <c r="F29" s="376"/>
      <c r="G29" s="376"/>
      <c r="H29" s="376"/>
      <c r="I29" s="376"/>
      <c r="J29" s="376"/>
      <c r="K29" s="377"/>
      <c r="L29" s="372">
        <v>10</v>
      </c>
      <c r="M29" s="373"/>
      <c r="N29" s="373"/>
      <c r="O29" s="373"/>
      <c r="P29" s="374"/>
      <c r="Q29" s="372">
        <v>1680</v>
      </c>
      <c r="R29" s="373"/>
      <c r="S29" s="373"/>
      <c r="T29" s="373"/>
      <c r="U29" s="373"/>
      <c r="V29" s="374"/>
      <c r="W29" s="463"/>
      <c r="X29" s="464"/>
      <c r="Y29" s="465"/>
      <c r="Z29" s="375" t="s">
        <v>191</v>
      </c>
      <c r="AA29" s="376"/>
      <c r="AB29" s="376"/>
      <c r="AC29" s="376"/>
      <c r="AD29" s="376"/>
      <c r="AE29" s="376"/>
      <c r="AF29" s="376"/>
      <c r="AG29" s="377"/>
      <c r="AH29" s="372">
        <v>115</v>
      </c>
      <c r="AI29" s="373"/>
      <c r="AJ29" s="373"/>
      <c r="AK29" s="373"/>
      <c r="AL29" s="374"/>
      <c r="AM29" s="372">
        <v>349200</v>
      </c>
      <c r="AN29" s="373"/>
      <c r="AO29" s="373"/>
      <c r="AP29" s="373"/>
      <c r="AQ29" s="373"/>
      <c r="AR29" s="374"/>
      <c r="AS29" s="372">
        <v>3037</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t="s">
        <v>178</v>
      </c>
      <c r="BO29" s="420"/>
      <c r="BP29" s="420"/>
      <c r="BQ29" s="420"/>
      <c r="BR29" s="420"/>
      <c r="BS29" s="420"/>
      <c r="BT29" s="420"/>
      <c r="BU29" s="421"/>
      <c r="BV29" s="419" t="s">
        <v>178</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92.9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666924</v>
      </c>
      <c r="BO30" s="454"/>
      <c r="BP30" s="454"/>
      <c r="BQ30" s="454"/>
      <c r="BR30" s="454"/>
      <c r="BS30" s="454"/>
      <c r="BT30" s="454"/>
      <c r="BU30" s="455"/>
      <c r="BV30" s="453">
        <v>464109</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15">
      <c r="A33" s="177"/>
      <c r="B33" s="201"/>
      <c r="C33" s="371" t="s">
        <v>200</v>
      </c>
      <c r="D33" s="371"/>
      <c r="E33" s="370" t="s">
        <v>201</v>
      </c>
      <c r="F33" s="370"/>
      <c r="G33" s="370"/>
      <c r="H33" s="370"/>
      <c r="I33" s="370"/>
      <c r="J33" s="370"/>
      <c r="K33" s="370"/>
      <c r="L33" s="370"/>
      <c r="M33" s="370"/>
      <c r="N33" s="370"/>
      <c r="O33" s="370"/>
      <c r="P33" s="370"/>
      <c r="Q33" s="370"/>
      <c r="R33" s="370"/>
      <c r="S33" s="370"/>
      <c r="T33" s="202"/>
      <c r="U33" s="371" t="s">
        <v>200</v>
      </c>
      <c r="V33" s="371"/>
      <c r="W33" s="370" t="s">
        <v>201</v>
      </c>
      <c r="X33" s="370"/>
      <c r="Y33" s="370"/>
      <c r="Z33" s="370"/>
      <c r="AA33" s="370"/>
      <c r="AB33" s="370"/>
      <c r="AC33" s="370"/>
      <c r="AD33" s="370"/>
      <c r="AE33" s="370"/>
      <c r="AF33" s="370"/>
      <c r="AG33" s="370"/>
      <c r="AH33" s="370"/>
      <c r="AI33" s="370"/>
      <c r="AJ33" s="370"/>
      <c r="AK33" s="370"/>
      <c r="AL33" s="202"/>
      <c r="AM33" s="371" t="s">
        <v>200</v>
      </c>
      <c r="AN33" s="371"/>
      <c r="AO33" s="370" t="s">
        <v>201</v>
      </c>
      <c r="AP33" s="370"/>
      <c r="AQ33" s="370"/>
      <c r="AR33" s="370"/>
      <c r="AS33" s="370"/>
      <c r="AT33" s="370"/>
      <c r="AU33" s="370"/>
      <c r="AV33" s="370"/>
      <c r="AW33" s="370"/>
      <c r="AX33" s="370"/>
      <c r="AY33" s="370"/>
      <c r="AZ33" s="370"/>
      <c r="BA33" s="370"/>
      <c r="BB33" s="370"/>
      <c r="BC33" s="370"/>
      <c r="BD33" s="203"/>
      <c r="BE33" s="370" t="s">
        <v>202</v>
      </c>
      <c r="BF33" s="370"/>
      <c r="BG33" s="370" t="s">
        <v>203</v>
      </c>
      <c r="BH33" s="370"/>
      <c r="BI33" s="370"/>
      <c r="BJ33" s="370"/>
      <c r="BK33" s="370"/>
      <c r="BL33" s="370"/>
      <c r="BM33" s="370"/>
      <c r="BN33" s="370"/>
      <c r="BO33" s="370"/>
      <c r="BP33" s="370"/>
      <c r="BQ33" s="370"/>
      <c r="BR33" s="370"/>
      <c r="BS33" s="370"/>
      <c r="BT33" s="370"/>
      <c r="BU33" s="370"/>
      <c r="BV33" s="203"/>
      <c r="BW33" s="371" t="s">
        <v>202</v>
      </c>
      <c r="BX33" s="371"/>
      <c r="BY33" s="370" t="s">
        <v>204</v>
      </c>
      <c r="BZ33" s="370"/>
      <c r="CA33" s="370"/>
      <c r="CB33" s="370"/>
      <c r="CC33" s="370"/>
      <c r="CD33" s="370"/>
      <c r="CE33" s="370"/>
      <c r="CF33" s="370"/>
      <c r="CG33" s="370"/>
      <c r="CH33" s="370"/>
      <c r="CI33" s="370"/>
      <c r="CJ33" s="370"/>
      <c r="CK33" s="370"/>
      <c r="CL33" s="370"/>
      <c r="CM33" s="370"/>
      <c r="CN33" s="202"/>
      <c r="CO33" s="371" t="s">
        <v>205</v>
      </c>
      <c r="CP33" s="371"/>
      <c r="CQ33" s="370" t="s">
        <v>206</v>
      </c>
      <c r="CR33" s="370"/>
      <c r="CS33" s="370"/>
      <c r="CT33" s="370"/>
      <c r="CU33" s="370"/>
      <c r="CV33" s="370"/>
      <c r="CW33" s="370"/>
      <c r="CX33" s="370"/>
      <c r="CY33" s="370"/>
      <c r="CZ33" s="370"/>
      <c r="DA33" s="370"/>
      <c r="DB33" s="370"/>
      <c r="DC33" s="370"/>
      <c r="DD33" s="370"/>
      <c r="DE33" s="370"/>
      <c r="DF33" s="202"/>
      <c r="DG33" s="369" t="s">
        <v>207</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77"/>
      <c r="BE34" s="367">
        <f>IF(BG34="","",MAX(C34:D43,U34:V43,AM34:AN43)+1)</f>
        <v>6</v>
      </c>
      <c r="BF34" s="367"/>
      <c r="BG34" s="368" t="str">
        <f>IF('各会計、関係団体の財政状況及び健全化判断比率'!B32="","",'各会計、関係団体の財政状況及び健全化判断比率'!B32)</f>
        <v>風力発電事業特別会計</v>
      </c>
      <c r="BH34" s="368"/>
      <c r="BI34" s="368"/>
      <c r="BJ34" s="368"/>
      <c r="BK34" s="368"/>
      <c r="BL34" s="368"/>
      <c r="BM34" s="368"/>
      <c r="BN34" s="368"/>
      <c r="BO34" s="368"/>
      <c r="BP34" s="368"/>
      <c r="BQ34" s="368"/>
      <c r="BR34" s="368"/>
      <c r="BS34" s="368"/>
      <c r="BT34" s="368"/>
      <c r="BU34" s="368"/>
      <c r="BV34" s="177"/>
      <c r="BW34" s="367">
        <f>IF(BY34="","",MAX(C34:D43,U34:V43,AM34:AN43,BE34:BF43)+1)</f>
        <v>7</v>
      </c>
      <c r="BX34" s="367"/>
      <c r="BY34" s="368" t="str">
        <f>IF('各会計、関係団体の財政状況及び健全化判断比率'!B68="","",'各会計、関係団体の財政状況及び健全化判断比率'!B68)</f>
        <v>一部事務組合下田メディカルセンター（普通会計分）</v>
      </c>
      <c r="BZ34" s="368"/>
      <c r="CA34" s="368"/>
      <c r="CB34" s="368"/>
      <c r="CC34" s="368"/>
      <c r="CD34" s="368"/>
      <c r="CE34" s="368"/>
      <c r="CF34" s="368"/>
      <c r="CG34" s="368"/>
      <c r="CH34" s="368"/>
      <c r="CI34" s="368"/>
      <c r="CJ34" s="368"/>
      <c r="CK34" s="368"/>
      <c r="CL34" s="368"/>
      <c r="CM34" s="368"/>
      <c r="CN34" s="177"/>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7"/>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77"/>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7"/>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7"/>
      <c r="BW35" s="367">
        <f t="shared" ref="BW35:BW43" si="2">IF(BY35="","",BW34+1)</f>
        <v>8</v>
      </c>
      <c r="BX35" s="367"/>
      <c r="BY35" s="368" t="str">
        <f>IF('各会計、関係団体の財政状況及び健全化判断比率'!B69="","",'各会計、関係団体の財政状況及び健全化判断比率'!B69)</f>
        <v>東河環境センター</v>
      </c>
      <c r="BZ35" s="368"/>
      <c r="CA35" s="368"/>
      <c r="CB35" s="368"/>
      <c r="CC35" s="368"/>
      <c r="CD35" s="368"/>
      <c r="CE35" s="368"/>
      <c r="CF35" s="368"/>
      <c r="CG35" s="368"/>
      <c r="CH35" s="368"/>
      <c r="CI35" s="368"/>
      <c r="CJ35" s="368"/>
      <c r="CK35" s="368"/>
      <c r="CL35" s="368"/>
      <c r="CM35" s="368"/>
      <c r="CN35" s="177"/>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7"/>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77"/>
      <c r="AM36" s="367" t="str">
        <f t="shared" si="0"/>
        <v/>
      </c>
      <c r="AN36" s="367"/>
      <c r="AO36" s="368"/>
      <c r="AP36" s="368"/>
      <c r="AQ36" s="368"/>
      <c r="AR36" s="368"/>
      <c r="AS36" s="368"/>
      <c r="AT36" s="368"/>
      <c r="AU36" s="368"/>
      <c r="AV36" s="368"/>
      <c r="AW36" s="368"/>
      <c r="AX36" s="368"/>
      <c r="AY36" s="368"/>
      <c r="AZ36" s="368"/>
      <c r="BA36" s="368"/>
      <c r="BB36" s="368"/>
      <c r="BC36" s="368"/>
      <c r="BD36" s="177"/>
      <c r="BE36" s="367" t="str">
        <f t="shared" si="1"/>
        <v/>
      </c>
      <c r="BF36" s="367"/>
      <c r="BG36" s="368"/>
      <c r="BH36" s="368"/>
      <c r="BI36" s="368"/>
      <c r="BJ36" s="368"/>
      <c r="BK36" s="368"/>
      <c r="BL36" s="368"/>
      <c r="BM36" s="368"/>
      <c r="BN36" s="368"/>
      <c r="BO36" s="368"/>
      <c r="BP36" s="368"/>
      <c r="BQ36" s="368"/>
      <c r="BR36" s="368"/>
      <c r="BS36" s="368"/>
      <c r="BT36" s="368"/>
      <c r="BU36" s="368"/>
      <c r="BV36" s="177"/>
      <c r="BW36" s="367">
        <f t="shared" si="2"/>
        <v>9</v>
      </c>
      <c r="BX36" s="367"/>
      <c r="BY36" s="368" t="str">
        <f>IF('各会計、関係団体の財政状況及び健全化判断比率'!B70="","",'各会計、関係団体の財政状況及び健全化判断比率'!B70)</f>
        <v>伊豆斎場組合</v>
      </c>
      <c r="BZ36" s="368"/>
      <c r="CA36" s="368"/>
      <c r="CB36" s="368"/>
      <c r="CC36" s="368"/>
      <c r="CD36" s="368"/>
      <c r="CE36" s="368"/>
      <c r="CF36" s="368"/>
      <c r="CG36" s="368"/>
      <c r="CH36" s="368"/>
      <c r="CI36" s="368"/>
      <c r="CJ36" s="368"/>
      <c r="CK36" s="368"/>
      <c r="CL36" s="368"/>
      <c r="CM36" s="368"/>
      <c r="CN36" s="177"/>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7"/>
      <c r="U37" s="367" t="str">
        <f t="shared" si="4"/>
        <v/>
      </c>
      <c r="V37" s="367"/>
      <c r="W37" s="368"/>
      <c r="X37" s="368"/>
      <c r="Y37" s="368"/>
      <c r="Z37" s="368"/>
      <c r="AA37" s="368"/>
      <c r="AB37" s="368"/>
      <c r="AC37" s="368"/>
      <c r="AD37" s="368"/>
      <c r="AE37" s="368"/>
      <c r="AF37" s="368"/>
      <c r="AG37" s="368"/>
      <c r="AH37" s="368"/>
      <c r="AI37" s="368"/>
      <c r="AJ37" s="368"/>
      <c r="AK37" s="368"/>
      <c r="AL37" s="177"/>
      <c r="AM37" s="367" t="str">
        <f t="shared" si="0"/>
        <v/>
      </c>
      <c r="AN37" s="367"/>
      <c r="AO37" s="368"/>
      <c r="AP37" s="368"/>
      <c r="AQ37" s="368"/>
      <c r="AR37" s="368"/>
      <c r="AS37" s="368"/>
      <c r="AT37" s="368"/>
      <c r="AU37" s="368"/>
      <c r="AV37" s="368"/>
      <c r="AW37" s="368"/>
      <c r="AX37" s="368"/>
      <c r="AY37" s="368"/>
      <c r="AZ37" s="368"/>
      <c r="BA37" s="368"/>
      <c r="BB37" s="368"/>
      <c r="BC37" s="368"/>
      <c r="BD37" s="177"/>
      <c r="BE37" s="367" t="str">
        <f t="shared" si="1"/>
        <v/>
      </c>
      <c r="BF37" s="367"/>
      <c r="BG37" s="368"/>
      <c r="BH37" s="368"/>
      <c r="BI37" s="368"/>
      <c r="BJ37" s="368"/>
      <c r="BK37" s="368"/>
      <c r="BL37" s="368"/>
      <c r="BM37" s="368"/>
      <c r="BN37" s="368"/>
      <c r="BO37" s="368"/>
      <c r="BP37" s="368"/>
      <c r="BQ37" s="368"/>
      <c r="BR37" s="368"/>
      <c r="BS37" s="368"/>
      <c r="BT37" s="368"/>
      <c r="BU37" s="368"/>
      <c r="BV37" s="177"/>
      <c r="BW37" s="367">
        <f t="shared" si="2"/>
        <v>10</v>
      </c>
      <c r="BX37" s="367"/>
      <c r="BY37" s="368" t="str">
        <f>IF('各会計、関係団体の財政状況及び健全化判断比率'!B71="","",'各会計、関係団体の財政状況及び健全化判断比率'!B71)</f>
        <v>静岡県市町総合事務組合</v>
      </c>
      <c r="BZ37" s="368"/>
      <c r="CA37" s="368"/>
      <c r="CB37" s="368"/>
      <c r="CC37" s="368"/>
      <c r="CD37" s="368"/>
      <c r="CE37" s="368"/>
      <c r="CF37" s="368"/>
      <c r="CG37" s="368"/>
      <c r="CH37" s="368"/>
      <c r="CI37" s="368"/>
      <c r="CJ37" s="368"/>
      <c r="CK37" s="368"/>
      <c r="CL37" s="368"/>
      <c r="CM37" s="368"/>
      <c r="CN37" s="177"/>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t="str">
        <f t="shared" si="0"/>
        <v/>
      </c>
      <c r="AN38" s="367"/>
      <c r="AO38" s="368"/>
      <c r="AP38" s="368"/>
      <c r="AQ38" s="368"/>
      <c r="AR38" s="368"/>
      <c r="AS38" s="368"/>
      <c r="AT38" s="368"/>
      <c r="AU38" s="368"/>
      <c r="AV38" s="368"/>
      <c r="AW38" s="368"/>
      <c r="AX38" s="368"/>
      <c r="AY38" s="368"/>
      <c r="AZ38" s="368"/>
      <c r="BA38" s="368"/>
      <c r="BB38" s="368"/>
      <c r="BC38" s="368"/>
      <c r="BD38" s="177"/>
      <c r="BE38" s="367" t="str">
        <f t="shared" si="1"/>
        <v/>
      </c>
      <c r="BF38" s="367"/>
      <c r="BG38" s="368"/>
      <c r="BH38" s="368"/>
      <c r="BI38" s="368"/>
      <c r="BJ38" s="368"/>
      <c r="BK38" s="368"/>
      <c r="BL38" s="368"/>
      <c r="BM38" s="368"/>
      <c r="BN38" s="368"/>
      <c r="BO38" s="368"/>
      <c r="BP38" s="368"/>
      <c r="BQ38" s="368"/>
      <c r="BR38" s="368"/>
      <c r="BS38" s="368"/>
      <c r="BT38" s="368"/>
      <c r="BU38" s="368"/>
      <c r="BV38" s="177"/>
      <c r="BW38" s="367">
        <f t="shared" si="2"/>
        <v>11</v>
      </c>
      <c r="BX38" s="367"/>
      <c r="BY38" s="368" t="str">
        <f>IF('各会計、関係団体の財政状況及び健全化判断比率'!B72="","",'各会計、関係団体の財政状況及び健全化判断比率'!B72)</f>
        <v>静岡県地方税滞納整理機構</v>
      </c>
      <c r="BZ38" s="368"/>
      <c r="CA38" s="368"/>
      <c r="CB38" s="368"/>
      <c r="CC38" s="368"/>
      <c r="CD38" s="368"/>
      <c r="CE38" s="368"/>
      <c r="CF38" s="368"/>
      <c r="CG38" s="368"/>
      <c r="CH38" s="368"/>
      <c r="CI38" s="368"/>
      <c r="CJ38" s="368"/>
      <c r="CK38" s="368"/>
      <c r="CL38" s="368"/>
      <c r="CM38" s="368"/>
      <c r="CN38" s="177"/>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t="str">
        <f t="shared" si="0"/>
        <v/>
      </c>
      <c r="AN39" s="367"/>
      <c r="AO39" s="368"/>
      <c r="AP39" s="368"/>
      <c r="AQ39" s="368"/>
      <c r="AR39" s="368"/>
      <c r="AS39" s="368"/>
      <c r="AT39" s="368"/>
      <c r="AU39" s="368"/>
      <c r="AV39" s="368"/>
      <c r="AW39" s="368"/>
      <c r="AX39" s="368"/>
      <c r="AY39" s="368"/>
      <c r="AZ39" s="368"/>
      <c r="BA39" s="368"/>
      <c r="BB39" s="368"/>
      <c r="BC39" s="368"/>
      <c r="BD39" s="177"/>
      <c r="BE39" s="367" t="str">
        <f t="shared" si="1"/>
        <v/>
      </c>
      <c r="BF39" s="367"/>
      <c r="BG39" s="368"/>
      <c r="BH39" s="368"/>
      <c r="BI39" s="368"/>
      <c r="BJ39" s="368"/>
      <c r="BK39" s="368"/>
      <c r="BL39" s="368"/>
      <c r="BM39" s="368"/>
      <c r="BN39" s="368"/>
      <c r="BO39" s="368"/>
      <c r="BP39" s="368"/>
      <c r="BQ39" s="368"/>
      <c r="BR39" s="368"/>
      <c r="BS39" s="368"/>
      <c r="BT39" s="368"/>
      <c r="BU39" s="368"/>
      <c r="BV39" s="177"/>
      <c r="BW39" s="367">
        <f t="shared" si="2"/>
        <v>12</v>
      </c>
      <c r="BX39" s="367"/>
      <c r="BY39" s="368" t="str">
        <f>IF('各会計、関係団体の財政状況及び健全化判断比率'!B73="","",'各会計、関係団体の財政状況及び健全化判断比率'!B73)</f>
        <v>駿東伊豆消防組合</v>
      </c>
      <c r="BZ39" s="368"/>
      <c r="CA39" s="368"/>
      <c r="CB39" s="368"/>
      <c r="CC39" s="368"/>
      <c r="CD39" s="368"/>
      <c r="CE39" s="368"/>
      <c r="CF39" s="368"/>
      <c r="CG39" s="368"/>
      <c r="CH39" s="368"/>
      <c r="CI39" s="368"/>
      <c r="CJ39" s="368"/>
      <c r="CK39" s="368"/>
      <c r="CL39" s="368"/>
      <c r="CM39" s="368"/>
      <c r="CN39" s="177"/>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t="str">
        <f t="shared" si="1"/>
        <v/>
      </c>
      <c r="BF40" s="367"/>
      <c r="BG40" s="368"/>
      <c r="BH40" s="368"/>
      <c r="BI40" s="368"/>
      <c r="BJ40" s="368"/>
      <c r="BK40" s="368"/>
      <c r="BL40" s="368"/>
      <c r="BM40" s="368"/>
      <c r="BN40" s="368"/>
      <c r="BO40" s="368"/>
      <c r="BP40" s="368"/>
      <c r="BQ40" s="368"/>
      <c r="BR40" s="368"/>
      <c r="BS40" s="368"/>
      <c r="BT40" s="368"/>
      <c r="BU40" s="368"/>
      <c r="BV40" s="177"/>
      <c r="BW40" s="367">
        <f t="shared" si="2"/>
        <v>13</v>
      </c>
      <c r="BX40" s="367"/>
      <c r="BY40" s="368" t="str">
        <f>IF('各会計、関係団体の財政状況及び健全化判断比率'!B74="","",'各会計、関係団体の財政状況及び健全化判断比率'!B74)</f>
        <v>静岡県後期高齢者医療広域連合</v>
      </c>
      <c r="BZ40" s="368"/>
      <c r="CA40" s="368"/>
      <c r="CB40" s="368"/>
      <c r="CC40" s="368"/>
      <c r="CD40" s="368"/>
      <c r="CE40" s="368"/>
      <c r="CF40" s="368"/>
      <c r="CG40" s="368"/>
      <c r="CH40" s="368"/>
      <c r="CI40" s="368"/>
      <c r="CJ40" s="368"/>
      <c r="CK40" s="368"/>
      <c r="CL40" s="368"/>
      <c r="CM40" s="368"/>
      <c r="CN40" s="177"/>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t="str">
        <f t="shared" si="1"/>
        <v/>
      </c>
      <c r="BF41" s="367"/>
      <c r="BG41" s="368"/>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t="str">
        <f t="shared" si="1"/>
        <v/>
      </c>
      <c r="BF42" s="367"/>
      <c r="BG42" s="368"/>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0MzOkBQaPUK6zcl3t51DqHp1R2k+tQNblfAh6qGk3adfttzmT2ucAKfC6R6jBdYcmQ1re1cRtso4NN7XgJNDA==" saltValue="syKg5C4sfmgtc8ba9c3ZR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570</v>
      </c>
      <c r="D34" s="1151"/>
      <c r="E34" s="1152"/>
      <c r="F34" s="32">
        <v>21.67</v>
      </c>
      <c r="G34" s="33">
        <v>20.56</v>
      </c>
      <c r="H34" s="33">
        <v>18.989999999999998</v>
      </c>
      <c r="I34" s="33">
        <v>15.22</v>
      </c>
      <c r="J34" s="34">
        <v>11.95</v>
      </c>
      <c r="K34" s="22"/>
      <c r="L34" s="22"/>
      <c r="M34" s="22"/>
      <c r="N34" s="22"/>
      <c r="O34" s="22"/>
      <c r="P34" s="22"/>
    </row>
    <row r="35" spans="1:16" ht="39" customHeight="1" x14ac:dyDescent="0.15">
      <c r="A35" s="22"/>
      <c r="B35" s="35"/>
      <c r="C35" s="1145" t="s">
        <v>571</v>
      </c>
      <c r="D35" s="1146"/>
      <c r="E35" s="1147"/>
      <c r="F35" s="36">
        <v>6.76</v>
      </c>
      <c r="G35" s="37">
        <v>8.31</v>
      </c>
      <c r="H35" s="37">
        <v>10.94</v>
      </c>
      <c r="I35" s="37">
        <v>11.56</v>
      </c>
      <c r="J35" s="38">
        <v>11.19</v>
      </c>
      <c r="K35" s="22"/>
      <c r="L35" s="22"/>
      <c r="M35" s="22"/>
      <c r="N35" s="22"/>
      <c r="O35" s="22"/>
      <c r="P35" s="22"/>
    </row>
    <row r="36" spans="1:16" ht="39" customHeight="1" x14ac:dyDescent="0.15">
      <c r="A36" s="22"/>
      <c r="B36" s="35"/>
      <c r="C36" s="1145" t="s">
        <v>572</v>
      </c>
      <c r="D36" s="1146"/>
      <c r="E36" s="1147"/>
      <c r="F36" s="36">
        <v>1.34</v>
      </c>
      <c r="G36" s="37">
        <v>1.24</v>
      </c>
      <c r="H36" s="37">
        <v>1.54</v>
      </c>
      <c r="I36" s="37">
        <v>0.97</v>
      </c>
      <c r="J36" s="38">
        <v>1.29</v>
      </c>
      <c r="K36" s="22"/>
      <c r="L36" s="22"/>
      <c r="M36" s="22"/>
      <c r="N36" s="22"/>
      <c r="O36" s="22"/>
      <c r="P36" s="22"/>
    </row>
    <row r="37" spans="1:16" ht="39" customHeight="1" x14ac:dyDescent="0.15">
      <c r="A37" s="22"/>
      <c r="B37" s="35"/>
      <c r="C37" s="1145" t="s">
        <v>573</v>
      </c>
      <c r="D37" s="1146"/>
      <c r="E37" s="1147"/>
      <c r="F37" s="36">
        <v>0.84</v>
      </c>
      <c r="G37" s="37">
        <v>0.56999999999999995</v>
      </c>
      <c r="H37" s="37">
        <v>0.56999999999999995</v>
      </c>
      <c r="I37" s="37">
        <v>0.56000000000000005</v>
      </c>
      <c r="J37" s="38">
        <v>0.26</v>
      </c>
      <c r="K37" s="22"/>
      <c r="L37" s="22"/>
      <c r="M37" s="22"/>
      <c r="N37" s="22"/>
      <c r="O37" s="22"/>
      <c r="P37" s="22"/>
    </row>
    <row r="38" spans="1:16" ht="39" customHeight="1" x14ac:dyDescent="0.15">
      <c r="A38" s="22"/>
      <c r="B38" s="35"/>
      <c r="C38" s="1145" t="s">
        <v>574</v>
      </c>
      <c r="D38" s="1146"/>
      <c r="E38" s="1147"/>
      <c r="F38" s="36">
        <v>0.03</v>
      </c>
      <c r="G38" s="37">
        <v>0.04</v>
      </c>
      <c r="H38" s="37">
        <v>0.08</v>
      </c>
      <c r="I38" s="37">
        <v>0.06</v>
      </c>
      <c r="J38" s="38">
        <v>7.0000000000000007E-2</v>
      </c>
      <c r="K38" s="22"/>
      <c r="L38" s="22"/>
      <c r="M38" s="22"/>
      <c r="N38" s="22"/>
      <c r="O38" s="22"/>
      <c r="P38" s="22"/>
    </row>
    <row r="39" spans="1:16" ht="39" customHeight="1" x14ac:dyDescent="0.15">
      <c r="A39" s="22"/>
      <c r="B39" s="35"/>
      <c r="C39" s="1145" t="s">
        <v>575</v>
      </c>
      <c r="D39" s="1146"/>
      <c r="E39" s="1147"/>
      <c r="F39" s="36">
        <v>0.01</v>
      </c>
      <c r="G39" s="37">
        <v>0.02</v>
      </c>
      <c r="H39" s="37">
        <v>0.01</v>
      </c>
      <c r="I39" s="37">
        <v>0.01</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577</v>
      </c>
      <c r="D43" s="1149"/>
      <c r="E43" s="1150"/>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lnZptKnSuDUaodhHNeM/fqOXf7SiQKMXa2AktkNwAZh7BdhPCTq1jL9lcoXdXLFtVM3TKUUHHyVNalvvyVN3A==" saltValue="+l05scqDvdE+crnBB0qe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522</v>
      </c>
      <c r="L45" s="60">
        <v>530</v>
      </c>
      <c r="M45" s="60">
        <v>537</v>
      </c>
      <c r="N45" s="60">
        <v>615</v>
      </c>
      <c r="O45" s="61">
        <v>566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t="s">
        <v>520</v>
      </c>
      <c r="L48" s="64" t="s">
        <v>520</v>
      </c>
      <c r="M48" s="64" t="s">
        <v>520</v>
      </c>
      <c r="N48" s="64" t="s">
        <v>520</v>
      </c>
      <c r="O48" s="65" t="s">
        <v>520</v>
      </c>
      <c r="P48" s="48"/>
      <c r="Q48" s="48"/>
      <c r="R48" s="48"/>
      <c r="S48" s="48"/>
      <c r="T48" s="48"/>
      <c r="U48" s="48"/>
    </row>
    <row r="49" spans="1:21" ht="30.75" customHeight="1" x14ac:dyDescent="0.15">
      <c r="A49" s="48"/>
      <c r="B49" s="1178"/>
      <c r="C49" s="1179"/>
      <c r="D49" s="62"/>
      <c r="E49" s="1155" t="s">
        <v>16</v>
      </c>
      <c r="F49" s="1155"/>
      <c r="G49" s="1155"/>
      <c r="H49" s="1155"/>
      <c r="I49" s="1155"/>
      <c r="J49" s="1156"/>
      <c r="K49" s="63">
        <v>5</v>
      </c>
      <c r="L49" s="64">
        <v>6</v>
      </c>
      <c r="M49" s="64">
        <v>7</v>
      </c>
      <c r="N49" s="64">
        <v>13</v>
      </c>
      <c r="O49" s="65">
        <v>52</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17</v>
      </c>
      <c r="N50" s="64">
        <v>16</v>
      </c>
      <c r="O50" s="65">
        <v>15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380</v>
      </c>
      <c r="L52" s="64">
        <v>384</v>
      </c>
      <c r="M52" s="64">
        <v>386</v>
      </c>
      <c r="N52" s="64">
        <v>386</v>
      </c>
      <c r="O52" s="65">
        <v>373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148</v>
      </c>
      <c r="L53" s="69">
        <v>153</v>
      </c>
      <c r="M53" s="69">
        <v>175</v>
      </c>
      <c r="N53" s="69">
        <v>258</v>
      </c>
      <c r="O53" s="70">
        <v>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Gn1EkzSwvLM+L2I3M4X5EtqQdlg/CUBzx0D3v1VdJYbPoMdY38iS71swxpY4Plc/Gv/bcIMhHBgv12KVZDeQQ==" saltValue="4p3jsqCP1CX4otlVYMo2G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1">
        <v>5036</v>
      </c>
      <c r="J41" s="352">
        <v>5056</v>
      </c>
      <c r="K41" s="352">
        <v>5153</v>
      </c>
      <c r="L41" s="352">
        <v>4886</v>
      </c>
      <c r="M41" s="353">
        <v>4528</v>
      </c>
    </row>
    <row r="42" spans="2:13" ht="27.75" customHeight="1" x14ac:dyDescent="0.15">
      <c r="B42" s="1186"/>
      <c r="C42" s="1187"/>
      <c r="D42" s="106"/>
      <c r="E42" s="1190" t="s">
        <v>34</v>
      </c>
      <c r="F42" s="1190"/>
      <c r="G42" s="1190"/>
      <c r="H42" s="1191"/>
      <c r="I42" s="354" t="s">
        <v>520</v>
      </c>
      <c r="J42" s="355" t="s">
        <v>520</v>
      </c>
      <c r="K42" s="355" t="s">
        <v>520</v>
      </c>
      <c r="L42" s="355" t="s">
        <v>520</v>
      </c>
      <c r="M42" s="356" t="s">
        <v>520</v>
      </c>
    </row>
    <row r="43" spans="2:13" ht="27.75" customHeight="1" x14ac:dyDescent="0.15">
      <c r="B43" s="1186"/>
      <c r="C43" s="1187"/>
      <c r="D43" s="106"/>
      <c r="E43" s="1190" t="s">
        <v>35</v>
      </c>
      <c r="F43" s="1190"/>
      <c r="G43" s="1190"/>
      <c r="H43" s="1191"/>
      <c r="I43" s="354" t="s">
        <v>520</v>
      </c>
      <c r="J43" s="355" t="s">
        <v>520</v>
      </c>
      <c r="K43" s="355" t="s">
        <v>520</v>
      </c>
      <c r="L43" s="355" t="s">
        <v>520</v>
      </c>
      <c r="M43" s="356" t="s">
        <v>520</v>
      </c>
    </row>
    <row r="44" spans="2:13" ht="27.75" customHeight="1" x14ac:dyDescent="0.15">
      <c r="B44" s="1186"/>
      <c r="C44" s="1187"/>
      <c r="D44" s="106"/>
      <c r="E44" s="1190" t="s">
        <v>36</v>
      </c>
      <c r="F44" s="1190"/>
      <c r="G44" s="1190"/>
      <c r="H44" s="1191"/>
      <c r="I44" s="354">
        <v>522</v>
      </c>
      <c r="J44" s="355">
        <v>943</v>
      </c>
      <c r="K44" s="355">
        <v>973</v>
      </c>
      <c r="L44" s="355">
        <v>1027</v>
      </c>
      <c r="M44" s="356">
        <v>1044</v>
      </c>
    </row>
    <row r="45" spans="2:13" ht="27.75" customHeight="1" x14ac:dyDescent="0.15">
      <c r="B45" s="1186"/>
      <c r="C45" s="1187"/>
      <c r="D45" s="106"/>
      <c r="E45" s="1190" t="s">
        <v>37</v>
      </c>
      <c r="F45" s="1190"/>
      <c r="G45" s="1190"/>
      <c r="H45" s="1191"/>
      <c r="I45" s="354">
        <v>1364</v>
      </c>
      <c r="J45" s="355">
        <v>1064</v>
      </c>
      <c r="K45" s="355">
        <v>1010</v>
      </c>
      <c r="L45" s="355">
        <v>1032</v>
      </c>
      <c r="M45" s="356">
        <v>954</v>
      </c>
    </row>
    <row r="46" spans="2:13" ht="27.75" customHeight="1" x14ac:dyDescent="0.15">
      <c r="B46" s="1186"/>
      <c r="C46" s="1187"/>
      <c r="D46" s="107"/>
      <c r="E46" s="1190" t="s">
        <v>38</v>
      </c>
      <c r="F46" s="1190"/>
      <c r="G46" s="1190"/>
      <c r="H46" s="1191"/>
      <c r="I46" s="354" t="s">
        <v>520</v>
      </c>
      <c r="J46" s="355" t="s">
        <v>520</v>
      </c>
      <c r="K46" s="355" t="s">
        <v>520</v>
      </c>
      <c r="L46" s="355" t="s">
        <v>520</v>
      </c>
      <c r="M46" s="356" t="s">
        <v>520</v>
      </c>
    </row>
    <row r="47" spans="2:13" ht="27.75" customHeight="1" x14ac:dyDescent="0.15">
      <c r="B47" s="1186"/>
      <c r="C47" s="1187"/>
      <c r="D47" s="108"/>
      <c r="E47" s="1200" t="s">
        <v>39</v>
      </c>
      <c r="F47" s="1201"/>
      <c r="G47" s="1201"/>
      <c r="H47" s="1202"/>
      <c r="I47" s="354" t="s">
        <v>520</v>
      </c>
      <c r="J47" s="355" t="s">
        <v>520</v>
      </c>
      <c r="K47" s="355" t="s">
        <v>520</v>
      </c>
      <c r="L47" s="355" t="s">
        <v>520</v>
      </c>
      <c r="M47" s="356" t="s">
        <v>520</v>
      </c>
    </row>
    <row r="48" spans="2:13" ht="27.75" customHeight="1" x14ac:dyDescent="0.15">
      <c r="B48" s="1186"/>
      <c r="C48" s="1187"/>
      <c r="D48" s="106"/>
      <c r="E48" s="1190" t="s">
        <v>40</v>
      </c>
      <c r="F48" s="1190"/>
      <c r="G48" s="1190"/>
      <c r="H48" s="1191"/>
      <c r="I48" s="354" t="s">
        <v>520</v>
      </c>
      <c r="J48" s="355" t="s">
        <v>520</v>
      </c>
      <c r="K48" s="355" t="s">
        <v>520</v>
      </c>
      <c r="L48" s="355" t="s">
        <v>520</v>
      </c>
      <c r="M48" s="356" t="s">
        <v>520</v>
      </c>
    </row>
    <row r="49" spans="2:13" ht="27.75" customHeight="1" x14ac:dyDescent="0.15">
      <c r="B49" s="1188"/>
      <c r="C49" s="1189"/>
      <c r="D49" s="106"/>
      <c r="E49" s="1190" t="s">
        <v>41</v>
      </c>
      <c r="F49" s="1190"/>
      <c r="G49" s="1190"/>
      <c r="H49" s="1191"/>
      <c r="I49" s="354" t="s">
        <v>520</v>
      </c>
      <c r="J49" s="355" t="s">
        <v>520</v>
      </c>
      <c r="K49" s="355" t="s">
        <v>520</v>
      </c>
      <c r="L49" s="355" t="s">
        <v>520</v>
      </c>
      <c r="M49" s="356" t="s">
        <v>520</v>
      </c>
    </row>
    <row r="50" spans="2:13" ht="27.75" customHeight="1" x14ac:dyDescent="0.15">
      <c r="B50" s="1184" t="s">
        <v>42</v>
      </c>
      <c r="C50" s="1185"/>
      <c r="D50" s="109"/>
      <c r="E50" s="1190" t="s">
        <v>43</v>
      </c>
      <c r="F50" s="1190"/>
      <c r="G50" s="1190"/>
      <c r="H50" s="1191"/>
      <c r="I50" s="354">
        <v>677</v>
      </c>
      <c r="J50" s="355">
        <v>610</v>
      </c>
      <c r="K50" s="355">
        <v>741</v>
      </c>
      <c r="L50" s="355">
        <v>1264</v>
      </c>
      <c r="M50" s="356">
        <v>1534</v>
      </c>
    </row>
    <row r="51" spans="2:13" ht="27.75" customHeight="1" x14ac:dyDescent="0.15">
      <c r="B51" s="1186"/>
      <c r="C51" s="1187"/>
      <c r="D51" s="106"/>
      <c r="E51" s="1190" t="s">
        <v>44</v>
      </c>
      <c r="F51" s="1190"/>
      <c r="G51" s="1190"/>
      <c r="H51" s="1191"/>
      <c r="I51" s="354" t="s">
        <v>520</v>
      </c>
      <c r="J51" s="355" t="s">
        <v>520</v>
      </c>
      <c r="K51" s="355" t="s">
        <v>520</v>
      </c>
      <c r="L51" s="355" t="s">
        <v>520</v>
      </c>
      <c r="M51" s="356" t="s">
        <v>520</v>
      </c>
    </row>
    <row r="52" spans="2:13" ht="27.75" customHeight="1" x14ac:dyDescent="0.15">
      <c r="B52" s="1188"/>
      <c r="C52" s="1189"/>
      <c r="D52" s="106"/>
      <c r="E52" s="1190" t="s">
        <v>45</v>
      </c>
      <c r="F52" s="1190"/>
      <c r="G52" s="1190"/>
      <c r="H52" s="1191"/>
      <c r="I52" s="354">
        <v>4440</v>
      </c>
      <c r="J52" s="355">
        <v>4567</v>
      </c>
      <c r="K52" s="355">
        <v>4558</v>
      </c>
      <c r="L52" s="355">
        <v>4454</v>
      </c>
      <c r="M52" s="356">
        <v>4265</v>
      </c>
    </row>
    <row r="53" spans="2:13" ht="27.75" customHeight="1" thickBot="1" x14ac:dyDescent="0.2">
      <c r="B53" s="1192" t="s">
        <v>46</v>
      </c>
      <c r="C53" s="1193"/>
      <c r="D53" s="110"/>
      <c r="E53" s="1194" t="s">
        <v>47</v>
      </c>
      <c r="F53" s="1194"/>
      <c r="G53" s="1194"/>
      <c r="H53" s="1195"/>
      <c r="I53" s="357">
        <v>1805</v>
      </c>
      <c r="J53" s="358">
        <v>1886</v>
      </c>
      <c r="K53" s="358">
        <v>1838</v>
      </c>
      <c r="L53" s="358">
        <v>1228</v>
      </c>
      <c r="M53" s="359">
        <v>727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Lfh01O3gCnHeJoA8m/s7y8pwA6xHWNcuwq+LST+ZlMHfKyJbox/bxXtwHsoFtNG2Z8IygUqjiWTgFzpNjZDGg==" saltValue="RRLW5ktHRebCmy1588s9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741</v>
      </c>
      <c r="G55" s="122">
        <v>1264</v>
      </c>
      <c r="H55" s="123">
        <v>1534</v>
      </c>
    </row>
    <row r="56" spans="2:8" ht="52.5" customHeight="1" x14ac:dyDescent="0.15">
      <c r="B56" s="124"/>
      <c r="C56" s="1213" t="s">
        <v>51</v>
      </c>
      <c r="D56" s="1213"/>
      <c r="E56" s="1214"/>
      <c r="F56" s="125" t="s">
        <v>520</v>
      </c>
      <c r="G56" s="125" t="s">
        <v>520</v>
      </c>
      <c r="H56" s="126" t="s">
        <v>520</v>
      </c>
    </row>
    <row r="57" spans="2:8" ht="53.25" customHeight="1" x14ac:dyDescent="0.15">
      <c r="B57" s="124"/>
      <c r="C57" s="1215" t="s">
        <v>52</v>
      </c>
      <c r="D57" s="1215"/>
      <c r="E57" s="1216"/>
      <c r="F57" s="127">
        <v>420</v>
      </c>
      <c r="G57" s="127">
        <v>464</v>
      </c>
      <c r="H57" s="128">
        <v>667</v>
      </c>
    </row>
    <row r="58" spans="2:8" ht="45.75" customHeight="1" x14ac:dyDescent="0.15">
      <c r="B58" s="129"/>
      <c r="C58" s="1203" t="s">
        <v>592</v>
      </c>
      <c r="D58" s="1204"/>
      <c r="E58" s="1205"/>
      <c r="F58" s="360">
        <v>318</v>
      </c>
      <c r="G58" s="360">
        <v>371</v>
      </c>
      <c r="H58" s="361">
        <v>524</v>
      </c>
    </row>
    <row r="59" spans="2:8" ht="45.75" customHeight="1" x14ac:dyDescent="0.15">
      <c r="B59" s="129"/>
      <c r="C59" s="1203" t="s">
        <v>593</v>
      </c>
      <c r="D59" s="1204"/>
      <c r="E59" s="1205"/>
      <c r="F59" s="360">
        <v>18</v>
      </c>
      <c r="G59" s="360">
        <v>18</v>
      </c>
      <c r="H59" s="361">
        <v>68</v>
      </c>
    </row>
    <row r="60" spans="2:8" ht="45.75" customHeight="1" x14ac:dyDescent="0.15">
      <c r="B60" s="129"/>
      <c r="C60" s="1203" t="s">
        <v>594</v>
      </c>
      <c r="D60" s="1204"/>
      <c r="E60" s="1205"/>
      <c r="F60" s="360">
        <v>33</v>
      </c>
      <c r="G60" s="360">
        <v>33</v>
      </c>
      <c r="H60" s="361">
        <v>33</v>
      </c>
    </row>
    <row r="61" spans="2:8" ht="45.75" customHeight="1" x14ac:dyDescent="0.15">
      <c r="B61" s="129"/>
      <c r="C61" s="1203" t="s">
        <v>595</v>
      </c>
      <c r="D61" s="1204"/>
      <c r="E61" s="1205"/>
      <c r="F61" s="360">
        <v>28</v>
      </c>
      <c r="G61" s="360">
        <v>28</v>
      </c>
      <c r="H61" s="361">
        <v>28</v>
      </c>
    </row>
    <row r="62" spans="2:8" ht="45.75" customHeight="1" thickBot="1" x14ac:dyDescent="0.2">
      <c r="B62" s="130"/>
      <c r="C62" s="1206" t="s">
        <v>596</v>
      </c>
      <c r="D62" s="1207"/>
      <c r="E62" s="1208"/>
      <c r="F62" s="362">
        <v>0</v>
      </c>
      <c r="G62" s="362">
        <v>0</v>
      </c>
      <c r="H62" s="363">
        <v>7</v>
      </c>
    </row>
    <row r="63" spans="2:8" ht="52.5" customHeight="1" thickBot="1" x14ac:dyDescent="0.2">
      <c r="B63" s="131"/>
      <c r="C63" s="1209" t="s">
        <v>53</v>
      </c>
      <c r="D63" s="1209"/>
      <c r="E63" s="1210"/>
      <c r="F63" s="132">
        <v>1161</v>
      </c>
      <c r="G63" s="132">
        <v>1728</v>
      </c>
      <c r="H63" s="133">
        <v>2201</v>
      </c>
    </row>
    <row r="64" spans="2:8" x14ac:dyDescent="0.15"/>
  </sheetData>
  <sheetProtection algorithmName="SHA-512" hashValue="NrwvkAMAfZDkN3Z7EQsVChY4Hpv4iqK/Cq0E82j8yn+n8gcgVsxnFtpFliNCxvV+6LfVykB4+zMNCDOOVF+vXg==" saltValue="lfjCVlmiUroNA1JE2SAS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559</v>
      </c>
      <c r="G2" s="147"/>
      <c r="H2" s="148"/>
    </row>
    <row r="3" spans="1:8" x14ac:dyDescent="0.15">
      <c r="A3" s="144" t="s">
        <v>552</v>
      </c>
      <c r="B3" s="149"/>
      <c r="C3" s="150"/>
      <c r="D3" s="151">
        <v>34705</v>
      </c>
      <c r="E3" s="152"/>
      <c r="F3" s="153">
        <v>88328</v>
      </c>
      <c r="G3" s="154"/>
      <c r="H3" s="155"/>
    </row>
    <row r="4" spans="1:8" x14ac:dyDescent="0.15">
      <c r="A4" s="156"/>
      <c r="B4" s="157"/>
      <c r="C4" s="158"/>
      <c r="D4" s="159">
        <v>17633</v>
      </c>
      <c r="E4" s="160"/>
      <c r="F4" s="161">
        <v>49013</v>
      </c>
      <c r="G4" s="162"/>
      <c r="H4" s="163"/>
    </row>
    <row r="5" spans="1:8" x14ac:dyDescent="0.15">
      <c r="A5" s="144" t="s">
        <v>554</v>
      </c>
      <c r="B5" s="149"/>
      <c r="C5" s="150"/>
      <c r="D5" s="151">
        <v>47705</v>
      </c>
      <c r="E5" s="152"/>
      <c r="F5" s="153">
        <v>103390</v>
      </c>
      <c r="G5" s="154"/>
      <c r="H5" s="155"/>
    </row>
    <row r="6" spans="1:8" x14ac:dyDescent="0.15">
      <c r="A6" s="156"/>
      <c r="B6" s="157"/>
      <c r="C6" s="158"/>
      <c r="D6" s="159">
        <v>17186</v>
      </c>
      <c r="E6" s="160"/>
      <c r="F6" s="161">
        <v>51269</v>
      </c>
      <c r="G6" s="162"/>
      <c r="H6" s="163"/>
    </row>
    <row r="7" spans="1:8" x14ac:dyDescent="0.15">
      <c r="A7" s="144" t="s">
        <v>555</v>
      </c>
      <c r="B7" s="149"/>
      <c r="C7" s="150"/>
      <c r="D7" s="151">
        <v>62138</v>
      </c>
      <c r="E7" s="152"/>
      <c r="F7" s="153">
        <v>117234</v>
      </c>
      <c r="G7" s="154"/>
      <c r="H7" s="155"/>
    </row>
    <row r="8" spans="1:8" x14ac:dyDescent="0.15">
      <c r="A8" s="156"/>
      <c r="B8" s="157"/>
      <c r="C8" s="158"/>
      <c r="D8" s="159">
        <v>32284</v>
      </c>
      <c r="E8" s="160"/>
      <c r="F8" s="161">
        <v>59796</v>
      </c>
      <c r="G8" s="162"/>
      <c r="H8" s="163"/>
    </row>
    <row r="9" spans="1:8" x14ac:dyDescent="0.15">
      <c r="A9" s="144" t="s">
        <v>556</v>
      </c>
      <c r="B9" s="149"/>
      <c r="C9" s="150"/>
      <c r="D9" s="151">
        <v>34207</v>
      </c>
      <c r="E9" s="152"/>
      <c r="F9" s="153">
        <v>97758</v>
      </c>
      <c r="G9" s="154"/>
      <c r="H9" s="155"/>
    </row>
    <row r="10" spans="1:8" x14ac:dyDescent="0.15">
      <c r="A10" s="156"/>
      <c r="B10" s="157"/>
      <c r="C10" s="158"/>
      <c r="D10" s="159">
        <v>13429</v>
      </c>
      <c r="E10" s="160"/>
      <c r="F10" s="161">
        <v>45946</v>
      </c>
      <c r="G10" s="162"/>
      <c r="H10" s="163"/>
    </row>
    <row r="11" spans="1:8" x14ac:dyDescent="0.15">
      <c r="A11" s="144" t="s">
        <v>557</v>
      </c>
      <c r="B11" s="149"/>
      <c r="C11" s="150"/>
      <c r="D11" s="151">
        <v>35359</v>
      </c>
      <c r="E11" s="152"/>
      <c r="F11" s="153">
        <v>91338</v>
      </c>
      <c r="G11" s="154"/>
      <c r="H11" s="155"/>
    </row>
    <row r="12" spans="1:8" x14ac:dyDescent="0.15">
      <c r="A12" s="156"/>
      <c r="B12" s="157"/>
      <c r="C12" s="164"/>
      <c r="D12" s="159">
        <v>16243</v>
      </c>
      <c r="E12" s="160"/>
      <c r="F12" s="161">
        <v>43989</v>
      </c>
      <c r="G12" s="162"/>
      <c r="H12" s="163"/>
    </row>
    <row r="13" spans="1:8" x14ac:dyDescent="0.15">
      <c r="A13" s="144"/>
      <c r="B13" s="149"/>
      <c r="C13" s="165"/>
      <c r="D13" s="166">
        <v>42823</v>
      </c>
      <c r="E13" s="167"/>
      <c r="F13" s="168">
        <v>99610</v>
      </c>
      <c r="G13" s="169"/>
      <c r="H13" s="155"/>
    </row>
    <row r="14" spans="1:8" x14ac:dyDescent="0.15">
      <c r="A14" s="156"/>
      <c r="B14" s="157"/>
      <c r="C14" s="158"/>
      <c r="D14" s="159">
        <v>19355</v>
      </c>
      <c r="E14" s="160"/>
      <c r="F14" s="161">
        <v>50003</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6.77</v>
      </c>
      <c r="C19" s="170">
        <f>ROUND(VALUE(SUBSTITUTE(実質収支比率等に係る経年分析!G$48,"▲","-")),2)</f>
        <v>8.31</v>
      </c>
      <c r="D19" s="170">
        <f>ROUND(VALUE(SUBSTITUTE(実質収支比率等に係る経年分析!H$48,"▲","-")),2)</f>
        <v>10.94</v>
      </c>
      <c r="E19" s="170">
        <f>ROUND(VALUE(SUBSTITUTE(実質収支比率等に係る経年分析!I$48,"▲","-")),2)</f>
        <v>11.56</v>
      </c>
      <c r="F19" s="170">
        <f>ROUND(VALUE(SUBSTITUTE(実質収支比率等に係る経年分析!J$48,"▲","-")),2)</f>
        <v>11.19</v>
      </c>
    </row>
    <row r="20" spans="1:11" x14ac:dyDescent="0.15">
      <c r="A20" s="170" t="s">
        <v>57</v>
      </c>
      <c r="B20" s="170">
        <f>ROUND(VALUE(SUBSTITUTE(実質収支比率等に係る経年分析!F$47,"▲","-")),2)</f>
        <v>19.39</v>
      </c>
      <c r="C20" s="170">
        <f>ROUND(VALUE(SUBSTITUTE(実質収支比率等に係る経年分析!G$47,"▲","-")),2)</f>
        <v>17.48</v>
      </c>
      <c r="D20" s="170">
        <f>ROUND(VALUE(SUBSTITUTE(実質収支比率等に係る経年分析!H$47,"▲","-")),2)</f>
        <v>20.309999999999999</v>
      </c>
      <c r="E20" s="170">
        <f>ROUND(VALUE(SUBSTITUTE(実質収支比率等に係る経年分析!I$47,"▲","-")),2)</f>
        <v>32.380000000000003</v>
      </c>
      <c r="F20" s="170">
        <f>ROUND(VALUE(SUBSTITUTE(実質収支比率等に係る経年分析!J$47,"▲","-")),2)</f>
        <v>40.78</v>
      </c>
    </row>
    <row r="21" spans="1:11" x14ac:dyDescent="0.15">
      <c r="A21" s="170" t="s">
        <v>58</v>
      </c>
      <c r="B21" s="170">
        <f>IF(ISNUMBER(VALUE(SUBSTITUTE(実質収支比率等に係る経年分析!F$49,"▲","-"))),ROUND(VALUE(SUBSTITUTE(実質収支比率等に係る経年分析!F$49,"▲","-")),2),NA())</f>
        <v>-6.14</v>
      </c>
      <c r="C21" s="170">
        <f>IF(ISNUMBER(VALUE(SUBSTITUTE(実質収支比率等に係る経年分析!G$49,"▲","-"))),ROUND(VALUE(SUBSTITUTE(実質収支比率等に係る経年分析!G$49,"▲","-")),2),NA())</f>
        <v>-6.26</v>
      </c>
      <c r="D21" s="170">
        <f>IF(ISNUMBER(VALUE(SUBSTITUTE(実質収支比率等に係る経年分析!H$49,"▲","-"))),ROUND(VALUE(SUBSTITUTE(実質収支比率等に係る経年分析!H$49,"▲","-")),2),NA())</f>
        <v>-0.55000000000000004</v>
      </c>
      <c r="E21" s="170">
        <f>IF(ISNUMBER(VALUE(SUBSTITUTE(実質収支比率等に係る経年分析!I$49,"▲","-"))),ROUND(VALUE(SUBSTITUTE(実質収支比率等に係る経年分析!I$49,"▲","-")),2),NA())</f>
        <v>14.73</v>
      </c>
      <c r="F21" s="170">
        <f>IF(ISNUMBER(VALUE(SUBSTITUTE(実質収支比率等に係る経年分析!J$49,"▲","-"))),ROUND(VALUE(SUBSTITUTE(実質収支比率等に係る経年分析!J$49,"▲","-")),2),NA())</f>
        <v>6.36</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x14ac:dyDescent="0.15">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0.01</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0.01</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0.01</v>
      </c>
    </row>
    <row r="32" spans="1:11" x14ac:dyDescent="0.15">
      <c r="A32" s="171" t="str">
        <f>IF(連結実質赤字比率に係る赤字・黒字の構成分析!C$38="",NA(),連結実質赤字比率に係る赤字・黒字の構成分析!C$38)</f>
        <v>風力発電事業特別会計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0.04</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0.08</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7.0000000000000007E-2</v>
      </c>
    </row>
    <row r="33" spans="1:16" x14ac:dyDescent="0.15">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0.84</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0.56999999999999995</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0.56999999999999995</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0.56000000000000005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0.26</v>
      </c>
    </row>
    <row r="34" spans="1:16" x14ac:dyDescent="0.15">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1.34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1.24</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1.54</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0.97</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1.29</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6.76</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8.31</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10.94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11.56</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11.19</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21.67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20.56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18.989999999999998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15.22</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11.95</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380</v>
      </c>
      <c r="E42" s="172"/>
      <c r="F42" s="172"/>
      <c r="G42" s="172">
        <f>'実質公債費比率（分子）の構造'!L$52</f>
        <v>384</v>
      </c>
      <c r="H42" s="172"/>
      <c r="I42" s="172"/>
      <c r="J42" s="172">
        <f>'実質公債費比率（分子）の構造'!M$52</f>
        <v>386</v>
      </c>
      <c r="K42" s="172"/>
      <c r="L42" s="172"/>
      <c r="M42" s="172">
        <f>'実質公債費比率（分子）の構造'!N$52</f>
        <v>386</v>
      </c>
      <c r="N42" s="172"/>
      <c r="O42" s="172"/>
      <c r="P42" s="172">
        <f>'実質公債費比率（分子）の構造'!O$52</f>
        <v>373</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1</v>
      </c>
      <c r="C44" s="172"/>
      <c r="D44" s="172"/>
      <c r="E44" s="172">
        <f>'実質公債費比率（分子）の構造'!L$50</f>
        <v>1</v>
      </c>
      <c r="F44" s="172"/>
      <c r="G44" s="172"/>
      <c r="H44" s="172">
        <f>'実質公債費比率（分子）の構造'!M$50</f>
        <v>17</v>
      </c>
      <c r="I44" s="172"/>
      <c r="J44" s="172"/>
      <c r="K44" s="172">
        <f>'実質公債費比率（分子）の構造'!N$50</f>
        <v>16</v>
      </c>
      <c r="L44" s="172"/>
      <c r="M44" s="172"/>
      <c r="N44" s="172">
        <f>'実質公債費比率（分子）の構造'!O$50</f>
        <v>15</v>
      </c>
      <c r="O44" s="172"/>
      <c r="P44" s="172"/>
    </row>
    <row r="45" spans="1:16" x14ac:dyDescent="0.15">
      <c r="A45" s="172" t="s">
        <v>68</v>
      </c>
      <c r="B45" s="172">
        <f>'実質公債費比率（分子）の構造'!K$49</f>
        <v>5</v>
      </c>
      <c r="C45" s="172"/>
      <c r="D45" s="172"/>
      <c r="E45" s="172">
        <f>'実質公債費比率（分子）の構造'!L$49</f>
        <v>6</v>
      </c>
      <c r="F45" s="172"/>
      <c r="G45" s="172"/>
      <c r="H45" s="172">
        <f>'実質公債費比率（分子）の構造'!M$49</f>
        <v>7</v>
      </c>
      <c r="I45" s="172"/>
      <c r="J45" s="172"/>
      <c r="K45" s="172">
        <f>'実質公債費比率（分子）の構造'!N$49</f>
        <v>13</v>
      </c>
      <c r="L45" s="172"/>
      <c r="M45" s="172"/>
      <c r="N45" s="172">
        <f>'実質公債費比率（分子）の構造'!O$49</f>
        <v>52</v>
      </c>
      <c r="O45" s="172"/>
      <c r="P45" s="172"/>
    </row>
    <row r="46" spans="1:16" x14ac:dyDescent="0.15">
      <c r="A46" s="172" t="s">
        <v>69</v>
      </c>
      <c r="B46" s="172" t="str">
        <f>'実質公債費比率（分子）の構造'!K$48</f>
        <v>-</v>
      </c>
      <c r="C46" s="172"/>
      <c r="D46" s="172"/>
      <c r="E46" s="172" t="str">
        <f>'実質公債費比率（分子）の構造'!L$48</f>
        <v>-</v>
      </c>
      <c r="F46" s="172"/>
      <c r="G46" s="172"/>
      <c r="H46" s="172" t="str">
        <f>'実質公債費比率（分子）の構造'!M$48</f>
        <v>-</v>
      </c>
      <c r="I46" s="172"/>
      <c r="J46" s="172"/>
      <c r="K46" s="172" t="str">
        <f>'実質公債費比率（分子）の構造'!N$48</f>
        <v>-</v>
      </c>
      <c r="L46" s="172"/>
      <c r="M46" s="172"/>
      <c r="N46" s="172" t="str">
        <f>'実質公債費比率（分子）の構造'!O$48</f>
        <v>-</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522</v>
      </c>
      <c r="C49" s="172"/>
      <c r="D49" s="172"/>
      <c r="E49" s="172">
        <f>'実質公債費比率（分子）の構造'!L$45</f>
        <v>530</v>
      </c>
      <c r="F49" s="172"/>
      <c r="G49" s="172"/>
      <c r="H49" s="172">
        <f>'実質公債費比率（分子）の構造'!M$45</f>
        <v>537</v>
      </c>
      <c r="I49" s="172"/>
      <c r="J49" s="172"/>
      <c r="K49" s="172">
        <f>'実質公債費比率（分子）の構造'!N$45</f>
        <v>615</v>
      </c>
      <c r="L49" s="172"/>
      <c r="M49" s="172"/>
      <c r="N49" s="172">
        <f>'実質公債費比率（分子）の構造'!O$45</f>
        <v>566</v>
      </c>
      <c r="O49" s="172"/>
      <c r="P49" s="172"/>
    </row>
    <row r="50" spans="1:16" x14ac:dyDescent="0.15">
      <c r="A50" s="172" t="s">
        <v>73</v>
      </c>
      <c r="B50" s="172" t="e">
        <f>NA()</f>
        <v>#N/A</v>
      </c>
      <c r="C50" s="172">
        <f>IF(ISNUMBER('実質公債費比率（分子）の構造'!K$53),'実質公債費比率（分子）の構造'!K$53,NA())</f>
        <v>148</v>
      </c>
      <c r="D50" s="172" t="e">
        <f>NA()</f>
        <v>#N/A</v>
      </c>
      <c r="E50" s="172" t="e">
        <f>NA()</f>
        <v>#N/A</v>
      </c>
      <c r="F50" s="172">
        <f>IF(ISNUMBER('実質公債費比率（分子）の構造'!L$53),'実質公債費比率（分子）の構造'!L$53,NA())</f>
        <v>153</v>
      </c>
      <c r="G50" s="172" t="e">
        <f>NA()</f>
        <v>#N/A</v>
      </c>
      <c r="H50" s="172" t="e">
        <f>NA()</f>
        <v>#N/A</v>
      </c>
      <c r="I50" s="172">
        <f>IF(ISNUMBER('実質公債費比率（分子）の構造'!M$53),'実質公債費比率（分子）の構造'!M$53,NA())</f>
        <v>175</v>
      </c>
      <c r="J50" s="172" t="e">
        <f>NA()</f>
        <v>#N/A</v>
      </c>
      <c r="K50" s="172" t="e">
        <f>NA()</f>
        <v>#N/A</v>
      </c>
      <c r="L50" s="172">
        <f>IF(ISNUMBER('実質公債費比率（分子）の構造'!N$53),'実質公債費比率（分子）の構造'!N$53,NA())</f>
        <v>258</v>
      </c>
      <c r="M50" s="172" t="e">
        <f>NA()</f>
        <v>#N/A</v>
      </c>
      <c r="N50" s="172" t="e">
        <f>NA()</f>
        <v>#N/A</v>
      </c>
      <c r="O50" s="172">
        <f>IF(ISNUMBER('実質公債費比率（分子）の構造'!O$53),'実質公債費比率（分子）の構造'!O$53,NA())</f>
        <v>260</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4440</v>
      </c>
      <c r="E56" s="171"/>
      <c r="F56" s="171"/>
      <c r="G56" s="171">
        <f>'将来負担比率（分子）の構造'!J$52</f>
        <v>4567</v>
      </c>
      <c r="H56" s="171"/>
      <c r="I56" s="171"/>
      <c r="J56" s="171">
        <f>'将来負担比率（分子）の構造'!K$52</f>
        <v>4558</v>
      </c>
      <c r="K56" s="171"/>
      <c r="L56" s="171"/>
      <c r="M56" s="171">
        <f>'将来負担比率（分子）の構造'!L$52</f>
        <v>4454</v>
      </c>
      <c r="N56" s="171"/>
      <c r="O56" s="171"/>
      <c r="P56" s="171">
        <f>'将来負担比率（分子）の構造'!M$52</f>
        <v>4265</v>
      </c>
    </row>
    <row r="57" spans="1:16" x14ac:dyDescent="0.15">
      <c r="A57" s="171" t="s">
        <v>44</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43</v>
      </c>
      <c r="B58" s="171"/>
      <c r="C58" s="171"/>
      <c r="D58" s="171">
        <f>'将来負担比率（分子）の構造'!I$50</f>
        <v>677</v>
      </c>
      <c r="E58" s="171"/>
      <c r="F58" s="171"/>
      <c r="G58" s="171">
        <f>'将来負担比率（分子）の構造'!J$50</f>
        <v>610</v>
      </c>
      <c r="H58" s="171"/>
      <c r="I58" s="171"/>
      <c r="J58" s="171">
        <f>'将来負担比率（分子）の構造'!K$50</f>
        <v>741</v>
      </c>
      <c r="K58" s="171"/>
      <c r="L58" s="171"/>
      <c r="M58" s="171">
        <f>'将来負担比率（分子）の構造'!L$50</f>
        <v>1264</v>
      </c>
      <c r="N58" s="171"/>
      <c r="O58" s="171"/>
      <c r="P58" s="171">
        <f>'将来負担比率（分子）の構造'!M$50</f>
        <v>1534</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1364</v>
      </c>
      <c r="C62" s="171"/>
      <c r="D62" s="171"/>
      <c r="E62" s="171">
        <f>'将来負担比率（分子）の構造'!J$45</f>
        <v>1064</v>
      </c>
      <c r="F62" s="171"/>
      <c r="G62" s="171"/>
      <c r="H62" s="171">
        <f>'将来負担比率（分子）の構造'!K$45</f>
        <v>1010</v>
      </c>
      <c r="I62" s="171"/>
      <c r="J62" s="171"/>
      <c r="K62" s="171">
        <f>'将来負担比率（分子）の構造'!L$45</f>
        <v>1032</v>
      </c>
      <c r="L62" s="171"/>
      <c r="M62" s="171"/>
      <c r="N62" s="171">
        <f>'将来負担比率（分子）の構造'!M$45</f>
        <v>954</v>
      </c>
      <c r="O62" s="171"/>
      <c r="P62" s="171"/>
    </row>
    <row r="63" spans="1:16" x14ac:dyDescent="0.15">
      <c r="A63" s="171" t="s">
        <v>36</v>
      </c>
      <c r="B63" s="171">
        <f>'将来負担比率（分子）の構造'!I$44</f>
        <v>522</v>
      </c>
      <c r="C63" s="171"/>
      <c r="D63" s="171"/>
      <c r="E63" s="171">
        <f>'将来負担比率（分子）の構造'!J$44</f>
        <v>943</v>
      </c>
      <c r="F63" s="171"/>
      <c r="G63" s="171"/>
      <c r="H63" s="171">
        <f>'将来負担比率（分子）の構造'!K$44</f>
        <v>973</v>
      </c>
      <c r="I63" s="171"/>
      <c r="J63" s="171"/>
      <c r="K63" s="171">
        <f>'将来負担比率（分子）の構造'!L$44</f>
        <v>1027</v>
      </c>
      <c r="L63" s="171"/>
      <c r="M63" s="171"/>
      <c r="N63" s="171">
        <f>'将来負担比率（分子）の構造'!M$44</f>
        <v>1044</v>
      </c>
      <c r="O63" s="171"/>
      <c r="P63" s="171"/>
    </row>
    <row r="64" spans="1:16" x14ac:dyDescent="0.15">
      <c r="A64" s="171" t="s">
        <v>35</v>
      </c>
      <c r="B64" s="171" t="str">
        <f>'将来負担比率（分子）の構造'!I$43</f>
        <v>-</v>
      </c>
      <c r="C64" s="171"/>
      <c r="D64" s="171"/>
      <c r="E64" s="171" t="str">
        <f>'将来負担比率（分子）の構造'!J$43</f>
        <v>-</v>
      </c>
      <c r="F64" s="171"/>
      <c r="G64" s="171"/>
      <c r="H64" s="171" t="str">
        <f>'将来負担比率（分子）の構造'!K$43</f>
        <v>-</v>
      </c>
      <c r="I64" s="171"/>
      <c r="J64" s="171"/>
      <c r="K64" s="171" t="str">
        <f>'将来負担比率（分子）の構造'!L$43</f>
        <v>-</v>
      </c>
      <c r="L64" s="171"/>
      <c r="M64" s="171"/>
      <c r="N64" s="171" t="str">
        <f>'将来負担比率（分子）の構造'!M$43</f>
        <v>-</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5036</v>
      </c>
      <c r="C66" s="171"/>
      <c r="D66" s="171"/>
      <c r="E66" s="171">
        <f>'将来負担比率（分子）の構造'!J$41</f>
        <v>5056</v>
      </c>
      <c r="F66" s="171"/>
      <c r="G66" s="171"/>
      <c r="H66" s="171">
        <f>'将来負担比率（分子）の構造'!K$41</f>
        <v>5153</v>
      </c>
      <c r="I66" s="171"/>
      <c r="J66" s="171"/>
      <c r="K66" s="171">
        <f>'将来負担比率（分子）の構造'!L$41</f>
        <v>4886</v>
      </c>
      <c r="L66" s="171"/>
      <c r="M66" s="171"/>
      <c r="N66" s="171">
        <f>'将来負担比率（分子）の構造'!M$41</f>
        <v>4528</v>
      </c>
      <c r="O66" s="171"/>
      <c r="P66" s="171"/>
    </row>
    <row r="67" spans="1:16" x14ac:dyDescent="0.15">
      <c r="A67" s="171" t="s">
        <v>77</v>
      </c>
      <c r="B67" s="171" t="e">
        <f>NA()</f>
        <v>#N/A</v>
      </c>
      <c r="C67" s="171">
        <f>IF(ISNUMBER('将来負担比率（分子）の構造'!I$53), IF('将来負担比率（分子）の構造'!I$53 &lt; 0, 0, '将来負担比率（分子）の構造'!I$53), NA())</f>
        <v>1805</v>
      </c>
      <c r="D67" s="171" t="e">
        <f>NA()</f>
        <v>#N/A</v>
      </c>
      <c r="E67" s="171" t="e">
        <f>NA()</f>
        <v>#N/A</v>
      </c>
      <c r="F67" s="171">
        <f>IF(ISNUMBER('将来負担比率（分子）の構造'!J$53), IF('将来負担比率（分子）の構造'!J$53 &lt; 0, 0, '将来負担比率（分子）の構造'!J$53), NA())</f>
        <v>1886</v>
      </c>
      <c r="G67" s="171" t="e">
        <f>NA()</f>
        <v>#N/A</v>
      </c>
      <c r="H67" s="171" t="e">
        <f>NA()</f>
        <v>#N/A</v>
      </c>
      <c r="I67" s="171">
        <f>IF(ISNUMBER('将来負担比率（分子）の構造'!K$53), IF('将来負担比率（分子）の構造'!K$53 &lt; 0, 0, '将来負担比率（分子）の構造'!K$53), NA())</f>
        <v>1838</v>
      </c>
      <c r="J67" s="171" t="e">
        <f>NA()</f>
        <v>#N/A</v>
      </c>
      <c r="K67" s="171" t="e">
        <f>NA()</f>
        <v>#N/A</v>
      </c>
      <c r="L67" s="171">
        <f>IF(ISNUMBER('将来負担比率（分子）の構造'!L$53), IF('将来負担比率（分子）の構造'!L$53 &lt; 0, 0, '将来負担比率（分子）の構造'!L$53), NA())</f>
        <v>1228</v>
      </c>
      <c r="M67" s="171" t="e">
        <f>NA()</f>
        <v>#N/A</v>
      </c>
      <c r="N67" s="171" t="e">
        <f>NA()</f>
        <v>#N/A</v>
      </c>
      <c r="O67" s="171">
        <f>IF(ISNUMBER('将来負担比率（分子）の構造'!M$53), IF('将来負担比率（分子）の構造'!M$53 &lt; 0, 0, '将来負担比率（分子）の構造'!M$53), NA())</f>
        <v>727</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741</v>
      </c>
      <c r="C72" s="175">
        <f>基金残高に係る経年分析!G55</f>
        <v>1264</v>
      </c>
      <c r="D72" s="175">
        <f>基金残高に係る経年分析!H55</f>
        <v>1534</v>
      </c>
    </row>
    <row r="73" spans="1:16" x14ac:dyDescent="0.15">
      <c r="A73" s="174" t="s">
        <v>80</v>
      </c>
      <c r="B73" s="175" t="str">
        <f>基金残高に係る経年分析!F56</f>
        <v>-</v>
      </c>
      <c r="C73" s="175" t="str">
        <f>基金残高に係る経年分析!G56</f>
        <v>-</v>
      </c>
      <c r="D73" s="175" t="str">
        <f>基金残高に係る経年分析!H56</f>
        <v>-</v>
      </c>
    </row>
    <row r="74" spans="1:16" x14ac:dyDescent="0.15">
      <c r="A74" s="174" t="s">
        <v>81</v>
      </c>
      <c r="B74" s="175">
        <f>基金残高に係る経年分析!F57</f>
        <v>420</v>
      </c>
      <c r="C74" s="175">
        <f>基金残高に係る経年分析!G57</f>
        <v>464</v>
      </c>
      <c r="D74" s="175">
        <f>基金残高に係る経年分析!H57</f>
        <v>667</v>
      </c>
    </row>
  </sheetData>
  <sheetProtection algorithmName="SHA-512" hashValue="PZb0WVKFPhwrckBBC2V9f8vEdMYle72ws7n5ZT+FTMwVltY33YuW8nskLP29rPdKcqpferTrwlRMPc0CEMoEWQ==" saltValue="WdY6I+IoHO+b/R6oH98q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217</v>
      </c>
      <c r="DI1" s="718"/>
      <c r="DJ1" s="718"/>
      <c r="DK1" s="718"/>
      <c r="DL1" s="718"/>
      <c r="DM1" s="718"/>
      <c r="DN1" s="719"/>
      <c r="DO1" s="210"/>
      <c r="DP1" s="717" t="s">
        <v>218</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219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1883854</v>
      </c>
      <c r="S5" s="677"/>
      <c r="T5" s="677"/>
      <c r="U5" s="677"/>
      <c r="V5" s="677"/>
      <c r="W5" s="677"/>
      <c r="X5" s="677"/>
      <c r="Y5" s="702"/>
      <c r="Z5" s="715">
        <v>28.7</v>
      </c>
      <c r="AA5" s="715"/>
      <c r="AB5" s="715"/>
      <c r="AC5" s="715"/>
      <c r="AD5" s="716">
        <v>1883854</v>
      </c>
      <c r="AE5" s="716"/>
      <c r="AF5" s="716"/>
      <c r="AG5" s="716"/>
      <c r="AH5" s="716"/>
      <c r="AI5" s="716"/>
      <c r="AJ5" s="716"/>
      <c r="AK5" s="716"/>
      <c r="AL5" s="703">
        <v>49.9</v>
      </c>
      <c r="AM5" s="685"/>
      <c r="AN5" s="685"/>
      <c r="AO5" s="704"/>
      <c r="AP5" s="679" t="s">
        <v>231</v>
      </c>
      <c r="AQ5" s="680"/>
      <c r="AR5" s="680"/>
      <c r="AS5" s="680"/>
      <c r="AT5" s="680"/>
      <c r="AU5" s="680"/>
      <c r="AV5" s="680"/>
      <c r="AW5" s="680"/>
      <c r="AX5" s="680"/>
      <c r="AY5" s="680"/>
      <c r="AZ5" s="680"/>
      <c r="BA5" s="680"/>
      <c r="BB5" s="680"/>
      <c r="BC5" s="680"/>
      <c r="BD5" s="680"/>
      <c r="BE5" s="680"/>
      <c r="BF5" s="681"/>
      <c r="BG5" s="621">
        <v>1791897</v>
      </c>
      <c r="BH5" s="622"/>
      <c r="BI5" s="622"/>
      <c r="BJ5" s="622"/>
      <c r="BK5" s="622"/>
      <c r="BL5" s="622"/>
      <c r="BM5" s="622"/>
      <c r="BN5" s="623"/>
      <c r="BO5" s="659">
        <v>95.1</v>
      </c>
      <c r="BP5" s="659"/>
      <c r="BQ5" s="659"/>
      <c r="BR5" s="659"/>
      <c r="BS5" s="660" t="s">
        <v>232</v>
      </c>
      <c r="BT5" s="660"/>
      <c r="BU5" s="660"/>
      <c r="BV5" s="660"/>
      <c r="BW5" s="660"/>
      <c r="BX5" s="660"/>
      <c r="BY5" s="660"/>
      <c r="BZ5" s="660"/>
      <c r="CA5" s="660"/>
      <c r="CB5" s="695"/>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55287</v>
      </c>
      <c r="S6" s="622"/>
      <c r="T6" s="622"/>
      <c r="U6" s="622"/>
      <c r="V6" s="622"/>
      <c r="W6" s="622"/>
      <c r="X6" s="622"/>
      <c r="Y6" s="623"/>
      <c r="Z6" s="659">
        <v>0.8</v>
      </c>
      <c r="AA6" s="659"/>
      <c r="AB6" s="659"/>
      <c r="AC6" s="659"/>
      <c r="AD6" s="660">
        <v>55287</v>
      </c>
      <c r="AE6" s="660"/>
      <c r="AF6" s="660"/>
      <c r="AG6" s="660"/>
      <c r="AH6" s="660"/>
      <c r="AI6" s="660"/>
      <c r="AJ6" s="660"/>
      <c r="AK6" s="660"/>
      <c r="AL6" s="624">
        <v>1.5</v>
      </c>
      <c r="AM6" s="625"/>
      <c r="AN6" s="625"/>
      <c r="AO6" s="661"/>
      <c r="AP6" s="618" t="s">
        <v>237</v>
      </c>
      <c r="AQ6" s="619"/>
      <c r="AR6" s="619"/>
      <c r="AS6" s="619"/>
      <c r="AT6" s="619"/>
      <c r="AU6" s="619"/>
      <c r="AV6" s="619"/>
      <c r="AW6" s="619"/>
      <c r="AX6" s="619"/>
      <c r="AY6" s="619"/>
      <c r="AZ6" s="619"/>
      <c r="BA6" s="619"/>
      <c r="BB6" s="619"/>
      <c r="BC6" s="619"/>
      <c r="BD6" s="619"/>
      <c r="BE6" s="619"/>
      <c r="BF6" s="620"/>
      <c r="BG6" s="621">
        <v>1791897</v>
      </c>
      <c r="BH6" s="622"/>
      <c r="BI6" s="622"/>
      <c r="BJ6" s="622"/>
      <c r="BK6" s="622"/>
      <c r="BL6" s="622"/>
      <c r="BM6" s="622"/>
      <c r="BN6" s="623"/>
      <c r="BO6" s="659">
        <v>95.1</v>
      </c>
      <c r="BP6" s="659"/>
      <c r="BQ6" s="659"/>
      <c r="BR6" s="659"/>
      <c r="BS6" s="660" t="s">
        <v>238</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60951</v>
      </c>
      <c r="CS6" s="622"/>
      <c r="CT6" s="622"/>
      <c r="CU6" s="622"/>
      <c r="CV6" s="622"/>
      <c r="CW6" s="622"/>
      <c r="CX6" s="622"/>
      <c r="CY6" s="623"/>
      <c r="CZ6" s="703">
        <v>1</v>
      </c>
      <c r="DA6" s="685"/>
      <c r="DB6" s="685"/>
      <c r="DC6" s="705"/>
      <c r="DD6" s="627" t="s">
        <v>178</v>
      </c>
      <c r="DE6" s="622"/>
      <c r="DF6" s="622"/>
      <c r="DG6" s="622"/>
      <c r="DH6" s="622"/>
      <c r="DI6" s="622"/>
      <c r="DJ6" s="622"/>
      <c r="DK6" s="622"/>
      <c r="DL6" s="622"/>
      <c r="DM6" s="622"/>
      <c r="DN6" s="622"/>
      <c r="DO6" s="622"/>
      <c r="DP6" s="623"/>
      <c r="DQ6" s="627">
        <v>60951</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568</v>
      </c>
      <c r="S7" s="622"/>
      <c r="T7" s="622"/>
      <c r="U7" s="622"/>
      <c r="V7" s="622"/>
      <c r="W7" s="622"/>
      <c r="X7" s="622"/>
      <c r="Y7" s="623"/>
      <c r="Z7" s="659">
        <v>0</v>
      </c>
      <c r="AA7" s="659"/>
      <c r="AB7" s="659"/>
      <c r="AC7" s="659"/>
      <c r="AD7" s="660">
        <v>568</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505207</v>
      </c>
      <c r="BH7" s="622"/>
      <c r="BI7" s="622"/>
      <c r="BJ7" s="622"/>
      <c r="BK7" s="622"/>
      <c r="BL7" s="622"/>
      <c r="BM7" s="622"/>
      <c r="BN7" s="623"/>
      <c r="BO7" s="659">
        <v>26.8</v>
      </c>
      <c r="BP7" s="659"/>
      <c r="BQ7" s="659"/>
      <c r="BR7" s="659"/>
      <c r="BS7" s="660" t="s">
        <v>238</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1612903</v>
      </c>
      <c r="CS7" s="622"/>
      <c r="CT7" s="622"/>
      <c r="CU7" s="622"/>
      <c r="CV7" s="622"/>
      <c r="CW7" s="622"/>
      <c r="CX7" s="622"/>
      <c r="CY7" s="623"/>
      <c r="CZ7" s="659">
        <v>26.4</v>
      </c>
      <c r="DA7" s="659"/>
      <c r="DB7" s="659"/>
      <c r="DC7" s="659"/>
      <c r="DD7" s="627">
        <v>32569</v>
      </c>
      <c r="DE7" s="622"/>
      <c r="DF7" s="622"/>
      <c r="DG7" s="622"/>
      <c r="DH7" s="622"/>
      <c r="DI7" s="622"/>
      <c r="DJ7" s="622"/>
      <c r="DK7" s="622"/>
      <c r="DL7" s="622"/>
      <c r="DM7" s="622"/>
      <c r="DN7" s="622"/>
      <c r="DO7" s="622"/>
      <c r="DP7" s="623"/>
      <c r="DQ7" s="627">
        <v>1026533</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6325</v>
      </c>
      <c r="S8" s="622"/>
      <c r="T8" s="622"/>
      <c r="U8" s="622"/>
      <c r="V8" s="622"/>
      <c r="W8" s="622"/>
      <c r="X8" s="622"/>
      <c r="Y8" s="623"/>
      <c r="Z8" s="659">
        <v>0.1</v>
      </c>
      <c r="AA8" s="659"/>
      <c r="AB8" s="659"/>
      <c r="AC8" s="659"/>
      <c r="AD8" s="660">
        <v>6325</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28924</v>
      </c>
      <c r="BH8" s="622"/>
      <c r="BI8" s="622"/>
      <c r="BJ8" s="622"/>
      <c r="BK8" s="622"/>
      <c r="BL8" s="622"/>
      <c r="BM8" s="622"/>
      <c r="BN8" s="623"/>
      <c r="BO8" s="659">
        <v>1.5</v>
      </c>
      <c r="BP8" s="659"/>
      <c r="BQ8" s="659"/>
      <c r="BR8" s="659"/>
      <c r="BS8" s="660" t="s">
        <v>178</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1561773</v>
      </c>
      <c r="CS8" s="622"/>
      <c r="CT8" s="622"/>
      <c r="CU8" s="622"/>
      <c r="CV8" s="622"/>
      <c r="CW8" s="622"/>
      <c r="CX8" s="622"/>
      <c r="CY8" s="623"/>
      <c r="CZ8" s="659">
        <v>25.6</v>
      </c>
      <c r="DA8" s="659"/>
      <c r="DB8" s="659"/>
      <c r="DC8" s="659"/>
      <c r="DD8" s="627">
        <v>154</v>
      </c>
      <c r="DE8" s="622"/>
      <c r="DF8" s="622"/>
      <c r="DG8" s="622"/>
      <c r="DH8" s="622"/>
      <c r="DI8" s="622"/>
      <c r="DJ8" s="622"/>
      <c r="DK8" s="622"/>
      <c r="DL8" s="622"/>
      <c r="DM8" s="622"/>
      <c r="DN8" s="622"/>
      <c r="DO8" s="622"/>
      <c r="DP8" s="623"/>
      <c r="DQ8" s="627">
        <v>807424</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6412</v>
      </c>
      <c r="S9" s="622"/>
      <c r="T9" s="622"/>
      <c r="U9" s="622"/>
      <c r="V9" s="622"/>
      <c r="W9" s="622"/>
      <c r="X9" s="622"/>
      <c r="Y9" s="623"/>
      <c r="Z9" s="659">
        <v>0.1</v>
      </c>
      <c r="AA9" s="659"/>
      <c r="AB9" s="659"/>
      <c r="AC9" s="659"/>
      <c r="AD9" s="660">
        <v>6412</v>
      </c>
      <c r="AE9" s="660"/>
      <c r="AF9" s="660"/>
      <c r="AG9" s="660"/>
      <c r="AH9" s="660"/>
      <c r="AI9" s="660"/>
      <c r="AJ9" s="660"/>
      <c r="AK9" s="660"/>
      <c r="AL9" s="624">
        <v>0.2</v>
      </c>
      <c r="AM9" s="625"/>
      <c r="AN9" s="625"/>
      <c r="AO9" s="661"/>
      <c r="AP9" s="618" t="s">
        <v>247</v>
      </c>
      <c r="AQ9" s="619"/>
      <c r="AR9" s="619"/>
      <c r="AS9" s="619"/>
      <c r="AT9" s="619"/>
      <c r="AU9" s="619"/>
      <c r="AV9" s="619"/>
      <c r="AW9" s="619"/>
      <c r="AX9" s="619"/>
      <c r="AY9" s="619"/>
      <c r="AZ9" s="619"/>
      <c r="BA9" s="619"/>
      <c r="BB9" s="619"/>
      <c r="BC9" s="619"/>
      <c r="BD9" s="619"/>
      <c r="BE9" s="619"/>
      <c r="BF9" s="620"/>
      <c r="BG9" s="621">
        <v>406435</v>
      </c>
      <c r="BH9" s="622"/>
      <c r="BI9" s="622"/>
      <c r="BJ9" s="622"/>
      <c r="BK9" s="622"/>
      <c r="BL9" s="622"/>
      <c r="BM9" s="622"/>
      <c r="BN9" s="623"/>
      <c r="BO9" s="659">
        <v>21.6</v>
      </c>
      <c r="BP9" s="659"/>
      <c r="BQ9" s="659"/>
      <c r="BR9" s="659"/>
      <c r="BS9" s="660" t="s">
        <v>178</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689760</v>
      </c>
      <c r="CS9" s="622"/>
      <c r="CT9" s="622"/>
      <c r="CU9" s="622"/>
      <c r="CV9" s="622"/>
      <c r="CW9" s="622"/>
      <c r="CX9" s="622"/>
      <c r="CY9" s="623"/>
      <c r="CZ9" s="659">
        <v>11.3</v>
      </c>
      <c r="DA9" s="659"/>
      <c r="DB9" s="659"/>
      <c r="DC9" s="659"/>
      <c r="DD9" s="627">
        <v>31779</v>
      </c>
      <c r="DE9" s="622"/>
      <c r="DF9" s="622"/>
      <c r="DG9" s="622"/>
      <c r="DH9" s="622"/>
      <c r="DI9" s="622"/>
      <c r="DJ9" s="622"/>
      <c r="DK9" s="622"/>
      <c r="DL9" s="622"/>
      <c r="DM9" s="622"/>
      <c r="DN9" s="622"/>
      <c r="DO9" s="622"/>
      <c r="DP9" s="623"/>
      <c r="DQ9" s="627">
        <v>565709</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178</v>
      </c>
      <c r="S10" s="622"/>
      <c r="T10" s="622"/>
      <c r="U10" s="622"/>
      <c r="V10" s="622"/>
      <c r="W10" s="622"/>
      <c r="X10" s="622"/>
      <c r="Y10" s="623"/>
      <c r="Z10" s="659" t="s">
        <v>238</v>
      </c>
      <c r="AA10" s="659"/>
      <c r="AB10" s="659"/>
      <c r="AC10" s="659"/>
      <c r="AD10" s="660" t="s">
        <v>238</v>
      </c>
      <c r="AE10" s="660"/>
      <c r="AF10" s="660"/>
      <c r="AG10" s="660"/>
      <c r="AH10" s="660"/>
      <c r="AI10" s="660"/>
      <c r="AJ10" s="660"/>
      <c r="AK10" s="660"/>
      <c r="AL10" s="624" t="s">
        <v>178</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48143</v>
      </c>
      <c r="BH10" s="622"/>
      <c r="BI10" s="622"/>
      <c r="BJ10" s="622"/>
      <c r="BK10" s="622"/>
      <c r="BL10" s="622"/>
      <c r="BM10" s="622"/>
      <c r="BN10" s="623"/>
      <c r="BO10" s="659">
        <v>2.6</v>
      </c>
      <c r="BP10" s="659"/>
      <c r="BQ10" s="659"/>
      <c r="BR10" s="659"/>
      <c r="BS10" s="660" t="s">
        <v>238</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252</v>
      </c>
      <c r="CS10" s="622"/>
      <c r="CT10" s="622"/>
      <c r="CU10" s="622"/>
      <c r="CV10" s="622"/>
      <c r="CW10" s="622"/>
      <c r="CX10" s="622"/>
      <c r="CY10" s="623"/>
      <c r="CZ10" s="659" t="s">
        <v>178</v>
      </c>
      <c r="DA10" s="659"/>
      <c r="DB10" s="659"/>
      <c r="DC10" s="659"/>
      <c r="DD10" s="627" t="s">
        <v>252</v>
      </c>
      <c r="DE10" s="622"/>
      <c r="DF10" s="622"/>
      <c r="DG10" s="622"/>
      <c r="DH10" s="622"/>
      <c r="DI10" s="622"/>
      <c r="DJ10" s="622"/>
      <c r="DK10" s="622"/>
      <c r="DL10" s="622"/>
      <c r="DM10" s="622"/>
      <c r="DN10" s="622"/>
      <c r="DO10" s="622"/>
      <c r="DP10" s="623"/>
      <c r="DQ10" s="627" t="s">
        <v>232</v>
      </c>
      <c r="DR10" s="622"/>
      <c r="DS10" s="622"/>
      <c r="DT10" s="622"/>
      <c r="DU10" s="622"/>
      <c r="DV10" s="622"/>
      <c r="DW10" s="622"/>
      <c r="DX10" s="622"/>
      <c r="DY10" s="622"/>
      <c r="DZ10" s="622"/>
      <c r="EA10" s="622"/>
      <c r="EB10" s="622"/>
      <c r="EC10" s="658"/>
    </row>
    <row r="11" spans="2:143" ht="11.25" customHeight="1" x14ac:dyDescent="0.15">
      <c r="B11" s="618" t="s">
        <v>253</v>
      </c>
      <c r="C11" s="619"/>
      <c r="D11" s="619"/>
      <c r="E11" s="619"/>
      <c r="F11" s="619"/>
      <c r="G11" s="619"/>
      <c r="H11" s="619"/>
      <c r="I11" s="619"/>
      <c r="J11" s="619"/>
      <c r="K11" s="619"/>
      <c r="L11" s="619"/>
      <c r="M11" s="619"/>
      <c r="N11" s="619"/>
      <c r="O11" s="619"/>
      <c r="P11" s="619"/>
      <c r="Q11" s="620"/>
      <c r="R11" s="621">
        <v>296444</v>
      </c>
      <c r="S11" s="622"/>
      <c r="T11" s="622"/>
      <c r="U11" s="622"/>
      <c r="V11" s="622"/>
      <c r="W11" s="622"/>
      <c r="X11" s="622"/>
      <c r="Y11" s="623"/>
      <c r="Z11" s="624">
        <v>4.5</v>
      </c>
      <c r="AA11" s="625"/>
      <c r="AB11" s="625"/>
      <c r="AC11" s="626"/>
      <c r="AD11" s="627">
        <v>296444</v>
      </c>
      <c r="AE11" s="622"/>
      <c r="AF11" s="622"/>
      <c r="AG11" s="622"/>
      <c r="AH11" s="622"/>
      <c r="AI11" s="622"/>
      <c r="AJ11" s="622"/>
      <c r="AK11" s="623"/>
      <c r="AL11" s="624">
        <v>7.9</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21705</v>
      </c>
      <c r="BH11" s="622"/>
      <c r="BI11" s="622"/>
      <c r="BJ11" s="622"/>
      <c r="BK11" s="622"/>
      <c r="BL11" s="622"/>
      <c r="BM11" s="622"/>
      <c r="BN11" s="623"/>
      <c r="BO11" s="659">
        <v>1.2</v>
      </c>
      <c r="BP11" s="659"/>
      <c r="BQ11" s="659"/>
      <c r="BR11" s="659"/>
      <c r="BS11" s="660" t="s">
        <v>252</v>
      </c>
      <c r="BT11" s="660"/>
      <c r="BU11" s="660"/>
      <c r="BV11" s="660"/>
      <c r="BW11" s="660"/>
      <c r="BX11" s="660"/>
      <c r="BY11" s="660"/>
      <c r="BZ11" s="660"/>
      <c r="CA11" s="660"/>
      <c r="CB11" s="695"/>
      <c r="CD11" s="618" t="s">
        <v>255</v>
      </c>
      <c r="CE11" s="619"/>
      <c r="CF11" s="619"/>
      <c r="CG11" s="619"/>
      <c r="CH11" s="619"/>
      <c r="CI11" s="619"/>
      <c r="CJ11" s="619"/>
      <c r="CK11" s="619"/>
      <c r="CL11" s="619"/>
      <c r="CM11" s="619"/>
      <c r="CN11" s="619"/>
      <c r="CO11" s="619"/>
      <c r="CP11" s="619"/>
      <c r="CQ11" s="620"/>
      <c r="CR11" s="621">
        <v>160643</v>
      </c>
      <c r="CS11" s="622"/>
      <c r="CT11" s="622"/>
      <c r="CU11" s="622"/>
      <c r="CV11" s="622"/>
      <c r="CW11" s="622"/>
      <c r="CX11" s="622"/>
      <c r="CY11" s="623"/>
      <c r="CZ11" s="659">
        <v>2.6</v>
      </c>
      <c r="DA11" s="659"/>
      <c r="DB11" s="659"/>
      <c r="DC11" s="659"/>
      <c r="DD11" s="627">
        <v>70166</v>
      </c>
      <c r="DE11" s="622"/>
      <c r="DF11" s="622"/>
      <c r="DG11" s="622"/>
      <c r="DH11" s="622"/>
      <c r="DI11" s="622"/>
      <c r="DJ11" s="622"/>
      <c r="DK11" s="622"/>
      <c r="DL11" s="622"/>
      <c r="DM11" s="622"/>
      <c r="DN11" s="622"/>
      <c r="DO11" s="622"/>
      <c r="DP11" s="623"/>
      <c r="DQ11" s="627">
        <v>94534</v>
      </c>
      <c r="DR11" s="622"/>
      <c r="DS11" s="622"/>
      <c r="DT11" s="622"/>
      <c r="DU11" s="622"/>
      <c r="DV11" s="622"/>
      <c r="DW11" s="622"/>
      <c r="DX11" s="622"/>
      <c r="DY11" s="622"/>
      <c r="DZ11" s="622"/>
      <c r="EA11" s="622"/>
      <c r="EB11" s="622"/>
      <c r="EC11" s="658"/>
    </row>
    <row r="12" spans="2:143" ht="11.25" customHeight="1" x14ac:dyDescent="0.15">
      <c r="B12" s="618" t="s">
        <v>256</v>
      </c>
      <c r="C12" s="619"/>
      <c r="D12" s="619"/>
      <c r="E12" s="619"/>
      <c r="F12" s="619"/>
      <c r="G12" s="619"/>
      <c r="H12" s="619"/>
      <c r="I12" s="619"/>
      <c r="J12" s="619"/>
      <c r="K12" s="619"/>
      <c r="L12" s="619"/>
      <c r="M12" s="619"/>
      <c r="N12" s="619"/>
      <c r="O12" s="619"/>
      <c r="P12" s="619"/>
      <c r="Q12" s="620"/>
      <c r="R12" s="621">
        <v>13417</v>
      </c>
      <c r="S12" s="622"/>
      <c r="T12" s="622"/>
      <c r="U12" s="622"/>
      <c r="V12" s="622"/>
      <c r="W12" s="622"/>
      <c r="X12" s="622"/>
      <c r="Y12" s="623"/>
      <c r="Z12" s="659">
        <v>0.2</v>
      </c>
      <c r="AA12" s="659"/>
      <c r="AB12" s="659"/>
      <c r="AC12" s="659"/>
      <c r="AD12" s="660">
        <v>13417</v>
      </c>
      <c r="AE12" s="660"/>
      <c r="AF12" s="660"/>
      <c r="AG12" s="660"/>
      <c r="AH12" s="660"/>
      <c r="AI12" s="660"/>
      <c r="AJ12" s="660"/>
      <c r="AK12" s="660"/>
      <c r="AL12" s="624">
        <v>0.4</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1141195</v>
      </c>
      <c r="BH12" s="622"/>
      <c r="BI12" s="622"/>
      <c r="BJ12" s="622"/>
      <c r="BK12" s="622"/>
      <c r="BL12" s="622"/>
      <c r="BM12" s="622"/>
      <c r="BN12" s="623"/>
      <c r="BO12" s="659">
        <v>60.6</v>
      </c>
      <c r="BP12" s="659"/>
      <c r="BQ12" s="659"/>
      <c r="BR12" s="659"/>
      <c r="BS12" s="660" t="s">
        <v>238</v>
      </c>
      <c r="BT12" s="660"/>
      <c r="BU12" s="660"/>
      <c r="BV12" s="660"/>
      <c r="BW12" s="660"/>
      <c r="BX12" s="660"/>
      <c r="BY12" s="660"/>
      <c r="BZ12" s="660"/>
      <c r="CA12" s="660"/>
      <c r="CB12" s="695"/>
      <c r="CD12" s="618" t="s">
        <v>258</v>
      </c>
      <c r="CE12" s="619"/>
      <c r="CF12" s="619"/>
      <c r="CG12" s="619"/>
      <c r="CH12" s="619"/>
      <c r="CI12" s="619"/>
      <c r="CJ12" s="619"/>
      <c r="CK12" s="619"/>
      <c r="CL12" s="619"/>
      <c r="CM12" s="619"/>
      <c r="CN12" s="619"/>
      <c r="CO12" s="619"/>
      <c r="CP12" s="619"/>
      <c r="CQ12" s="620"/>
      <c r="CR12" s="621">
        <v>322814</v>
      </c>
      <c r="CS12" s="622"/>
      <c r="CT12" s="622"/>
      <c r="CU12" s="622"/>
      <c r="CV12" s="622"/>
      <c r="CW12" s="622"/>
      <c r="CX12" s="622"/>
      <c r="CY12" s="623"/>
      <c r="CZ12" s="659">
        <v>5.3</v>
      </c>
      <c r="DA12" s="659"/>
      <c r="DB12" s="659"/>
      <c r="DC12" s="659"/>
      <c r="DD12" s="627">
        <v>15880</v>
      </c>
      <c r="DE12" s="622"/>
      <c r="DF12" s="622"/>
      <c r="DG12" s="622"/>
      <c r="DH12" s="622"/>
      <c r="DI12" s="622"/>
      <c r="DJ12" s="622"/>
      <c r="DK12" s="622"/>
      <c r="DL12" s="622"/>
      <c r="DM12" s="622"/>
      <c r="DN12" s="622"/>
      <c r="DO12" s="622"/>
      <c r="DP12" s="623"/>
      <c r="DQ12" s="627">
        <v>276684</v>
      </c>
      <c r="DR12" s="622"/>
      <c r="DS12" s="622"/>
      <c r="DT12" s="622"/>
      <c r="DU12" s="622"/>
      <c r="DV12" s="622"/>
      <c r="DW12" s="622"/>
      <c r="DX12" s="622"/>
      <c r="DY12" s="622"/>
      <c r="DZ12" s="622"/>
      <c r="EA12" s="622"/>
      <c r="EB12" s="622"/>
      <c r="EC12" s="658"/>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59" t="s">
        <v>178</v>
      </c>
      <c r="AA13" s="659"/>
      <c r="AB13" s="659"/>
      <c r="AC13" s="659"/>
      <c r="AD13" s="660" t="s">
        <v>178</v>
      </c>
      <c r="AE13" s="660"/>
      <c r="AF13" s="660"/>
      <c r="AG13" s="660"/>
      <c r="AH13" s="660"/>
      <c r="AI13" s="660"/>
      <c r="AJ13" s="660"/>
      <c r="AK13" s="660"/>
      <c r="AL13" s="624" t="s">
        <v>252</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1135901</v>
      </c>
      <c r="BH13" s="622"/>
      <c r="BI13" s="622"/>
      <c r="BJ13" s="622"/>
      <c r="BK13" s="622"/>
      <c r="BL13" s="622"/>
      <c r="BM13" s="622"/>
      <c r="BN13" s="623"/>
      <c r="BO13" s="659">
        <v>60.3</v>
      </c>
      <c r="BP13" s="659"/>
      <c r="BQ13" s="659"/>
      <c r="BR13" s="659"/>
      <c r="BS13" s="660" t="s">
        <v>238</v>
      </c>
      <c r="BT13" s="660"/>
      <c r="BU13" s="660"/>
      <c r="BV13" s="660"/>
      <c r="BW13" s="660"/>
      <c r="BX13" s="660"/>
      <c r="BY13" s="660"/>
      <c r="BZ13" s="660"/>
      <c r="CA13" s="660"/>
      <c r="CB13" s="695"/>
      <c r="CD13" s="618" t="s">
        <v>261</v>
      </c>
      <c r="CE13" s="619"/>
      <c r="CF13" s="619"/>
      <c r="CG13" s="619"/>
      <c r="CH13" s="619"/>
      <c r="CI13" s="619"/>
      <c r="CJ13" s="619"/>
      <c r="CK13" s="619"/>
      <c r="CL13" s="619"/>
      <c r="CM13" s="619"/>
      <c r="CN13" s="619"/>
      <c r="CO13" s="619"/>
      <c r="CP13" s="619"/>
      <c r="CQ13" s="620"/>
      <c r="CR13" s="621">
        <v>297210</v>
      </c>
      <c r="CS13" s="622"/>
      <c r="CT13" s="622"/>
      <c r="CU13" s="622"/>
      <c r="CV13" s="622"/>
      <c r="CW13" s="622"/>
      <c r="CX13" s="622"/>
      <c r="CY13" s="623"/>
      <c r="CZ13" s="659">
        <v>4.9000000000000004</v>
      </c>
      <c r="DA13" s="659"/>
      <c r="DB13" s="659"/>
      <c r="DC13" s="659"/>
      <c r="DD13" s="627">
        <v>219323</v>
      </c>
      <c r="DE13" s="622"/>
      <c r="DF13" s="622"/>
      <c r="DG13" s="622"/>
      <c r="DH13" s="622"/>
      <c r="DI13" s="622"/>
      <c r="DJ13" s="622"/>
      <c r="DK13" s="622"/>
      <c r="DL13" s="622"/>
      <c r="DM13" s="622"/>
      <c r="DN13" s="622"/>
      <c r="DO13" s="622"/>
      <c r="DP13" s="623"/>
      <c r="DQ13" s="627">
        <v>107955</v>
      </c>
      <c r="DR13" s="622"/>
      <c r="DS13" s="622"/>
      <c r="DT13" s="622"/>
      <c r="DU13" s="622"/>
      <c r="DV13" s="622"/>
      <c r="DW13" s="622"/>
      <c r="DX13" s="622"/>
      <c r="DY13" s="622"/>
      <c r="DZ13" s="622"/>
      <c r="EA13" s="622"/>
      <c r="EB13" s="622"/>
      <c r="EC13" s="658"/>
    </row>
    <row r="14" spans="2:143" ht="11.25" customHeight="1" x14ac:dyDescent="0.15">
      <c r="B14" s="618" t="s">
        <v>262</v>
      </c>
      <c r="C14" s="619"/>
      <c r="D14" s="619"/>
      <c r="E14" s="619"/>
      <c r="F14" s="619"/>
      <c r="G14" s="619"/>
      <c r="H14" s="619"/>
      <c r="I14" s="619"/>
      <c r="J14" s="619"/>
      <c r="K14" s="619"/>
      <c r="L14" s="619"/>
      <c r="M14" s="619"/>
      <c r="N14" s="619"/>
      <c r="O14" s="619"/>
      <c r="P14" s="619"/>
      <c r="Q14" s="620"/>
      <c r="R14" s="621" t="s">
        <v>178</v>
      </c>
      <c r="S14" s="622"/>
      <c r="T14" s="622"/>
      <c r="U14" s="622"/>
      <c r="V14" s="622"/>
      <c r="W14" s="622"/>
      <c r="X14" s="622"/>
      <c r="Y14" s="623"/>
      <c r="Z14" s="659" t="s">
        <v>238</v>
      </c>
      <c r="AA14" s="659"/>
      <c r="AB14" s="659"/>
      <c r="AC14" s="659"/>
      <c r="AD14" s="660" t="s">
        <v>252</v>
      </c>
      <c r="AE14" s="660"/>
      <c r="AF14" s="660"/>
      <c r="AG14" s="660"/>
      <c r="AH14" s="660"/>
      <c r="AI14" s="660"/>
      <c r="AJ14" s="660"/>
      <c r="AK14" s="660"/>
      <c r="AL14" s="624" t="s">
        <v>252</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41832</v>
      </c>
      <c r="BH14" s="622"/>
      <c r="BI14" s="622"/>
      <c r="BJ14" s="622"/>
      <c r="BK14" s="622"/>
      <c r="BL14" s="622"/>
      <c r="BM14" s="622"/>
      <c r="BN14" s="623"/>
      <c r="BO14" s="659">
        <v>2.2000000000000002</v>
      </c>
      <c r="BP14" s="659"/>
      <c r="BQ14" s="659"/>
      <c r="BR14" s="659"/>
      <c r="BS14" s="660" t="s">
        <v>178</v>
      </c>
      <c r="BT14" s="660"/>
      <c r="BU14" s="660"/>
      <c r="BV14" s="660"/>
      <c r="BW14" s="660"/>
      <c r="BX14" s="660"/>
      <c r="BY14" s="660"/>
      <c r="BZ14" s="660"/>
      <c r="CA14" s="660"/>
      <c r="CB14" s="695"/>
      <c r="CD14" s="618" t="s">
        <v>264</v>
      </c>
      <c r="CE14" s="619"/>
      <c r="CF14" s="619"/>
      <c r="CG14" s="619"/>
      <c r="CH14" s="619"/>
      <c r="CI14" s="619"/>
      <c r="CJ14" s="619"/>
      <c r="CK14" s="619"/>
      <c r="CL14" s="619"/>
      <c r="CM14" s="619"/>
      <c r="CN14" s="619"/>
      <c r="CO14" s="619"/>
      <c r="CP14" s="619"/>
      <c r="CQ14" s="620"/>
      <c r="CR14" s="621">
        <v>399527</v>
      </c>
      <c r="CS14" s="622"/>
      <c r="CT14" s="622"/>
      <c r="CU14" s="622"/>
      <c r="CV14" s="622"/>
      <c r="CW14" s="622"/>
      <c r="CX14" s="622"/>
      <c r="CY14" s="623"/>
      <c r="CZ14" s="659">
        <v>6.5</v>
      </c>
      <c r="DA14" s="659"/>
      <c r="DB14" s="659"/>
      <c r="DC14" s="659"/>
      <c r="DD14" s="627">
        <v>21560</v>
      </c>
      <c r="DE14" s="622"/>
      <c r="DF14" s="622"/>
      <c r="DG14" s="622"/>
      <c r="DH14" s="622"/>
      <c r="DI14" s="622"/>
      <c r="DJ14" s="622"/>
      <c r="DK14" s="622"/>
      <c r="DL14" s="622"/>
      <c r="DM14" s="622"/>
      <c r="DN14" s="622"/>
      <c r="DO14" s="622"/>
      <c r="DP14" s="623"/>
      <c r="DQ14" s="627">
        <v>360075</v>
      </c>
      <c r="DR14" s="622"/>
      <c r="DS14" s="622"/>
      <c r="DT14" s="622"/>
      <c r="DU14" s="622"/>
      <c r="DV14" s="622"/>
      <c r="DW14" s="622"/>
      <c r="DX14" s="622"/>
      <c r="DY14" s="622"/>
      <c r="DZ14" s="622"/>
      <c r="EA14" s="622"/>
      <c r="EB14" s="622"/>
      <c r="EC14" s="658"/>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178</v>
      </c>
      <c r="S15" s="622"/>
      <c r="T15" s="622"/>
      <c r="U15" s="622"/>
      <c r="V15" s="622"/>
      <c r="W15" s="622"/>
      <c r="X15" s="622"/>
      <c r="Y15" s="623"/>
      <c r="Z15" s="659" t="s">
        <v>232</v>
      </c>
      <c r="AA15" s="659"/>
      <c r="AB15" s="659"/>
      <c r="AC15" s="659"/>
      <c r="AD15" s="660" t="s">
        <v>252</v>
      </c>
      <c r="AE15" s="660"/>
      <c r="AF15" s="660"/>
      <c r="AG15" s="660"/>
      <c r="AH15" s="660"/>
      <c r="AI15" s="660"/>
      <c r="AJ15" s="660"/>
      <c r="AK15" s="660"/>
      <c r="AL15" s="624" t="s">
        <v>238</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103663</v>
      </c>
      <c r="BH15" s="622"/>
      <c r="BI15" s="622"/>
      <c r="BJ15" s="622"/>
      <c r="BK15" s="622"/>
      <c r="BL15" s="622"/>
      <c r="BM15" s="622"/>
      <c r="BN15" s="623"/>
      <c r="BO15" s="659">
        <v>5.5</v>
      </c>
      <c r="BP15" s="659"/>
      <c r="BQ15" s="659"/>
      <c r="BR15" s="659"/>
      <c r="BS15" s="660" t="s">
        <v>178</v>
      </c>
      <c r="BT15" s="660"/>
      <c r="BU15" s="660"/>
      <c r="BV15" s="660"/>
      <c r="BW15" s="660"/>
      <c r="BX15" s="660"/>
      <c r="BY15" s="660"/>
      <c r="BZ15" s="660"/>
      <c r="CA15" s="660"/>
      <c r="CB15" s="695"/>
      <c r="CD15" s="618" t="s">
        <v>267</v>
      </c>
      <c r="CE15" s="619"/>
      <c r="CF15" s="619"/>
      <c r="CG15" s="619"/>
      <c r="CH15" s="619"/>
      <c r="CI15" s="619"/>
      <c r="CJ15" s="619"/>
      <c r="CK15" s="619"/>
      <c r="CL15" s="619"/>
      <c r="CM15" s="619"/>
      <c r="CN15" s="619"/>
      <c r="CO15" s="619"/>
      <c r="CP15" s="619"/>
      <c r="CQ15" s="620"/>
      <c r="CR15" s="621">
        <v>434254</v>
      </c>
      <c r="CS15" s="622"/>
      <c r="CT15" s="622"/>
      <c r="CU15" s="622"/>
      <c r="CV15" s="622"/>
      <c r="CW15" s="622"/>
      <c r="CX15" s="622"/>
      <c r="CY15" s="623"/>
      <c r="CZ15" s="659">
        <v>7.1</v>
      </c>
      <c r="DA15" s="659"/>
      <c r="DB15" s="659"/>
      <c r="DC15" s="659"/>
      <c r="DD15" s="627">
        <v>12159</v>
      </c>
      <c r="DE15" s="622"/>
      <c r="DF15" s="622"/>
      <c r="DG15" s="622"/>
      <c r="DH15" s="622"/>
      <c r="DI15" s="622"/>
      <c r="DJ15" s="622"/>
      <c r="DK15" s="622"/>
      <c r="DL15" s="622"/>
      <c r="DM15" s="622"/>
      <c r="DN15" s="622"/>
      <c r="DO15" s="622"/>
      <c r="DP15" s="623"/>
      <c r="DQ15" s="627">
        <v>391969</v>
      </c>
      <c r="DR15" s="622"/>
      <c r="DS15" s="622"/>
      <c r="DT15" s="622"/>
      <c r="DU15" s="622"/>
      <c r="DV15" s="622"/>
      <c r="DW15" s="622"/>
      <c r="DX15" s="622"/>
      <c r="DY15" s="622"/>
      <c r="DZ15" s="622"/>
      <c r="EA15" s="622"/>
      <c r="EB15" s="622"/>
      <c r="EC15" s="658"/>
    </row>
    <row r="16" spans="2:143" ht="11.25" customHeight="1" x14ac:dyDescent="0.15">
      <c r="B16" s="618" t="s">
        <v>268</v>
      </c>
      <c r="C16" s="619"/>
      <c r="D16" s="619"/>
      <c r="E16" s="619"/>
      <c r="F16" s="619"/>
      <c r="G16" s="619"/>
      <c r="H16" s="619"/>
      <c r="I16" s="619"/>
      <c r="J16" s="619"/>
      <c r="K16" s="619"/>
      <c r="L16" s="619"/>
      <c r="M16" s="619"/>
      <c r="N16" s="619"/>
      <c r="O16" s="619"/>
      <c r="P16" s="619"/>
      <c r="Q16" s="620"/>
      <c r="R16" s="621">
        <v>6938</v>
      </c>
      <c r="S16" s="622"/>
      <c r="T16" s="622"/>
      <c r="U16" s="622"/>
      <c r="V16" s="622"/>
      <c r="W16" s="622"/>
      <c r="X16" s="622"/>
      <c r="Y16" s="623"/>
      <c r="Z16" s="659">
        <v>0.1</v>
      </c>
      <c r="AA16" s="659"/>
      <c r="AB16" s="659"/>
      <c r="AC16" s="659"/>
      <c r="AD16" s="660">
        <v>6938</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252</v>
      </c>
      <c r="BH16" s="622"/>
      <c r="BI16" s="622"/>
      <c r="BJ16" s="622"/>
      <c r="BK16" s="622"/>
      <c r="BL16" s="622"/>
      <c r="BM16" s="622"/>
      <c r="BN16" s="623"/>
      <c r="BO16" s="659" t="s">
        <v>238</v>
      </c>
      <c r="BP16" s="659"/>
      <c r="BQ16" s="659"/>
      <c r="BR16" s="659"/>
      <c r="BS16" s="660" t="s">
        <v>232</v>
      </c>
      <c r="BT16" s="660"/>
      <c r="BU16" s="660"/>
      <c r="BV16" s="660"/>
      <c r="BW16" s="660"/>
      <c r="BX16" s="660"/>
      <c r="BY16" s="660"/>
      <c r="BZ16" s="660"/>
      <c r="CA16" s="660"/>
      <c r="CB16" s="695"/>
      <c r="CD16" s="618" t="s">
        <v>270</v>
      </c>
      <c r="CE16" s="619"/>
      <c r="CF16" s="619"/>
      <c r="CG16" s="619"/>
      <c r="CH16" s="619"/>
      <c r="CI16" s="619"/>
      <c r="CJ16" s="619"/>
      <c r="CK16" s="619"/>
      <c r="CL16" s="619"/>
      <c r="CM16" s="619"/>
      <c r="CN16" s="619"/>
      <c r="CO16" s="619"/>
      <c r="CP16" s="619"/>
      <c r="CQ16" s="620"/>
      <c r="CR16" s="621">
        <v>5821</v>
      </c>
      <c r="CS16" s="622"/>
      <c r="CT16" s="622"/>
      <c r="CU16" s="622"/>
      <c r="CV16" s="622"/>
      <c r="CW16" s="622"/>
      <c r="CX16" s="622"/>
      <c r="CY16" s="623"/>
      <c r="CZ16" s="659">
        <v>0.1</v>
      </c>
      <c r="DA16" s="659"/>
      <c r="DB16" s="659"/>
      <c r="DC16" s="659"/>
      <c r="DD16" s="627" t="s">
        <v>178</v>
      </c>
      <c r="DE16" s="622"/>
      <c r="DF16" s="622"/>
      <c r="DG16" s="622"/>
      <c r="DH16" s="622"/>
      <c r="DI16" s="622"/>
      <c r="DJ16" s="622"/>
      <c r="DK16" s="622"/>
      <c r="DL16" s="622"/>
      <c r="DM16" s="622"/>
      <c r="DN16" s="622"/>
      <c r="DO16" s="622"/>
      <c r="DP16" s="623"/>
      <c r="DQ16" s="627">
        <v>5821</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22022</v>
      </c>
      <c r="S17" s="622"/>
      <c r="T17" s="622"/>
      <c r="U17" s="622"/>
      <c r="V17" s="622"/>
      <c r="W17" s="622"/>
      <c r="X17" s="622"/>
      <c r="Y17" s="623"/>
      <c r="Z17" s="659">
        <v>0.3</v>
      </c>
      <c r="AA17" s="659"/>
      <c r="AB17" s="659"/>
      <c r="AC17" s="659"/>
      <c r="AD17" s="660">
        <v>22022</v>
      </c>
      <c r="AE17" s="660"/>
      <c r="AF17" s="660"/>
      <c r="AG17" s="660"/>
      <c r="AH17" s="660"/>
      <c r="AI17" s="660"/>
      <c r="AJ17" s="660"/>
      <c r="AK17" s="660"/>
      <c r="AL17" s="624">
        <v>0.6</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59" t="s">
        <v>178</v>
      </c>
      <c r="BP17" s="659"/>
      <c r="BQ17" s="659"/>
      <c r="BR17" s="659"/>
      <c r="BS17" s="660" t="s">
        <v>178</v>
      </c>
      <c r="BT17" s="660"/>
      <c r="BU17" s="660"/>
      <c r="BV17" s="660"/>
      <c r="BW17" s="660"/>
      <c r="BX17" s="660"/>
      <c r="BY17" s="660"/>
      <c r="BZ17" s="660"/>
      <c r="CA17" s="660"/>
      <c r="CB17" s="695"/>
      <c r="CD17" s="618" t="s">
        <v>273</v>
      </c>
      <c r="CE17" s="619"/>
      <c r="CF17" s="619"/>
      <c r="CG17" s="619"/>
      <c r="CH17" s="619"/>
      <c r="CI17" s="619"/>
      <c r="CJ17" s="619"/>
      <c r="CK17" s="619"/>
      <c r="CL17" s="619"/>
      <c r="CM17" s="619"/>
      <c r="CN17" s="619"/>
      <c r="CO17" s="619"/>
      <c r="CP17" s="619"/>
      <c r="CQ17" s="620"/>
      <c r="CR17" s="621">
        <v>565603</v>
      </c>
      <c r="CS17" s="622"/>
      <c r="CT17" s="622"/>
      <c r="CU17" s="622"/>
      <c r="CV17" s="622"/>
      <c r="CW17" s="622"/>
      <c r="CX17" s="622"/>
      <c r="CY17" s="623"/>
      <c r="CZ17" s="659">
        <v>9.3000000000000007</v>
      </c>
      <c r="DA17" s="659"/>
      <c r="DB17" s="659"/>
      <c r="DC17" s="659"/>
      <c r="DD17" s="627" t="s">
        <v>178</v>
      </c>
      <c r="DE17" s="622"/>
      <c r="DF17" s="622"/>
      <c r="DG17" s="622"/>
      <c r="DH17" s="622"/>
      <c r="DI17" s="622"/>
      <c r="DJ17" s="622"/>
      <c r="DK17" s="622"/>
      <c r="DL17" s="622"/>
      <c r="DM17" s="622"/>
      <c r="DN17" s="622"/>
      <c r="DO17" s="622"/>
      <c r="DP17" s="623"/>
      <c r="DQ17" s="627">
        <v>565603</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4132</v>
      </c>
      <c r="S18" s="622"/>
      <c r="T18" s="622"/>
      <c r="U18" s="622"/>
      <c r="V18" s="622"/>
      <c r="W18" s="622"/>
      <c r="X18" s="622"/>
      <c r="Y18" s="623"/>
      <c r="Z18" s="659">
        <v>0.1</v>
      </c>
      <c r="AA18" s="659"/>
      <c r="AB18" s="659"/>
      <c r="AC18" s="659"/>
      <c r="AD18" s="660">
        <v>4132</v>
      </c>
      <c r="AE18" s="660"/>
      <c r="AF18" s="660"/>
      <c r="AG18" s="660"/>
      <c r="AH18" s="660"/>
      <c r="AI18" s="660"/>
      <c r="AJ18" s="660"/>
      <c r="AK18" s="660"/>
      <c r="AL18" s="624">
        <v>0.1</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238</v>
      </c>
      <c r="BH18" s="622"/>
      <c r="BI18" s="622"/>
      <c r="BJ18" s="622"/>
      <c r="BK18" s="622"/>
      <c r="BL18" s="622"/>
      <c r="BM18" s="622"/>
      <c r="BN18" s="623"/>
      <c r="BO18" s="659" t="s">
        <v>238</v>
      </c>
      <c r="BP18" s="659"/>
      <c r="BQ18" s="659"/>
      <c r="BR18" s="659"/>
      <c r="BS18" s="660" t="s">
        <v>178</v>
      </c>
      <c r="BT18" s="660"/>
      <c r="BU18" s="660"/>
      <c r="BV18" s="660"/>
      <c r="BW18" s="660"/>
      <c r="BX18" s="660"/>
      <c r="BY18" s="660"/>
      <c r="BZ18" s="660"/>
      <c r="CA18" s="660"/>
      <c r="CB18" s="695"/>
      <c r="CD18" s="618" t="s">
        <v>276</v>
      </c>
      <c r="CE18" s="619"/>
      <c r="CF18" s="619"/>
      <c r="CG18" s="619"/>
      <c r="CH18" s="619"/>
      <c r="CI18" s="619"/>
      <c r="CJ18" s="619"/>
      <c r="CK18" s="619"/>
      <c r="CL18" s="619"/>
      <c r="CM18" s="619"/>
      <c r="CN18" s="619"/>
      <c r="CO18" s="619"/>
      <c r="CP18" s="619"/>
      <c r="CQ18" s="620"/>
      <c r="CR18" s="621" t="s">
        <v>178</v>
      </c>
      <c r="CS18" s="622"/>
      <c r="CT18" s="622"/>
      <c r="CU18" s="622"/>
      <c r="CV18" s="622"/>
      <c r="CW18" s="622"/>
      <c r="CX18" s="622"/>
      <c r="CY18" s="623"/>
      <c r="CZ18" s="659" t="s">
        <v>238</v>
      </c>
      <c r="DA18" s="659"/>
      <c r="DB18" s="659"/>
      <c r="DC18" s="659"/>
      <c r="DD18" s="627" t="s">
        <v>238</v>
      </c>
      <c r="DE18" s="622"/>
      <c r="DF18" s="622"/>
      <c r="DG18" s="622"/>
      <c r="DH18" s="622"/>
      <c r="DI18" s="622"/>
      <c r="DJ18" s="622"/>
      <c r="DK18" s="622"/>
      <c r="DL18" s="622"/>
      <c r="DM18" s="622"/>
      <c r="DN18" s="622"/>
      <c r="DO18" s="622"/>
      <c r="DP18" s="623"/>
      <c r="DQ18" s="627" t="s">
        <v>232</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4132</v>
      </c>
      <c r="S19" s="622"/>
      <c r="T19" s="622"/>
      <c r="U19" s="622"/>
      <c r="V19" s="622"/>
      <c r="W19" s="622"/>
      <c r="X19" s="622"/>
      <c r="Y19" s="623"/>
      <c r="Z19" s="659">
        <v>0.1</v>
      </c>
      <c r="AA19" s="659"/>
      <c r="AB19" s="659"/>
      <c r="AC19" s="659"/>
      <c r="AD19" s="660">
        <v>4132</v>
      </c>
      <c r="AE19" s="660"/>
      <c r="AF19" s="660"/>
      <c r="AG19" s="660"/>
      <c r="AH19" s="660"/>
      <c r="AI19" s="660"/>
      <c r="AJ19" s="660"/>
      <c r="AK19" s="660"/>
      <c r="AL19" s="624">
        <v>0.1</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91957</v>
      </c>
      <c r="BH19" s="622"/>
      <c r="BI19" s="622"/>
      <c r="BJ19" s="622"/>
      <c r="BK19" s="622"/>
      <c r="BL19" s="622"/>
      <c r="BM19" s="622"/>
      <c r="BN19" s="623"/>
      <c r="BO19" s="659">
        <v>4.9000000000000004</v>
      </c>
      <c r="BP19" s="659"/>
      <c r="BQ19" s="659"/>
      <c r="BR19" s="659"/>
      <c r="BS19" s="660" t="s">
        <v>232</v>
      </c>
      <c r="BT19" s="660"/>
      <c r="BU19" s="660"/>
      <c r="BV19" s="660"/>
      <c r="BW19" s="660"/>
      <c r="BX19" s="660"/>
      <c r="BY19" s="660"/>
      <c r="BZ19" s="660"/>
      <c r="CA19" s="660"/>
      <c r="CB19" s="695"/>
      <c r="CD19" s="618" t="s">
        <v>279</v>
      </c>
      <c r="CE19" s="619"/>
      <c r="CF19" s="619"/>
      <c r="CG19" s="619"/>
      <c r="CH19" s="619"/>
      <c r="CI19" s="619"/>
      <c r="CJ19" s="619"/>
      <c r="CK19" s="619"/>
      <c r="CL19" s="619"/>
      <c r="CM19" s="619"/>
      <c r="CN19" s="619"/>
      <c r="CO19" s="619"/>
      <c r="CP19" s="619"/>
      <c r="CQ19" s="620"/>
      <c r="CR19" s="621" t="s">
        <v>238</v>
      </c>
      <c r="CS19" s="622"/>
      <c r="CT19" s="622"/>
      <c r="CU19" s="622"/>
      <c r="CV19" s="622"/>
      <c r="CW19" s="622"/>
      <c r="CX19" s="622"/>
      <c r="CY19" s="623"/>
      <c r="CZ19" s="659" t="s">
        <v>238</v>
      </c>
      <c r="DA19" s="659"/>
      <c r="DB19" s="659"/>
      <c r="DC19" s="659"/>
      <c r="DD19" s="627" t="s">
        <v>252</v>
      </c>
      <c r="DE19" s="622"/>
      <c r="DF19" s="622"/>
      <c r="DG19" s="622"/>
      <c r="DH19" s="622"/>
      <c r="DI19" s="622"/>
      <c r="DJ19" s="622"/>
      <c r="DK19" s="622"/>
      <c r="DL19" s="622"/>
      <c r="DM19" s="622"/>
      <c r="DN19" s="622"/>
      <c r="DO19" s="622"/>
      <c r="DP19" s="623"/>
      <c r="DQ19" s="627" t="s">
        <v>178</v>
      </c>
      <c r="DR19" s="622"/>
      <c r="DS19" s="622"/>
      <c r="DT19" s="622"/>
      <c r="DU19" s="622"/>
      <c r="DV19" s="622"/>
      <c r="DW19" s="622"/>
      <c r="DX19" s="622"/>
      <c r="DY19" s="622"/>
      <c r="DZ19" s="622"/>
      <c r="EA19" s="622"/>
      <c r="EB19" s="622"/>
      <c r="EC19" s="658"/>
    </row>
    <row r="20" spans="2:133" ht="11.25" customHeight="1" x14ac:dyDescent="0.15">
      <c r="B20" s="696" t="s">
        <v>280</v>
      </c>
      <c r="C20" s="697"/>
      <c r="D20" s="697"/>
      <c r="E20" s="697"/>
      <c r="F20" s="697"/>
      <c r="G20" s="697"/>
      <c r="H20" s="697"/>
      <c r="I20" s="697"/>
      <c r="J20" s="697"/>
      <c r="K20" s="697"/>
      <c r="L20" s="697"/>
      <c r="M20" s="697"/>
      <c r="N20" s="697"/>
      <c r="O20" s="697"/>
      <c r="P20" s="697"/>
      <c r="Q20" s="698"/>
      <c r="R20" s="621" t="s">
        <v>252</v>
      </c>
      <c r="S20" s="622"/>
      <c r="T20" s="622"/>
      <c r="U20" s="622"/>
      <c r="V20" s="622"/>
      <c r="W20" s="622"/>
      <c r="X20" s="622"/>
      <c r="Y20" s="623"/>
      <c r="Z20" s="659" t="s">
        <v>238</v>
      </c>
      <c r="AA20" s="659"/>
      <c r="AB20" s="659"/>
      <c r="AC20" s="659"/>
      <c r="AD20" s="660" t="s">
        <v>238</v>
      </c>
      <c r="AE20" s="660"/>
      <c r="AF20" s="660"/>
      <c r="AG20" s="660"/>
      <c r="AH20" s="660"/>
      <c r="AI20" s="660"/>
      <c r="AJ20" s="660"/>
      <c r="AK20" s="660"/>
      <c r="AL20" s="624" t="s">
        <v>252</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91957</v>
      </c>
      <c r="BH20" s="622"/>
      <c r="BI20" s="622"/>
      <c r="BJ20" s="622"/>
      <c r="BK20" s="622"/>
      <c r="BL20" s="622"/>
      <c r="BM20" s="622"/>
      <c r="BN20" s="623"/>
      <c r="BO20" s="659">
        <v>4.9000000000000004</v>
      </c>
      <c r="BP20" s="659"/>
      <c r="BQ20" s="659"/>
      <c r="BR20" s="659"/>
      <c r="BS20" s="660" t="s">
        <v>252</v>
      </c>
      <c r="BT20" s="660"/>
      <c r="BU20" s="660"/>
      <c r="BV20" s="660"/>
      <c r="BW20" s="660"/>
      <c r="BX20" s="660"/>
      <c r="BY20" s="660"/>
      <c r="BZ20" s="660"/>
      <c r="CA20" s="660"/>
      <c r="CB20" s="695"/>
      <c r="CD20" s="618" t="s">
        <v>282</v>
      </c>
      <c r="CE20" s="619"/>
      <c r="CF20" s="619"/>
      <c r="CG20" s="619"/>
      <c r="CH20" s="619"/>
      <c r="CI20" s="619"/>
      <c r="CJ20" s="619"/>
      <c r="CK20" s="619"/>
      <c r="CL20" s="619"/>
      <c r="CM20" s="619"/>
      <c r="CN20" s="619"/>
      <c r="CO20" s="619"/>
      <c r="CP20" s="619"/>
      <c r="CQ20" s="620"/>
      <c r="CR20" s="621">
        <v>6111259</v>
      </c>
      <c r="CS20" s="622"/>
      <c r="CT20" s="622"/>
      <c r="CU20" s="622"/>
      <c r="CV20" s="622"/>
      <c r="CW20" s="622"/>
      <c r="CX20" s="622"/>
      <c r="CY20" s="623"/>
      <c r="CZ20" s="659">
        <v>100</v>
      </c>
      <c r="DA20" s="659"/>
      <c r="DB20" s="659"/>
      <c r="DC20" s="659"/>
      <c r="DD20" s="627">
        <v>403590</v>
      </c>
      <c r="DE20" s="622"/>
      <c r="DF20" s="622"/>
      <c r="DG20" s="622"/>
      <c r="DH20" s="622"/>
      <c r="DI20" s="622"/>
      <c r="DJ20" s="622"/>
      <c r="DK20" s="622"/>
      <c r="DL20" s="622"/>
      <c r="DM20" s="622"/>
      <c r="DN20" s="622"/>
      <c r="DO20" s="622"/>
      <c r="DP20" s="623"/>
      <c r="DQ20" s="627">
        <v>4263258</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1581487</v>
      </c>
      <c r="S21" s="622"/>
      <c r="T21" s="622"/>
      <c r="U21" s="622"/>
      <c r="V21" s="622"/>
      <c r="W21" s="622"/>
      <c r="X21" s="622"/>
      <c r="Y21" s="623"/>
      <c r="Z21" s="659">
        <v>24.1</v>
      </c>
      <c r="AA21" s="659"/>
      <c r="AB21" s="659"/>
      <c r="AC21" s="659"/>
      <c r="AD21" s="660">
        <v>1449405</v>
      </c>
      <c r="AE21" s="660"/>
      <c r="AF21" s="660"/>
      <c r="AG21" s="660"/>
      <c r="AH21" s="660"/>
      <c r="AI21" s="660"/>
      <c r="AJ21" s="660"/>
      <c r="AK21" s="660"/>
      <c r="AL21" s="624">
        <v>38.4</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v>91957</v>
      </c>
      <c r="BH21" s="622"/>
      <c r="BI21" s="622"/>
      <c r="BJ21" s="622"/>
      <c r="BK21" s="622"/>
      <c r="BL21" s="622"/>
      <c r="BM21" s="622"/>
      <c r="BN21" s="623"/>
      <c r="BO21" s="659">
        <v>4.9000000000000004</v>
      </c>
      <c r="BP21" s="659"/>
      <c r="BQ21" s="659"/>
      <c r="BR21" s="659"/>
      <c r="BS21" s="660" t="s">
        <v>252</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1449405</v>
      </c>
      <c r="S22" s="622"/>
      <c r="T22" s="622"/>
      <c r="U22" s="622"/>
      <c r="V22" s="622"/>
      <c r="W22" s="622"/>
      <c r="X22" s="622"/>
      <c r="Y22" s="623"/>
      <c r="Z22" s="659">
        <v>22.1</v>
      </c>
      <c r="AA22" s="659"/>
      <c r="AB22" s="659"/>
      <c r="AC22" s="659"/>
      <c r="AD22" s="660">
        <v>1449405</v>
      </c>
      <c r="AE22" s="660"/>
      <c r="AF22" s="660"/>
      <c r="AG22" s="660"/>
      <c r="AH22" s="660"/>
      <c r="AI22" s="660"/>
      <c r="AJ22" s="660"/>
      <c r="AK22" s="660"/>
      <c r="AL22" s="624">
        <v>38.4</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178</v>
      </c>
      <c r="BH22" s="622"/>
      <c r="BI22" s="622"/>
      <c r="BJ22" s="622"/>
      <c r="BK22" s="622"/>
      <c r="BL22" s="622"/>
      <c r="BM22" s="622"/>
      <c r="BN22" s="623"/>
      <c r="BO22" s="659" t="s">
        <v>178</v>
      </c>
      <c r="BP22" s="659"/>
      <c r="BQ22" s="659"/>
      <c r="BR22" s="659"/>
      <c r="BS22" s="660" t="s">
        <v>178</v>
      </c>
      <c r="BT22" s="660"/>
      <c r="BU22" s="660"/>
      <c r="BV22" s="660"/>
      <c r="BW22" s="660"/>
      <c r="BX22" s="660"/>
      <c r="BY22" s="660"/>
      <c r="BZ22" s="660"/>
      <c r="CA22" s="660"/>
      <c r="CB22" s="695"/>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132082</v>
      </c>
      <c r="S23" s="622"/>
      <c r="T23" s="622"/>
      <c r="U23" s="622"/>
      <c r="V23" s="622"/>
      <c r="W23" s="622"/>
      <c r="X23" s="622"/>
      <c r="Y23" s="623"/>
      <c r="Z23" s="659">
        <v>2</v>
      </c>
      <c r="AA23" s="659"/>
      <c r="AB23" s="659"/>
      <c r="AC23" s="659"/>
      <c r="AD23" s="660" t="s">
        <v>178</v>
      </c>
      <c r="AE23" s="660"/>
      <c r="AF23" s="660"/>
      <c r="AG23" s="660"/>
      <c r="AH23" s="660"/>
      <c r="AI23" s="660"/>
      <c r="AJ23" s="660"/>
      <c r="AK23" s="660"/>
      <c r="AL23" s="624" t="s">
        <v>178</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238</v>
      </c>
      <c r="BH23" s="622"/>
      <c r="BI23" s="622"/>
      <c r="BJ23" s="622"/>
      <c r="BK23" s="622"/>
      <c r="BL23" s="622"/>
      <c r="BM23" s="622"/>
      <c r="BN23" s="623"/>
      <c r="BO23" s="659" t="s">
        <v>252</v>
      </c>
      <c r="BP23" s="659"/>
      <c r="BQ23" s="659"/>
      <c r="BR23" s="659"/>
      <c r="BS23" s="660" t="s">
        <v>238</v>
      </c>
      <c r="BT23" s="660"/>
      <c r="BU23" s="660"/>
      <c r="BV23" s="660"/>
      <c r="BW23" s="660"/>
      <c r="BX23" s="660"/>
      <c r="BY23" s="660"/>
      <c r="BZ23" s="660"/>
      <c r="CA23" s="660"/>
      <c r="CB23" s="695"/>
      <c r="CD23" s="673" t="s">
        <v>226</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t="s">
        <v>238</v>
      </c>
      <c r="S24" s="622"/>
      <c r="T24" s="622"/>
      <c r="U24" s="622"/>
      <c r="V24" s="622"/>
      <c r="W24" s="622"/>
      <c r="X24" s="622"/>
      <c r="Y24" s="623"/>
      <c r="Z24" s="659" t="s">
        <v>178</v>
      </c>
      <c r="AA24" s="659"/>
      <c r="AB24" s="659"/>
      <c r="AC24" s="659"/>
      <c r="AD24" s="660" t="s">
        <v>178</v>
      </c>
      <c r="AE24" s="660"/>
      <c r="AF24" s="660"/>
      <c r="AG24" s="660"/>
      <c r="AH24" s="660"/>
      <c r="AI24" s="660"/>
      <c r="AJ24" s="660"/>
      <c r="AK24" s="660"/>
      <c r="AL24" s="624" t="s">
        <v>252</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238</v>
      </c>
      <c r="BH24" s="622"/>
      <c r="BI24" s="622"/>
      <c r="BJ24" s="622"/>
      <c r="BK24" s="622"/>
      <c r="BL24" s="622"/>
      <c r="BM24" s="622"/>
      <c r="BN24" s="623"/>
      <c r="BO24" s="659" t="s">
        <v>252</v>
      </c>
      <c r="BP24" s="659"/>
      <c r="BQ24" s="659"/>
      <c r="BR24" s="659"/>
      <c r="BS24" s="660" t="s">
        <v>232</v>
      </c>
      <c r="BT24" s="660"/>
      <c r="BU24" s="660"/>
      <c r="BV24" s="660"/>
      <c r="BW24" s="660"/>
      <c r="BX24" s="660"/>
      <c r="BY24" s="660"/>
      <c r="BZ24" s="660"/>
      <c r="CA24" s="660"/>
      <c r="CB24" s="695"/>
      <c r="CD24" s="679" t="s">
        <v>297</v>
      </c>
      <c r="CE24" s="680"/>
      <c r="CF24" s="680"/>
      <c r="CG24" s="680"/>
      <c r="CH24" s="680"/>
      <c r="CI24" s="680"/>
      <c r="CJ24" s="680"/>
      <c r="CK24" s="680"/>
      <c r="CL24" s="680"/>
      <c r="CM24" s="680"/>
      <c r="CN24" s="680"/>
      <c r="CO24" s="680"/>
      <c r="CP24" s="680"/>
      <c r="CQ24" s="681"/>
      <c r="CR24" s="676">
        <v>2170677</v>
      </c>
      <c r="CS24" s="677"/>
      <c r="CT24" s="677"/>
      <c r="CU24" s="677"/>
      <c r="CV24" s="677"/>
      <c r="CW24" s="677"/>
      <c r="CX24" s="677"/>
      <c r="CY24" s="702"/>
      <c r="CZ24" s="703">
        <v>35.5</v>
      </c>
      <c r="DA24" s="685"/>
      <c r="DB24" s="685"/>
      <c r="DC24" s="705"/>
      <c r="DD24" s="701">
        <v>1540660</v>
      </c>
      <c r="DE24" s="677"/>
      <c r="DF24" s="677"/>
      <c r="DG24" s="677"/>
      <c r="DH24" s="677"/>
      <c r="DI24" s="677"/>
      <c r="DJ24" s="677"/>
      <c r="DK24" s="702"/>
      <c r="DL24" s="701">
        <v>1450487</v>
      </c>
      <c r="DM24" s="677"/>
      <c r="DN24" s="677"/>
      <c r="DO24" s="677"/>
      <c r="DP24" s="677"/>
      <c r="DQ24" s="677"/>
      <c r="DR24" s="677"/>
      <c r="DS24" s="677"/>
      <c r="DT24" s="677"/>
      <c r="DU24" s="677"/>
      <c r="DV24" s="702"/>
      <c r="DW24" s="703">
        <v>37.700000000000003</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3876886</v>
      </c>
      <c r="S25" s="622"/>
      <c r="T25" s="622"/>
      <c r="U25" s="622"/>
      <c r="V25" s="622"/>
      <c r="W25" s="622"/>
      <c r="X25" s="622"/>
      <c r="Y25" s="623"/>
      <c r="Z25" s="659">
        <v>59</v>
      </c>
      <c r="AA25" s="659"/>
      <c r="AB25" s="659"/>
      <c r="AC25" s="659"/>
      <c r="AD25" s="660">
        <v>3744804</v>
      </c>
      <c r="AE25" s="660"/>
      <c r="AF25" s="660"/>
      <c r="AG25" s="660"/>
      <c r="AH25" s="660"/>
      <c r="AI25" s="660"/>
      <c r="AJ25" s="660"/>
      <c r="AK25" s="660"/>
      <c r="AL25" s="624">
        <v>99.2</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238</v>
      </c>
      <c r="BH25" s="622"/>
      <c r="BI25" s="622"/>
      <c r="BJ25" s="622"/>
      <c r="BK25" s="622"/>
      <c r="BL25" s="622"/>
      <c r="BM25" s="622"/>
      <c r="BN25" s="623"/>
      <c r="BO25" s="659" t="s">
        <v>178</v>
      </c>
      <c r="BP25" s="659"/>
      <c r="BQ25" s="659"/>
      <c r="BR25" s="659"/>
      <c r="BS25" s="660" t="s">
        <v>252</v>
      </c>
      <c r="BT25" s="660"/>
      <c r="BU25" s="660"/>
      <c r="BV25" s="660"/>
      <c r="BW25" s="660"/>
      <c r="BX25" s="660"/>
      <c r="BY25" s="660"/>
      <c r="BZ25" s="660"/>
      <c r="CA25" s="660"/>
      <c r="CB25" s="695"/>
      <c r="CD25" s="618" t="s">
        <v>300</v>
      </c>
      <c r="CE25" s="619"/>
      <c r="CF25" s="619"/>
      <c r="CG25" s="619"/>
      <c r="CH25" s="619"/>
      <c r="CI25" s="619"/>
      <c r="CJ25" s="619"/>
      <c r="CK25" s="619"/>
      <c r="CL25" s="619"/>
      <c r="CM25" s="619"/>
      <c r="CN25" s="619"/>
      <c r="CO25" s="619"/>
      <c r="CP25" s="619"/>
      <c r="CQ25" s="620"/>
      <c r="CR25" s="621">
        <v>1004958</v>
      </c>
      <c r="CS25" s="634"/>
      <c r="CT25" s="634"/>
      <c r="CU25" s="634"/>
      <c r="CV25" s="634"/>
      <c r="CW25" s="634"/>
      <c r="CX25" s="634"/>
      <c r="CY25" s="635"/>
      <c r="CZ25" s="624">
        <v>16.399999999999999</v>
      </c>
      <c r="DA25" s="636"/>
      <c r="DB25" s="636"/>
      <c r="DC25" s="637"/>
      <c r="DD25" s="627">
        <v>854536</v>
      </c>
      <c r="DE25" s="634"/>
      <c r="DF25" s="634"/>
      <c r="DG25" s="634"/>
      <c r="DH25" s="634"/>
      <c r="DI25" s="634"/>
      <c r="DJ25" s="634"/>
      <c r="DK25" s="635"/>
      <c r="DL25" s="627">
        <v>765002</v>
      </c>
      <c r="DM25" s="634"/>
      <c r="DN25" s="634"/>
      <c r="DO25" s="634"/>
      <c r="DP25" s="634"/>
      <c r="DQ25" s="634"/>
      <c r="DR25" s="634"/>
      <c r="DS25" s="634"/>
      <c r="DT25" s="634"/>
      <c r="DU25" s="634"/>
      <c r="DV25" s="635"/>
      <c r="DW25" s="624">
        <v>19.899999999999999</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1052</v>
      </c>
      <c r="S26" s="622"/>
      <c r="T26" s="622"/>
      <c r="U26" s="622"/>
      <c r="V26" s="622"/>
      <c r="W26" s="622"/>
      <c r="X26" s="622"/>
      <c r="Y26" s="623"/>
      <c r="Z26" s="659">
        <v>0</v>
      </c>
      <c r="AA26" s="659"/>
      <c r="AB26" s="659"/>
      <c r="AC26" s="659"/>
      <c r="AD26" s="660">
        <v>1052</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252</v>
      </c>
      <c r="BH26" s="622"/>
      <c r="BI26" s="622"/>
      <c r="BJ26" s="622"/>
      <c r="BK26" s="622"/>
      <c r="BL26" s="622"/>
      <c r="BM26" s="622"/>
      <c r="BN26" s="623"/>
      <c r="BO26" s="659" t="s">
        <v>252</v>
      </c>
      <c r="BP26" s="659"/>
      <c r="BQ26" s="659"/>
      <c r="BR26" s="659"/>
      <c r="BS26" s="660" t="s">
        <v>252</v>
      </c>
      <c r="BT26" s="660"/>
      <c r="BU26" s="660"/>
      <c r="BV26" s="660"/>
      <c r="BW26" s="660"/>
      <c r="BX26" s="660"/>
      <c r="BY26" s="660"/>
      <c r="BZ26" s="660"/>
      <c r="CA26" s="660"/>
      <c r="CB26" s="695"/>
      <c r="CD26" s="618" t="s">
        <v>303</v>
      </c>
      <c r="CE26" s="619"/>
      <c r="CF26" s="619"/>
      <c r="CG26" s="619"/>
      <c r="CH26" s="619"/>
      <c r="CI26" s="619"/>
      <c r="CJ26" s="619"/>
      <c r="CK26" s="619"/>
      <c r="CL26" s="619"/>
      <c r="CM26" s="619"/>
      <c r="CN26" s="619"/>
      <c r="CO26" s="619"/>
      <c r="CP26" s="619"/>
      <c r="CQ26" s="620"/>
      <c r="CR26" s="621">
        <v>588228</v>
      </c>
      <c r="CS26" s="622"/>
      <c r="CT26" s="622"/>
      <c r="CU26" s="622"/>
      <c r="CV26" s="622"/>
      <c r="CW26" s="622"/>
      <c r="CX26" s="622"/>
      <c r="CY26" s="623"/>
      <c r="CZ26" s="624">
        <v>9.6</v>
      </c>
      <c r="DA26" s="636"/>
      <c r="DB26" s="636"/>
      <c r="DC26" s="637"/>
      <c r="DD26" s="627">
        <v>485037</v>
      </c>
      <c r="DE26" s="622"/>
      <c r="DF26" s="622"/>
      <c r="DG26" s="622"/>
      <c r="DH26" s="622"/>
      <c r="DI26" s="622"/>
      <c r="DJ26" s="622"/>
      <c r="DK26" s="623"/>
      <c r="DL26" s="627" t="s">
        <v>252</v>
      </c>
      <c r="DM26" s="622"/>
      <c r="DN26" s="622"/>
      <c r="DO26" s="622"/>
      <c r="DP26" s="622"/>
      <c r="DQ26" s="622"/>
      <c r="DR26" s="622"/>
      <c r="DS26" s="622"/>
      <c r="DT26" s="622"/>
      <c r="DU26" s="622"/>
      <c r="DV26" s="623"/>
      <c r="DW26" s="624" t="s">
        <v>178</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15710</v>
      </c>
      <c r="S27" s="622"/>
      <c r="T27" s="622"/>
      <c r="U27" s="622"/>
      <c r="V27" s="622"/>
      <c r="W27" s="622"/>
      <c r="X27" s="622"/>
      <c r="Y27" s="623"/>
      <c r="Z27" s="659">
        <v>0.2</v>
      </c>
      <c r="AA27" s="659"/>
      <c r="AB27" s="659"/>
      <c r="AC27" s="659"/>
      <c r="AD27" s="660" t="s">
        <v>252</v>
      </c>
      <c r="AE27" s="660"/>
      <c r="AF27" s="660"/>
      <c r="AG27" s="660"/>
      <c r="AH27" s="660"/>
      <c r="AI27" s="660"/>
      <c r="AJ27" s="660"/>
      <c r="AK27" s="660"/>
      <c r="AL27" s="624" t="s">
        <v>252</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1883854</v>
      </c>
      <c r="BH27" s="622"/>
      <c r="BI27" s="622"/>
      <c r="BJ27" s="622"/>
      <c r="BK27" s="622"/>
      <c r="BL27" s="622"/>
      <c r="BM27" s="622"/>
      <c r="BN27" s="623"/>
      <c r="BO27" s="659">
        <v>100</v>
      </c>
      <c r="BP27" s="659"/>
      <c r="BQ27" s="659"/>
      <c r="BR27" s="659"/>
      <c r="BS27" s="660" t="s">
        <v>238</v>
      </c>
      <c r="BT27" s="660"/>
      <c r="BU27" s="660"/>
      <c r="BV27" s="660"/>
      <c r="BW27" s="660"/>
      <c r="BX27" s="660"/>
      <c r="BY27" s="660"/>
      <c r="BZ27" s="660"/>
      <c r="CA27" s="660"/>
      <c r="CB27" s="695"/>
      <c r="CD27" s="618" t="s">
        <v>306</v>
      </c>
      <c r="CE27" s="619"/>
      <c r="CF27" s="619"/>
      <c r="CG27" s="619"/>
      <c r="CH27" s="619"/>
      <c r="CI27" s="619"/>
      <c r="CJ27" s="619"/>
      <c r="CK27" s="619"/>
      <c r="CL27" s="619"/>
      <c r="CM27" s="619"/>
      <c r="CN27" s="619"/>
      <c r="CO27" s="619"/>
      <c r="CP27" s="619"/>
      <c r="CQ27" s="620"/>
      <c r="CR27" s="621">
        <v>600116</v>
      </c>
      <c r="CS27" s="634"/>
      <c r="CT27" s="634"/>
      <c r="CU27" s="634"/>
      <c r="CV27" s="634"/>
      <c r="CW27" s="634"/>
      <c r="CX27" s="634"/>
      <c r="CY27" s="635"/>
      <c r="CZ27" s="624">
        <v>9.8000000000000007</v>
      </c>
      <c r="DA27" s="636"/>
      <c r="DB27" s="636"/>
      <c r="DC27" s="637"/>
      <c r="DD27" s="627">
        <v>120521</v>
      </c>
      <c r="DE27" s="634"/>
      <c r="DF27" s="634"/>
      <c r="DG27" s="634"/>
      <c r="DH27" s="634"/>
      <c r="DI27" s="634"/>
      <c r="DJ27" s="634"/>
      <c r="DK27" s="635"/>
      <c r="DL27" s="627">
        <v>119882</v>
      </c>
      <c r="DM27" s="634"/>
      <c r="DN27" s="634"/>
      <c r="DO27" s="634"/>
      <c r="DP27" s="634"/>
      <c r="DQ27" s="634"/>
      <c r="DR27" s="634"/>
      <c r="DS27" s="634"/>
      <c r="DT27" s="634"/>
      <c r="DU27" s="634"/>
      <c r="DV27" s="635"/>
      <c r="DW27" s="624">
        <v>3.1</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37913</v>
      </c>
      <c r="S28" s="622"/>
      <c r="T28" s="622"/>
      <c r="U28" s="622"/>
      <c r="V28" s="622"/>
      <c r="W28" s="622"/>
      <c r="X28" s="622"/>
      <c r="Y28" s="623"/>
      <c r="Z28" s="659">
        <v>0.6</v>
      </c>
      <c r="AA28" s="659"/>
      <c r="AB28" s="659"/>
      <c r="AC28" s="659"/>
      <c r="AD28" s="660" t="s">
        <v>178</v>
      </c>
      <c r="AE28" s="660"/>
      <c r="AF28" s="660"/>
      <c r="AG28" s="660"/>
      <c r="AH28" s="660"/>
      <c r="AI28" s="660"/>
      <c r="AJ28" s="660"/>
      <c r="AK28" s="660"/>
      <c r="AL28" s="624" t="s">
        <v>252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565603</v>
      </c>
      <c r="CS28" s="622"/>
      <c r="CT28" s="622"/>
      <c r="CU28" s="622"/>
      <c r="CV28" s="622"/>
      <c r="CW28" s="622"/>
      <c r="CX28" s="622"/>
      <c r="CY28" s="623"/>
      <c r="CZ28" s="624">
        <v>9.3000000000000007</v>
      </c>
      <c r="DA28" s="636"/>
      <c r="DB28" s="636"/>
      <c r="DC28" s="637"/>
      <c r="DD28" s="627">
        <v>565603</v>
      </c>
      <c r="DE28" s="622"/>
      <c r="DF28" s="622"/>
      <c r="DG28" s="622"/>
      <c r="DH28" s="622"/>
      <c r="DI28" s="622"/>
      <c r="DJ28" s="622"/>
      <c r="DK28" s="623"/>
      <c r="DL28" s="627">
        <v>565603</v>
      </c>
      <c r="DM28" s="622"/>
      <c r="DN28" s="622"/>
      <c r="DO28" s="622"/>
      <c r="DP28" s="622"/>
      <c r="DQ28" s="622"/>
      <c r="DR28" s="622"/>
      <c r="DS28" s="622"/>
      <c r="DT28" s="622"/>
      <c r="DU28" s="622"/>
      <c r="DV28" s="623"/>
      <c r="DW28" s="624">
        <v>14.7</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34881</v>
      </c>
      <c r="S29" s="622"/>
      <c r="T29" s="622"/>
      <c r="U29" s="622"/>
      <c r="V29" s="622"/>
      <c r="W29" s="622"/>
      <c r="X29" s="622"/>
      <c r="Y29" s="623"/>
      <c r="Z29" s="659">
        <v>0.5</v>
      </c>
      <c r="AA29" s="659"/>
      <c r="AB29" s="659"/>
      <c r="AC29" s="659"/>
      <c r="AD29" s="660" t="s">
        <v>178</v>
      </c>
      <c r="AE29" s="660"/>
      <c r="AF29" s="660"/>
      <c r="AG29" s="660"/>
      <c r="AH29" s="660"/>
      <c r="AI29" s="660"/>
      <c r="AJ29" s="660"/>
      <c r="AK29" s="660"/>
      <c r="AL29" s="624" t="s">
        <v>178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310</v>
      </c>
      <c r="CE29" s="641"/>
      <c r="CF29" s="618" t="s">
        <v>311</v>
      </c>
      <c r="CG29" s="619"/>
      <c r="CH29" s="619"/>
      <c r="CI29" s="619"/>
      <c r="CJ29" s="619"/>
      <c r="CK29" s="619"/>
      <c r="CL29" s="619"/>
      <c r="CM29" s="619"/>
      <c r="CN29" s="619"/>
      <c r="CO29" s="619"/>
      <c r="CP29" s="619"/>
      <c r="CQ29" s="620"/>
      <c r="CR29" s="621">
        <v>565603</v>
      </c>
      <c r="CS29" s="634"/>
      <c r="CT29" s="634"/>
      <c r="CU29" s="634"/>
      <c r="CV29" s="634"/>
      <c r="CW29" s="634"/>
      <c r="CX29" s="634"/>
      <c r="CY29" s="635"/>
      <c r="CZ29" s="624">
        <v>9.3000000000000007</v>
      </c>
      <c r="DA29" s="636"/>
      <c r="DB29" s="636"/>
      <c r="DC29" s="637"/>
      <c r="DD29" s="627">
        <v>565603</v>
      </c>
      <c r="DE29" s="634"/>
      <c r="DF29" s="634"/>
      <c r="DG29" s="634"/>
      <c r="DH29" s="634"/>
      <c r="DI29" s="634"/>
      <c r="DJ29" s="634"/>
      <c r="DK29" s="635"/>
      <c r="DL29" s="627">
        <v>565603</v>
      </c>
      <c r="DM29" s="634"/>
      <c r="DN29" s="634"/>
      <c r="DO29" s="634"/>
      <c r="DP29" s="634"/>
      <c r="DQ29" s="634"/>
      <c r="DR29" s="634"/>
      <c r="DS29" s="634"/>
      <c r="DT29" s="634"/>
      <c r="DU29" s="634"/>
      <c r="DV29" s="635"/>
      <c r="DW29" s="624">
        <v>14.7</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883212</v>
      </c>
      <c r="S30" s="622"/>
      <c r="T30" s="622"/>
      <c r="U30" s="622"/>
      <c r="V30" s="622"/>
      <c r="W30" s="622"/>
      <c r="X30" s="622"/>
      <c r="Y30" s="623"/>
      <c r="Z30" s="659">
        <v>13.4</v>
      </c>
      <c r="AA30" s="659"/>
      <c r="AB30" s="659"/>
      <c r="AC30" s="659"/>
      <c r="AD30" s="660" t="s">
        <v>232</v>
      </c>
      <c r="AE30" s="660"/>
      <c r="AF30" s="660"/>
      <c r="AG30" s="660"/>
      <c r="AH30" s="660"/>
      <c r="AI30" s="660"/>
      <c r="AJ30" s="660"/>
      <c r="AK30" s="660"/>
      <c r="AL30" s="624" t="s">
        <v>238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313</v>
      </c>
      <c r="BH30" s="693"/>
      <c r="BI30" s="693"/>
      <c r="BJ30" s="693"/>
      <c r="BK30" s="693"/>
      <c r="BL30" s="693"/>
      <c r="BM30" s="693"/>
      <c r="BN30" s="693"/>
      <c r="BO30" s="693"/>
      <c r="BP30" s="693"/>
      <c r="BQ30" s="694"/>
      <c r="BR30" s="673"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550549</v>
      </c>
      <c r="CS30" s="622"/>
      <c r="CT30" s="622"/>
      <c r="CU30" s="622"/>
      <c r="CV30" s="622"/>
      <c r="CW30" s="622"/>
      <c r="CX30" s="622"/>
      <c r="CY30" s="623"/>
      <c r="CZ30" s="624">
        <v>9</v>
      </c>
      <c r="DA30" s="636"/>
      <c r="DB30" s="636"/>
      <c r="DC30" s="637"/>
      <c r="DD30" s="627">
        <v>550549</v>
      </c>
      <c r="DE30" s="622"/>
      <c r="DF30" s="622"/>
      <c r="DG30" s="622"/>
      <c r="DH30" s="622"/>
      <c r="DI30" s="622"/>
      <c r="DJ30" s="622"/>
      <c r="DK30" s="623"/>
      <c r="DL30" s="627">
        <v>550549</v>
      </c>
      <c r="DM30" s="622"/>
      <c r="DN30" s="622"/>
      <c r="DO30" s="622"/>
      <c r="DP30" s="622"/>
      <c r="DQ30" s="622"/>
      <c r="DR30" s="622"/>
      <c r="DS30" s="622"/>
      <c r="DT30" s="622"/>
      <c r="DU30" s="622"/>
      <c r="DV30" s="623"/>
      <c r="DW30" s="624">
        <v>14.3</v>
      </c>
      <c r="DX30" s="636"/>
      <c r="DY30" s="636"/>
      <c r="DZ30" s="636"/>
      <c r="EA30" s="636"/>
      <c r="EB30" s="636"/>
      <c r="EC30" s="648"/>
    </row>
    <row r="31" spans="2:133" ht="11.25" customHeight="1" x14ac:dyDescent="0.15">
      <c r="B31" s="696" t="s">
        <v>316</v>
      </c>
      <c r="C31" s="697"/>
      <c r="D31" s="697"/>
      <c r="E31" s="697"/>
      <c r="F31" s="697"/>
      <c r="G31" s="697"/>
      <c r="H31" s="697"/>
      <c r="I31" s="697"/>
      <c r="J31" s="697"/>
      <c r="K31" s="697"/>
      <c r="L31" s="697"/>
      <c r="M31" s="697"/>
      <c r="N31" s="697"/>
      <c r="O31" s="697"/>
      <c r="P31" s="697"/>
      <c r="Q31" s="698"/>
      <c r="R31" s="621" t="s">
        <v>178</v>
      </c>
      <c r="S31" s="622"/>
      <c r="T31" s="622"/>
      <c r="U31" s="622"/>
      <c r="V31" s="622"/>
      <c r="W31" s="622"/>
      <c r="X31" s="622"/>
      <c r="Y31" s="623"/>
      <c r="Z31" s="659" t="s">
        <v>178</v>
      </c>
      <c r="AA31" s="659"/>
      <c r="AB31" s="659"/>
      <c r="AC31" s="659"/>
      <c r="AD31" s="660" t="s">
        <v>178</v>
      </c>
      <c r="AE31" s="660"/>
      <c r="AF31" s="660"/>
      <c r="AG31" s="660"/>
      <c r="AH31" s="660"/>
      <c r="AI31" s="660"/>
      <c r="AJ31" s="660"/>
      <c r="AK31" s="660"/>
      <c r="AL31" s="624" t="s">
        <v>238</v>
      </c>
      <c r="AM31" s="625"/>
      <c r="AN31" s="625"/>
      <c r="AO31" s="661"/>
      <c r="AP31" s="687" t="s">
        <v>317</v>
      </c>
      <c r="AQ31" s="688"/>
      <c r="AR31" s="688"/>
      <c r="AS31" s="688"/>
      <c r="AT31" s="689" t="s">
        <v>318</v>
      </c>
      <c r="AU31" s="214"/>
      <c r="AV31" s="214"/>
      <c r="AW31" s="214"/>
      <c r="AX31" s="679" t="s">
        <v>191</v>
      </c>
      <c r="AY31" s="680"/>
      <c r="AZ31" s="680"/>
      <c r="BA31" s="680"/>
      <c r="BB31" s="680"/>
      <c r="BC31" s="680"/>
      <c r="BD31" s="680"/>
      <c r="BE31" s="680"/>
      <c r="BF31" s="681"/>
      <c r="BG31" s="683">
        <v>95.1</v>
      </c>
      <c r="BH31" s="684"/>
      <c r="BI31" s="684"/>
      <c r="BJ31" s="684"/>
      <c r="BK31" s="684"/>
      <c r="BL31" s="684"/>
      <c r="BM31" s="685">
        <v>91.8</v>
      </c>
      <c r="BN31" s="684"/>
      <c r="BO31" s="684"/>
      <c r="BP31" s="684"/>
      <c r="BQ31" s="686"/>
      <c r="BR31" s="683">
        <v>94.7</v>
      </c>
      <c r="BS31" s="684"/>
      <c r="BT31" s="684"/>
      <c r="BU31" s="684"/>
      <c r="BV31" s="684"/>
      <c r="BW31" s="684"/>
      <c r="BX31" s="685">
        <v>91.1</v>
      </c>
      <c r="BY31" s="684"/>
      <c r="BZ31" s="684"/>
      <c r="CA31" s="684"/>
      <c r="CB31" s="686"/>
      <c r="CD31" s="642"/>
      <c r="CE31" s="643"/>
      <c r="CF31" s="618" t="s">
        <v>319</v>
      </c>
      <c r="CG31" s="619"/>
      <c r="CH31" s="619"/>
      <c r="CI31" s="619"/>
      <c r="CJ31" s="619"/>
      <c r="CK31" s="619"/>
      <c r="CL31" s="619"/>
      <c r="CM31" s="619"/>
      <c r="CN31" s="619"/>
      <c r="CO31" s="619"/>
      <c r="CP31" s="619"/>
      <c r="CQ31" s="620"/>
      <c r="CR31" s="621">
        <v>15054</v>
      </c>
      <c r="CS31" s="634"/>
      <c r="CT31" s="634"/>
      <c r="CU31" s="634"/>
      <c r="CV31" s="634"/>
      <c r="CW31" s="634"/>
      <c r="CX31" s="634"/>
      <c r="CY31" s="635"/>
      <c r="CZ31" s="624">
        <v>0.2</v>
      </c>
      <c r="DA31" s="636"/>
      <c r="DB31" s="636"/>
      <c r="DC31" s="637"/>
      <c r="DD31" s="627">
        <v>15054</v>
      </c>
      <c r="DE31" s="634"/>
      <c r="DF31" s="634"/>
      <c r="DG31" s="634"/>
      <c r="DH31" s="634"/>
      <c r="DI31" s="634"/>
      <c r="DJ31" s="634"/>
      <c r="DK31" s="635"/>
      <c r="DL31" s="627">
        <v>15054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342513</v>
      </c>
      <c r="S32" s="622"/>
      <c r="T32" s="622"/>
      <c r="U32" s="622"/>
      <c r="V32" s="622"/>
      <c r="W32" s="622"/>
      <c r="X32" s="622"/>
      <c r="Y32" s="623"/>
      <c r="Z32" s="659">
        <v>5.2</v>
      </c>
      <c r="AA32" s="659"/>
      <c r="AB32" s="659"/>
      <c r="AC32" s="659"/>
      <c r="AD32" s="660" t="s">
        <v>252</v>
      </c>
      <c r="AE32" s="660"/>
      <c r="AF32" s="660"/>
      <c r="AG32" s="660"/>
      <c r="AH32" s="660"/>
      <c r="AI32" s="660"/>
      <c r="AJ32" s="660"/>
      <c r="AK32" s="660"/>
      <c r="AL32" s="624" t="s">
        <v>252</v>
      </c>
      <c r="AM32" s="625"/>
      <c r="AN32" s="625"/>
      <c r="AO32" s="661"/>
      <c r="AP32" s="662"/>
      <c r="AQ32" s="663"/>
      <c r="AR32" s="663"/>
      <c r="AS32" s="663"/>
      <c r="AT32" s="690"/>
      <c r="AU32" s="210" t="s">
        <v>321</v>
      </c>
      <c r="AX32" s="618" t="s">
        <v>322</v>
      </c>
      <c r="AY32" s="619"/>
      <c r="AZ32" s="619"/>
      <c r="BA32" s="619"/>
      <c r="BB32" s="619"/>
      <c r="BC32" s="619"/>
      <c r="BD32" s="619"/>
      <c r="BE32" s="619"/>
      <c r="BF32" s="620"/>
      <c r="BG32" s="692">
        <v>98</v>
      </c>
      <c r="BH32" s="634"/>
      <c r="BI32" s="634"/>
      <c r="BJ32" s="634"/>
      <c r="BK32" s="634"/>
      <c r="BL32" s="634"/>
      <c r="BM32" s="625">
        <v>95</v>
      </c>
      <c r="BN32" s="634"/>
      <c r="BO32" s="634"/>
      <c r="BP32" s="634"/>
      <c r="BQ32" s="657"/>
      <c r="BR32" s="692">
        <v>98.7</v>
      </c>
      <c r="BS32" s="634"/>
      <c r="BT32" s="634"/>
      <c r="BU32" s="634"/>
      <c r="BV32" s="634"/>
      <c r="BW32" s="634"/>
      <c r="BX32" s="625">
        <v>95.4</v>
      </c>
      <c r="BY32" s="634"/>
      <c r="BZ32" s="634"/>
      <c r="CA32" s="634"/>
      <c r="CB32" s="657"/>
      <c r="CD32" s="644"/>
      <c r="CE32" s="645"/>
      <c r="CF32" s="618" t="s">
        <v>323</v>
      </c>
      <c r="CG32" s="619"/>
      <c r="CH32" s="619"/>
      <c r="CI32" s="619"/>
      <c r="CJ32" s="619"/>
      <c r="CK32" s="619"/>
      <c r="CL32" s="619"/>
      <c r="CM32" s="619"/>
      <c r="CN32" s="619"/>
      <c r="CO32" s="619"/>
      <c r="CP32" s="619"/>
      <c r="CQ32" s="620"/>
      <c r="CR32" s="621" t="s">
        <v>238</v>
      </c>
      <c r="CS32" s="622"/>
      <c r="CT32" s="622"/>
      <c r="CU32" s="622"/>
      <c r="CV32" s="622"/>
      <c r="CW32" s="622"/>
      <c r="CX32" s="622"/>
      <c r="CY32" s="623"/>
      <c r="CZ32" s="624" t="s">
        <v>252</v>
      </c>
      <c r="DA32" s="636"/>
      <c r="DB32" s="636"/>
      <c r="DC32" s="637"/>
      <c r="DD32" s="627" t="s">
        <v>238</v>
      </c>
      <c r="DE32" s="622"/>
      <c r="DF32" s="622"/>
      <c r="DG32" s="622"/>
      <c r="DH32" s="622"/>
      <c r="DI32" s="622"/>
      <c r="DJ32" s="622"/>
      <c r="DK32" s="623"/>
      <c r="DL32" s="627" t="s">
        <v>232</v>
      </c>
      <c r="DM32" s="622"/>
      <c r="DN32" s="622"/>
      <c r="DO32" s="622"/>
      <c r="DP32" s="622"/>
      <c r="DQ32" s="622"/>
      <c r="DR32" s="622"/>
      <c r="DS32" s="622"/>
      <c r="DT32" s="622"/>
      <c r="DU32" s="622"/>
      <c r="DV32" s="623"/>
      <c r="DW32" s="624" t="s">
        <v>238</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62551</v>
      </c>
      <c r="S33" s="622"/>
      <c r="T33" s="622"/>
      <c r="U33" s="622"/>
      <c r="V33" s="622"/>
      <c r="W33" s="622"/>
      <c r="X33" s="622"/>
      <c r="Y33" s="623"/>
      <c r="Z33" s="659">
        <v>1</v>
      </c>
      <c r="AA33" s="659"/>
      <c r="AB33" s="659"/>
      <c r="AC33" s="659"/>
      <c r="AD33" s="660">
        <v>25661</v>
      </c>
      <c r="AE33" s="660"/>
      <c r="AF33" s="660"/>
      <c r="AG33" s="660"/>
      <c r="AH33" s="660"/>
      <c r="AI33" s="660"/>
      <c r="AJ33" s="660"/>
      <c r="AK33" s="660"/>
      <c r="AL33" s="624">
        <v>0.7</v>
      </c>
      <c r="AM33" s="625"/>
      <c r="AN33" s="625"/>
      <c r="AO33" s="661"/>
      <c r="AP33" s="664"/>
      <c r="AQ33" s="665"/>
      <c r="AR33" s="665"/>
      <c r="AS33" s="665"/>
      <c r="AT33" s="691"/>
      <c r="AU33" s="215"/>
      <c r="AV33" s="215"/>
      <c r="AW33" s="215"/>
      <c r="AX33" s="602" t="s">
        <v>325</v>
      </c>
      <c r="AY33" s="603"/>
      <c r="AZ33" s="603"/>
      <c r="BA33" s="603"/>
      <c r="BB33" s="603"/>
      <c r="BC33" s="603"/>
      <c r="BD33" s="603"/>
      <c r="BE33" s="603"/>
      <c r="BF33" s="604"/>
      <c r="BG33" s="682">
        <v>93</v>
      </c>
      <c r="BH33" s="606"/>
      <c r="BI33" s="606"/>
      <c r="BJ33" s="606"/>
      <c r="BK33" s="606"/>
      <c r="BL33" s="606"/>
      <c r="BM33" s="652">
        <v>89</v>
      </c>
      <c r="BN33" s="606"/>
      <c r="BO33" s="606"/>
      <c r="BP33" s="606"/>
      <c r="BQ33" s="669"/>
      <c r="BR33" s="682">
        <v>91.6</v>
      </c>
      <c r="BS33" s="606"/>
      <c r="BT33" s="606"/>
      <c r="BU33" s="606"/>
      <c r="BV33" s="606"/>
      <c r="BW33" s="606"/>
      <c r="BX33" s="652">
        <v>87.6</v>
      </c>
      <c r="BY33" s="606"/>
      <c r="BZ33" s="606"/>
      <c r="CA33" s="606"/>
      <c r="CB33" s="669"/>
      <c r="CD33" s="618" t="s">
        <v>326</v>
      </c>
      <c r="CE33" s="619"/>
      <c r="CF33" s="619"/>
      <c r="CG33" s="619"/>
      <c r="CH33" s="619"/>
      <c r="CI33" s="619"/>
      <c r="CJ33" s="619"/>
      <c r="CK33" s="619"/>
      <c r="CL33" s="619"/>
      <c r="CM33" s="619"/>
      <c r="CN33" s="619"/>
      <c r="CO33" s="619"/>
      <c r="CP33" s="619"/>
      <c r="CQ33" s="620"/>
      <c r="CR33" s="621">
        <v>3531171</v>
      </c>
      <c r="CS33" s="634"/>
      <c r="CT33" s="634"/>
      <c r="CU33" s="634"/>
      <c r="CV33" s="634"/>
      <c r="CW33" s="634"/>
      <c r="CX33" s="634"/>
      <c r="CY33" s="635"/>
      <c r="CZ33" s="624">
        <v>57.8</v>
      </c>
      <c r="DA33" s="636"/>
      <c r="DB33" s="636"/>
      <c r="DC33" s="637"/>
      <c r="DD33" s="627">
        <v>2586374</v>
      </c>
      <c r="DE33" s="634"/>
      <c r="DF33" s="634"/>
      <c r="DG33" s="634"/>
      <c r="DH33" s="634"/>
      <c r="DI33" s="634"/>
      <c r="DJ33" s="634"/>
      <c r="DK33" s="635"/>
      <c r="DL33" s="627">
        <v>1644755</v>
      </c>
      <c r="DM33" s="634"/>
      <c r="DN33" s="634"/>
      <c r="DO33" s="634"/>
      <c r="DP33" s="634"/>
      <c r="DQ33" s="634"/>
      <c r="DR33" s="634"/>
      <c r="DS33" s="634"/>
      <c r="DT33" s="634"/>
      <c r="DU33" s="634"/>
      <c r="DV33" s="635"/>
      <c r="DW33" s="624">
        <v>42.7</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448599</v>
      </c>
      <c r="S34" s="622"/>
      <c r="T34" s="622"/>
      <c r="U34" s="622"/>
      <c r="V34" s="622"/>
      <c r="W34" s="622"/>
      <c r="X34" s="622"/>
      <c r="Y34" s="623"/>
      <c r="Z34" s="659">
        <v>6.8</v>
      </c>
      <c r="AA34" s="659"/>
      <c r="AB34" s="659"/>
      <c r="AC34" s="659"/>
      <c r="AD34" s="660" t="s">
        <v>252</v>
      </c>
      <c r="AE34" s="660"/>
      <c r="AF34" s="660"/>
      <c r="AG34" s="660"/>
      <c r="AH34" s="660"/>
      <c r="AI34" s="660"/>
      <c r="AJ34" s="660"/>
      <c r="AK34" s="660"/>
      <c r="AL34" s="624" t="s">
        <v>252</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328</v>
      </c>
      <c r="CE34" s="619"/>
      <c r="CF34" s="619"/>
      <c r="CG34" s="619"/>
      <c r="CH34" s="619"/>
      <c r="CI34" s="619"/>
      <c r="CJ34" s="619"/>
      <c r="CK34" s="619"/>
      <c r="CL34" s="619"/>
      <c r="CM34" s="619"/>
      <c r="CN34" s="619"/>
      <c r="CO34" s="619"/>
      <c r="CP34" s="619"/>
      <c r="CQ34" s="620"/>
      <c r="CR34" s="621">
        <v>834312</v>
      </c>
      <c r="CS34" s="622"/>
      <c r="CT34" s="622"/>
      <c r="CU34" s="622"/>
      <c r="CV34" s="622"/>
      <c r="CW34" s="622"/>
      <c r="CX34" s="622"/>
      <c r="CY34" s="623"/>
      <c r="CZ34" s="624">
        <v>13.7</v>
      </c>
      <c r="DA34" s="636"/>
      <c r="DB34" s="636"/>
      <c r="DC34" s="637"/>
      <c r="DD34" s="627">
        <v>583647</v>
      </c>
      <c r="DE34" s="622"/>
      <c r="DF34" s="622"/>
      <c r="DG34" s="622"/>
      <c r="DH34" s="622"/>
      <c r="DI34" s="622"/>
      <c r="DJ34" s="622"/>
      <c r="DK34" s="623"/>
      <c r="DL34" s="627">
        <v>418493</v>
      </c>
      <c r="DM34" s="622"/>
      <c r="DN34" s="622"/>
      <c r="DO34" s="622"/>
      <c r="DP34" s="622"/>
      <c r="DQ34" s="622"/>
      <c r="DR34" s="622"/>
      <c r="DS34" s="622"/>
      <c r="DT34" s="622"/>
      <c r="DU34" s="622"/>
      <c r="DV34" s="623"/>
      <c r="DW34" s="624">
        <v>10.9</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96966</v>
      </c>
      <c r="S35" s="622"/>
      <c r="T35" s="622"/>
      <c r="U35" s="622"/>
      <c r="V35" s="622"/>
      <c r="W35" s="622"/>
      <c r="X35" s="622"/>
      <c r="Y35" s="623"/>
      <c r="Z35" s="659">
        <v>1.5</v>
      </c>
      <c r="AA35" s="659"/>
      <c r="AB35" s="659"/>
      <c r="AC35" s="659"/>
      <c r="AD35" s="660" t="s">
        <v>178</v>
      </c>
      <c r="AE35" s="660"/>
      <c r="AF35" s="660"/>
      <c r="AG35" s="660"/>
      <c r="AH35" s="660"/>
      <c r="AI35" s="660"/>
      <c r="AJ35" s="660"/>
      <c r="AK35" s="660"/>
      <c r="AL35" s="624" t="s">
        <v>252</v>
      </c>
      <c r="AM35" s="625"/>
      <c r="AN35" s="625"/>
      <c r="AO35" s="661"/>
      <c r="AP35" s="218"/>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52112</v>
      </c>
      <c r="CS35" s="634"/>
      <c r="CT35" s="634"/>
      <c r="CU35" s="634"/>
      <c r="CV35" s="634"/>
      <c r="CW35" s="634"/>
      <c r="CX35" s="634"/>
      <c r="CY35" s="635"/>
      <c r="CZ35" s="624">
        <v>0.9</v>
      </c>
      <c r="DA35" s="636"/>
      <c r="DB35" s="636"/>
      <c r="DC35" s="637"/>
      <c r="DD35" s="627">
        <v>48775</v>
      </c>
      <c r="DE35" s="634"/>
      <c r="DF35" s="634"/>
      <c r="DG35" s="634"/>
      <c r="DH35" s="634"/>
      <c r="DI35" s="634"/>
      <c r="DJ35" s="634"/>
      <c r="DK35" s="635"/>
      <c r="DL35" s="627">
        <v>41864</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495817</v>
      </c>
      <c r="S36" s="622"/>
      <c r="T36" s="622"/>
      <c r="U36" s="622"/>
      <c r="V36" s="622"/>
      <c r="W36" s="622"/>
      <c r="X36" s="622"/>
      <c r="Y36" s="623"/>
      <c r="Z36" s="659">
        <v>7.6</v>
      </c>
      <c r="AA36" s="659"/>
      <c r="AB36" s="659"/>
      <c r="AC36" s="659"/>
      <c r="AD36" s="660" t="s">
        <v>178</v>
      </c>
      <c r="AE36" s="660"/>
      <c r="AF36" s="660"/>
      <c r="AG36" s="660"/>
      <c r="AH36" s="660"/>
      <c r="AI36" s="660"/>
      <c r="AJ36" s="660"/>
      <c r="AK36" s="660"/>
      <c r="AL36" s="624" t="s">
        <v>178</v>
      </c>
      <c r="AM36" s="625"/>
      <c r="AN36" s="625"/>
      <c r="AO36" s="661"/>
      <c r="AP36" s="218"/>
      <c r="AQ36" s="670" t="s">
        <v>334</v>
      </c>
      <c r="AR36" s="671"/>
      <c r="AS36" s="671"/>
      <c r="AT36" s="671"/>
      <c r="AU36" s="671"/>
      <c r="AV36" s="671"/>
      <c r="AW36" s="671"/>
      <c r="AX36" s="671"/>
      <c r="AY36" s="672"/>
      <c r="AZ36" s="676">
        <v>450949</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10491</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1633364</v>
      </c>
      <c r="CS36" s="622"/>
      <c r="CT36" s="622"/>
      <c r="CU36" s="622"/>
      <c r="CV36" s="622"/>
      <c r="CW36" s="622"/>
      <c r="CX36" s="622"/>
      <c r="CY36" s="623"/>
      <c r="CZ36" s="624">
        <v>26.7</v>
      </c>
      <c r="DA36" s="636"/>
      <c r="DB36" s="636"/>
      <c r="DC36" s="637"/>
      <c r="DD36" s="627">
        <v>1297582</v>
      </c>
      <c r="DE36" s="622"/>
      <c r="DF36" s="622"/>
      <c r="DG36" s="622"/>
      <c r="DH36" s="622"/>
      <c r="DI36" s="622"/>
      <c r="DJ36" s="622"/>
      <c r="DK36" s="623"/>
      <c r="DL36" s="627">
        <v>939620</v>
      </c>
      <c r="DM36" s="622"/>
      <c r="DN36" s="622"/>
      <c r="DO36" s="622"/>
      <c r="DP36" s="622"/>
      <c r="DQ36" s="622"/>
      <c r="DR36" s="622"/>
      <c r="DS36" s="622"/>
      <c r="DT36" s="622"/>
      <c r="DU36" s="622"/>
      <c r="DV36" s="623"/>
      <c r="DW36" s="624">
        <v>24.4</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78715</v>
      </c>
      <c r="S37" s="622"/>
      <c r="T37" s="622"/>
      <c r="U37" s="622"/>
      <c r="V37" s="622"/>
      <c r="W37" s="622"/>
      <c r="X37" s="622"/>
      <c r="Y37" s="623"/>
      <c r="Z37" s="659">
        <v>1.2</v>
      </c>
      <c r="AA37" s="659"/>
      <c r="AB37" s="659"/>
      <c r="AC37" s="659"/>
      <c r="AD37" s="660">
        <v>1794</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4125</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-27038</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650874</v>
      </c>
      <c r="CS37" s="634"/>
      <c r="CT37" s="634"/>
      <c r="CU37" s="634"/>
      <c r="CV37" s="634"/>
      <c r="CW37" s="634"/>
      <c r="CX37" s="634"/>
      <c r="CY37" s="635"/>
      <c r="CZ37" s="624">
        <v>10.7</v>
      </c>
      <c r="DA37" s="636"/>
      <c r="DB37" s="636"/>
      <c r="DC37" s="637"/>
      <c r="DD37" s="627">
        <v>650874</v>
      </c>
      <c r="DE37" s="634"/>
      <c r="DF37" s="634"/>
      <c r="DG37" s="634"/>
      <c r="DH37" s="634"/>
      <c r="DI37" s="634"/>
      <c r="DJ37" s="634"/>
      <c r="DK37" s="635"/>
      <c r="DL37" s="627">
        <v>650874</v>
      </c>
      <c r="DM37" s="634"/>
      <c r="DN37" s="634"/>
      <c r="DO37" s="634"/>
      <c r="DP37" s="634"/>
      <c r="DQ37" s="634"/>
      <c r="DR37" s="634"/>
      <c r="DS37" s="634"/>
      <c r="DT37" s="634"/>
      <c r="DU37" s="634"/>
      <c r="DV37" s="635"/>
      <c r="DW37" s="624">
        <v>16.899999999999999</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192144</v>
      </c>
      <c r="S38" s="622"/>
      <c r="T38" s="622"/>
      <c r="U38" s="622"/>
      <c r="V38" s="622"/>
      <c r="W38" s="622"/>
      <c r="X38" s="622"/>
      <c r="Y38" s="623"/>
      <c r="Z38" s="659">
        <v>2.9</v>
      </c>
      <c r="AA38" s="659"/>
      <c r="AB38" s="659"/>
      <c r="AC38" s="659"/>
      <c r="AD38" s="660" t="s">
        <v>252</v>
      </c>
      <c r="AE38" s="660"/>
      <c r="AF38" s="660"/>
      <c r="AG38" s="660"/>
      <c r="AH38" s="660"/>
      <c r="AI38" s="660"/>
      <c r="AJ38" s="660"/>
      <c r="AK38" s="660"/>
      <c r="AL38" s="624" t="s">
        <v>252</v>
      </c>
      <c r="AM38" s="625"/>
      <c r="AN38" s="625"/>
      <c r="AO38" s="661"/>
      <c r="AQ38" s="654" t="s">
        <v>342</v>
      </c>
      <c r="AR38" s="655"/>
      <c r="AS38" s="655"/>
      <c r="AT38" s="655"/>
      <c r="AU38" s="655"/>
      <c r="AV38" s="655"/>
      <c r="AW38" s="655"/>
      <c r="AX38" s="655"/>
      <c r="AY38" s="656"/>
      <c r="AZ38" s="621" t="s">
        <v>178</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2293</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446824</v>
      </c>
      <c r="CS38" s="622"/>
      <c r="CT38" s="622"/>
      <c r="CU38" s="622"/>
      <c r="CV38" s="622"/>
      <c r="CW38" s="622"/>
      <c r="CX38" s="622"/>
      <c r="CY38" s="623"/>
      <c r="CZ38" s="624">
        <v>7.3</v>
      </c>
      <c r="DA38" s="636"/>
      <c r="DB38" s="636"/>
      <c r="DC38" s="637"/>
      <c r="DD38" s="627">
        <v>323855</v>
      </c>
      <c r="DE38" s="622"/>
      <c r="DF38" s="622"/>
      <c r="DG38" s="622"/>
      <c r="DH38" s="622"/>
      <c r="DI38" s="622"/>
      <c r="DJ38" s="622"/>
      <c r="DK38" s="623"/>
      <c r="DL38" s="627">
        <v>244778</v>
      </c>
      <c r="DM38" s="622"/>
      <c r="DN38" s="622"/>
      <c r="DO38" s="622"/>
      <c r="DP38" s="622"/>
      <c r="DQ38" s="622"/>
      <c r="DR38" s="622"/>
      <c r="DS38" s="622"/>
      <c r="DT38" s="622"/>
      <c r="DU38" s="622"/>
      <c r="DV38" s="623"/>
      <c r="DW38" s="624">
        <v>6.4</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252</v>
      </c>
      <c r="S39" s="622"/>
      <c r="T39" s="622"/>
      <c r="U39" s="622"/>
      <c r="V39" s="622"/>
      <c r="W39" s="622"/>
      <c r="X39" s="622"/>
      <c r="Y39" s="623"/>
      <c r="Z39" s="659" t="s">
        <v>238</v>
      </c>
      <c r="AA39" s="659"/>
      <c r="AB39" s="659"/>
      <c r="AC39" s="659"/>
      <c r="AD39" s="660" t="s">
        <v>252</v>
      </c>
      <c r="AE39" s="660"/>
      <c r="AF39" s="660"/>
      <c r="AG39" s="660"/>
      <c r="AH39" s="660"/>
      <c r="AI39" s="660"/>
      <c r="AJ39" s="660"/>
      <c r="AK39" s="660"/>
      <c r="AL39" s="624" t="s">
        <v>178</v>
      </c>
      <c r="AM39" s="625"/>
      <c r="AN39" s="625"/>
      <c r="AO39" s="661"/>
      <c r="AQ39" s="654" t="s">
        <v>346</v>
      </c>
      <c r="AR39" s="655"/>
      <c r="AS39" s="655"/>
      <c r="AT39" s="655"/>
      <c r="AU39" s="655"/>
      <c r="AV39" s="655"/>
      <c r="AW39" s="655"/>
      <c r="AX39" s="655"/>
      <c r="AY39" s="656"/>
      <c r="AZ39" s="621" t="s">
        <v>178</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3323</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562089</v>
      </c>
      <c r="CS39" s="634"/>
      <c r="CT39" s="634"/>
      <c r="CU39" s="634"/>
      <c r="CV39" s="634"/>
      <c r="CW39" s="634"/>
      <c r="CX39" s="634"/>
      <c r="CY39" s="635"/>
      <c r="CZ39" s="624">
        <v>9.1999999999999993</v>
      </c>
      <c r="DA39" s="636"/>
      <c r="DB39" s="636"/>
      <c r="DC39" s="637"/>
      <c r="DD39" s="627">
        <v>331265</v>
      </c>
      <c r="DE39" s="634"/>
      <c r="DF39" s="634"/>
      <c r="DG39" s="634"/>
      <c r="DH39" s="634"/>
      <c r="DI39" s="634"/>
      <c r="DJ39" s="634"/>
      <c r="DK39" s="635"/>
      <c r="DL39" s="627" t="s">
        <v>238</v>
      </c>
      <c r="DM39" s="634"/>
      <c r="DN39" s="634"/>
      <c r="DO39" s="634"/>
      <c r="DP39" s="634"/>
      <c r="DQ39" s="634"/>
      <c r="DR39" s="634"/>
      <c r="DS39" s="634"/>
      <c r="DT39" s="634"/>
      <c r="DU39" s="634"/>
      <c r="DV39" s="635"/>
      <c r="DW39" s="624" t="s">
        <v>178</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75044</v>
      </c>
      <c r="S40" s="622"/>
      <c r="T40" s="622"/>
      <c r="U40" s="622"/>
      <c r="V40" s="622"/>
      <c r="W40" s="622"/>
      <c r="X40" s="622"/>
      <c r="Y40" s="623"/>
      <c r="Z40" s="659">
        <v>1.1000000000000001</v>
      </c>
      <c r="AA40" s="659"/>
      <c r="AB40" s="659"/>
      <c r="AC40" s="659"/>
      <c r="AD40" s="660" t="s">
        <v>178</v>
      </c>
      <c r="AE40" s="660"/>
      <c r="AF40" s="660"/>
      <c r="AG40" s="660"/>
      <c r="AH40" s="660"/>
      <c r="AI40" s="660"/>
      <c r="AJ40" s="660"/>
      <c r="AK40" s="660"/>
      <c r="AL40" s="624" t="s">
        <v>178</v>
      </c>
      <c r="AM40" s="625"/>
      <c r="AN40" s="625"/>
      <c r="AO40" s="661"/>
      <c r="AQ40" s="654" t="s">
        <v>350</v>
      </c>
      <c r="AR40" s="655"/>
      <c r="AS40" s="655"/>
      <c r="AT40" s="655"/>
      <c r="AU40" s="655"/>
      <c r="AV40" s="655"/>
      <c r="AW40" s="655"/>
      <c r="AX40" s="655"/>
      <c r="AY40" s="656"/>
      <c r="AZ40" s="621" t="s">
        <v>178</v>
      </c>
      <c r="BA40" s="622"/>
      <c r="BB40" s="622"/>
      <c r="BC40" s="622"/>
      <c r="BD40" s="634"/>
      <c r="BE40" s="634"/>
      <c r="BF40" s="657"/>
      <c r="BG40" s="662" t="s">
        <v>351</v>
      </c>
      <c r="BH40" s="663"/>
      <c r="BI40" s="663"/>
      <c r="BJ40" s="663"/>
      <c r="BK40" s="663"/>
      <c r="BL40" s="219"/>
      <c r="BM40" s="619" t="s">
        <v>352</v>
      </c>
      <c r="BN40" s="619"/>
      <c r="BO40" s="619"/>
      <c r="BP40" s="619"/>
      <c r="BQ40" s="619"/>
      <c r="BR40" s="619"/>
      <c r="BS40" s="619"/>
      <c r="BT40" s="619"/>
      <c r="BU40" s="620"/>
      <c r="BV40" s="621">
        <v>92</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2470</v>
      </c>
      <c r="CS40" s="622"/>
      <c r="CT40" s="622"/>
      <c r="CU40" s="622"/>
      <c r="CV40" s="622"/>
      <c r="CW40" s="622"/>
      <c r="CX40" s="622"/>
      <c r="CY40" s="623"/>
      <c r="CZ40" s="624">
        <v>0</v>
      </c>
      <c r="DA40" s="636"/>
      <c r="DB40" s="636"/>
      <c r="DC40" s="637"/>
      <c r="DD40" s="627">
        <v>1250</v>
      </c>
      <c r="DE40" s="622"/>
      <c r="DF40" s="622"/>
      <c r="DG40" s="622"/>
      <c r="DH40" s="622"/>
      <c r="DI40" s="622"/>
      <c r="DJ40" s="622"/>
      <c r="DK40" s="623"/>
      <c r="DL40" s="627" t="s">
        <v>238</v>
      </c>
      <c r="DM40" s="622"/>
      <c r="DN40" s="622"/>
      <c r="DO40" s="622"/>
      <c r="DP40" s="622"/>
      <c r="DQ40" s="622"/>
      <c r="DR40" s="622"/>
      <c r="DS40" s="622"/>
      <c r="DT40" s="622"/>
      <c r="DU40" s="622"/>
      <c r="DV40" s="623"/>
      <c r="DW40" s="624" t="s">
        <v>232</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6566959</v>
      </c>
      <c r="S41" s="646"/>
      <c r="T41" s="646"/>
      <c r="U41" s="646"/>
      <c r="V41" s="646"/>
      <c r="W41" s="646"/>
      <c r="X41" s="646"/>
      <c r="Y41" s="649"/>
      <c r="Z41" s="650">
        <v>100</v>
      </c>
      <c r="AA41" s="650"/>
      <c r="AB41" s="650"/>
      <c r="AC41" s="650"/>
      <c r="AD41" s="651">
        <v>3773311</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161277</v>
      </c>
      <c r="BA41" s="622"/>
      <c r="BB41" s="622"/>
      <c r="BC41" s="622"/>
      <c r="BD41" s="634"/>
      <c r="BE41" s="634"/>
      <c r="BF41" s="657"/>
      <c r="BG41" s="662"/>
      <c r="BH41" s="663"/>
      <c r="BI41" s="663"/>
      <c r="BJ41" s="663"/>
      <c r="BK41" s="663"/>
      <c r="BL41" s="219"/>
      <c r="BM41" s="619" t="s">
        <v>356</v>
      </c>
      <c r="BN41" s="619"/>
      <c r="BO41" s="619"/>
      <c r="BP41" s="619"/>
      <c r="BQ41" s="619"/>
      <c r="BR41" s="619"/>
      <c r="BS41" s="619"/>
      <c r="BT41" s="619"/>
      <c r="BU41" s="620"/>
      <c r="BV41" s="621" t="s">
        <v>238</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232</v>
      </c>
      <c r="CS41" s="634"/>
      <c r="CT41" s="634"/>
      <c r="CU41" s="634"/>
      <c r="CV41" s="634"/>
      <c r="CW41" s="634"/>
      <c r="CX41" s="634"/>
      <c r="CY41" s="635"/>
      <c r="CZ41" s="624" t="s">
        <v>238</v>
      </c>
      <c r="DA41" s="636"/>
      <c r="DB41" s="636"/>
      <c r="DC41" s="637"/>
      <c r="DD41" s="627" t="s">
        <v>238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285547</v>
      </c>
      <c r="BA42" s="646"/>
      <c r="BB42" s="646"/>
      <c r="BC42" s="646"/>
      <c r="BD42" s="606"/>
      <c r="BE42" s="606"/>
      <c r="BF42" s="669"/>
      <c r="BG42" s="664"/>
      <c r="BH42" s="665"/>
      <c r="BI42" s="665"/>
      <c r="BJ42" s="665"/>
      <c r="BK42" s="665"/>
      <c r="BL42" s="220"/>
      <c r="BM42" s="603" t="s">
        <v>359</v>
      </c>
      <c r="BN42" s="603"/>
      <c r="BO42" s="603"/>
      <c r="BP42" s="603"/>
      <c r="BQ42" s="603"/>
      <c r="BR42" s="603"/>
      <c r="BS42" s="603"/>
      <c r="BT42" s="603"/>
      <c r="BU42" s="604"/>
      <c r="BV42" s="605">
        <v>388</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409411</v>
      </c>
      <c r="CS42" s="634"/>
      <c r="CT42" s="634"/>
      <c r="CU42" s="634"/>
      <c r="CV42" s="634"/>
      <c r="CW42" s="634"/>
      <c r="CX42" s="634"/>
      <c r="CY42" s="635"/>
      <c r="CZ42" s="624">
        <v>6.7</v>
      </c>
      <c r="DA42" s="636"/>
      <c r="DB42" s="636"/>
      <c r="DC42" s="637"/>
      <c r="DD42" s="627">
        <v>136224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0" t="s">
        <v>361</v>
      </c>
      <c r="CD43" s="618" t="s">
        <v>362</v>
      </c>
      <c r="CE43" s="619"/>
      <c r="CF43" s="619"/>
      <c r="CG43" s="619"/>
      <c r="CH43" s="619"/>
      <c r="CI43" s="619"/>
      <c r="CJ43" s="619"/>
      <c r="CK43" s="619"/>
      <c r="CL43" s="619"/>
      <c r="CM43" s="619"/>
      <c r="CN43" s="619"/>
      <c r="CO43" s="619"/>
      <c r="CP43" s="619"/>
      <c r="CQ43" s="620"/>
      <c r="CR43" s="621">
        <v>36472</v>
      </c>
      <c r="CS43" s="634"/>
      <c r="CT43" s="634"/>
      <c r="CU43" s="634"/>
      <c r="CV43" s="634"/>
      <c r="CW43" s="634"/>
      <c r="CX43" s="634"/>
      <c r="CY43" s="635"/>
      <c r="CZ43" s="624">
        <v>0.6</v>
      </c>
      <c r="DA43" s="636"/>
      <c r="DB43" s="636"/>
      <c r="DC43" s="637"/>
      <c r="DD43" s="627">
        <v>34480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403590</v>
      </c>
      <c r="CS44" s="622"/>
      <c r="CT44" s="622"/>
      <c r="CU44" s="622"/>
      <c r="CV44" s="622"/>
      <c r="CW44" s="622"/>
      <c r="CX44" s="622"/>
      <c r="CY44" s="623"/>
      <c r="CZ44" s="624">
        <v>6.6</v>
      </c>
      <c r="DA44" s="625"/>
      <c r="DB44" s="625"/>
      <c r="DC44" s="626"/>
      <c r="DD44" s="627">
        <v>130403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209729</v>
      </c>
      <c r="CS45" s="634"/>
      <c r="CT45" s="634"/>
      <c r="CU45" s="634"/>
      <c r="CV45" s="634"/>
      <c r="CW45" s="634"/>
      <c r="CX45" s="634"/>
      <c r="CY45" s="635"/>
      <c r="CZ45" s="624">
        <v>3.4</v>
      </c>
      <c r="DA45" s="636"/>
      <c r="DB45" s="636"/>
      <c r="DC45" s="637"/>
      <c r="DD45" s="627">
        <v>26007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1"/>
      <c r="CD46" s="642"/>
      <c r="CE46" s="643"/>
      <c r="CF46" s="618" t="s">
        <v>367</v>
      </c>
      <c r="CG46" s="619"/>
      <c r="CH46" s="619"/>
      <c r="CI46" s="619"/>
      <c r="CJ46" s="619"/>
      <c r="CK46" s="619"/>
      <c r="CL46" s="619"/>
      <c r="CM46" s="619"/>
      <c r="CN46" s="619"/>
      <c r="CO46" s="619"/>
      <c r="CP46" s="619"/>
      <c r="CQ46" s="620"/>
      <c r="CR46" s="621">
        <v>185401</v>
      </c>
      <c r="CS46" s="622"/>
      <c r="CT46" s="622"/>
      <c r="CU46" s="622"/>
      <c r="CV46" s="622"/>
      <c r="CW46" s="622"/>
      <c r="CX46" s="622"/>
      <c r="CY46" s="623"/>
      <c r="CZ46" s="624">
        <v>3</v>
      </c>
      <c r="DA46" s="625"/>
      <c r="DB46" s="625"/>
      <c r="DC46" s="626"/>
      <c r="DD46" s="627">
        <v>103136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1"/>
      <c r="CD47" s="642"/>
      <c r="CE47" s="643"/>
      <c r="CF47" s="618" t="s">
        <v>368</v>
      </c>
      <c r="CG47" s="619"/>
      <c r="CH47" s="619"/>
      <c r="CI47" s="619"/>
      <c r="CJ47" s="619"/>
      <c r="CK47" s="619"/>
      <c r="CL47" s="619"/>
      <c r="CM47" s="619"/>
      <c r="CN47" s="619"/>
      <c r="CO47" s="619"/>
      <c r="CP47" s="619"/>
      <c r="CQ47" s="620"/>
      <c r="CR47" s="621">
        <v>5821</v>
      </c>
      <c r="CS47" s="634"/>
      <c r="CT47" s="634"/>
      <c r="CU47" s="634"/>
      <c r="CV47" s="634"/>
      <c r="CW47" s="634"/>
      <c r="CX47" s="634"/>
      <c r="CY47" s="635"/>
      <c r="CZ47" s="624">
        <v>0.1</v>
      </c>
      <c r="DA47" s="636"/>
      <c r="DB47" s="636"/>
      <c r="DC47" s="637"/>
      <c r="DD47" s="627">
        <v>5821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1"/>
      <c r="CD48" s="644"/>
      <c r="CE48" s="645"/>
      <c r="CF48" s="618" t="s">
        <v>369</v>
      </c>
      <c r="CG48" s="619"/>
      <c r="CH48" s="619"/>
      <c r="CI48" s="619"/>
      <c r="CJ48" s="619"/>
      <c r="CK48" s="619"/>
      <c r="CL48" s="619"/>
      <c r="CM48" s="619"/>
      <c r="CN48" s="619"/>
      <c r="CO48" s="619"/>
      <c r="CP48" s="619"/>
      <c r="CQ48" s="620"/>
      <c r="CR48" s="621" t="s">
        <v>238</v>
      </c>
      <c r="CS48" s="622"/>
      <c r="CT48" s="622"/>
      <c r="CU48" s="622"/>
      <c r="CV48" s="622"/>
      <c r="CW48" s="622"/>
      <c r="CX48" s="622"/>
      <c r="CY48" s="623"/>
      <c r="CZ48" s="624" t="s">
        <v>178</v>
      </c>
      <c r="DA48" s="625"/>
      <c r="DB48" s="625"/>
      <c r="DC48" s="626"/>
      <c r="DD48" s="627" t="s">
        <v>178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1"/>
      <c r="CD49" s="602" t="s">
        <v>370</v>
      </c>
      <c r="CE49" s="603"/>
      <c r="CF49" s="603"/>
      <c r="CG49" s="603"/>
      <c r="CH49" s="603"/>
      <c r="CI49" s="603"/>
      <c r="CJ49" s="603"/>
      <c r="CK49" s="603"/>
      <c r="CL49" s="603"/>
      <c r="CM49" s="603"/>
      <c r="CN49" s="603"/>
      <c r="CO49" s="603"/>
      <c r="CP49" s="603"/>
      <c r="CQ49" s="604"/>
      <c r="CR49" s="605">
        <v>6111259</v>
      </c>
      <c r="CS49" s="606"/>
      <c r="CT49" s="606"/>
      <c r="CU49" s="606"/>
      <c r="CV49" s="606"/>
      <c r="CW49" s="606"/>
      <c r="CX49" s="606"/>
      <c r="CY49" s="607"/>
      <c r="CZ49" s="608">
        <v>100</v>
      </c>
      <c r="DA49" s="609"/>
      <c r="DB49" s="609"/>
      <c r="DC49" s="610"/>
      <c r="DD49" s="611">
        <v>4263258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yd31ppEbL0NDIpIEVbl1uv/bcKX4tPie6yI7F71mv12vzVATizVpEwOOjCMEa27tnxMvRIphQZwpS1KX4owQ==" saltValue="6dTNxvp00f2ym8oMEziUX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091" t="s">
        <v>372</v>
      </c>
      <c r="DK2" s="1092"/>
      <c r="DL2" s="1092"/>
      <c r="DM2" s="1092"/>
      <c r="DN2" s="1092"/>
      <c r="DO2" s="1093"/>
      <c r="DP2" s="224"/>
      <c r="DQ2" s="1091" t="s">
        <v>373</v>
      </c>
      <c r="DR2" s="1092"/>
      <c r="DS2" s="1092"/>
      <c r="DT2" s="1092"/>
      <c r="DU2" s="1092"/>
      <c r="DV2" s="1092"/>
      <c r="DW2" s="1092"/>
      <c r="DX2" s="1092"/>
      <c r="DY2" s="1092"/>
      <c r="DZ2" s="109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28"/>
      <c r="BA4" s="228"/>
      <c r="BB4" s="228"/>
      <c r="BC4" s="228"/>
      <c r="BD4" s="228"/>
      <c r="BE4" s="229"/>
      <c r="BF4" s="229"/>
      <c r="BG4" s="229"/>
      <c r="BH4" s="229"/>
      <c r="BI4" s="229"/>
      <c r="BJ4" s="229"/>
      <c r="BK4" s="229"/>
      <c r="BL4" s="229"/>
      <c r="BM4" s="229"/>
      <c r="BN4" s="229"/>
      <c r="BO4" s="229"/>
      <c r="BP4" s="229"/>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28"/>
      <c r="BA5" s="228"/>
      <c r="BB5" s="228"/>
      <c r="BC5" s="228"/>
      <c r="BD5" s="228"/>
      <c r="BE5" s="229"/>
      <c r="BF5" s="229"/>
      <c r="BG5" s="229"/>
      <c r="BH5" s="229"/>
      <c r="BI5" s="229"/>
      <c r="BJ5" s="229"/>
      <c r="BK5" s="229"/>
      <c r="BL5" s="229"/>
      <c r="BM5" s="229"/>
      <c r="BN5" s="229"/>
      <c r="BO5" s="229"/>
      <c r="BP5" s="229"/>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0"/>
    </row>
    <row r="7" spans="1:131" s="231" customFormat="1" ht="26.25" customHeight="1" thickTop="1" x14ac:dyDescent="0.15">
      <c r="A7" s="232">
        <v>1</v>
      </c>
      <c r="B7" s="1047" t="s">
        <v>393</v>
      </c>
      <c r="C7" s="1048"/>
      <c r="D7" s="1048"/>
      <c r="E7" s="1048"/>
      <c r="F7" s="1048"/>
      <c r="G7" s="1048"/>
      <c r="H7" s="1048"/>
      <c r="I7" s="1048"/>
      <c r="J7" s="1048"/>
      <c r="K7" s="1048"/>
      <c r="L7" s="1048"/>
      <c r="M7" s="1048"/>
      <c r="N7" s="1048"/>
      <c r="O7" s="1048"/>
      <c r="P7" s="1049"/>
      <c r="Q7" s="1102">
        <v>6566</v>
      </c>
      <c r="R7" s="1103"/>
      <c r="S7" s="1103"/>
      <c r="T7" s="1103"/>
      <c r="U7" s="1103"/>
      <c r="V7" s="1103">
        <v>6111</v>
      </c>
      <c r="W7" s="1103"/>
      <c r="X7" s="1103"/>
      <c r="Y7" s="1103"/>
      <c r="Z7" s="1103"/>
      <c r="AA7" s="1103">
        <v>455</v>
      </c>
      <c r="AB7" s="1103"/>
      <c r="AC7" s="1103"/>
      <c r="AD7" s="1103"/>
      <c r="AE7" s="1104"/>
      <c r="AF7" s="1105">
        <v>421</v>
      </c>
      <c r="AG7" s="1106"/>
      <c r="AH7" s="1106"/>
      <c r="AI7" s="1106"/>
      <c r="AJ7" s="1107"/>
      <c r="AK7" s="1108">
        <v>7</v>
      </c>
      <c r="AL7" s="1109"/>
      <c r="AM7" s="1109"/>
      <c r="AN7" s="1109"/>
      <c r="AO7" s="1109"/>
      <c r="AP7" s="1109">
        <v>4527</v>
      </c>
      <c r="AQ7" s="1109"/>
      <c r="AR7" s="1109"/>
      <c r="AS7" s="1109"/>
      <c r="AT7" s="1109"/>
      <c r="AU7" s="1110"/>
      <c r="AV7" s="1110"/>
      <c r="AW7" s="1110"/>
      <c r="AX7" s="1110"/>
      <c r="AY7" s="1111"/>
      <c r="AZ7" s="228"/>
      <c r="BA7" s="228"/>
      <c r="BB7" s="228"/>
      <c r="BC7" s="228"/>
      <c r="BD7" s="228"/>
      <c r="BE7" s="229"/>
      <c r="BF7" s="229"/>
      <c r="BG7" s="229"/>
      <c r="BH7" s="229"/>
      <c r="BI7" s="229"/>
      <c r="BJ7" s="229"/>
      <c r="BK7" s="229"/>
      <c r="BL7" s="229"/>
      <c r="BM7" s="229"/>
      <c r="BN7" s="229"/>
      <c r="BO7" s="229"/>
      <c r="BP7" s="229"/>
      <c r="BQ7" s="232">
        <v>1</v>
      </c>
      <c r="BR7" s="233"/>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0"/>
    </row>
    <row r="8" spans="1:131" s="231" customFormat="1" ht="26.25" customHeight="1" x14ac:dyDescent="0.15">
      <c r="A8" s="234">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28"/>
      <c r="BA8" s="228"/>
      <c r="BB8" s="228"/>
      <c r="BC8" s="228"/>
      <c r="BD8" s="228"/>
      <c r="BE8" s="229"/>
      <c r="BF8" s="229"/>
      <c r="BG8" s="229"/>
      <c r="BH8" s="229"/>
      <c r="BI8" s="229"/>
      <c r="BJ8" s="229"/>
      <c r="BK8" s="229"/>
      <c r="BL8" s="229"/>
      <c r="BM8" s="229"/>
      <c r="BN8" s="229"/>
      <c r="BO8" s="229"/>
      <c r="BP8" s="229"/>
      <c r="BQ8" s="234">
        <v>2</v>
      </c>
      <c r="BR8" s="235"/>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0"/>
    </row>
    <row r="9" spans="1:131" s="231" customFormat="1" ht="26.25" customHeight="1" x14ac:dyDescent="0.15">
      <c r="A9" s="234">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28"/>
      <c r="BA9" s="228"/>
      <c r="BB9" s="228"/>
      <c r="BC9" s="228"/>
      <c r="BD9" s="228"/>
      <c r="BE9" s="229"/>
      <c r="BF9" s="229"/>
      <c r="BG9" s="229"/>
      <c r="BH9" s="229"/>
      <c r="BI9" s="229"/>
      <c r="BJ9" s="229"/>
      <c r="BK9" s="229"/>
      <c r="BL9" s="229"/>
      <c r="BM9" s="229"/>
      <c r="BN9" s="229"/>
      <c r="BO9" s="229"/>
      <c r="BP9" s="229"/>
      <c r="BQ9" s="234">
        <v>3</v>
      </c>
      <c r="BR9" s="235"/>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0"/>
    </row>
    <row r="10" spans="1:131" s="231" customFormat="1" ht="26.25" customHeight="1" x14ac:dyDescent="0.15">
      <c r="A10" s="234">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28"/>
      <c r="BA10" s="228"/>
      <c r="BB10" s="228"/>
      <c r="BC10" s="228"/>
      <c r="BD10" s="228"/>
      <c r="BE10" s="229"/>
      <c r="BF10" s="229"/>
      <c r="BG10" s="229"/>
      <c r="BH10" s="229"/>
      <c r="BI10" s="229"/>
      <c r="BJ10" s="229"/>
      <c r="BK10" s="229"/>
      <c r="BL10" s="229"/>
      <c r="BM10" s="229"/>
      <c r="BN10" s="229"/>
      <c r="BO10" s="229"/>
      <c r="BP10" s="229"/>
      <c r="BQ10" s="234">
        <v>4</v>
      </c>
      <c r="BR10" s="235"/>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0"/>
    </row>
    <row r="11" spans="1:131" s="231" customFormat="1" ht="26.25" customHeight="1" x14ac:dyDescent="0.15">
      <c r="A11" s="234">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28"/>
      <c r="BA11" s="228"/>
      <c r="BB11" s="228"/>
      <c r="BC11" s="228"/>
      <c r="BD11" s="228"/>
      <c r="BE11" s="229"/>
      <c r="BF11" s="229"/>
      <c r="BG11" s="229"/>
      <c r="BH11" s="229"/>
      <c r="BI11" s="229"/>
      <c r="BJ11" s="229"/>
      <c r="BK11" s="229"/>
      <c r="BL11" s="229"/>
      <c r="BM11" s="229"/>
      <c r="BN11" s="229"/>
      <c r="BO11" s="229"/>
      <c r="BP11" s="229"/>
      <c r="BQ11" s="234">
        <v>5</v>
      </c>
      <c r="BR11" s="235"/>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0"/>
    </row>
    <row r="12" spans="1:131" s="231" customFormat="1" ht="26.25" customHeight="1" x14ac:dyDescent="0.15">
      <c r="A12" s="234">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28"/>
      <c r="BA12" s="228"/>
      <c r="BB12" s="228"/>
      <c r="BC12" s="228"/>
      <c r="BD12" s="228"/>
      <c r="BE12" s="229"/>
      <c r="BF12" s="229"/>
      <c r="BG12" s="229"/>
      <c r="BH12" s="229"/>
      <c r="BI12" s="229"/>
      <c r="BJ12" s="229"/>
      <c r="BK12" s="229"/>
      <c r="BL12" s="229"/>
      <c r="BM12" s="229"/>
      <c r="BN12" s="229"/>
      <c r="BO12" s="229"/>
      <c r="BP12" s="229"/>
      <c r="BQ12" s="234">
        <v>6</v>
      </c>
      <c r="BR12" s="235"/>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0"/>
    </row>
    <row r="13" spans="1:131" s="231" customFormat="1" ht="26.25" customHeight="1" x14ac:dyDescent="0.15">
      <c r="A13" s="234">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28"/>
      <c r="BA13" s="228"/>
      <c r="BB13" s="228"/>
      <c r="BC13" s="228"/>
      <c r="BD13" s="228"/>
      <c r="BE13" s="229"/>
      <c r="BF13" s="229"/>
      <c r="BG13" s="229"/>
      <c r="BH13" s="229"/>
      <c r="BI13" s="229"/>
      <c r="BJ13" s="229"/>
      <c r="BK13" s="229"/>
      <c r="BL13" s="229"/>
      <c r="BM13" s="229"/>
      <c r="BN13" s="229"/>
      <c r="BO13" s="229"/>
      <c r="BP13" s="229"/>
      <c r="BQ13" s="234">
        <v>7</v>
      </c>
      <c r="BR13" s="235"/>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0"/>
    </row>
    <row r="14" spans="1:131" s="231" customFormat="1" ht="26.25" customHeight="1" x14ac:dyDescent="0.15">
      <c r="A14" s="234">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28"/>
      <c r="BA14" s="228"/>
      <c r="BB14" s="228"/>
      <c r="BC14" s="228"/>
      <c r="BD14" s="228"/>
      <c r="BE14" s="229"/>
      <c r="BF14" s="229"/>
      <c r="BG14" s="229"/>
      <c r="BH14" s="229"/>
      <c r="BI14" s="229"/>
      <c r="BJ14" s="229"/>
      <c r="BK14" s="229"/>
      <c r="BL14" s="229"/>
      <c r="BM14" s="229"/>
      <c r="BN14" s="229"/>
      <c r="BO14" s="229"/>
      <c r="BP14" s="229"/>
      <c r="BQ14" s="234">
        <v>8</v>
      </c>
      <c r="BR14" s="235"/>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0"/>
    </row>
    <row r="15" spans="1:131" s="231" customFormat="1" ht="26.25" customHeight="1" x14ac:dyDescent="0.15">
      <c r="A15" s="234">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28"/>
      <c r="BA15" s="228"/>
      <c r="BB15" s="228"/>
      <c r="BC15" s="228"/>
      <c r="BD15" s="228"/>
      <c r="BE15" s="229"/>
      <c r="BF15" s="229"/>
      <c r="BG15" s="229"/>
      <c r="BH15" s="229"/>
      <c r="BI15" s="229"/>
      <c r="BJ15" s="229"/>
      <c r="BK15" s="229"/>
      <c r="BL15" s="229"/>
      <c r="BM15" s="229"/>
      <c r="BN15" s="229"/>
      <c r="BO15" s="229"/>
      <c r="BP15" s="229"/>
      <c r="BQ15" s="234">
        <v>9</v>
      </c>
      <c r="BR15" s="235"/>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28"/>
      <c r="BA16" s="228"/>
      <c r="BB16" s="228"/>
      <c r="BC16" s="228"/>
      <c r="BD16" s="228"/>
      <c r="BE16" s="229"/>
      <c r="BF16" s="229"/>
      <c r="BG16" s="229"/>
      <c r="BH16" s="229"/>
      <c r="BI16" s="229"/>
      <c r="BJ16" s="229"/>
      <c r="BK16" s="229"/>
      <c r="BL16" s="229"/>
      <c r="BM16" s="229"/>
      <c r="BN16" s="229"/>
      <c r="BO16" s="229"/>
      <c r="BP16" s="229"/>
      <c r="BQ16" s="234">
        <v>10</v>
      </c>
      <c r="BR16" s="235"/>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28"/>
      <c r="BA17" s="228"/>
      <c r="BB17" s="228"/>
      <c r="BC17" s="228"/>
      <c r="BD17" s="228"/>
      <c r="BE17" s="229"/>
      <c r="BF17" s="229"/>
      <c r="BG17" s="229"/>
      <c r="BH17" s="229"/>
      <c r="BI17" s="229"/>
      <c r="BJ17" s="229"/>
      <c r="BK17" s="229"/>
      <c r="BL17" s="229"/>
      <c r="BM17" s="229"/>
      <c r="BN17" s="229"/>
      <c r="BO17" s="229"/>
      <c r="BP17" s="229"/>
      <c r="BQ17" s="234">
        <v>11</v>
      </c>
      <c r="BR17" s="235"/>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28"/>
      <c r="BA18" s="228"/>
      <c r="BB18" s="228"/>
      <c r="BC18" s="228"/>
      <c r="BD18" s="228"/>
      <c r="BE18" s="229"/>
      <c r="BF18" s="229"/>
      <c r="BG18" s="229"/>
      <c r="BH18" s="229"/>
      <c r="BI18" s="229"/>
      <c r="BJ18" s="229"/>
      <c r="BK18" s="229"/>
      <c r="BL18" s="229"/>
      <c r="BM18" s="229"/>
      <c r="BN18" s="229"/>
      <c r="BO18" s="229"/>
      <c r="BP18" s="229"/>
      <c r="BQ18" s="234">
        <v>12</v>
      </c>
      <c r="BR18" s="235"/>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28"/>
      <c r="BA19" s="228"/>
      <c r="BB19" s="228"/>
      <c r="BC19" s="228"/>
      <c r="BD19" s="228"/>
      <c r="BE19" s="229"/>
      <c r="BF19" s="229"/>
      <c r="BG19" s="229"/>
      <c r="BH19" s="229"/>
      <c r="BI19" s="229"/>
      <c r="BJ19" s="229"/>
      <c r="BK19" s="229"/>
      <c r="BL19" s="229"/>
      <c r="BM19" s="229"/>
      <c r="BN19" s="229"/>
      <c r="BO19" s="229"/>
      <c r="BP19" s="229"/>
      <c r="BQ19" s="234">
        <v>13</v>
      </c>
      <c r="BR19" s="235"/>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28"/>
      <c r="BA20" s="228"/>
      <c r="BB20" s="228"/>
      <c r="BC20" s="228"/>
      <c r="BD20" s="228"/>
      <c r="BE20" s="229"/>
      <c r="BF20" s="229"/>
      <c r="BG20" s="229"/>
      <c r="BH20" s="229"/>
      <c r="BI20" s="229"/>
      <c r="BJ20" s="229"/>
      <c r="BK20" s="229"/>
      <c r="BL20" s="229"/>
      <c r="BM20" s="229"/>
      <c r="BN20" s="229"/>
      <c r="BO20" s="229"/>
      <c r="BP20" s="229"/>
      <c r="BQ20" s="234">
        <v>14</v>
      </c>
      <c r="BR20" s="235"/>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28"/>
      <c r="BA21" s="228"/>
      <c r="BB21" s="228"/>
      <c r="BC21" s="228"/>
      <c r="BD21" s="228"/>
      <c r="BE21" s="229"/>
      <c r="BF21" s="229"/>
      <c r="BG21" s="229"/>
      <c r="BH21" s="229"/>
      <c r="BI21" s="229"/>
      <c r="BJ21" s="229"/>
      <c r="BK21" s="229"/>
      <c r="BL21" s="229"/>
      <c r="BM21" s="229"/>
      <c r="BN21" s="229"/>
      <c r="BO21" s="229"/>
      <c r="BP21" s="229"/>
      <c r="BQ21" s="234">
        <v>15</v>
      </c>
      <c r="BR21" s="235"/>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29"/>
      <c r="BF22" s="229"/>
      <c r="BG22" s="229"/>
      <c r="BH22" s="229"/>
      <c r="BI22" s="229"/>
      <c r="BJ22" s="229"/>
      <c r="BK22" s="229"/>
      <c r="BL22" s="229"/>
      <c r="BM22" s="229"/>
      <c r="BN22" s="229"/>
      <c r="BO22" s="229"/>
      <c r="BP22" s="229"/>
      <c r="BQ22" s="234">
        <v>16</v>
      </c>
      <c r="BR22" s="235"/>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0"/>
    </row>
    <row r="23" spans="1:131" s="231" customFormat="1" ht="26.25" customHeight="1" thickBot="1" x14ac:dyDescent="0.2">
      <c r="A23" s="236" t="s">
        <v>395</v>
      </c>
      <c r="B23" s="937" t="s">
        <v>396</v>
      </c>
      <c r="C23" s="938"/>
      <c r="D23" s="938"/>
      <c r="E23" s="938"/>
      <c r="F23" s="938"/>
      <c r="G23" s="938"/>
      <c r="H23" s="938"/>
      <c r="I23" s="938"/>
      <c r="J23" s="938"/>
      <c r="K23" s="938"/>
      <c r="L23" s="938"/>
      <c r="M23" s="938"/>
      <c r="N23" s="938"/>
      <c r="O23" s="938"/>
      <c r="P23" s="948"/>
      <c r="Q23" s="1067">
        <v>6566</v>
      </c>
      <c r="R23" s="1061"/>
      <c r="S23" s="1061"/>
      <c r="T23" s="1061"/>
      <c r="U23" s="1061"/>
      <c r="V23" s="1061">
        <v>6111</v>
      </c>
      <c r="W23" s="1061"/>
      <c r="X23" s="1061"/>
      <c r="Y23" s="1061"/>
      <c r="Z23" s="1061"/>
      <c r="AA23" s="1061">
        <v>455</v>
      </c>
      <c r="AB23" s="1061"/>
      <c r="AC23" s="1061"/>
      <c r="AD23" s="1061"/>
      <c r="AE23" s="1068"/>
      <c r="AF23" s="1069">
        <v>421</v>
      </c>
      <c r="AG23" s="1061"/>
      <c r="AH23" s="1061"/>
      <c r="AI23" s="1061"/>
      <c r="AJ23" s="1070"/>
      <c r="AK23" s="1071"/>
      <c r="AL23" s="1072"/>
      <c r="AM23" s="1072"/>
      <c r="AN23" s="1072"/>
      <c r="AO23" s="1072"/>
      <c r="AP23" s="1061">
        <v>4527</v>
      </c>
      <c r="AQ23" s="1061"/>
      <c r="AR23" s="1061"/>
      <c r="AS23" s="1061"/>
      <c r="AT23" s="1061"/>
      <c r="AU23" s="1062"/>
      <c r="AV23" s="1062"/>
      <c r="AW23" s="1062"/>
      <c r="AX23" s="1062"/>
      <c r="AY23" s="1063"/>
      <c r="AZ23" s="1064" t="s">
        <v>397</v>
      </c>
      <c r="BA23" s="1065"/>
      <c r="BB23" s="1065"/>
      <c r="BC23" s="1065"/>
      <c r="BD23" s="1066"/>
      <c r="BE23" s="229"/>
      <c r="BF23" s="229"/>
      <c r="BG23" s="229"/>
      <c r="BH23" s="229"/>
      <c r="BI23" s="229"/>
      <c r="BJ23" s="229"/>
      <c r="BK23" s="229"/>
      <c r="BL23" s="229"/>
      <c r="BM23" s="229"/>
      <c r="BN23" s="229"/>
      <c r="BO23" s="229"/>
      <c r="BP23" s="229"/>
      <c r="BQ23" s="234">
        <v>17</v>
      </c>
      <c r="BR23" s="235"/>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0"/>
    </row>
    <row r="24" spans="1:131" s="231"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28"/>
      <c r="BA24" s="228"/>
      <c r="BB24" s="228"/>
      <c r="BC24" s="228"/>
      <c r="BD24" s="228"/>
      <c r="BE24" s="229"/>
      <c r="BF24" s="229"/>
      <c r="BG24" s="229"/>
      <c r="BH24" s="229"/>
      <c r="BI24" s="229"/>
      <c r="BJ24" s="229"/>
      <c r="BK24" s="229"/>
      <c r="BL24" s="229"/>
      <c r="BM24" s="229"/>
      <c r="BN24" s="229"/>
      <c r="BO24" s="229"/>
      <c r="BP24" s="229"/>
      <c r="BQ24" s="234">
        <v>18</v>
      </c>
      <c r="BR24" s="235"/>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0"/>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28"/>
      <c r="BK25" s="228"/>
      <c r="BL25" s="228"/>
      <c r="BM25" s="228"/>
      <c r="BN25" s="228"/>
      <c r="BO25" s="237"/>
      <c r="BP25" s="237"/>
      <c r="BQ25" s="234">
        <v>19</v>
      </c>
      <c r="BR25" s="235"/>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26"/>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28"/>
      <c r="BK26" s="228"/>
      <c r="BL26" s="228"/>
      <c r="BM26" s="228"/>
      <c r="BN26" s="228"/>
      <c r="BO26" s="237"/>
      <c r="BP26" s="237"/>
      <c r="BQ26" s="234">
        <v>20</v>
      </c>
      <c r="BR26" s="235"/>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26"/>
    </row>
    <row r="28" spans="1:131" ht="26.25" customHeight="1" thickTop="1" x14ac:dyDescent="0.15">
      <c r="A28" s="238">
        <v>1</v>
      </c>
      <c r="B28" s="1047" t="s">
        <v>408</v>
      </c>
      <c r="C28" s="1048"/>
      <c r="D28" s="1048"/>
      <c r="E28" s="1048"/>
      <c r="F28" s="1048"/>
      <c r="G28" s="1048"/>
      <c r="H28" s="1048"/>
      <c r="I28" s="1048"/>
      <c r="J28" s="1048"/>
      <c r="K28" s="1048"/>
      <c r="L28" s="1048"/>
      <c r="M28" s="1048"/>
      <c r="N28" s="1048"/>
      <c r="O28" s="1048"/>
      <c r="P28" s="1049"/>
      <c r="Q28" s="1050">
        <v>1796</v>
      </c>
      <c r="R28" s="1051"/>
      <c r="S28" s="1051"/>
      <c r="T28" s="1051"/>
      <c r="U28" s="1051"/>
      <c r="V28" s="1051">
        <v>1786</v>
      </c>
      <c r="W28" s="1051"/>
      <c r="X28" s="1051"/>
      <c r="Y28" s="1051"/>
      <c r="Z28" s="1051"/>
      <c r="AA28" s="1051">
        <v>10</v>
      </c>
      <c r="AB28" s="1051"/>
      <c r="AC28" s="1051"/>
      <c r="AD28" s="1051"/>
      <c r="AE28" s="1052"/>
      <c r="AF28" s="1053">
        <v>10</v>
      </c>
      <c r="AG28" s="1051"/>
      <c r="AH28" s="1051"/>
      <c r="AI28" s="1051"/>
      <c r="AJ28" s="1054"/>
      <c r="AK28" s="1042"/>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28"/>
      <c r="BK28" s="228"/>
      <c r="BL28" s="228"/>
      <c r="BM28" s="228"/>
      <c r="BN28" s="228"/>
      <c r="BO28" s="237"/>
      <c r="BP28" s="237"/>
      <c r="BQ28" s="234">
        <v>22</v>
      </c>
      <c r="BR28" s="235"/>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26"/>
    </row>
    <row r="29" spans="1:131" ht="26.25" customHeight="1" x14ac:dyDescent="0.15">
      <c r="A29" s="238">
        <v>2</v>
      </c>
      <c r="B29" s="1030" t="s">
        <v>409</v>
      </c>
      <c r="C29" s="1031"/>
      <c r="D29" s="1031"/>
      <c r="E29" s="1031"/>
      <c r="F29" s="1031"/>
      <c r="G29" s="1031"/>
      <c r="H29" s="1031"/>
      <c r="I29" s="1031"/>
      <c r="J29" s="1031"/>
      <c r="K29" s="1031"/>
      <c r="L29" s="1031"/>
      <c r="M29" s="1031"/>
      <c r="N29" s="1031"/>
      <c r="O29" s="1031"/>
      <c r="P29" s="1032"/>
      <c r="Q29" s="1038">
        <v>210</v>
      </c>
      <c r="R29" s="1039"/>
      <c r="S29" s="1039"/>
      <c r="T29" s="1039"/>
      <c r="U29" s="1039"/>
      <c r="V29" s="1039">
        <v>210</v>
      </c>
      <c r="W29" s="1039"/>
      <c r="X29" s="1039"/>
      <c r="Y29" s="1039"/>
      <c r="Z29" s="1039"/>
      <c r="AA29" s="1039">
        <v>0</v>
      </c>
      <c r="AB29" s="1039"/>
      <c r="AC29" s="1039"/>
      <c r="AD29" s="1039"/>
      <c r="AE29" s="1040"/>
      <c r="AF29" s="1035">
        <v>0</v>
      </c>
      <c r="AG29" s="1036"/>
      <c r="AH29" s="1036"/>
      <c r="AI29" s="1036"/>
      <c r="AJ29" s="1037"/>
      <c r="AK29" s="980"/>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28"/>
      <c r="BK29" s="228"/>
      <c r="BL29" s="228"/>
      <c r="BM29" s="228"/>
      <c r="BN29" s="228"/>
      <c r="BO29" s="237"/>
      <c r="BP29" s="237"/>
      <c r="BQ29" s="234">
        <v>23</v>
      </c>
      <c r="BR29" s="235"/>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26"/>
    </row>
    <row r="30" spans="1:131" ht="26.25" customHeight="1" x14ac:dyDescent="0.15">
      <c r="A30" s="238">
        <v>3</v>
      </c>
      <c r="B30" s="1030" t="s">
        <v>410</v>
      </c>
      <c r="C30" s="1031"/>
      <c r="D30" s="1031"/>
      <c r="E30" s="1031"/>
      <c r="F30" s="1031"/>
      <c r="G30" s="1031"/>
      <c r="H30" s="1031"/>
      <c r="I30" s="1031"/>
      <c r="J30" s="1031"/>
      <c r="K30" s="1031"/>
      <c r="L30" s="1031"/>
      <c r="M30" s="1031"/>
      <c r="N30" s="1031"/>
      <c r="O30" s="1031"/>
      <c r="P30" s="1032"/>
      <c r="Q30" s="1038">
        <v>1378</v>
      </c>
      <c r="R30" s="1039"/>
      <c r="S30" s="1039"/>
      <c r="T30" s="1039"/>
      <c r="U30" s="1039"/>
      <c r="V30" s="1039">
        <v>1330</v>
      </c>
      <c r="W30" s="1039"/>
      <c r="X30" s="1039"/>
      <c r="Y30" s="1039"/>
      <c r="Z30" s="1039"/>
      <c r="AA30" s="1039">
        <v>48</v>
      </c>
      <c r="AB30" s="1039"/>
      <c r="AC30" s="1039"/>
      <c r="AD30" s="1039"/>
      <c r="AE30" s="1040"/>
      <c r="AF30" s="1035">
        <v>49</v>
      </c>
      <c r="AG30" s="1036"/>
      <c r="AH30" s="1036"/>
      <c r="AI30" s="1036"/>
      <c r="AJ30" s="1037"/>
      <c r="AK30" s="980"/>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28"/>
      <c r="BK30" s="228"/>
      <c r="BL30" s="228"/>
      <c r="BM30" s="228"/>
      <c r="BN30" s="228"/>
      <c r="BO30" s="237"/>
      <c r="BP30" s="237"/>
      <c r="BQ30" s="234">
        <v>24</v>
      </c>
      <c r="BR30" s="235"/>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26"/>
    </row>
    <row r="31" spans="1:131" ht="26.25" customHeight="1" x14ac:dyDescent="0.15">
      <c r="A31" s="238">
        <v>4</v>
      </c>
      <c r="B31" s="1030" t="s">
        <v>411</v>
      </c>
      <c r="C31" s="1031"/>
      <c r="D31" s="1031"/>
      <c r="E31" s="1031"/>
      <c r="F31" s="1031"/>
      <c r="G31" s="1031"/>
      <c r="H31" s="1031"/>
      <c r="I31" s="1031"/>
      <c r="J31" s="1031"/>
      <c r="K31" s="1031"/>
      <c r="L31" s="1031"/>
      <c r="M31" s="1031"/>
      <c r="N31" s="1031"/>
      <c r="O31" s="1031"/>
      <c r="P31" s="1032"/>
      <c r="Q31" s="1038">
        <v>442</v>
      </c>
      <c r="R31" s="1039"/>
      <c r="S31" s="1039"/>
      <c r="T31" s="1039"/>
      <c r="U31" s="1039"/>
      <c r="V31" s="1039">
        <v>447</v>
      </c>
      <c r="W31" s="1039"/>
      <c r="X31" s="1039"/>
      <c r="Y31" s="1039"/>
      <c r="Z31" s="1039"/>
      <c r="AA31" s="1039">
        <v>-5</v>
      </c>
      <c r="AB31" s="1039"/>
      <c r="AC31" s="1039"/>
      <c r="AD31" s="1039"/>
      <c r="AE31" s="1040"/>
      <c r="AF31" s="1035">
        <v>450</v>
      </c>
      <c r="AG31" s="1036"/>
      <c r="AH31" s="1036"/>
      <c r="AI31" s="1036"/>
      <c r="AJ31" s="1037"/>
      <c r="AK31" s="980">
        <v>1</v>
      </c>
      <c r="AL31" s="971"/>
      <c r="AM31" s="971"/>
      <c r="AN31" s="971"/>
      <c r="AO31" s="971"/>
      <c r="AP31" s="971">
        <v>439</v>
      </c>
      <c r="AQ31" s="971"/>
      <c r="AR31" s="971"/>
      <c r="AS31" s="971"/>
      <c r="AT31" s="971"/>
      <c r="AU31" s="971">
        <v>0</v>
      </c>
      <c r="AV31" s="971"/>
      <c r="AW31" s="971"/>
      <c r="AX31" s="971"/>
      <c r="AY31" s="971"/>
      <c r="AZ31" s="1041">
        <v>0</v>
      </c>
      <c r="BA31" s="1041"/>
      <c r="BB31" s="1041"/>
      <c r="BC31" s="1041"/>
      <c r="BD31" s="1041"/>
      <c r="BE31" s="972" t="s">
        <v>412</v>
      </c>
      <c r="BF31" s="972"/>
      <c r="BG31" s="972"/>
      <c r="BH31" s="972"/>
      <c r="BI31" s="973"/>
      <c r="BJ31" s="228"/>
      <c r="BK31" s="228"/>
      <c r="BL31" s="228"/>
      <c r="BM31" s="228"/>
      <c r="BN31" s="228"/>
      <c r="BO31" s="237"/>
      <c r="BP31" s="237"/>
      <c r="BQ31" s="234">
        <v>25</v>
      </c>
      <c r="BR31" s="235"/>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26"/>
    </row>
    <row r="32" spans="1:131" ht="26.25" customHeight="1" x14ac:dyDescent="0.15">
      <c r="A32" s="238">
        <v>5</v>
      </c>
      <c r="B32" s="1030" t="s">
        <v>413</v>
      </c>
      <c r="C32" s="1031"/>
      <c r="D32" s="1031"/>
      <c r="E32" s="1031"/>
      <c r="F32" s="1031"/>
      <c r="G32" s="1031"/>
      <c r="H32" s="1031"/>
      <c r="I32" s="1031"/>
      <c r="J32" s="1031"/>
      <c r="K32" s="1031"/>
      <c r="L32" s="1031"/>
      <c r="M32" s="1031"/>
      <c r="N32" s="1031"/>
      <c r="O32" s="1031"/>
      <c r="P32" s="1032"/>
      <c r="Q32" s="1038">
        <v>7</v>
      </c>
      <c r="R32" s="1039"/>
      <c r="S32" s="1039"/>
      <c r="T32" s="1039"/>
      <c r="U32" s="1039"/>
      <c r="V32" s="1039">
        <v>4</v>
      </c>
      <c r="W32" s="1039"/>
      <c r="X32" s="1039"/>
      <c r="Y32" s="1039"/>
      <c r="Z32" s="1039"/>
      <c r="AA32" s="1039">
        <v>3</v>
      </c>
      <c r="AB32" s="1039"/>
      <c r="AC32" s="1039"/>
      <c r="AD32" s="1039"/>
      <c r="AE32" s="1040"/>
      <c r="AF32" s="1035">
        <v>3</v>
      </c>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t="s">
        <v>414</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512</v>
      </c>
      <c r="AG63" s="959"/>
      <c r="AH63" s="959"/>
      <c r="AI63" s="959"/>
      <c r="AJ63" s="1022"/>
      <c r="AK63" s="1023"/>
      <c r="AL63" s="963"/>
      <c r="AM63" s="963"/>
      <c r="AN63" s="963"/>
      <c r="AO63" s="963"/>
      <c r="AP63" s="959">
        <v>439</v>
      </c>
      <c r="AQ63" s="959"/>
      <c r="AR63" s="959"/>
      <c r="AS63" s="959"/>
      <c r="AT63" s="959"/>
      <c r="AU63" s="959">
        <v>0</v>
      </c>
      <c r="AV63" s="959"/>
      <c r="AW63" s="959"/>
      <c r="AX63" s="959"/>
      <c r="AY63" s="959"/>
      <c r="AZ63" s="1017"/>
      <c r="BA63" s="1017"/>
      <c r="BB63" s="1017"/>
      <c r="BC63" s="1017"/>
      <c r="BD63" s="1017"/>
      <c r="BE63" s="960"/>
      <c r="BF63" s="960"/>
      <c r="BG63" s="960"/>
      <c r="BH63" s="960"/>
      <c r="BI63" s="961"/>
      <c r="BJ63" s="1018" t="s">
        <v>238</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421</v>
      </c>
      <c r="AB66" s="1002"/>
      <c r="AC66" s="1002"/>
      <c r="AD66" s="1002"/>
      <c r="AE66" s="1003"/>
      <c r="AF66" s="1007" t="s">
        <v>422</v>
      </c>
      <c r="AG66" s="1008"/>
      <c r="AH66" s="1008"/>
      <c r="AI66" s="1008"/>
      <c r="AJ66" s="1009"/>
      <c r="AK66" s="1001" t="s">
        <v>423</v>
      </c>
      <c r="AL66" s="996"/>
      <c r="AM66" s="996"/>
      <c r="AN66" s="996"/>
      <c r="AO66" s="997"/>
      <c r="AP66" s="1001" t="s">
        <v>424</v>
      </c>
      <c r="AQ66" s="1002"/>
      <c r="AR66" s="1002"/>
      <c r="AS66" s="1002"/>
      <c r="AT66" s="1003"/>
      <c r="AU66" s="1001" t="s">
        <v>425</v>
      </c>
      <c r="AV66" s="1002"/>
      <c r="AW66" s="1002"/>
      <c r="AX66" s="1002"/>
      <c r="AY66" s="1003"/>
      <c r="AZ66" s="1001" t="s">
        <v>383</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t="s">
        <v>584</v>
      </c>
      <c r="C68" s="986"/>
      <c r="D68" s="986"/>
      <c r="E68" s="986"/>
      <c r="F68" s="986"/>
      <c r="G68" s="986"/>
      <c r="H68" s="986"/>
      <c r="I68" s="986"/>
      <c r="J68" s="986"/>
      <c r="K68" s="986"/>
      <c r="L68" s="986"/>
      <c r="M68" s="986"/>
      <c r="N68" s="986"/>
      <c r="O68" s="986"/>
      <c r="P68" s="987"/>
      <c r="Q68" s="988">
        <v>35</v>
      </c>
      <c r="R68" s="982"/>
      <c r="S68" s="982"/>
      <c r="T68" s="982"/>
      <c r="U68" s="982"/>
      <c r="V68" s="982">
        <v>35</v>
      </c>
      <c r="W68" s="982"/>
      <c r="X68" s="982"/>
      <c r="Y68" s="982"/>
      <c r="Z68" s="982"/>
      <c r="AA68" s="982">
        <v>0</v>
      </c>
      <c r="AB68" s="982"/>
      <c r="AC68" s="982"/>
      <c r="AD68" s="982"/>
      <c r="AE68" s="982"/>
      <c r="AF68" s="982">
        <v>0</v>
      </c>
      <c r="AG68" s="982"/>
      <c r="AH68" s="982"/>
      <c r="AI68" s="982"/>
      <c r="AJ68" s="982"/>
      <c r="AK68" s="982" t="s">
        <v>585</v>
      </c>
      <c r="AL68" s="982"/>
      <c r="AM68" s="982"/>
      <c r="AN68" s="982"/>
      <c r="AO68" s="982"/>
      <c r="AP68" s="982">
        <v>223</v>
      </c>
      <c r="AQ68" s="982"/>
      <c r="AR68" s="982"/>
      <c r="AS68" s="982"/>
      <c r="AT68" s="982"/>
      <c r="AU68" s="982" t="s">
        <v>585</v>
      </c>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t="s">
        <v>586</v>
      </c>
      <c r="C69" s="975"/>
      <c r="D69" s="975"/>
      <c r="E69" s="975"/>
      <c r="F69" s="975"/>
      <c r="G69" s="975"/>
      <c r="H69" s="975"/>
      <c r="I69" s="975"/>
      <c r="J69" s="975"/>
      <c r="K69" s="975"/>
      <c r="L69" s="975"/>
      <c r="M69" s="975"/>
      <c r="N69" s="975"/>
      <c r="O69" s="975"/>
      <c r="P69" s="976"/>
      <c r="Q69" s="977">
        <v>806</v>
      </c>
      <c r="R69" s="971"/>
      <c r="S69" s="971"/>
      <c r="T69" s="971"/>
      <c r="U69" s="971"/>
      <c r="V69" s="971">
        <v>620</v>
      </c>
      <c r="W69" s="971"/>
      <c r="X69" s="971"/>
      <c r="Y69" s="971"/>
      <c r="Z69" s="971"/>
      <c r="AA69" s="971">
        <v>186</v>
      </c>
      <c r="AB69" s="971"/>
      <c r="AC69" s="971"/>
      <c r="AD69" s="971"/>
      <c r="AE69" s="971"/>
      <c r="AF69" s="971">
        <v>64</v>
      </c>
      <c r="AG69" s="971"/>
      <c r="AH69" s="971"/>
      <c r="AI69" s="971"/>
      <c r="AJ69" s="971"/>
      <c r="AK69" s="971" t="s">
        <v>585</v>
      </c>
      <c r="AL69" s="971"/>
      <c r="AM69" s="971"/>
      <c r="AN69" s="971"/>
      <c r="AO69" s="971"/>
      <c r="AP69" s="971">
        <v>1495</v>
      </c>
      <c r="AQ69" s="971"/>
      <c r="AR69" s="971"/>
      <c r="AS69" s="971"/>
      <c r="AT69" s="971"/>
      <c r="AU69" s="981" t="s">
        <v>585</v>
      </c>
      <c r="AV69" s="979"/>
      <c r="AW69" s="979"/>
      <c r="AX69" s="979"/>
      <c r="AY69" s="980"/>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t="s">
        <v>587</v>
      </c>
      <c r="C70" s="975"/>
      <c r="D70" s="975"/>
      <c r="E70" s="975"/>
      <c r="F70" s="975"/>
      <c r="G70" s="975"/>
      <c r="H70" s="975"/>
      <c r="I70" s="975"/>
      <c r="J70" s="975"/>
      <c r="K70" s="975"/>
      <c r="L70" s="975"/>
      <c r="M70" s="975"/>
      <c r="N70" s="975"/>
      <c r="O70" s="975"/>
      <c r="P70" s="976"/>
      <c r="Q70" s="977">
        <v>88</v>
      </c>
      <c r="R70" s="971"/>
      <c r="S70" s="971"/>
      <c r="T70" s="971"/>
      <c r="U70" s="971"/>
      <c r="V70" s="971">
        <v>67</v>
      </c>
      <c r="W70" s="971"/>
      <c r="X70" s="971"/>
      <c r="Y70" s="971"/>
      <c r="Z70" s="971"/>
      <c r="AA70" s="971">
        <v>21</v>
      </c>
      <c r="AB70" s="971"/>
      <c r="AC70" s="971"/>
      <c r="AD70" s="971"/>
      <c r="AE70" s="971"/>
      <c r="AF70" s="971">
        <v>21</v>
      </c>
      <c r="AG70" s="971"/>
      <c r="AH70" s="971"/>
      <c r="AI70" s="971"/>
      <c r="AJ70" s="971"/>
      <c r="AK70" s="971">
        <v>5</v>
      </c>
      <c r="AL70" s="971"/>
      <c r="AM70" s="971"/>
      <c r="AN70" s="971"/>
      <c r="AO70" s="971"/>
      <c r="AP70" s="971">
        <v>342</v>
      </c>
      <c r="AQ70" s="971"/>
      <c r="AR70" s="971"/>
      <c r="AS70" s="971"/>
      <c r="AT70" s="971"/>
      <c r="AU70" s="981" t="s">
        <v>585</v>
      </c>
      <c r="AV70" s="979"/>
      <c r="AW70" s="979"/>
      <c r="AX70" s="979"/>
      <c r="AY70" s="980"/>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t="s">
        <v>588</v>
      </c>
      <c r="C71" s="975"/>
      <c r="D71" s="975"/>
      <c r="E71" s="975"/>
      <c r="F71" s="975"/>
      <c r="G71" s="975"/>
      <c r="H71" s="975"/>
      <c r="I71" s="975"/>
      <c r="J71" s="975"/>
      <c r="K71" s="975"/>
      <c r="L71" s="975"/>
      <c r="M71" s="975"/>
      <c r="N71" s="975"/>
      <c r="O71" s="975"/>
      <c r="P71" s="976"/>
      <c r="Q71" s="977">
        <v>4657</v>
      </c>
      <c r="R71" s="971"/>
      <c r="S71" s="971"/>
      <c r="T71" s="971"/>
      <c r="U71" s="971"/>
      <c r="V71" s="971">
        <v>4588</v>
      </c>
      <c r="W71" s="971"/>
      <c r="X71" s="971"/>
      <c r="Y71" s="971"/>
      <c r="Z71" s="971"/>
      <c r="AA71" s="971">
        <v>69</v>
      </c>
      <c r="AB71" s="971"/>
      <c r="AC71" s="971"/>
      <c r="AD71" s="971"/>
      <c r="AE71" s="971"/>
      <c r="AF71" s="971">
        <v>69</v>
      </c>
      <c r="AG71" s="971"/>
      <c r="AH71" s="971"/>
      <c r="AI71" s="971"/>
      <c r="AJ71" s="971"/>
      <c r="AK71" s="971" t="s">
        <v>585</v>
      </c>
      <c r="AL71" s="971"/>
      <c r="AM71" s="971"/>
      <c r="AN71" s="971"/>
      <c r="AO71" s="971"/>
      <c r="AP71" s="971" t="s">
        <v>585</v>
      </c>
      <c r="AQ71" s="971"/>
      <c r="AR71" s="971"/>
      <c r="AS71" s="971"/>
      <c r="AT71" s="971"/>
      <c r="AU71" s="981" t="s">
        <v>585</v>
      </c>
      <c r="AV71" s="979"/>
      <c r="AW71" s="979"/>
      <c r="AX71" s="979"/>
      <c r="AY71" s="980"/>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t="s">
        <v>589</v>
      </c>
      <c r="C72" s="975"/>
      <c r="D72" s="975"/>
      <c r="E72" s="975"/>
      <c r="F72" s="975"/>
      <c r="G72" s="975"/>
      <c r="H72" s="975"/>
      <c r="I72" s="975"/>
      <c r="J72" s="975"/>
      <c r="K72" s="975"/>
      <c r="L72" s="975"/>
      <c r="M72" s="975"/>
      <c r="N72" s="975"/>
      <c r="O72" s="975"/>
      <c r="P72" s="976"/>
      <c r="Q72" s="977">
        <v>301</v>
      </c>
      <c r="R72" s="971"/>
      <c r="S72" s="971"/>
      <c r="T72" s="971"/>
      <c r="U72" s="971"/>
      <c r="V72" s="971">
        <v>290</v>
      </c>
      <c r="W72" s="971"/>
      <c r="X72" s="971"/>
      <c r="Y72" s="971"/>
      <c r="Z72" s="971"/>
      <c r="AA72" s="971">
        <v>11</v>
      </c>
      <c r="AB72" s="971"/>
      <c r="AC72" s="971"/>
      <c r="AD72" s="971"/>
      <c r="AE72" s="971"/>
      <c r="AF72" s="971">
        <v>11</v>
      </c>
      <c r="AG72" s="971"/>
      <c r="AH72" s="971"/>
      <c r="AI72" s="971"/>
      <c r="AJ72" s="971"/>
      <c r="AK72" s="971">
        <v>7</v>
      </c>
      <c r="AL72" s="971"/>
      <c r="AM72" s="971"/>
      <c r="AN72" s="971"/>
      <c r="AO72" s="971"/>
      <c r="AP72" s="971" t="s">
        <v>585</v>
      </c>
      <c r="AQ72" s="971"/>
      <c r="AR72" s="971"/>
      <c r="AS72" s="971"/>
      <c r="AT72" s="971"/>
      <c r="AU72" s="981" t="s">
        <v>585</v>
      </c>
      <c r="AV72" s="979"/>
      <c r="AW72" s="979"/>
      <c r="AX72" s="979"/>
      <c r="AY72" s="980"/>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t="s">
        <v>590</v>
      </c>
      <c r="C73" s="975"/>
      <c r="D73" s="975"/>
      <c r="E73" s="975"/>
      <c r="F73" s="975"/>
      <c r="G73" s="975"/>
      <c r="H73" s="975"/>
      <c r="I73" s="975"/>
      <c r="J73" s="975"/>
      <c r="K73" s="975"/>
      <c r="L73" s="975"/>
      <c r="M73" s="975"/>
      <c r="N73" s="975"/>
      <c r="O73" s="975"/>
      <c r="P73" s="976"/>
      <c r="Q73" s="977">
        <v>6627</v>
      </c>
      <c r="R73" s="971"/>
      <c r="S73" s="971"/>
      <c r="T73" s="971"/>
      <c r="U73" s="971"/>
      <c r="V73" s="971">
        <v>6505</v>
      </c>
      <c r="W73" s="971"/>
      <c r="X73" s="971"/>
      <c r="Y73" s="971"/>
      <c r="Z73" s="971"/>
      <c r="AA73" s="971">
        <v>122</v>
      </c>
      <c r="AB73" s="971"/>
      <c r="AC73" s="971"/>
      <c r="AD73" s="971"/>
      <c r="AE73" s="971"/>
      <c r="AF73" s="971">
        <v>114</v>
      </c>
      <c r="AG73" s="971"/>
      <c r="AH73" s="971"/>
      <c r="AI73" s="971"/>
      <c r="AJ73" s="971"/>
      <c r="AK73" s="971">
        <v>99</v>
      </c>
      <c r="AL73" s="971"/>
      <c r="AM73" s="971"/>
      <c r="AN73" s="971"/>
      <c r="AO73" s="971"/>
      <c r="AP73" s="971">
        <v>1942</v>
      </c>
      <c r="AQ73" s="971"/>
      <c r="AR73" s="971"/>
      <c r="AS73" s="971"/>
      <c r="AT73" s="971"/>
      <c r="AU73" s="971" t="s">
        <v>585</v>
      </c>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t="s">
        <v>591</v>
      </c>
      <c r="C74" s="975"/>
      <c r="D74" s="975"/>
      <c r="E74" s="975"/>
      <c r="F74" s="975"/>
      <c r="G74" s="975"/>
      <c r="H74" s="975"/>
      <c r="I74" s="975"/>
      <c r="J74" s="975"/>
      <c r="K74" s="975"/>
      <c r="L74" s="975"/>
      <c r="M74" s="975"/>
      <c r="N74" s="975"/>
      <c r="O74" s="975"/>
      <c r="P74" s="976"/>
      <c r="Q74" s="977">
        <v>129</v>
      </c>
      <c r="R74" s="971"/>
      <c r="S74" s="971"/>
      <c r="T74" s="971"/>
      <c r="U74" s="971"/>
      <c r="V74" s="971">
        <v>123</v>
      </c>
      <c r="W74" s="971"/>
      <c r="X74" s="971"/>
      <c r="Y74" s="971"/>
      <c r="Z74" s="971"/>
      <c r="AA74" s="971">
        <v>6</v>
      </c>
      <c r="AB74" s="971"/>
      <c r="AC74" s="971"/>
      <c r="AD74" s="971"/>
      <c r="AE74" s="971"/>
      <c r="AF74" s="971">
        <v>6</v>
      </c>
      <c r="AG74" s="971"/>
      <c r="AH74" s="971"/>
      <c r="AI74" s="971"/>
      <c r="AJ74" s="971"/>
      <c r="AK74" s="971" t="s">
        <v>585</v>
      </c>
      <c r="AL74" s="971"/>
      <c r="AM74" s="971"/>
      <c r="AN74" s="971"/>
      <c r="AO74" s="971"/>
      <c r="AP74" s="971" t="s">
        <v>585</v>
      </c>
      <c r="AQ74" s="971"/>
      <c r="AR74" s="971"/>
      <c r="AS74" s="971"/>
      <c r="AT74" s="971"/>
      <c r="AU74" s="971" t="s">
        <v>585</v>
      </c>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395</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285</v>
      </c>
      <c r="AG88" s="959"/>
      <c r="AH88" s="959"/>
      <c r="AI88" s="959"/>
      <c r="AJ88" s="959"/>
      <c r="AK88" s="963"/>
      <c r="AL88" s="963"/>
      <c r="AM88" s="963"/>
      <c r="AN88" s="963"/>
      <c r="AO88" s="963"/>
      <c r="AP88" s="959">
        <v>4002</v>
      </c>
      <c r="AQ88" s="959"/>
      <c r="AR88" s="959"/>
      <c r="AS88" s="959"/>
      <c r="AT88" s="959"/>
      <c r="AU88" s="959"/>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313</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313</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313</v>
      </c>
      <c r="DR109" s="896"/>
      <c r="DS109" s="896"/>
      <c r="DT109" s="896"/>
      <c r="DU109" s="897"/>
      <c r="DV109" s="898" t="s">
        <v>437</v>
      </c>
      <c r="DW109" s="896"/>
      <c r="DX109" s="896"/>
      <c r="DY109" s="896"/>
      <c r="DZ109" s="929"/>
    </row>
    <row r="110" spans="1:131" s="226"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536831</v>
      </c>
      <c r="AB110" s="889"/>
      <c r="AC110" s="889"/>
      <c r="AD110" s="889"/>
      <c r="AE110" s="890"/>
      <c r="AF110" s="891">
        <v>614592</v>
      </c>
      <c r="AG110" s="889"/>
      <c r="AH110" s="889"/>
      <c r="AI110" s="889"/>
      <c r="AJ110" s="890"/>
      <c r="AK110" s="891">
        <v>565603</v>
      </c>
      <c r="AL110" s="889"/>
      <c r="AM110" s="889"/>
      <c r="AN110" s="889"/>
      <c r="AO110" s="890"/>
      <c r="AP110" s="892">
        <v>16.7</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5153387</v>
      </c>
      <c r="BR110" s="842"/>
      <c r="BS110" s="842"/>
      <c r="BT110" s="842"/>
      <c r="BU110" s="842"/>
      <c r="BV110" s="842">
        <v>4886178</v>
      </c>
      <c r="BW110" s="842"/>
      <c r="BX110" s="842"/>
      <c r="BY110" s="842"/>
      <c r="BZ110" s="842"/>
      <c r="CA110" s="842">
        <v>4527773</v>
      </c>
      <c r="CB110" s="842"/>
      <c r="CC110" s="842"/>
      <c r="CD110" s="842"/>
      <c r="CE110" s="842"/>
      <c r="CF110" s="866">
        <v>133.6</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26"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238</v>
      </c>
      <c r="AB111" s="919"/>
      <c r="AC111" s="919"/>
      <c r="AD111" s="919"/>
      <c r="AE111" s="920"/>
      <c r="AF111" s="921" t="s">
        <v>238</v>
      </c>
      <c r="AG111" s="919"/>
      <c r="AH111" s="919"/>
      <c r="AI111" s="919"/>
      <c r="AJ111" s="920"/>
      <c r="AK111" s="921" t="s">
        <v>238</v>
      </c>
      <c r="AL111" s="919"/>
      <c r="AM111" s="919"/>
      <c r="AN111" s="919"/>
      <c r="AO111" s="920"/>
      <c r="AP111" s="922" t="s">
        <v>238</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238</v>
      </c>
      <c r="BR111" s="817"/>
      <c r="BS111" s="817"/>
      <c r="BT111" s="817"/>
      <c r="BU111" s="817"/>
      <c r="BV111" s="817" t="s">
        <v>238</v>
      </c>
      <c r="BW111" s="817"/>
      <c r="BX111" s="817"/>
      <c r="BY111" s="817"/>
      <c r="BZ111" s="817"/>
      <c r="CA111" s="817" t="s">
        <v>238</v>
      </c>
      <c r="CB111" s="817"/>
      <c r="CC111" s="817"/>
      <c r="CD111" s="817"/>
      <c r="CE111" s="817"/>
      <c r="CF111" s="875" t="s">
        <v>238</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238</v>
      </c>
      <c r="DH111" s="817"/>
      <c r="DI111" s="817"/>
      <c r="DJ111" s="817"/>
      <c r="DK111" s="817"/>
      <c r="DL111" s="817" t="s">
        <v>238</v>
      </c>
      <c r="DM111" s="817"/>
      <c r="DN111" s="817"/>
      <c r="DO111" s="817"/>
      <c r="DP111" s="817"/>
      <c r="DQ111" s="817" t="s">
        <v>238</v>
      </c>
      <c r="DR111" s="817"/>
      <c r="DS111" s="817"/>
      <c r="DT111" s="817"/>
      <c r="DU111" s="817"/>
      <c r="DV111" s="794" t="s">
        <v>238</v>
      </c>
      <c r="DW111" s="794"/>
      <c r="DX111" s="794"/>
      <c r="DY111" s="794"/>
      <c r="DZ111" s="795"/>
    </row>
    <row r="112" spans="1:131" s="226"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238</v>
      </c>
      <c r="AB112" s="780"/>
      <c r="AC112" s="780"/>
      <c r="AD112" s="780"/>
      <c r="AE112" s="781"/>
      <c r="AF112" s="782" t="s">
        <v>238</v>
      </c>
      <c r="AG112" s="780"/>
      <c r="AH112" s="780"/>
      <c r="AI112" s="780"/>
      <c r="AJ112" s="781"/>
      <c r="AK112" s="782" t="s">
        <v>238</v>
      </c>
      <c r="AL112" s="780"/>
      <c r="AM112" s="780"/>
      <c r="AN112" s="780"/>
      <c r="AO112" s="781"/>
      <c r="AP112" s="824" t="s">
        <v>238</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t="s">
        <v>238</v>
      </c>
      <c r="BR112" s="817"/>
      <c r="BS112" s="817"/>
      <c r="BT112" s="817"/>
      <c r="BU112" s="817"/>
      <c r="BV112" s="817" t="s">
        <v>238</v>
      </c>
      <c r="BW112" s="817"/>
      <c r="BX112" s="817"/>
      <c r="BY112" s="817"/>
      <c r="BZ112" s="817"/>
      <c r="CA112" s="817" t="s">
        <v>238</v>
      </c>
      <c r="CB112" s="817"/>
      <c r="CC112" s="817"/>
      <c r="CD112" s="817"/>
      <c r="CE112" s="817"/>
      <c r="CF112" s="875" t="s">
        <v>238</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238</v>
      </c>
      <c r="DH112" s="817"/>
      <c r="DI112" s="817"/>
      <c r="DJ112" s="817"/>
      <c r="DK112" s="817"/>
      <c r="DL112" s="817" t="s">
        <v>238</v>
      </c>
      <c r="DM112" s="817"/>
      <c r="DN112" s="817"/>
      <c r="DO112" s="817"/>
      <c r="DP112" s="817"/>
      <c r="DQ112" s="817" t="s">
        <v>238</v>
      </c>
      <c r="DR112" s="817"/>
      <c r="DS112" s="817"/>
      <c r="DT112" s="817"/>
      <c r="DU112" s="817"/>
      <c r="DV112" s="794" t="s">
        <v>238</v>
      </c>
      <c r="DW112" s="794"/>
      <c r="DX112" s="794"/>
      <c r="DY112" s="794"/>
      <c r="DZ112" s="795"/>
    </row>
    <row r="113" spans="1:130" s="226"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238</v>
      </c>
      <c r="AB113" s="919"/>
      <c r="AC113" s="919"/>
      <c r="AD113" s="919"/>
      <c r="AE113" s="920"/>
      <c r="AF113" s="921" t="s">
        <v>238</v>
      </c>
      <c r="AG113" s="919"/>
      <c r="AH113" s="919"/>
      <c r="AI113" s="919"/>
      <c r="AJ113" s="920"/>
      <c r="AK113" s="921" t="s">
        <v>238</v>
      </c>
      <c r="AL113" s="919"/>
      <c r="AM113" s="919"/>
      <c r="AN113" s="919"/>
      <c r="AO113" s="920"/>
      <c r="AP113" s="922" t="s">
        <v>238</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973475</v>
      </c>
      <c r="BR113" s="817"/>
      <c r="BS113" s="817"/>
      <c r="BT113" s="817"/>
      <c r="BU113" s="817"/>
      <c r="BV113" s="817">
        <v>1027476</v>
      </c>
      <c r="BW113" s="817"/>
      <c r="BX113" s="817"/>
      <c r="BY113" s="817"/>
      <c r="BZ113" s="817"/>
      <c r="CA113" s="817">
        <v>1043571</v>
      </c>
      <c r="CB113" s="817"/>
      <c r="CC113" s="817"/>
      <c r="CD113" s="817"/>
      <c r="CE113" s="817"/>
      <c r="CF113" s="875">
        <v>30.8</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238</v>
      </c>
      <c r="DH113" s="780"/>
      <c r="DI113" s="780"/>
      <c r="DJ113" s="780"/>
      <c r="DK113" s="781"/>
      <c r="DL113" s="782" t="s">
        <v>238</v>
      </c>
      <c r="DM113" s="780"/>
      <c r="DN113" s="780"/>
      <c r="DO113" s="780"/>
      <c r="DP113" s="781"/>
      <c r="DQ113" s="782" t="s">
        <v>238</v>
      </c>
      <c r="DR113" s="780"/>
      <c r="DS113" s="780"/>
      <c r="DT113" s="780"/>
      <c r="DU113" s="781"/>
      <c r="DV113" s="824" t="s">
        <v>238</v>
      </c>
      <c r="DW113" s="825"/>
      <c r="DX113" s="825"/>
      <c r="DY113" s="825"/>
      <c r="DZ113" s="826"/>
    </row>
    <row r="114" spans="1:130" s="226"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7158</v>
      </c>
      <c r="AB114" s="780"/>
      <c r="AC114" s="780"/>
      <c r="AD114" s="780"/>
      <c r="AE114" s="781"/>
      <c r="AF114" s="782">
        <v>13287</v>
      </c>
      <c r="AG114" s="780"/>
      <c r="AH114" s="780"/>
      <c r="AI114" s="780"/>
      <c r="AJ114" s="781"/>
      <c r="AK114" s="782">
        <v>51743</v>
      </c>
      <c r="AL114" s="780"/>
      <c r="AM114" s="780"/>
      <c r="AN114" s="780"/>
      <c r="AO114" s="781"/>
      <c r="AP114" s="824">
        <v>1.5</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1009905</v>
      </c>
      <c r="BR114" s="817"/>
      <c r="BS114" s="817"/>
      <c r="BT114" s="817"/>
      <c r="BU114" s="817"/>
      <c r="BV114" s="817">
        <v>1031872</v>
      </c>
      <c r="BW114" s="817"/>
      <c r="BX114" s="817"/>
      <c r="BY114" s="817"/>
      <c r="BZ114" s="817"/>
      <c r="CA114" s="817">
        <v>954010</v>
      </c>
      <c r="CB114" s="817"/>
      <c r="CC114" s="817"/>
      <c r="CD114" s="817"/>
      <c r="CE114" s="817"/>
      <c r="CF114" s="875">
        <v>28.2</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238</v>
      </c>
      <c r="DH114" s="780"/>
      <c r="DI114" s="780"/>
      <c r="DJ114" s="780"/>
      <c r="DK114" s="781"/>
      <c r="DL114" s="782" t="s">
        <v>238</v>
      </c>
      <c r="DM114" s="780"/>
      <c r="DN114" s="780"/>
      <c r="DO114" s="780"/>
      <c r="DP114" s="781"/>
      <c r="DQ114" s="782" t="s">
        <v>238</v>
      </c>
      <c r="DR114" s="780"/>
      <c r="DS114" s="780"/>
      <c r="DT114" s="780"/>
      <c r="DU114" s="781"/>
      <c r="DV114" s="824" t="s">
        <v>238</v>
      </c>
      <c r="DW114" s="825"/>
      <c r="DX114" s="825"/>
      <c r="DY114" s="825"/>
      <c r="DZ114" s="826"/>
    </row>
    <row r="115" spans="1:130" s="226"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16575</v>
      </c>
      <c r="AB115" s="919"/>
      <c r="AC115" s="919"/>
      <c r="AD115" s="919"/>
      <c r="AE115" s="920"/>
      <c r="AF115" s="921">
        <v>15751</v>
      </c>
      <c r="AG115" s="919"/>
      <c r="AH115" s="919"/>
      <c r="AI115" s="919"/>
      <c r="AJ115" s="920"/>
      <c r="AK115" s="921">
        <v>14503</v>
      </c>
      <c r="AL115" s="919"/>
      <c r="AM115" s="919"/>
      <c r="AN115" s="919"/>
      <c r="AO115" s="920"/>
      <c r="AP115" s="922">
        <v>0.4</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238</v>
      </c>
      <c r="BR115" s="817"/>
      <c r="BS115" s="817"/>
      <c r="BT115" s="817"/>
      <c r="BU115" s="817"/>
      <c r="BV115" s="817" t="s">
        <v>238</v>
      </c>
      <c r="BW115" s="817"/>
      <c r="BX115" s="817"/>
      <c r="BY115" s="817"/>
      <c r="BZ115" s="817"/>
      <c r="CA115" s="817" t="s">
        <v>238</v>
      </c>
      <c r="CB115" s="817"/>
      <c r="CC115" s="817"/>
      <c r="CD115" s="817"/>
      <c r="CE115" s="817"/>
      <c r="CF115" s="875" t="s">
        <v>238</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238</v>
      </c>
      <c r="DH115" s="780"/>
      <c r="DI115" s="780"/>
      <c r="DJ115" s="780"/>
      <c r="DK115" s="781"/>
      <c r="DL115" s="782" t="s">
        <v>238</v>
      </c>
      <c r="DM115" s="780"/>
      <c r="DN115" s="780"/>
      <c r="DO115" s="780"/>
      <c r="DP115" s="781"/>
      <c r="DQ115" s="782" t="s">
        <v>238</v>
      </c>
      <c r="DR115" s="780"/>
      <c r="DS115" s="780"/>
      <c r="DT115" s="780"/>
      <c r="DU115" s="781"/>
      <c r="DV115" s="824" t="s">
        <v>238</v>
      </c>
      <c r="DW115" s="825"/>
      <c r="DX115" s="825"/>
      <c r="DY115" s="825"/>
      <c r="DZ115" s="826"/>
    </row>
    <row r="116" spans="1:130" s="226"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238</v>
      </c>
      <c r="AB116" s="780"/>
      <c r="AC116" s="780"/>
      <c r="AD116" s="780"/>
      <c r="AE116" s="781"/>
      <c r="AF116" s="782" t="s">
        <v>238</v>
      </c>
      <c r="AG116" s="780"/>
      <c r="AH116" s="780"/>
      <c r="AI116" s="780"/>
      <c r="AJ116" s="781"/>
      <c r="AK116" s="782" t="s">
        <v>238</v>
      </c>
      <c r="AL116" s="780"/>
      <c r="AM116" s="780"/>
      <c r="AN116" s="780"/>
      <c r="AO116" s="781"/>
      <c r="AP116" s="824" t="s">
        <v>238</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238</v>
      </c>
      <c r="BR116" s="817"/>
      <c r="BS116" s="817"/>
      <c r="BT116" s="817"/>
      <c r="BU116" s="817"/>
      <c r="BV116" s="817" t="s">
        <v>238</v>
      </c>
      <c r="BW116" s="817"/>
      <c r="BX116" s="817"/>
      <c r="BY116" s="817"/>
      <c r="BZ116" s="817"/>
      <c r="CA116" s="817" t="s">
        <v>238</v>
      </c>
      <c r="CB116" s="817"/>
      <c r="CC116" s="817"/>
      <c r="CD116" s="817"/>
      <c r="CE116" s="817"/>
      <c r="CF116" s="875" t="s">
        <v>238</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238</v>
      </c>
      <c r="DH116" s="780"/>
      <c r="DI116" s="780"/>
      <c r="DJ116" s="780"/>
      <c r="DK116" s="781"/>
      <c r="DL116" s="782" t="s">
        <v>238</v>
      </c>
      <c r="DM116" s="780"/>
      <c r="DN116" s="780"/>
      <c r="DO116" s="780"/>
      <c r="DP116" s="781"/>
      <c r="DQ116" s="782" t="s">
        <v>238</v>
      </c>
      <c r="DR116" s="780"/>
      <c r="DS116" s="780"/>
      <c r="DT116" s="780"/>
      <c r="DU116" s="781"/>
      <c r="DV116" s="824" t="s">
        <v>238</v>
      </c>
      <c r="DW116" s="825"/>
      <c r="DX116" s="825"/>
      <c r="DY116" s="825"/>
      <c r="DZ116" s="826"/>
    </row>
    <row r="117" spans="1:130" s="226"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560564</v>
      </c>
      <c r="AB117" s="903"/>
      <c r="AC117" s="903"/>
      <c r="AD117" s="903"/>
      <c r="AE117" s="904"/>
      <c r="AF117" s="905">
        <v>643630</v>
      </c>
      <c r="AG117" s="903"/>
      <c r="AH117" s="903"/>
      <c r="AI117" s="903"/>
      <c r="AJ117" s="904"/>
      <c r="AK117" s="905">
        <v>631849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238</v>
      </c>
      <c r="BR117" s="817"/>
      <c r="BS117" s="817"/>
      <c r="BT117" s="817"/>
      <c r="BU117" s="817"/>
      <c r="BV117" s="817" t="s">
        <v>238</v>
      </c>
      <c r="BW117" s="817"/>
      <c r="BX117" s="817"/>
      <c r="BY117" s="817"/>
      <c r="BZ117" s="817"/>
      <c r="CA117" s="817" t="s">
        <v>465</v>
      </c>
      <c r="CB117" s="817"/>
      <c r="CC117" s="817"/>
      <c r="CD117" s="817"/>
      <c r="CE117" s="817"/>
      <c r="CF117" s="875" t="s">
        <v>238</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238</v>
      </c>
      <c r="DH117" s="780"/>
      <c r="DI117" s="780"/>
      <c r="DJ117" s="780"/>
      <c r="DK117" s="781"/>
      <c r="DL117" s="782" t="s">
        <v>467</v>
      </c>
      <c r="DM117" s="780"/>
      <c r="DN117" s="780"/>
      <c r="DO117" s="780"/>
      <c r="DP117" s="781"/>
      <c r="DQ117" s="782" t="s">
        <v>238</v>
      </c>
      <c r="DR117" s="780"/>
      <c r="DS117" s="780"/>
      <c r="DT117" s="780"/>
      <c r="DU117" s="781"/>
      <c r="DV117" s="824" t="s">
        <v>238</v>
      </c>
      <c r="DW117" s="825"/>
      <c r="DX117" s="825"/>
      <c r="DY117" s="825"/>
      <c r="DZ117" s="826"/>
    </row>
    <row r="118" spans="1:130" s="226"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313</v>
      </c>
      <c r="AL118" s="896"/>
      <c r="AM118" s="896"/>
      <c r="AN118" s="896"/>
      <c r="AO118" s="897"/>
      <c r="AP118" s="899" t="s">
        <v>437</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238</v>
      </c>
      <c r="BR118" s="845"/>
      <c r="BS118" s="845"/>
      <c r="BT118" s="845"/>
      <c r="BU118" s="845"/>
      <c r="BV118" s="845" t="s">
        <v>238</v>
      </c>
      <c r="BW118" s="845"/>
      <c r="BX118" s="845"/>
      <c r="BY118" s="845"/>
      <c r="BZ118" s="845"/>
      <c r="CA118" s="845" t="s">
        <v>238</v>
      </c>
      <c r="CB118" s="845"/>
      <c r="CC118" s="845"/>
      <c r="CD118" s="845"/>
      <c r="CE118" s="845"/>
      <c r="CF118" s="875" t="s">
        <v>238</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238</v>
      </c>
      <c r="DH118" s="780"/>
      <c r="DI118" s="780"/>
      <c r="DJ118" s="780"/>
      <c r="DK118" s="781"/>
      <c r="DL118" s="782" t="s">
        <v>238</v>
      </c>
      <c r="DM118" s="780"/>
      <c r="DN118" s="780"/>
      <c r="DO118" s="780"/>
      <c r="DP118" s="781"/>
      <c r="DQ118" s="782" t="s">
        <v>238</v>
      </c>
      <c r="DR118" s="780"/>
      <c r="DS118" s="780"/>
      <c r="DT118" s="780"/>
      <c r="DU118" s="781"/>
      <c r="DV118" s="824" t="s">
        <v>238</v>
      </c>
      <c r="DW118" s="825"/>
      <c r="DX118" s="825"/>
      <c r="DY118" s="825"/>
      <c r="DZ118" s="826"/>
    </row>
    <row r="119" spans="1:130" s="226"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238</v>
      </c>
      <c r="AB119" s="889"/>
      <c r="AC119" s="889"/>
      <c r="AD119" s="889"/>
      <c r="AE119" s="890"/>
      <c r="AF119" s="891" t="s">
        <v>238</v>
      </c>
      <c r="AG119" s="889"/>
      <c r="AH119" s="889"/>
      <c r="AI119" s="889"/>
      <c r="AJ119" s="890"/>
      <c r="AK119" s="891" t="s">
        <v>465</v>
      </c>
      <c r="AL119" s="889"/>
      <c r="AM119" s="889"/>
      <c r="AN119" s="889"/>
      <c r="AO119" s="890"/>
      <c r="AP119" s="892" t="s">
        <v>238</v>
      </c>
      <c r="AQ119" s="893"/>
      <c r="AR119" s="893"/>
      <c r="AS119" s="893"/>
      <c r="AT119" s="894"/>
      <c r="AU119" s="934"/>
      <c r="AV119" s="935"/>
      <c r="AW119" s="935"/>
      <c r="AX119" s="935"/>
      <c r="AY119" s="935"/>
      <c r="AZ119" s="247" t="s">
        <v>191</v>
      </c>
      <c r="BA119" s="247"/>
      <c r="BB119" s="247"/>
      <c r="BC119" s="247"/>
      <c r="BD119" s="247"/>
      <c r="BE119" s="247"/>
      <c r="BF119" s="247"/>
      <c r="BG119" s="247"/>
      <c r="BH119" s="247"/>
      <c r="BI119" s="247"/>
      <c r="BJ119" s="247"/>
      <c r="BK119" s="247"/>
      <c r="BL119" s="247"/>
      <c r="BM119" s="247"/>
      <c r="BN119" s="247"/>
      <c r="BO119" s="877" t="s">
        <v>470</v>
      </c>
      <c r="BP119" s="878"/>
      <c r="BQ119" s="879">
        <v>7136767</v>
      </c>
      <c r="BR119" s="845"/>
      <c r="BS119" s="845"/>
      <c r="BT119" s="845"/>
      <c r="BU119" s="845"/>
      <c r="BV119" s="845">
        <v>6945526</v>
      </c>
      <c r="BW119" s="845"/>
      <c r="BX119" s="845"/>
      <c r="BY119" s="845"/>
      <c r="BZ119" s="845"/>
      <c r="CA119" s="845">
        <v>6525354</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238</v>
      </c>
      <c r="DH119" s="764"/>
      <c r="DI119" s="764"/>
      <c r="DJ119" s="764"/>
      <c r="DK119" s="765"/>
      <c r="DL119" s="766" t="s">
        <v>238</v>
      </c>
      <c r="DM119" s="764"/>
      <c r="DN119" s="764"/>
      <c r="DO119" s="764"/>
      <c r="DP119" s="765"/>
      <c r="DQ119" s="766" t="s">
        <v>465</v>
      </c>
      <c r="DR119" s="764"/>
      <c r="DS119" s="764"/>
      <c r="DT119" s="764"/>
      <c r="DU119" s="765"/>
      <c r="DV119" s="848" t="s">
        <v>238</v>
      </c>
      <c r="DW119" s="849"/>
      <c r="DX119" s="849"/>
      <c r="DY119" s="849"/>
      <c r="DZ119" s="850"/>
    </row>
    <row r="120" spans="1:130" s="226"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238</v>
      </c>
      <c r="AB120" s="780"/>
      <c r="AC120" s="780"/>
      <c r="AD120" s="780"/>
      <c r="AE120" s="781"/>
      <c r="AF120" s="782" t="s">
        <v>238</v>
      </c>
      <c r="AG120" s="780"/>
      <c r="AH120" s="780"/>
      <c r="AI120" s="780"/>
      <c r="AJ120" s="781"/>
      <c r="AK120" s="782" t="s">
        <v>238</v>
      </c>
      <c r="AL120" s="780"/>
      <c r="AM120" s="780"/>
      <c r="AN120" s="780"/>
      <c r="AO120" s="781"/>
      <c r="AP120" s="824" t="s">
        <v>238</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741049</v>
      </c>
      <c r="BR120" s="842"/>
      <c r="BS120" s="842"/>
      <c r="BT120" s="842"/>
      <c r="BU120" s="842"/>
      <c r="BV120" s="842">
        <v>1264075</v>
      </c>
      <c r="BW120" s="842"/>
      <c r="BX120" s="842"/>
      <c r="BY120" s="842"/>
      <c r="BZ120" s="842"/>
      <c r="CA120" s="842">
        <v>1533675</v>
      </c>
      <c r="CB120" s="842"/>
      <c r="CC120" s="842"/>
      <c r="CD120" s="842"/>
      <c r="CE120" s="842"/>
      <c r="CF120" s="866">
        <v>45.3</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t="s">
        <v>238</v>
      </c>
      <c r="DH120" s="842"/>
      <c r="DI120" s="842"/>
      <c r="DJ120" s="842"/>
      <c r="DK120" s="842"/>
      <c r="DL120" s="842" t="s">
        <v>465</v>
      </c>
      <c r="DM120" s="842"/>
      <c r="DN120" s="842"/>
      <c r="DO120" s="842"/>
      <c r="DP120" s="842"/>
      <c r="DQ120" s="842" t="s">
        <v>476</v>
      </c>
      <c r="DR120" s="842"/>
      <c r="DS120" s="842"/>
      <c r="DT120" s="842"/>
      <c r="DU120" s="842"/>
      <c r="DV120" s="843" t="s">
        <v>465</v>
      </c>
      <c r="DW120" s="843"/>
      <c r="DX120" s="843"/>
      <c r="DY120" s="843"/>
      <c r="DZ120" s="844"/>
    </row>
    <row r="121" spans="1:130" s="226" customFormat="1" ht="26.25" customHeight="1" x14ac:dyDescent="0.15">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238</v>
      </c>
      <c r="AB121" s="780"/>
      <c r="AC121" s="780"/>
      <c r="AD121" s="780"/>
      <c r="AE121" s="781"/>
      <c r="AF121" s="782" t="s">
        <v>238</v>
      </c>
      <c r="AG121" s="780"/>
      <c r="AH121" s="780"/>
      <c r="AI121" s="780"/>
      <c r="AJ121" s="781"/>
      <c r="AK121" s="782" t="s">
        <v>465</v>
      </c>
      <c r="AL121" s="780"/>
      <c r="AM121" s="780"/>
      <c r="AN121" s="780"/>
      <c r="AO121" s="781"/>
      <c r="AP121" s="824" t="s">
        <v>238</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t="s">
        <v>238</v>
      </c>
      <c r="BR121" s="817"/>
      <c r="BS121" s="817"/>
      <c r="BT121" s="817"/>
      <c r="BU121" s="817"/>
      <c r="BV121" s="817" t="s">
        <v>238</v>
      </c>
      <c r="BW121" s="817"/>
      <c r="BX121" s="817"/>
      <c r="BY121" s="817"/>
      <c r="BZ121" s="817"/>
      <c r="CA121" s="817" t="s">
        <v>238</v>
      </c>
      <c r="CB121" s="817"/>
      <c r="CC121" s="817"/>
      <c r="CD121" s="817"/>
      <c r="CE121" s="817"/>
      <c r="CF121" s="875" t="s">
        <v>238</v>
      </c>
      <c r="CG121" s="876"/>
      <c r="CH121" s="876"/>
      <c r="CI121" s="876"/>
      <c r="CJ121" s="876"/>
      <c r="CK121" s="869"/>
      <c r="CL121" s="855"/>
      <c r="CM121" s="855"/>
      <c r="CN121" s="855"/>
      <c r="CO121" s="856"/>
      <c r="CP121" s="835" t="s">
        <v>479</v>
      </c>
      <c r="CQ121" s="836"/>
      <c r="CR121" s="836"/>
      <c r="CS121" s="836"/>
      <c r="CT121" s="836"/>
      <c r="CU121" s="836"/>
      <c r="CV121" s="836"/>
      <c r="CW121" s="836"/>
      <c r="CX121" s="836"/>
      <c r="CY121" s="836"/>
      <c r="CZ121" s="836"/>
      <c r="DA121" s="836"/>
      <c r="DB121" s="836"/>
      <c r="DC121" s="836"/>
      <c r="DD121" s="836"/>
      <c r="DE121" s="836"/>
      <c r="DF121" s="837"/>
      <c r="DG121" s="816" t="s">
        <v>465</v>
      </c>
      <c r="DH121" s="817"/>
      <c r="DI121" s="817"/>
      <c r="DJ121" s="817"/>
      <c r="DK121" s="817"/>
      <c r="DL121" s="817" t="s">
        <v>465</v>
      </c>
      <c r="DM121" s="817"/>
      <c r="DN121" s="817"/>
      <c r="DO121" s="817"/>
      <c r="DP121" s="817"/>
      <c r="DQ121" s="817" t="s">
        <v>238</v>
      </c>
      <c r="DR121" s="817"/>
      <c r="DS121" s="817"/>
      <c r="DT121" s="817"/>
      <c r="DU121" s="817"/>
      <c r="DV121" s="794" t="s">
        <v>465</v>
      </c>
      <c r="DW121" s="794"/>
      <c r="DX121" s="794"/>
      <c r="DY121" s="794"/>
      <c r="DZ121" s="795"/>
    </row>
    <row r="122" spans="1:130" s="226"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238</v>
      </c>
      <c r="AB122" s="780"/>
      <c r="AC122" s="780"/>
      <c r="AD122" s="780"/>
      <c r="AE122" s="781"/>
      <c r="AF122" s="782" t="s">
        <v>465</v>
      </c>
      <c r="AG122" s="780"/>
      <c r="AH122" s="780"/>
      <c r="AI122" s="780"/>
      <c r="AJ122" s="781"/>
      <c r="AK122" s="782" t="s">
        <v>238</v>
      </c>
      <c r="AL122" s="780"/>
      <c r="AM122" s="780"/>
      <c r="AN122" s="780"/>
      <c r="AO122" s="781"/>
      <c r="AP122" s="824" t="s">
        <v>238</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4557699</v>
      </c>
      <c r="BR122" s="845"/>
      <c r="BS122" s="845"/>
      <c r="BT122" s="845"/>
      <c r="BU122" s="845"/>
      <c r="BV122" s="845">
        <v>4453714</v>
      </c>
      <c r="BW122" s="845"/>
      <c r="BX122" s="845"/>
      <c r="BY122" s="845"/>
      <c r="BZ122" s="845"/>
      <c r="CA122" s="845">
        <v>4264855</v>
      </c>
      <c r="CB122" s="845"/>
      <c r="CC122" s="845"/>
      <c r="CD122" s="845"/>
      <c r="CE122" s="845"/>
      <c r="CF122" s="846">
        <v>125.9</v>
      </c>
      <c r="CG122" s="847"/>
      <c r="CH122" s="847"/>
      <c r="CI122" s="847"/>
      <c r="CJ122" s="847"/>
      <c r="CK122" s="869"/>
      <c r="CL122" s="855"/>
      <c r="CM122" s="855"/>
      <c r="CN122" s="855"/>
      <c r="CO122" s="856"/>
      <c r="CP122" s="835" t="s">
        <v>481</v>
      </c>
      <c r="CQ122" s="836"/>
      <c r="CR122" s="836"/>
      <c r="CS122" s="836"/>
      <c r="CT122" s="836"/>
      <c r="CU122" s="836"/>
      <c r="CV122" s="836"/>
      <c r="CW122" s="836"/>
      <c r="CX122" s="836"/>
      <c r="CY122" s="836"/>
      <c r="CZ122" s="836"/>
      <c r="DA122" s="836"/>
      <c r="DB122" s="836"/>
      <c r="DC122" s="836"/>
      <c r="DD122" s="836"/>
      <c r="DE122" s="836"/>
      <c r="DF122" s="837"/>
      <c r="DG122" s="816" t="s">
        <v>465</v>
      </c>
      <c r="DH122" s="817"/>
      <c r="DI122" s="817"/>
      <c r="DJ122" s="817"/>
      <c r="DK122" s="817"/>
      <c r="DL122" s="817" t="s">
        <v>238</v>
      </c>
      <c r="DM122" s="817"/>
      <c r="DN122" s="817"/>
      <c r="DO122" s="817"/>
      <c r="DP122" s="817"/>
      <c r="DQ122" s="817" t="s">
        <v>238</v>
      </c>
      <c r="DR122" s="817"/>
      <c r="DS122" s="817"/>
      <c r="DT122" s="817"/>
      <c r="DU122" s="817"/>
      <c r="DV122" s="794" t="s">
        <v>238</v>
      </c>
      <c r="DW122" s="794"/>
      <c r="DX122" s="794"/>
      <c r="DY122" s="794"/>
      <c r="DZ122" s="795"/>
    </row>
    <row r="123" spans="1:130" s="226"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465</v>
      </c>
      <c r="AB123" s="780"/>
      <c r="AC123" s="780"/>
      <c r="AD123" s="780"/>
      <c r="AE123" s="781"/>
      <c r="AF123" s="782" t="s">
        <v>465</v>
      </c>
      <c r="AG123" s="780"/>
      <c r="AH123" s="780"/>
      <c r="AI123" s="780"/>
      <c r="AJ123" s="781"/>
      <c r="AK123" s="782" t="s">
        <v>238</v>
      </c>
      <c r="AL123" s="780"/>
      <c r="AM123" s="780"/>
      <c r="AN123" s="780"/>
      <c r="AO123" s="781"/>
      <c r="AP123" s="824" t="s">
        <v>238</v>
      </c>
      <c r="AQ123" s="825"/>
      <c r="AR123" s="825"/>
      <c r="AS123" s="825"/>
      <c r="AT123" s="826"/>
      <c r="AU123" s="886"/>
      <c r="AV123" s="887"/>
      <c r="AW123" s="887"/>
      <c r="AX123" s="887"/>
      <c r="AY123" s="887"/>
      <c r="AZ123" s="247" t="s">
        <v>191</v>
      </c>
      <c r="BA123" s="247"/>
      <c r="BB123" s="247"/>
      <c r="BC123" s="247"/>
      <c r="BD123" s="247"/>
      <c r="BE123" s="247"/>
      <c r="BF123" s="247"/>
      <c r="BG123" s="247"/>
      <c r="BH123" s="247"/>
      <c r="BI123" s="247"/>
      <c r="BJ123" s="247"/>
      <c r="BK123" s="247"/>
      <c r="BL123" s="247"/>
      <c r="BM123" s="247"/>
      <c r="BN123" s="247"/>
      <c r="BO123" s="877" t="s">
        <v>482</v>
      </c>
      <c r="BP123" s="878"/>
      <c r="BQ123" s="832">
        <v>5298748</v>
      </c>
      <c r="BR123" s="833"/>
      <c r="BS123" s="833"/>
      <c r="BT123" s="833"/>
      <c r="BU123" s="833"/>
      <c r="BV123" s="833">
        <v>5717789</v>
      </c>
      <c r="BW123" s="833"/>
      <c r="BX123" s="833"/>
      <c r="BY123" s="833"/>
      <c r="BZ123" s="833"/>
      <c r="CA123" s="833">
        <v>5798530</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238</v>
      </c>
      <c r="DH123" s="780"/>
      <c r="DI123" s="780"/>
      <c r="DJ123" s="780"/>
      <c r="DK123" s="781"/>
      <c r="DL123" s="782" t="s">
        <v>238</v>
      </c>
      <c r="DM123" s="780"/>
      <c r="DN123" s="780"/>
      <c r="DO123" s="780"/>
      <c r="DP123" s="781"/>
      <c r="DQ123" s="782" t="s">
        <v>238</v>
      </c>
      <c r="DR123" s="780"/>
      <c r="DS123" s="780"/>
      <c r="DT123" s="780"/>
      <c r="DU123" s="781"/>
      <c r="DV123" s="824" t="s">
        <v>238</v>
      </c>
      <c r="DW123" s="825"/>
      <c r="DX123" s="825"/>
      <c r="DY123" s="825"/>
      <c r="DZ123" s="826"/>
    </row>
    <row r="124" spans="1:130" s="226" customFormat="1" ht="26.25" customHeight="1" thickBot="1" x14ac:dyDescent="0.2">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476</v>
      </c>
      <c r="AB124" s="780"/>
      <c r="AC124" s="780"/>
      <c r="AD124" s="780"/>
      <c r="AE124" s="781"/>
      <c r="AF124" s="782" t="s">
        <v>238</v>
      </c>
      <c r="AG124" s="780"/>
      <c r="AH124" s="780"/>
      <c r="AI124" s="780"/>
      <c r="AJ124" s="781"/>
      <c r="AK124" s="782" t="s">
        <v>238</v>
      </c>
      <c r="AL124" s="780"/>
      <c r="AM124" s="780"/>
      <c r="AN124" s="780"/>
      <c r="AO124" s="781"/>
      <c r="AP124" s="824" t="s">
        <v>465</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56.3</v>
      </c>
      <c r="BR124" s="831"/>
      <c r="BS124" s="831"/>
      <c r="BT124" s="831"/>
      <c r="BU124" s="831"/>
      <c r="BV124" s="831">
        <v>34.799999999999997</v>
      </c>
      <c r="BW124" s="831"/>
      <c r="BX124" s="831"/>
      <c r="BY124" s="831"/>
      <c r="BZ124" s="831"/>
      <c r="CA124" s="831">
        <v>21.4</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238</v>
      </c>
      <c r="DH124" s="764"/>
      <c r="DI124" s="764"/>
      <c r="DJ124" s="764"/>
      <c r="DK124" s="765"/>
      <c r="DL124" s="766" t="s">
        <v>465</v>
      </c>
      <c r="DM124" s="764"/>
      <c r="DN124" s="764"/>
      <c r="DO124" s="764"/>
      <c r="DP124" s="765"/>
      <c r="DQ124" s="766" t="s">
        <v>465</v>
      </c>
      <c r="DR124" s="764"/>
      <c r="DS124" s="764"/>
      <c r="DT124" s="764"/>
      <c r="DU124" s="765"/>
      <c r="DV124" s="848" t="s">
        <v>465</v>
      </c>
      <c r="DW124" s="849"/>
      <c r="DX124" s="849"/>
      <c r="DY124" s="849"/>
      <c r="DZ124" s="850"/>
    </row>
    <row r="125" spans="1:130" s="226" customFormat="1" ht="26.25" customHeight="1" x14ac:dyDescent="0.15">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238</v>
      </c>
      <c r="AB125" s="780"/>
      <c r="AC125" s="780"/>
      <c r="AD125" s="780"/>
      <c r="AE125" s="781"/>
      <c r="AF125" s="782" t="s">
        <v>238</v>
      </c>
      <c r="AG125" s="780"/>
      <c r="AH125" s="780"/>
      <c r="AI125" s="780"/>
      <c r="AJ125" s="781"/>
      <c r="AK125" s="782" t="s">
        <v>238</v>
      </c>
      <c r="AL125" s="780"/>
      <c r="AM125" s="780"/>
      <c r="AN125" s="780"/>
      <c r="AO125" s="781"/>
      <c r="AP125" s="824" t="s">
        <v>465</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238</v>
      </c>
      <c r="DH125" s="842"/>
      <c r="DI125" s="842"/>
      <c r="DJ125" s="842"/>
      <c r="DK125" s="842"/>
      <c r="DL125" s="842" t="s">
        <v>238</v>
      </c>
      <c r="DM125" s="842"/>
      <c r="DN125" s="842"/>
      <c r="DO125" s="842"/>
      <c r="DP125" s="842"/>
      <c r="DQ125" s="842" t="s">
        <v>238</v>
      </c>
      <c r="DR125" s="842"/>
      <c r="DS125" s="842"/>
      <c r="DT125" s="842"/>
      <c r="DU125" s="842"/>
      <c r="DV125" s="843" t="s">
        <v>238</v>
      </c>
      <c r="DW125" s="843"/>
      <c r="DX125" s="843"/>
      <c r="DY125" s="843"/>
      <c r="DZ125" s="844"/>
    </row>
    <row r="126" spans="1:130" s="226" customFormat="1" ht="26.25" customHeight="1" thickBot="1" x14ac:dyDescent="0.2">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238</v>
      </c>
      <c r="AB126" s="780"/>
      <c r="AC126" s="780"/>
      <c r="AD126" s="780"/>
      <c r="AE126" s="781"/>
      <c r="AF126" s="782" t="s">
        <v>238</v>
      </c>
      <c r="AG126" s="780"/>
      <c r="AH126" s="780"/>
      <c r="AI126" s="780"/>
      <c r="AJ126" s="781"/>
      <c r="AK126" s="782" t="s">
        <v>238</v>
      </c>
      <c r="AL126" s="780"/>
      <c r="AM126" s="780"/>
      <c r="AN126" s="780"/>
      <c r="AO126" s="781"/>
      <c r="AP126" s="824" t="s">
        <v>465</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238</v>
      </c>
      <c r="DH126" s="817"/>
      <c r="DI126" s="817"/>
      <c r="DJ126" s="817"/>
      <c r="DK126" s="817"/>
      <c r="DL126" s="817" t="s">
        <v>238</v>
      </c>
      <c r="DM126" s="817"/>
      <c r="DN126" s="817"/>
      <c r="DO126" s="817"/>
      <c r="DP126" s="817"/>
      <c r="DQ126" s="817" t="s">
        <v>238</v>
      </c>
      <c r="DR126" s="817"/>
      <c r="DS126" s="817"/>
      <c r="DT126" s="817"/>
      <c r="DU126" s="817"/>
      <c r="DV126" s="794" t="s">
        <v>238</v>
      </c>
      <c r="DW126" s="794"/>
      <c r="DX126" s="794"/>
      <c r="DY126" s="794"/>
      <c r="DZ126" s="795"/>
    </row>
    <row r="127" spans="1:130" s="226"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16575</v>
      </c>
      <c r="AB127" s="780"/>
      <c r="AC127" s="780"/>
      <c r="AD127" s="780"/>
      <c r="AE127" s="781"/>
      <c r="AF127" s="782">
        <v>15751</v>
      </c>
      <c r="AG127" s="780"/>
      <c r="AH127" s="780"/>
      <c r="AI127" s="780"/>
      <c r="AJ127" s="781"/>
      <c r="AK127" s="782">
        <v>14503</v>
      </c>
      <c r="AL127" s="780"/>
      <c r="AM127" s="780"/>
      <c r="AN127" s="780"/>
      <c r="AO127" s="781"/>
      <c r="AP127" s="824">
        <v>0.4</v>
      </c>
      <c r="AQ127" s="825"/>
      <c r="AR127" s="825"/>
      <c r="AS127" s="825"/>
      <c r="AT127" s="826"/>
      <c r="AU127" s="228"/>
      <c r="AV127" s="228"/>
      <c r="AW127" s="228"/>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238</v>
      </c>
      <c r="DH127" s="817"/>
      <c r="DI127" s="817"/>
      <c r="DJ127" s="817"/>
      <c r="DK127" s="817"/>
      <c r="DL127" s="817" t="s">
        <v>238</v>
      </c>
      <c r="DM127" s="817"/>
      <c r="DN127" s="817"/>
      <c r="DO127" s="817"/>
      <c r="DP127" s="817"/>
      <c r="DQ127" s="817" t="s">
        <v>238</v>
      </c>
      <c r="DR127" s="817"/>
      <c r="DS127" s="817"/>
      <c r="DT127" s="817"/>
      <c r="DU127" s="817"/>
      <c r="DV127" s="794" t="s">
        <v>465</v>
      </c>
      <c r="DW127" s="794"/>
      <c r="DX127" s="794"/>
      <c r="DY127" s="794"/>
      <c r="DZ127" s="795"/>
    </row>
    <row r="128" spans="1:130" s="226"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t="s">
        <v>238</v>
      </c>
      <c r="AB128" s="801"/>
      <c r="AC128" s="801"/>
      <c r="AD128" s="801"/>
      <c r="AE128" s="802"/>
      <c r="AF128" s="803" t="s">
        <v>238</v>
      </c>
      <c r="AG128" s="801"/>
      <c r="AH128" s="801"/>
      <c r="AI128" s="801"/>
      <c r="AJ128" s="802"/>
      <c r="AK128" s="803" t="s">
        <v>238</v>
      </c>
      <c r="AL128" s="801"/>
      <c r="AM128" s="801"/>
      <c r="AN128" s="801"/>
      <c r="AO128" s="802"/>
      <c r="AP128" s="804"/>
      <c r="AQ128" s="805"/>
      <c r="AR128" s="805"/>
      <c r="AS128" s="805"/>
      <c r="AT128" s="806"/>
      <c r="AU128" s="228"/>
      <c r="AV128" s="228"/>
      <c r="AW128" s="228"/>
      <c r="AX128" s="807" t="s">
        <v>497</v>
      </c>
      <c r="AY128" s="808"/>
      <c r="AZ128" s="808"/>
      <c r="BA128" s="808"/>
      <c r="BB128" s="808"/>
      <c r="BC128" s="808"/>
      <c r="BD128" s="808"/>
      <c r="BE128" s="809"/>
      <c r="BF128" s="786" t="s">
        <v>238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238</v>
      </c>
      <c r="DH128" s="791"/>
      <c r="DI128" s="791"/>
      <c r="DJ128" s="791"/>
      <c r="DK128" s="791"/>
      <c r="DL128" s="791" t="s">
        <v>238</v>
      </c>
      <c r="DM128" s="791"/>
      <c r="DN128" s="791"/>
      <c r="DO128" s="791"/>
      <c r="DP128" s="791"/>
      <c r="DQ128" s="791" t="s">
        <v>465</v>
      </c>
      <c r="DR128" s="791"/>
      <c r="DS128" s="791"/>
      <c r="DT128" s="791"/>
      <c r="DU128" s="791"/>
      <c r="DV128" s="792" t="s">
        <v>238</v>
      </c>
      <c r="DW128" s="792"/>
      <c r="DX128" s="792"/>
      <c r="DY128" s="792"/>
      <c r="DZ128" s="793"/>
    </row>
    <row r="129" spans="1:131" s="226"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3649410</v>
      </c>
      <c r="AB129" s="780"/>
      <c r="AC129" s="780"/>
      <c r="AD129" s="780"/>
      <c r="AE129" s="781"/>
      <c r="AF129" s="782">
        <v>3903367</v>
      </c>
      <c r="AG129" s="780"/>
      <c r="AH129" s="780"/>
      <c r="AI129" s="780"/>
      <c r="AJ129" s="781"/>
      <c r="AK129" s="782">
        <v>3761170</v>
      </c>
      <c r="AL129" s="780"/>
      <c r="AM129" s="780"/>
      <c r="AN129" s="780"/>
      <c r="AO129" s="781"/>
      <c r="AP129" s="783"/>
      <c r="AQ129" s="784"/>
      <c r="AR129" s="784"/>
      <c r="AS129" s="784"/>
      <c r="AT129" s="785"/>
      <c r="AU129" s="229"/>
      <c r="AV129" s="229"/>
      <c r="AW129" s="229"/>
      <c r="AX129" s="751" t="s">
        <v>500</v>
      </c>
      <c r="AY129" s="752"/>
      <c r="AZ129" s="752"/>
      <c r="BA129" s="752"/>
      <c r="BB129" s="752"/>
      <c r="BC129" s="752"/>
      <c r="BD129" s="752"/>
      <c r="BE129" s="753"/>
      <c r="BF129" s="770" t="s">
        <v>238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386180</v>
      </c>
      <c r="AB130" s="780"/>
      <c r="AC130" s="780"/>
      <c r="AD130" s="780"/>
      <c r="AE130" s="781"/>
      <c r="AF130" s="782">
        <v>385442</v>
      </c>
      <c r="AG130" s="780"/>
      <c r="AH130" s="780"/>
      <c r="AI130" s="780"/>
      <c r="AJ130" s="781"/>
      <c r="AK130" s="782">
        <v>372407</v>
      </c>
      <c r="AL130" s="780"/>
      <c r="AM130" s="780"/>
      <c r="AN130" s="780"/>
      <c r="AO130" s="781"/>
      <c r="AP130" s="783"/>
      <c r="AQ130" s="784"/>
      <c r="AR130" s="784"/>
      <c r="AS130" s="784"/>
      <c r="AT130" s="785"/>
      <c r="AU130" s="229"/>
      <c r="AV130" s="229"/>
      <c r="AW130" s="229"/>
      <c r="AX130" s="751" t="s">
        <v>503</v>
      </c>
      <c r="AY130" s="752"/>
      <c r="AZ130" s="752"/>
      <c r="BA130" s="752"/>
      <c r="BB130" s="752"/>
      <c r="BC130" s="752"/>
      <c r="BD130" s="752"/>
      <c r="BE130" s="753"/>
      <c r="BF130" s="754">
        <v>6.7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3263230</v>
      </c>
      <c r="AB131" s="764"/>
      <c r="AC131" s="764"/>
      <c r="AD131" s="764"/>
      <c r="AE131" s="765"/>
      <c r="AF131" s="766">
        <v>3517925</v>
      </c>
      <c r="AG131" s="764"/>
      <c r="AH131" s="764"/>
      <c r="AI131" s="764"/>
      <c r="AJ131" s="765"/>
      <c r="AK131" s="766">
        <v>3388763</v>
      </c>
      <c r="AL131" s="764"/>
      <c r="AM131" s="764"/>
      <c r="AN131" s="764"/>
      <c r="AO131" s="765"/>
      <c r="AP131" s="767"/>
      <c r="AQ131" s="768"/>
      <c r="AR131" s="768"/>
      <c r="AS131" s="768"/>
      <c r="AT131" s="769"/>
      <c r="AU131" s="229"/>
      <c r="AV131" s="229"/>
      <c r="AW131" s="229"/>
      <c r="AX131" s="729" t="s">
        <v>505</v>
      </c>
      <c r="AY131" s="730"/>
      <c r="AZ131" s="730"/>
      <c r="BA131" s="730"/>
      <c r="BB131" s="730"/>
      <c r="BC131" s="730"/>
      <c r="BD131" s="730"/>
      <c r="BE131" s="731"/>
      <c r="BF131" s="732">
        <v>21.4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5.3439077230000001</v>
      </c>
      <c r="AB132" s="745"/>
      <c r="AC132" s="745"/>
      <c r="AD132" s="745"/>
      <c r="AE132" s="746"/>
      <c r="AF132" s="747">
        <v>7.3392127460000003</v>
      </c>
      <c r="AG132" s="745"/>
      <c r="AH132" s="745"/>
      <c r="AI132" s="745"/>
      <c r="AJ132" s="746"/>
      <c r="AK132" s="747">
        <v>7.6559499730000002</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4.9000000000000004</v>
      </c>
      <c r="AB133" s="724"/>
      <c r="AC133" s="724"/>
      <c r="AD133" s="724"/>
      <c r="AE133" s="725"/>
      <c r="AF133" s="723">
        <v>5.8</v>
      </c>
      <c r="AG133" s="724"/>
      <c r="AH133" s="724"/>
      <c r="AI133" s="724"/>
      <c r="AJ133" s="725"/>
      <c r="AK133" s="723">
        <v>6.7</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RSk2gQbHKfdHodXRWCcnkC9o2eU9Wj/AqIWXzbpIpeYPiNgu6PaBoBiY9fZkjLNMMXb2B1gRFhjrSCvEozC2w==" saltValue="hmRV3ztiriEYQuaaykGk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pdiRanLsn9FBC3V4S9m7dXclWsn+TJsrBVzE+ZV/BXNdp0Yv00LarDIAjBuisJttCDc5lkum/qy3z7ov6fyXcQ==" saltValue="eeeb24NbPpasxCsaTztp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SM7gIauwdE7wvvj3CH04GBpJtRHP5bCWGQsEyGCWTU1Tvj9QSeL+dsJLBL6oem8uVZlR5SsXe/FrIBWx1jhBg==" saltValue="ZRbNyqMdE07ldlBULv6AY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8"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9"/>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0" t="s">
        <v>517</v>
      </c>
      <c r="AL9" s="1131"/>
      <c r="AM9" s="1131"/>
      <c r="AN9" s="1132"/>
      <c r="AO9" s="277">
        <v>1004958</v>
      </c>
      <c r="AP9" s="277">
        <v>88046</v>
      </c>
      <c r="AQ9" s="278">
        <v>108757</v>
      </c>
      <c r="AR9" s="279">
        <v>-19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0" t="s">
        <v>518</v>
      </c>
      <c r="AL10" s="1131"/>
      <c r="AM10" s="1131"/>
      <c r="AN10" s="1132"/>
      <c r="AO10" s="280">
        <v>309336</v>
      </c>
      <c r="AP10" s="280">
        <v>27101</v>
      </c>
      <c r="AQ10" s="281">
        <v>15108</v>
      </c>
      <c r="AR10" s="282">
        <v>79.400000000000006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0" t="s">
        <v>519</v>
      </c>
      <c r="AL11" s="1131"/>
      <c r="AM11" s="1131"/>
      <c r="AN11" s="1132"/>
      <c r="AO11" s="280" t="s">
        <v>520</v>
      </c>
      <c r="AP11" s="280" t="s">
        <v>520</v>
      </c>
      <c r="AQ11" s="281">
        <v>1414</v>
      </c>
      <c r="AR11" s="282" t="s">
        <v>520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0" t="s">
        <v>521</v>
      </c>
      <c r="AL12" s="1131"/>
      <c r="AM12" s="1131"/>
      <c r="AN12" s="1132"/>
      <c r="AO12" s="280" t="s">
        <v>520</v>
      </c>
      <c r="AP12" s="280" t="s">
        <v>520</v>
      </c>
      <c r="AQ12" s="281">
        <v>40</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0" t="s">
        <v>522</v>
      </c>
      <c r="AL13" s="1131"/>
      <c r="AM13" s="1131"/>
      <c r="AN13" s="1132"/>
      <c r="AO13" s="280">
        <v>56196</v>
      </c>
      <c r="AP13" s="280">
        <v>4923</v>
      </c>
      <c r="AQ13" s="281">
        <v>4611</v>
      </c>
      <c r="AR13" s="282">
        <v>6.8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0" t="s">
        <v>523</v>
      </c>
      <c r="AL14" s="1131"/>
      <c r="AM14" s="1131"/>
      <c r="AN14" s="1132"/>
      <c r="AO14" s="280">
        <v>36472</v>
      </c>
      <c r="AP14" s="280">
        <v>3195</v>
      </c>
      <c r="AQ14" s="281">
        <v>2427</v>
      </c>
      <c r="AR14" s="282">
        <v>31.6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3" t="s">
        <v>524</v>
      </c>
      <c r="AL15" s="1134"/>
      <c r="AM15" s="1134"/>
      <c r="AN15" s="1135"/>
      <c r="AO15" s="280">
        <v>-74666</v>
      </c>
      <c r="AP15" s="280">
        <v>-6542</v>
      </c>
      <c r="AQ15" s="281">
        <v>-7785</v>
      </c>
      <c r="AR15" s="282">
        <v>-16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3" t="s">
        <v>191</v>
      </c>
      <c r="AL16" s="1134"/>
      <c r="AM16" s="1134"/>
      <c r="AN16" s="1135"/>
      <c r="AO16" s="280">
        <v>1332296</v>
      </c>
      <c r="AP16" s="280">
        <v>116725</v>
      </c>
      <c r="AQ16" s="281">
        <v>124572</v>
      </c>
      <c r="AR16" s="282">
        <v>-6.3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6" t="s">
        <v>529</v>
      </c>
      <c r="AL21" s="1137"/>
      <c r="AM21" s="1137"/>
      <c r="AN21" s="1138"/>
      <c r="AO21" s="293">
        <v>10.08</v>
      </c>
      <c r="AP21" s="294">
        <v>10.78</v>
      </c>
      <c r="AQ21" s="295">
        <v>-0.7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6" t="s">
        <v>530</v>
      </c>
      <c r="AL22" s="1137"/>
      <c r="AM22" s="1137"/>
      <c r="AN22" s="1138"/>
      <c r="AO22" s="298">
        <v>92.9</v>
      </c>
      <c r="AP22" s="299">
        <v>96.3</v>
      </c>
      <c r="AQ22" s="300">
        <v>-3.4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8"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9"/>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0" t="s">
        <v>534</v>
      </c>
      <c r="AL32" s="1121"/>
      <c r="AM32" s="1121"/>
      <c r="AN32" s="1122"/>
      <c r="AO32" s="308">
        <v>565603</v>
      </c>
      <c r="AP32" s="308">
        <v>49553</v>
      </c>
      <c r="AQ32" s="309">
        <v>62543</v>
      </c>
      <c r="AR32" s="310">
        <v>-20.8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0" t="s">
        <v>535</v>
      </c>
      <c r="AL33" s="1121"/>
      <c r="AM33" s="1121"/>
      <c r="AN33" s="1122"/>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0" t="s">
        <v>536</v>
      </c>
      <c r="AL34" s="1121"/>
      <c r="AM34" s="1121"/>
      <c r="AN34" s="1122"/>
      <c r="AO34" s="308" t="s">
        <v>520</v>
      </c>
      <c r="AP34" s="308" t="s">
        <v>520</v>
      </c>
      <c r="AQ34" s="309" t="s">
        <v>520</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0" t="s">
        <v>537</v>
      </c>
      <c r="AL35" s="1121"/>
      <c r="AM35" s="1121"/>
      <c r="AN35" s="1122"/>
      <c r="AO35" s="308" t="s">
        <v>520</v>
      </c>
      <c r="AP35" s="308" t="s">
        <v>520</v>
      </c>
      <c r="AQ35" s="309">
        <v>16620</v>
      </c>
      <c r="AR35" s="310" t="s">
        <v>520</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0" t="s">
        <v>538</v>
      </c>
      <c r="AL36" s="1121"/>
      <c r="AM36" s="1121"/>
      <c r="AN36" s="1122"/>
      <c r="AO36" s="308">
        <v>51743</v>
      </c>
      <c r="AP36" s="308">
        <v>4533</v>
      </c>
      <c r="AQ36" s="309">
        <v>3562</v>
      </c>
      <c r="AR36" s="310">
        <v>27.3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0" t="s">
        <v>539</v>
      </c>
      <c r="AL37" s="1121"/>
      <c r="AM37" s="1121"/>
      <c r="AN37" s="1122"/>
      <c r="AO37" s="308">
        <v>14503</v>
      </c>
      <c r="AP37" s="308">
        <v>1271</v>
      </c>
      <c r="AQ37" s="309">
        <v>625</v>
      </c>
      <c r="AR37" s="310">
        <v>103.4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3" t="s">
        <v>540</v>
      </c>
      <c r="AL38" s="1124"/>
      <c r="AM38" s="1124"/>
      <c r="AN38" s="1125"/>
      <c r="AO38" s="311" t="s">
        <v>520</v>
      </c>
      <c r="AP38" s="311" t="s">
        <v>520</v>
      </c>
      <c r="AQ38" s="312">
        <v>3</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3" t="s">
        <v>541</v>
      </c>
      <c r="AL39" s="1124"/>
      <c r="AM39" s="1124"/>
      <c r="AN39" s="1125"/>
      <c r="AO39" s="308" t="s">
        <v>520</v>
      </c>
      <c r="AP39" s="308" t="s">
        <v>520</v>
      </c>
      <c r="AQ39" s="309">
        <v>-2822</v>
      </c>
      <c r="AR39" s="310" t="s">
        <v>520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0" t="s">
        <v>542</v>
      </c>
      <c r="AL40" s="1121"/>
      <c r="AM40" s="1121"/>
      <c r="AN40" s="1122"/>
      <c r="AO40" s="308">
        <v>-372407</v>
      </c>
      <c r="AP40" s="308">
        <v>-32627</v>
      </c>
      <c r="AQ40" s="309">
        <v>-53912</v>
      </c>
      <c r="AR40" s="310">
        <v>-39.5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6" t="s">
        <v>305</v>
      </c>
      <c r="AL41" s="1127"/>
      <c r="AM41" s="1127"/>
      <c r="AN41" s="1128"/>
      <c r="AO41" s="308">
        <v>259442</v>
      </c>
      <c r="AP41" s="308">
        <v>22730</v>
      </c>
      <c r="AQ41" s="309">
        <v>26618</v>
      </c>
      <c r="AR41" s="310">
        <v>-14.6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3" t="s">
        <v>512</v>
      </c>
      <c r="AN49" s="1115" t="s">
        <v>546</v>
      </c>
      <c r="AO49" s="1116"/>
      <c r="AP49" s="1116"/>
      <c r="AQ49" s="1116"/>
      <c r="AR49" s="111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4"/>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426079</v>
      </c>
      <c r="AN51" s="330">
        <v>34705</v>
      </c>
      <c r="AO51" s="331">
        <v>45.5</v>
      </c>
      <c r="AP51" s="332">
        <v>88328</v>
      </c>
      <c r="AQ51" s="333">
        <v>-1.9</v>
      </c>
      <c r="AR51" s="334">
        <v>47.4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216480</v>
      </c>
      <c r="AN52" s="338">
        <v>17633</v>
      </c>
      <c r="AO52" s="339">
        <v>58.6</v>
      </c>
      <c r="AP52" s="340">
        <v>49013</v>
      </c>
      <c r="AQ52" s="341">
        <v>6.4</v>
      </c>
      <c r="AR52" s="342">
        <v>52.2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576565</v>
      </c>
      <c r="AN53" s="330">
        <v>47705</v>
      </c>
      <c r="AO53" s="331">
        <v>37.5</v>
      </c>
      <c r="AP53" s="332">
        <v>103390</v>
      </c>
      <c r="AQ53" s="333">
        <v>17.100000000000001</v>
      </c>
      <c r="AR53" s="334">
        <v>20.399999999999999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207713</v>
      </c>
      <c r="AN54" s="338">
        <v>17186</v>
      </c>
      <c r="AO54" s="339">
        <v>-2.5</v>
      </c>
      <c r="AP54" s="340">
        <v>51269</v>
      </c>
      <c r="AQ54" s="341">
        <v>4.5999999999999996</v>
      </c>
      <c r="AR54" s="342">
        <v>-7.1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734284</v>
      </c>
      <c r="AN55" s="330">
        <v>62138</v>
      </c>
      <c r="AO55" s="331">
        <v>30.3</v>
      </c>
      <c r="AP55" s="332">
        <v>117234</v>
      </c>
      <c r="AQ55" s="333">
        <v>13.4</v>
      </c>
      <c r="AR55" s="334">
        <v>16.899999999999999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381502</v>
      </c>
      <c r="AN56" s="338">
        <v>32284</v>
      </c>
      <c r="AO56" s="339">
        <v>87.9</v>
      </c>
      <c r="AP56" s="340">
        <v>59796</v>
      </c>
      <c r="AQ56" s="341">
        <v>16.600000000000001</v>
      </c>
      <c r="AR56" s="342">
        <v>71.3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398746</v>
      </c>
      <c r="AN57" s="330">
        <v>34207</v>
      </c>
      <c r="AO57" s="331">
        <v>-44.9</v>
      </c>
      <c r="AP57" s="332">
        <v>97758</v>
      </c>
      <c r="AQ57" s="333">
        <v>-16.600000000000001</v>
      </c>
      <c r="AR57" s="334">
        <v>-28.3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156543</v>
      </c>
      <c r="AN58" s="338">
        <v>13429</v>
      </c>
      <c r="AO58" s="339">
        <v>-58.4</v>
      </c>
      <c r="AP58" s="340">
        <v>45946</v>
      </c>
      <c r="AQ58" s="341">
        <v>-23.2</v>
      </c>
      <c r="AR58" s="342">
        <v>-35.200000000000003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403590</v>
      </c>
      <c r="AN59" s="330">
        <v>35359</v>
      </c>
      <c r="AO59" s="331">
        <v>3.4</v>
      </c>
      <c r="AP59" s="332">
        <v>91338</v>
      </c>
      <c r="AQ59" s="333">
        <v>-6.6</v>
      </c>
      <c r="AR59" s="334">
        <v>10</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185401</v>
      </c>
      <c r="AN60" s="338">
        <v>16243</v>
      </c>
      <c r="AO60" s="339">
        <v>21</v>
      </c>
      <c r="AP60" s="340">
        <v>43989</v>
      </c>
      <c r="AQ60" s="341">
        <v>-4.3</v>
      </c>
      <c r="AR60" s="342">
        <v>25.3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507853</v>
      </c>
      <c r="AN61" s="345">
        <v>42823</v>
      </c>
      <c r="AO61" s="346">
        <v>14.4</v>
      </c>
      <c r="AP61" s="347">
        <v>99610</v>
      </c>
      <c r="AQ61" s="348">
        <v>1.1000000000000001</v>
      </c>
      <c r="AR61" s="334">
        <v>13.3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229528</v>
      </c>
      <c r="AN62" s="338">
        <v>19355</v>
      </c>
      <c r="AO62" s="339">
        <v>21.3</v>
      </c>
      <c r="AP62" s="340">
        <v>50003</v>
      </c>
      <c r="AQ62" s="341">
        <v>0</v>
      </c>
      <c r="AR62" s="342">
        <v>21.3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dvIt11O1uzFleKkNReEzD2BdMYDc18hbi47rPs7ZYZJEp88XHhdKfVK8o1F//ECaFnKCyvM5dDrOi9UDN4+VQ==" saltValue="GdNIeaYwnvrOjAUKcWlS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1" spans="125:125" ht="13.5" hidden="1" customHeight="1" x14ac:dyDescent="0.15">
      <c r="DU121" s="255"/>
    </row>
  </sheetData>
  <sheetProtection algorithmName="SHA-512" hashValue="kHjuTf2zqvyt18X5ewFmAZdB6/WCqb9fLwww/qO4E6ODEThMf29mUnvM1gT4o8zilTbn98H9mq/yEdJRFIPHsw==" saltValue="SrexIFdZkpHJCQEXOqzt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5GZVbbN7SeM9bpHMP+l2oUUkiYBUVSuKCgC63PpVVwpIWiBgu1bKRQFJHunOv3o4GTGJTfHhmp9vledezJkkDQ==" saltValue="pXB6egK91JmZzEPJw6kD9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19.39</v>
      </c>
      <c r="G47" s="12">
        <v>17.48</v>
      </c>
      <c r="H47" s="12">
        <v>20.309999999999999</v>
      </c>
      <c r="I47" s="12">
        <v>32.380000000000003</v>
      </c>
      <c r="J47" s="13">
        <v>40.78</v>
      </c>
    </row>
    <row r="48" spans="2:10" ht="57.75" customHeight="1" x14ac:dyDescent="0.15">
      <c r="B48" s="14"/>
      <c r="C48" s="1141" t="s">
        <v>4</v>
      </c>
      <c r="D48" s="1141"/>
      <c r="E48" s="1142"/>
      <c r="F48" s="15">
        <v>6.77</v>
      </c>
      <c r="G48" s="16">
        <v>8.31</v>
      </c>
      <c r="H48" s="16">
        <v>10.94</v>
      </c>
      <c r="I48" s="16">
        <v>11.56</v>
      </c>
      <c r="J48" s="17">
        <v>11.19</v>
      </c>
    </row>
    <row r="49" spans="2:10" ht="57.75" customHeight="1" thickBot="1" x14ac:dyDescent="0.2">
      <c r="B49" s="18"/>
      <c r="C49" s="1143" t="s">
        <v>5</v>
      </c>
      <c r="D49" s="1143"/>
      <c r="E49" s="1144"/>
      <c r="F49" s="19" t="s">
        <v>567</v>
      </c>
      <c r="G49" s="20" t="s">
        <v>568</v>
      </c>
      <c r="H49" s="20" t="s">
        <v>569</v>
      </c>
      <c r="I49" s="20">
        <v>14.73</v>
      </c>
      <c r="J49" s="21">
        <v>6.36</v>
      </c>
    </row>
    <row r="50" spans="2:10" x14ac:dyDescent="0.15"/>
  </sheetData>
  <sheetProtection algorithmName="SHA-512" hashValue="kh2lNy/HJ09BT87ojNteivGgGObyi3eMVkWCWHSccE2mRNCXcnt/aT5+xdAE4/LroF/ovL9fmvwpY0NW+dvmQQ==" saltValue="YR4cGDl/htql+EzraMLF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東伊豆町役場(No0409034)</cp:lastModifiedBy>
  <dcterms:created xsi:type="dcterms:W3CDTF">2024-03-14T02:49:13Z</dcterms:created>
  <dcterms:modified xsi:type="dcterms:W3CDTF">2024-03-18T07:10:33Z</dcterms:modified>
  <cp:category/>
</cp:coreProperties>
</file>