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546036AF-A940-428E-ADBF-6BA66E09C926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投票確定" sheetId="3" r:id="rId1"/>
    <sheet name="前回投票率" sheetId="4" state="hidden" r:id="rId2"/>
  </sheets>
  <definedNames>
    <definedName name="_xlnm._FilterDatabase" localSheetId="0" hidden="1">投票確定!$B$1:$Q$57</definedName>
    <definedName name="_xlnm.Print_Area" localSheetId="0">投票確定!$A$1:$S$59</definedName>
    <definedName name="_xlnm.Print_Titles" localSheetId="0">投票確定!$1:$4</definedName>
    <definedName name="RP040430_HEAD_DATE">投票確定!$C$1</definedName>
    <definedName name="RP040430_HEAD_TIME">投票確定!$P$1</definedName>
    <definedName name="RP040430_HEAD_TITLE">投票確定!$G$1</definedName>
    <definedName name="RP040430_明細_棄権者数_女">投票確定!$K$5</definedName>
    <definedName name="RP040430_明細_棄権者数_男">投票確定!$J$5</definedName>
    <definedName name="RP040430_明細_順位">投票確定!$P$5</definedName>
    <definedName name="RP040430_明細_前回比較総投票率">投票確定!$S$5</definedName>
    <definedName name="RP040430_明細_前回比較総投票率_女">投票確定!$R$5</definedName>
    <definedName name="RP040430_明細_前回比較総投票率_男">投票確定!$Q$5</definedName>
    <definedName name="RP040430_明細_総投票数_女">投票確定!$H$5</definedName>
    <definedName name="RP040430_明細_総投票数_男">投票確定!$G$5</definedName>
    <definedName name="RP040430_明細_当日有権者数_女">投票確定!$E$5</definedName>
    <definedName name="RP040430_明細_当日有権者数_男">投票確定!$D$5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3" l="1"/>
  <c r="G57" i="3"/>
  <c r="I50" i="3" l="1"/>
  <c r="N57" i="3"/>
  <c r="M57" i="3"/>
  <c r="N56" i="3"/>
  <c r="M56" i="3"/>
  <c r="N54" i="3"/>
  <c r="M54" i="3"/>
  <c r="N53" i="3"/>
  <c r="M53" i="3"/>
  <c r="N51" i="3"/>
  <c r="M51" i="3"/>
  <c r="N50" i="3"/>
  <c r="M50" i="3"/>
  <c r="N49" i="3"/>
  <c r="M49" i="3"/>
  <c r="N47" i="3"/>
  <c r="M47" i="3"/>
  <c r="N45" i="3"/>
  <c r="M45" i="3"/>
  <c r="N44" i="3"/>
  <c r="M44" i="3"/>
  <c r="N43" i="3"/>
  <c r="M43" i="3"/>
  <c r="N42" i="3"/>
  <c r="M42" i="3"/>
  <c r="N41" i="3"/>
  <c r="M41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O15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7" i="3"/>
  <c r="M7" i="3"/>
  <c r="N6" i="3"/>
  <c r="M6" i="3"/>
  <c r="N5" i="3"/>
  <c r="M5" i="3"/>
  <c r="I57" i="3"/>
  <c r="I56" i="3"/>
  <c r="I54" i="3"/>
  <c r="I53" i="3"/>
  <c r="I51" i="3"/>
  <c r="I49" i="3"/>
  <c r="I47" i="3"/>
  <c r="I45" i="3"/>
  <c r="I44" i="3"/>
  <c r="I43" i="3"/>
  <c r="I42" i="3"/>
  <c r="I41" i="3"/>
  <c r="I38" i="3"/>
  <c r="U38" i="3" s="1"/>
  <c r="I37" i="3"/>
  <c r="U37" i="3" s="1"/>
  <c r="I36" i="3"/>
  <c r="I35" i="3"/>
  <c r="I34" i="3"/>
  <c r="U34" i="3" s="1"/>
  <c r="I33" i="3"/>
  <c r="U33" i="3" s="1"/>
  <c r="I32" i="3"/>
  <c r="I31" i="3"/>
  <c r="U31" i="3" s="1"/>
  <c r="I30" i="3"/>
  <c r="U30" i="3" s="1"/>
  <c r="I29" i="3"/>
  <c r="U29" i="3" s="1"/>
  <c r="I28" i="3"/>
  <c r="I27" i="3"/>
  <c r="O27" i="3" s="1"/>
  <c r="I26" i="3"/>
  <c r="U26" i="3" s="1"/>
  <c r="I25" i="3"/>
  <c r="U25" i="3" s="1"/>
  <c r="I24" i="3"/>
  <c r="I23" i="3"/>
  <c r="I22" i="3"/>
  <c r="U22" i="3" s="1"/>
  <c r="I21" i="3"/>
  <c r="U21" i="3" s="1"/>
  <c r="I20" i="3"/>
  <c r="I19" i="3"/>
  <c r="I18" i="3"/>
  <c r="U18" i="3" s="1"/>
  <c r="I15" i="3"/>
  <c r="U15" i="3" s="1"/>
  <c r="I14" i="3"/>
  <c r="U14" i="3" s="1"/>
  <c r="I13" i="3"/>
  <c r="I12" i="3"/>
  <c r="U12" i="3" s="1"/>
  <c r="I11" i="3"/>
  <c r="U11" i="3" s="1"/>
  <c r="I10" i="3"/>
  <c r="O10" i="3" s="1"/>
  <c r="I9" i="3"/>
  <c r="O9" i="3" s="1"/>
  <c r="I7" i="3"/>
  <c r="I6" i="3"/>
  <c r="O6" i="3" s="1"/>
  <c r="I5" i="3"/>
  <c r="U5" i="3" s="1"/>
  <c r="H55" i="3"/>
  <c r="G55" i="3"/>
  <c r="H52" i="3"/>
  <c r="G52" i="3"/>
  <c r="H48" i="3"/>
  <c r="G48" i="3"/>
  <c r="H46" i="3"/>
  <c r="G46" i="3"/>
  <c r="M46" i="3" s="1"/>
  <c r="H39" i="3"/>
  <c r="G39" i="3"/>
  <c r="I39" i="3" s="1"/>
  <c r="H16" i="3"/>
  <c r="G16" i="3"/>
  <c r="M16" i="3" s="1"/>
  <c r="H8" i="3"/>
  <c r="N8" i="3" s="1"/>
  <c r="G8" i="3"/>
  <c r="M2" i="3"/>
  <c r="D57" i="3"/>
  <c r="J57" i="3" s="1"/>
  <c r="E48" i="3"/>
  <c r="F27" i="3"/>
  <c r="L25" i="3"/>
  <c r="F12" i="3"/>
  <c r="F10" i="3"/>
  <c r="F7" i="3"/>
  <c r="F6" i="3"/>
  <c r="F33" i="3"/>
  <c r="U54" i="3" l="1"/>
  <c r="U43" i="3"/>
  <c r="U56" i="3"/>
  <c r="I48" i="3"/>
  <c r="U44" i="3"/>
  <c r="N55" i="3"/>
  <c r="L45" i="3"/>
  <c r="I52" i="3"/>
  <c r="O56" i="3"/>
  <c r="U41" i="3"/>
  <c r="U50" i="3"/>
  <c r="U47" i="3"/>
  <c r="U45" i="3"/>
  <c r="I46" i="3"/>
  <c r="O11" i="3"/>
  <c r="U51" i="3"/>
  <c r="O52" i="3"/>
  <c r="O39" i="3"/>
  <c r="O48" i="3"/>
  <c r="O19" i="3"/>
  <c r="U13" i="3"/>
  <c r="U27" i="3"/>
  <c r="U35" i="3"/>
  <c r="O14" i="3"/>
  <c r="N16" i="3"/>
  <c r="O18" i="3"/>
  <c r="O22" i="3"/>
  <c r="O26" i="3"/>
  <c r="O30" i="3"/>
  <c r="O34" i="3"/>
  <c r="O38" i="3"/>
  <c r="O43" i="3"/>
  <c r="N46" i="3"/>
  <c r="O47" i="3"/>
  <c r="O51" i="3"/>
  <c r="U9" i="3"/>
  <c r="U20" i="3"/>
  <c r="U24" i="3"/>
  <c r="U28" i="3"/>
  <c r="U32" i="3"/>
  <c r="U36" i="3"/>
  <c r="U42" i="3"/>
  <c r="U53" i="3"/>
  <c r="O23" i="3"/>
  <c r="O31" i="3"/>
  <c r="U19" i="3"/>
  <c r="U23" i="3"/>
  <c r="H17" i="3"/>
  <c r="H40" i="3" s="1"/>
  <c r="G58" i="3"/>
  <c r="I55" i="3"/>
  <c r="O13" i="3"/>
  <c r="O21" i="3"/>
  <c r="O25" i="3"/>
  <c r="O29" i="3"/>
  <c r="O33" i="3"/>
  <c r="O37" i="3"/>
  <c r="M39" i="3"/>
  <c r="O42" i="3"/>
  <c r="M48" i="3"/>
  <c r="O50" i="3"/>
  <c r="M52" i="3"/>
  <c r="O54" i="3"/>
  <c r="U49" i="3"/>
  <c r="O35" i="3"/>
  <c r="O44" i="3"/>
  <c r="I8" i="3"/>
  <c r="O8" i="3" s="1"/>
  <c r="H58" i="3"/>
  <c r="O12" i="3"/>
  <c r="O20" i="3"/>
  <c r="O24" i="3"/>
  <c r="O28" i="3"/>
  <c r="O32" i="3"/>
  <c r="O36" i="3"/>
  <c r="N39" i="3"/>
  <c r="O41" i="3"/>
  <c r="O45" i="3"/>
  <c r="N48" i="3"/>
  <c r="O49" i="3"/>
  <c r="N52" i="3"/>
  <c r="O53" i="3"/>
  <c r="M55" i="3"/>
  <c r="O57" i="3"/>
  <c r="F41" i="3"/>
  <c r="E57" i="3"/>
  <c r="K57" i="3" s="1"/>
  <c r="D55" i="3"/>
  <c r="F14" i="3"/>
  <c r="F50" i="3"/>
  <c r="F53" i="3"/>
  <c r="D52" i="3"/>
  <c r="D39" i="3"/>
  <c r="F20" i="3"/>
  <c r="F24" i="3"/>
  <c r="L29" i="3"/>
  <c r="F31" i="3"/>
  <c r="L33" i="3"/>
  <c r="F45" i="3"/>
  <c r="L10" i="3"/>
  <c r="F13" i="3"/>
  <c r="D16" i="3"/>
  <c r="L15" i="3"/>
  <c r="F19" i="3"/>
  <c r="L21" i="3"/>
  <c r="L23" i="3"/>
  <c r="F28" i="3"/>
  <c r="F32" i="3"/>
  <c r="F34" i="3"/>
  <c r="F42" i="3"/>
  <c r="L32" i="3"/>
  <c r="F22" i="3"/>
  <c r="D48" i="3"/>
  <c r="F48" i="3" s="1"/>
  <c r="F15" i="3"/>
  <c r="E46" i="3"/>
  <c r="L12" i="3"/>
  <c r="L34" i="3"/>
  <c r="F37" i="3"/>
  <c r="D46" i="3"/>
  <c r="F46" i="3" s="1"/>
  <c r="F44" i="3"/>
  <c r="F49" i="3"/>
  <c r="L53" i="3"/>
  <c r="F30" i="3"/>
  <c r="F25" i="3"/>
  <c r="F26" i="3"/>
  <c r="L7" i="3"/>
  <c r="J46" i="3"/>
  <c r="L56" i="3"/>
  <c r="L13" i="3"/>
  <c r="L27" i="3"/>
  <c r="L38" i="3"/>
  <c r="L57" i="3"/>
  <c r="L35" i="3"/>
  <c r="K52" i="3"/>
  <c r="K55" i="3"/>
  <c r="L37" i="3"/>
  <c r="L41" i="3"/>
  <c r="L49" i="3"/>
  <c r="L51" i="3"/>
  <c r="L54" i="3"/>
  <c r="D8" i="3"/>
  <c r="D17" i="3" s="1"/>
  <c r="L18" i="3"/>
  <c r="J52" i="3"/>
  <c r="F38" i="3"/>
  <c r="F11" i="3"/>
  <c r="F35" i="3"/>
  <c r="E52" i="3"/>
  <c r="F52" i="3" s="1"/>
  <c r="L14" i="3"/>
  <c r="L26" i="3"/>
  <c r="K48" i="3"/>
  <c r="L22" i="3"/>
  <c r="L28" i="3"/>
  <c r="L44" i="3"/>
  <c r="F21" i="3"/>
  <c r="E55" i="3"/>
  <c r="F55" i="3" s="1"/>
  <c r="L6" i="3"/>
  <c r="L9" i="3"/>
  <c r="L31" i="3"/>
  <c r="L20" i="3"/>
  <c r="L24" i="3"/>
  <c r="L30" i="3"/>
  <c r="L36" i="3"/>
  <c r="F9" i="3"/>
  <c r="F47" i="3"/>
  <c r="E8" i="3"/>
  <c r="E39" i="3"/>
  <c r="F23" i="3"/>
  <c r="F29" i="3"/>
  <c r="F36" i="3"/>
  <c r="F51" i="3"/>
  <c r="F54" i="3"/>
  <c r="L5" i="3"/>
  <c r="L11" i="3"/>
  <c r="K39" i="3"/>
  <c r="L43" i="3"/>
  <c r="O7" i="3"/>
  <c r="O5" i="3"/>
  <c r="I16" i="3"/>
  <c r="U10" i="3"/>
  <c r="K8" i="3"/>
  <c r="U7" i="3"/>
  <c r="U6" i="3"/>
  <c r="M8" i="3"/>
  <c r="G17" i="3"/>
  <c r="G40" i="3" s="1"/>
  <c r="J48" i="3"/>
  <c r="F57" i="3"/>
  <c r="E16" i="3"/>
  <c r="F43" i="3"/>
  <c r="F56" i="3"/>
  <c r="F18" i="3"/>
  <c r="F5" i="3"/>
  <c r="N40" i="3" l="1"/>
  <c r="O46" i="3"/>
  <c r="M40" i="3"/>
  <c r="L42" i="3"/>
  <c r="D40" i="3"/>
  <c r="E17" i="3"/>
  <c r="E40" i="3" s="1"/>
  <c r="J16" i="3"/>
  <c r="I58" i="3"/>
  <c r="M58" i="3"/>
  <c r="N58" i="3"/>
  <c r="O55" i="3"/>
  <c r="N17" i="3"/>
  <c r="H59" i="3"/>
  <c r="F39" i="3"/>
  <c r="F16" i="3"/>
  <c r="L50" i="3"/>
  <c r="D58" i="3"/>
  <c r="D59" i="3" s="1"/>
  <c r="E58" i="3"/>
  <c r="J55" i="3"/>
  <c r="L55" i="3" s="1"/>
  <c r="J39" i="3"/>
  <c r="L39" i="3" s="1"/>
  <c r="E59" i="3"/>
  <c r="K16" i="3"/>
  <c r="K17" i="3" s="1"/>
  <c r="K40" i="3" s="1"/>
  <c r="L48" i="3"/>
  <c r="J8" i="3"/>
  <c r="L8" i="3" s="1"/>
  <c r="L52" i="3"/>
  <c r="F8" i="3"/>
  <c r="K46" i="3"/>
  <c r="L46" i="3" s="1"/>
  <c r="L19" i="3"/>
  <c r="L47" i="3"/>
  <c r="O16" i="3"/>
  <c r="G59" i="3"/>
  <c r="M17" i="3"/>
  <c r="I17" i="3"/>
  <c r="I40" i="3" s="1"/>
  <c r="J58" i="3" l="1"/>
  <c r="O40" i="3"/>
  <c r="F17" i="3"/>
  <c r="F40" i="3" s="1"/>
  <c r="F58" i="3"/>
  <c r="F59" i="3"/>
  <c r="N59" i="3"/>
  <c r="O58" i="3"/>
  <c r="L16" i="3"/>
  <c r="J17" i="3"/>
  <c r="K58" i="3"/>
  <c r="K59" i="3" s="1"/>
  <c r="M59" i="3"/>
  <c r="I59" i="3"/>
  <c r="O17" i="3"/>
  <c r="J59" i="3" l="1"/>
  <c r="L59" i="3" s="1"/>
  <c r="J40" i="3"/>
  <c r="L17" i="3"/>
  <c r="L40" i="3" s="1"/>
  <c r="L58" i="3"/>
  <c r="O59" i="3"/>
</calcChain>
</file>

<file path=xl/sharedStrings.xml><?xml version="1.0" encoding="utf-8"?>
<sst xmlns="http://schemas.openxmlformats.org/spreadsheetml/2006/main" count="150" uniqueCount="95">
  <si>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</si>
  <si>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</si>
  <si>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</si>
  <si>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</si>
  <si>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</si>
  <si>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</si>
  <si>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3"/>
  </si>
  <si>
    <t>選挙当日有権者数</t>
    <rPh sb="0" eb="2">
      <t>センキョ</t>
    </rPh>
    <phoneticPr fontId="3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</si>
  <si>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</si>
  <si>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</si>
  <si>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</si>
  <si>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3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</si>
  <si>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</si>
  <si>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</si>
  <si>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</si>
  <si>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</si>
  <si>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</si>
  <si>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</si>
  <si>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</si>
  <si>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3"/>
  </si>
  <si>
    <t>計</t>
    <rPh sb="0" eb="1">
      <t>ケイ</t>
    </rPh>
    <phoneticPr fontId="3"/>
  </si>
  <si>
    <t>政令市計</t>
    <rPh sb="0" eb="3">
      <t>セイレイシ</t>
    </rPh>
    <rPh sb="3" eb="4">
      <t>ケイ</t>
    </rPh>
    <phoneticPr fontId="3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</si>
  <si>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</si>
  <si>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</si>
  <si>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</si>
  <si>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</si>
  <si>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</si>
  <si>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</si>
  <si>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</si>
  <si>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</si>
  <si>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</si>
  <si>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</si>
  <si>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</si>
  <si>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</si>
  <si>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</si>
  <si>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</si>
  <si>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</si>
  <si>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</si>
  <si>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</si>
  <si>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</si>
  <si>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</si>
  <si>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</si>
  <si>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</si>
  <si>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3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</si>
  <si>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</si>
  <si>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</si>
  <si>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</si>
  <si>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</si>
  <si>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</si>
  <si>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3"/>
  </si>
  <si>
    <t>函南町</t>
    <phoneticPr fontId="3"/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</si>
  <si>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3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</si>
  <si>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</si>
  <si>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</si>
  <si>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</si>
  <si>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3"/>
  </si>
  <si>
    <t>吉田町</t>
  </si>
  <si>
    <t>川根本町</t>
  </si>
  <si>
    <t>榛原郡計</t>
    <rPh sb="0" eb="3">
      <t>ハイバラグン</t>
    </rPh>
    <rPh sb="3" eb="4">
      <t>ケイ</t>
    </rPh>
    <phoneticPr fontId="3"/>
  </si>
  <si>
    <t>森町</t>
    <rPh sb="0" eb="2">
      <t>モリマチ</t>
    </rPh>
    <phoneticPr fontId="3"/>
  </si>
  <si>
    <t>周智郡計</t>
    <rPh sb="0" eb="3">
      <t>シュウチグン</t>
    </rPh>
    <rPh sb="3" eb="4">
      <t>ケイ</t>
    </rPh>
    <phoneticPr fontId="3"/>
  </si>
  <si>
    <t>町計</t>
    <rPh sb="0" eb="1">
      <t>マチ</t>
    </rPh>
    <rPh sb="1" eb="2">
      <t>ケイ</t>
    </rPh>
    <phoneticPr fontId="3"/>
  </si>
  <si>
    <t>県計</t>
    <rPh sb="0" eb="1">
      <t>ケン</t>
    </rPh>
    <rPh sb="1" eb="2">
      <t>ケイ</t>
    </rPh>
    <phoneticPr fontId="3"/>
  </si>
  <si>
    <t>順位</t>
    <rPh sb="0" eb="2">
      <t>ジュンイ</t>
    </rPh>
    <phoneticPr fontId="3"/>
  </si>
  <si>
    <t>投票率（％）</t>
    <phoneticPr fontId="3"/>
  </si>
  <si>
    <t>前回との率の差（％）</t>
    <phoneticPr fontId="3"/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</si>
  <si>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3"/>
  </si>
  <si>
    <t xml:space="preserve"> 現在 </t>
    <phoneticPr fontId="3"/>
  </si>
  <si>
    <t>男</t>
    <rPh sb="0" eb="1">
      <t>オトコ</t>
    </rPh>
    <phoneticPr fontId="10"/>
  </si>
  <si>
    <t>女</t>
    <rPh sb="0" eb="1">
      <t>オンナ</t>
    </rPh>
    <phoneticPr fontId="10"/>
  </si>
  <si>
    <t>計</t>
    <rPh sb="0" eb="1">
      <t>ケイ</t>
    </rPh>
    <phoneticPr fontId="10"/>
  </si>
  <si>
    <t>前回の投票率</t>
    <rPh sb="0" eb="2">
      <t>ゼンカイ</t>
    </rPh>
    <rPh sb="3" eb="5">
      <t>トウヒョウ</t>
    </rPh>
    <rPh sb="5" eb="6">
      <t>リツ</t>
    </rPh>
    <phoneticPr fontId="10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</si>
  <si>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</si>
  <si>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</si>
  <si>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</si>
  <si>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</si>
  <si>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</si>
  <si>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</si>
  <si>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</si>
  <si>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</si>
  <si>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</si>
  <si>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</si>
  <si>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</si>
  <si>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</si>
  <si>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</si>
  <si>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</si>
  <si>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10"/>
  </si>
  <si>
    <t>投票率（％）</t>
    <rPh sb="0" eb="2">
      <t>トウヒョウ</t>
    </rPh>
    <rPh sb="2" eb="3">
      <t>リツ</t>
    </rPh>
    <phoneticPr fontId="10"/>
  </si>
  <si>
    <t>第24回　在外</t>
    <rPh sb="5" eb="7">
      <t>ザイガイ</t>
    </rPh>
    <phoneticPr fontId="10"/>
  </si>
  <si>
    <t xml:space="preserve">確定 </t>
    <rPh sb="0" eb="2">
      <t>カクテイ</t>
    </rPh>
    <phoneticPr fontId="3"/>
  </si>
  <si>
    <t>市計</t>
    <rPh sb="0" eb="1">
      <t>シ</t>
    </rPh>
    <rPh sb="1" eb="2">
      <t>ケイ</t>
    </rPh>
    <phoneticPr fontId="3"/>
  </si>
  <si>
    <t>参議院選挙区選出議員選挙　投票結果（在外）</t>
    <rPh sb="15" eb="17">
      <t>ケッカ</t>
    </rPh>
    <rPh sb="18" eb="20">
      <t>ザイガイ</t>
    </rPh>
    <phoneticPr fontId="3"/>
  </si>
  <si>
    <t>参議院選挙区選出議員選挙　投票結果(在外)</t>
  </si>
  <si>
    <t>令和4年7月10日執行</t>
  </si>
  <si>
    <t>9時30分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</si>
</sst>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6" fillId="0" borderId="0"/>
  </cellStyleXfs>
  <cellXfs count="146">
    <xf numFmtId="0" fontId="0" fillId="0" borderId="0" xfId="0"/>
    <xf numFmtId="0" fontId="7" fillId="0" borderId="0" xfId="3" applyFont="1" applyAlignment="1" applyProtection="1">
      <alignment vertical="center"/>
      <protection locked="0"/>
    </xf>
    <xf numFmtId="0" fontId="7" fillId="0" borderId="0" xfId="3" applyFont="1" applyAlignment="1">
      <alignment vertical="center"/>
    </xf>
    <xf numFmtId="181" fontId="8" fillId="0" borderId="0" xfId="3" applyNumberFormat="1" applyFont="1" applyAlignment="1">
      <alignment vertical="center"/>
    </xf>
    <xf numFmtId="181" fontId="9" fillId="0" borderId="0" xfId="3" applyNumberFormat="1" applyFont="1" applyAlignment="1">
      <alignment vertical="center"/>
    </xf>
    <xf numFmtId="0" fontId="4" fillId="0" borderId="0" xfId="3" applyFont="1" applyAlignment="1" applyProtection="1">
      <alignment vertical="center"/>
      <protection locked="0"/>
    </xf>
    <xf numFmtId="181" fontId="4" fillId="0" borderId="0" xfId="3" applyNumberFormat="1" applyFont="1" applyAlignment="1" applyProtection="1">
      <alignment vertical="center"/>
      <protection locked="0"/>
    </xf>
    <xf numFmtId="0" fontId="4" fillId="0" borderId="0" xfId="3" applyFont="1" applyAlignment="1">
      <alignment vertical="center"/>
    </xf>
    <xf numFmtId="181" fontId="4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81" fontId="4" fillId="0" borderId="0" xfId="3" applyNumberFormat="1" applyFont="1" applyAlignment="1">
      <alignment vertical="center"/>
    </xf>
    <xf numFmtId="177" fontId="4" fillId="0" borderId="0" xfId="3" applyNumberFormat="1" applyFont="1" applyAlignment="1">
      <alignment vertical="center"/>
    </xf>
    <xf numFmtId="180" fontId="4" fillId="0" borderId="0" xfId="3" applyNumberFormat="1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81" fontId="4" fillId="0" borderId="3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 applyProtection="1">
      <alignment vertical="center" shrinkToFit="1"/>
      <protection locked="0"/>
    </xf>
    <xf numFmtId="0" fontId="4" fillId="0" borderId="0" xfId="3" applyFont="1" applyAlignment="1">
      <alignment vertical="center" shrinkToFit="1"/>
    </xf>
    <xf numFmtId="0" fontId="7" fillId="0" borderId="0" xfId="3" applyFont="1" applyAlignment="1" applyProtection="1">
      <alignment horizontal="right" vertical="center"/>
      <protection locked="0"/>
    </xf>
    <xf numFmtId="181" fontId="4" fillId="0" borderId="11" xfId="2" applyNumberFormat="1" applyFont="1" applyBorder="1" applyAlignment="1">
      <alignment vertical="center" shrinkToFit="1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4" xfId="2" applyFont="1" applyBorder="1" applyAlignment="1">
      <alignment horizontal="right" vertical="center"/>
    </xf>
    <xf numFmtId="181" fontId="4" fillId="0" borderId="12" xfId="2" applyNumberFormat="1" applyFont="1" applyBorder="1" applyAlignment="1">
      <alignment vertical="center" shrinkToFit="1"/>
    </xf>
    <xf numFmtId="38" fontId="4" fillId="0" borderId="5" xfId="2" applyFont="1" applyBorder="1" applyAlignment="1">
      <alignment horizontal="right" vertical="center"/>
    </xf>
    <xf numFmtId="181" fontId="4" fillId="0" borderId="13" xfId="2" applyNumberFormat="1" applyFont="1" applyBorder="1" applyAlignment="1">
      <alignment vertical="center" shrinkToFit="1"/>
    </xf>
    <xf numFmtId="38" fontId="4" fillId="0" borderId="4" xfId="2" applyFont="1" applyBorder="1" applyAlignment="1" applyProtection="1">
      <alignment horizontal="right" vertical="center"/>
      <protection locked="0"/>
    </xf>
    <xf numFmtId="38" fontId="4" fillId="0" borderId="14" xfId="2" applyFont="1" applyBorder="1" applyAlignment="1">
      <alignment horizontal="right" vertical="center"/>
    </xf>
    <xf numFmtId="181" fontId="4" fillId="0" borderId="4" xfId="3" applyNumberFormat="1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>
      <alignment horizontal="right" vertical="center"/>
    </xf>
    <xf numFmtId="181" fontId="4" fillId="0" borderId="18" xfId="2" applyNumberFormat="1" applyFont="1" applyBorder="1" applyAlignment="1">
      <alignment vertical="center" shrinkToFit="1"/>
    </xf>
    <xf numFmtId="38" fontId="4" fillId="0" borderId="19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>
      <alignment horizontal="right" vertical="center"/>
    </xf>
    <xf numFmtId="181" fontId="4" fillId="0" borderId="20" xfId="3" applyNumberFormat="1" applyFont="1" applyBorder="1" applyAlignment="1" applyProtection="1">
      <alignment horizontal="right" vertical="center"/>
      <protection locked="0"/>
    </xf>
    <xf numFmtId="181" fontId="4" fillId="0" borderId="21" xfId="2" applyNumberFormat="1" applyFont="1" applyBorder="1" applyAlignment="1">
      <alignment vertical="center" shrinkToFit="1"/>
    </xf>
    <xf numFmtId="38" fontId="4" fillId="0" borderId="22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181" fontId="4" fillId="0" borderId="5" xfId="3" applyNumberFormat="1" applyFont="1" applyBorder="1" applyAlignment="1" applyProtection="1">
      <alignment horizontal="right" vertical="center"/>
      <protection locked="0"/>
    </xf>
    <xf numFmtId="181" fontId="4" fillId="0" borderId="23" xfId="2" applyNumberFormat="1" applyFont="1" applyBorder="1" applyAlignment="1">
      <alignment vertical="center" shrinkToFit="1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>
      <alignment horizontal="right" vertical="center"/>
    </xf>
    <xf numFmtId="181" fontId="4" fillId="0" borderId="25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>
      <alignment horizontal="distributed" vertical="center" indent="1" shrinkToFit="1"/>
    </xf>
    <xf numFmtId="0" fontId="4" fillId="0" borderId="26" xfId="3" applyFont="1" applyBorder="1" applyAlignment="1">
      <alignment horizontal="distributed" vertical="center" indent="1" shrinkToFit="1"/>
    </xf>
    <xf numFmtId="38" fontId="4" fillId="0" borderId="26" xfId="2" applyFont="1" applyBorder="1" applyAlignment="1">
      <alignment horizontal="right" vertical="center"/>
    </xf>
    <xf numFmtId="181" fontId="4" fillId="0" borderId="20" xfId="3" applyNumberFormat="1" applyFont="1" applyBorder="1" applyAlignment="1">
      <alignment vertical="center" shrinkToFit="1"/>
    </xf>
    <xf numFmtId="181" fontId="4" fillId="0" borderId="5" xfId="3" applyNumberFormat="1" applyFont="1" applyBorder="1" applyAlignment="1">
      <alignment vertical="center" shrinkToFit="1"/>
    </xf>
    <xf numFmtId="181" fontId="4" fillId="0" borderId="25" xfId="3" applyNumberFormat="1" applyFont="1" applyBorder="1" applyAlignment="1">
      <alignment vertical="center" shrinkToFit="1"/>
    </xf>
    <xf numFmtId="181" fontId="4" fillId="0" borderId="8" xfId="3" applyNumberFormat="1" applyFont="1" applyBorder="1" applyAlignment="1">
      <alignment vertical="center" shrinkToFit="1"/>
    </xf>
    <xf numFmtId="38" fontId="4" fillId="0" borderId="8" xfId="2" applyFont="1" applyBorder="1" applyAlignment="1">
      <alignment horizontal="right" vertical="center"/>
    </xf>
    <xf numFmtId="38" fontId="4" fillId="0" borderId="27" xfId="2" applyFont="1" applyBorder="1" applyAlignment="1">
      <alignment horizontal="right" vertical="center"/>
    </xf>
    <xf numFmtId="181" fontId="4" fillId="0" borderId="14" xfId="3" applyNumberFormat="1" applyFont="1" applyBorder="1" applyAlignment="1">
      <alignment vertical="center" shrinkToFit="1"/>
    </xf>
    <xf numFmtId="38" fontId="4" fillId="0" borderId="14" xfId="2" applyFont="1" applyBorder="1" applyAlignment="1" applyProtection="1">
      <alignment horizontal="right" vertical="center"/>
      <protection locked="0"/>
    </xf>
    <xf numFmtId="181" fontId="4" fillId="0" borderId="14" xfId="3" applyNumberFormat="1" applyFont="1" applyBorder="1" applyAlignment="1" applyProtection="1">
      <alignment horizontal="right" vertical="center"/>
      <protection locked="0"/>
    </xf>
    <xf numFmtId="38" fontId="4" fillId="0" borderId="28" xfId="2" applyFont="1" applyBorder="1" applyAlignment="1" applyProtection="1">
      <alignment horizontal="right" vertical="center"/>
      <protection locked="0"/>
    </xf>
    <xf numFmtId="38" fontId="4" fillId="0" borderId="29" xfId="2" applyFont="1" applyBorder="1" applyAlignment="1" applyProtection="1">
      <alignment horizontal="right" vertical="center"/>
      <protection locked="0"/>
    </xf>
    <xf numFmtId="181" fontId="4" fillId="0" borderId="28" xfId="3" applyNumberFormat="1" applyFont="1" applyBorder="1" applyAlignment="1" applyProtection="1">
      <alignment horizontal="right" vertical="center"/>
      <protection locked="0"/>
    </xf>
    <xf numFmtId="181" fontId="4" fillId="0" borderId="29" xfId="3" applyNumberFormat="1" applyFont="1" applyBorder="1" applyAlignment="1" applyProtection="1">
      <alignment horizontal="right" vertical="center"/>
      <protection locked="0"/>
    </xf>
    <xf numFmtId="179" fontId="7" fillId="0" borderId="0" xfId="3" applyNumberFormat="1" applyFont="1" applyAlignment="1" applyProtection="1">
      <alignment vertical="center"/>
      <protection locked="0"/>
    </xf>
    <xf numFmtId="181" fontId="4" fillId="0" borderId="30" xfId="3" applyNumberFormat="1" applyFont="1" applyBorder="1" applyAlignment="1">
      <alignment horizontal="center" vertical="center"/>
    </xf>
    <xf numFmtId="181" fontId="4" fillId="0" borderId="17" xfId="3" applyNumberFormat="1" applyFont="1" applyBorder="1" applyAlignment="1">
      <alignment horizontal="center" vertical="center"/>
    </xf>
    <xf numFmtId="181" fontId="4" fillId="0" borderId="20" xfId="3" applyNumberFormat="1" applyFont="1" applyBorder="1" applyAlignment="1">
      <alignment horizontal="center" vertical="center"/>
    </xf>
    <xf numFmtId="181" fontId="4" fillId="0" borderId="5" xfId="3" applyNumberFormat="1" applyFont="1" applyBorder="1" applyAlignment="1">
      <alignment horizontal="center" vertical="center"/>
    </xf>
    <xf numFmtId="181" fontId="4" fillId="0" borderId="25" xfId="3" applyNumberFormat="1" applyFont="1" applyBorder="1" applyAlignment="1">
      <alignment horizontal="center" vertical="center"/>
    </xf>
    <xf numFmtId="181" fontId="4" fillId="0" borderId="26" xfId="3" applyNumberFormat="1" applyFont="1" applyBorder="1" applyAlignment="1">
      <alignment horizontal="center" vertical="center"/>
    </xf>
    <xf numFmtId="181" fontId="4" fillId="0" borderId="31" xfId="3" applyNumberFormat="1" applyFont="1" applyBorder="1" applyAlignment="1">
      <alignment horizontal="center" vertical="center"/>
    </xf>
    <xf numFmtId="181" fontId="4" fillId="0" borderId="14" xfId="3" applyNumberFormat="1" applyFont="1" applyBorder="1" applyAlignment="1">
      <alignment horizontal="center" vertical="center"/>
    </xf>
    <xf numFmtId="181" fontId="4" fillId="0" borderId="8" xfId="3" applyNumberFormat="1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 applyProtection="1">
      <alignment horizontal="center" vertical="center"/>
      <protection locked="0"/>
    </xf>
    <xf numFmtId="0" fontId="4" fillId="0" borderId="32" xfId="3" applyFont="1" applyBorder="1" applyAlignment="1">
      <alignment horizontal="distributed" vertical="center" indent="1" shrinkToFit="1"/>
    </xf>
    <xf numFmtId="181" fontId="4" fillId="0" borderId="33" xfId="3" applyNumberFormat="1" applyFont="1" applyBorder="1" applyAlignment="1">
      <alignment vertical="center" shrinkToFit="1"/>
    </xf>
    <xf numFmtId="0" fontId="7" fillId="0" borderId="35" xfId="3" applyFont="1" applyBorder="1" applyAlignment="1" applyProtection="1">
      <alignment vertical="center"/>
      <protection locked="0"/>
    </xf>
    <xf numFmtId="10" fontId="4" fillId="0" borderId="35" xfId="3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/>
      <protection locked="0"/>
    </xf>
    <xf numFmtId="176" fontId="4" fillId="0" borderId="34" xfId="3" applyNumberFormat="1" applyFont="1" applyBorder="1" applyAlignment="1">
      <alignment horizontal="right" vertical="center"/>
    </xf>
    <xf numFmtId="176" fontId="4" fillId="0" borderId="6" xfId="3" applyNumberFormat="1" applyFont="1" applyBorder="1" applyAlignment="1">
      <alignment horizontal="right" vertical="center"/>
    </xf>
    <xf numFmtId="176" fontId="4" fillId="0" borderId="7" xfId="3" applyNumberFormat="1" applyFont="1" applyBorder="1" applyAlignment="1">
      <alignment horizontal="right" vertical="center"/>
    </xf>
    <xf numFmtId="176" fontId="4" fillId="0" borderId="15" xfId="3" applyNumberFormat="1" applyFont="1" applyBorder="1" applyAlignment="1">
      <alignment horizontal="right" vertical="center"/>
    </xf>
    <xf numFmtId="176" fontId="4" fillId="0" borderId="16" xfId="3" applyNumberFormat="1" applyFont="1" applyBorder="1" applyAlignment="1">
      <alignment horizontal="right" vertical="center"/>
    </xf>
    <xf numFmtId="176" fontId="4" fillId="0" borderId="17" xfId="3" applyNumberFormat="1" applyFont="1" applyBorder="1" applyAlignment="1">
      <alignment horizontal="right" vertical="center"/>
    </xf>
    <xf numFmtId="176" fontId="4" fillId="0" borderId="36" xfId="3" applyNumberFormat="1" applyFont="1" applyBorder="1" applyAlignment="1">
      <alignment horizontal="right" vertical="center"/>
    </xf>
    <xf numFmtId="176" fontId="4" fillId="0" borderId="20" xfId="3" applyNumberFormat="1" applyFont="1" applyBorder="1" applyAlignment="1">
      <alignment horizontal="right" vertical="center"/>
    </xf>
    <xf numFmtId="176" fontId="4" fillId="0" borderId="5" xfId="3" applyNumberFormat="1" applyFont="1" applyBorder="1" applyAlignment="1">
      <alignment horizontal="right" vertical="center"/>
    </xf>
    <xf numFmtId="176" fontId="4" fillId="0" borderId="25" xfId="3" applyNumberFormat="1" applyFont="1" applyBorder="1" applyAlignment="1">
      <alignment horizontal="right" vertical="center"/>
    </xf>
    <xf numFmtId="176" fontId="4" fillId="0" borderId="26" xfId="3" applyNumberFormat="1" applyFont="1" applyBorder="1" applyAlignment="1">
      <alignment horizontal="right" vertical="center"/>
    </xf>
    <xf numFmtId="176" fontId="4" fillId="0" borderId="9" xfId="3" applyNumberFormat="1" applyFont="1" applyBorder="1" applyAlignment="1">
      <alignment horizontal="right" vertical="center"/>
    </xf>
    <xf numFmtId="176" fontId="4" fillId="0" borderId="10" xfId="3" applyNumberFormat="1" applyFont="1" applyBorder="1" applyAlignment="1">
      <alignment horizontal="right" vertical="center"/>
    </xf>
    <xf numFmtId="176" fontId="4" fillId="0" borderId="37" xfId="3" applyNumberFormat="1" applyFont="1" applyBorder="1" applyAlignment="1">
      <alignment horizontal="right" vertical="center"/>
    </xf>
    <xf numFmtId="176" fontId="4" fillId="0" borderId="38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76" fontId="4" fillId="0" borderId="39" xfId="3" applyNumberFormat="1" applyFont="1" applyBorder="1" applyAlignment="1">
      <alignment horizontal="right" vertical="center"/>
    </xf>
    <xf numFmtId="176" fontId="4" fillId="0" borderId="8" xfId="3" applyNumberFormat="1" applyFont="1" applyBorder="1" applyAlignment="1">
      <alignment horizontal="right" vertical="center"/>
    </xf>
    <xf numFmtId="176" fontId="4" fillId="0" borderId="40" xfId="3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/>
    </xf>
    <xf numFmtId="0" fontId="11" fillId="0" borderId="47" xfId="0" applyNumberFormat="1" applyFont="1" applyBorder="1" applyAlignment="1">
      <alignment vertical="center"/>
    </xf>
    <xf numFmtId="0" fontId="11" fillId="0" borderId="48" xfId="0" applyNumberFormat="1" applyFont="1" applyBorder="1" applyAlignment="1">
      <alignment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8" fontId="11" fillId="0" borderId="47" xfId="1" applyNumberFormat="1" applyFont="1" applyBorder="1" applyAlignment="1">
      <alignment horizontal="right" vertical="center" shrinkToFit="1"/>
    </xf>
    <xf numFmtId="178" fontId="11" fillId="0" borderId="48" xfId="1" applyNumberFormat="1" applyFont="1" applyBorder="1" applyAlignment="1">
      <alignment horizontal="right" vertical="center" shrinkToFit="1"/>
    </xf>
    <xf numFmtId="178" fontId="11" fillId="0" borderId="17" xfId="1" applyNumberFormat="1" applyFont="1" applyBorder="1" applyAlignment="1">
      <alignment horizontal="right" vertical="center" shrinkToFit="1"/>
    </xf>
    <xf numFmtId="178" fontId="11" fillId="0" borderId="26" xfId="1" applyNumberFormat="1" applyFont="1" applyBorder="1" applyAlignment="1">
      <alignment horizontal="right" vertical="center" shrinkToFit="1"/>
    </xf>
    <xf numFmtId="178" fontId="11" fillId="0" borderId="49" xfId="1" applyNumberFormat="1" applyFont="1" applyBorder="1" applyAlignment="1">
      <alignment horizontal="right" vertical="center" shrinkToFit="1"/>
    </xf>
    <xf numFmtId="182" fontId="7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>
      <alignment horizontal="center" vertical="center"/>
    </xf>
    <xf numFmtId="182" fontId="4" fillId="0" borderId="0" xfId="3" applyNumberFormat="1" applyFont="1" applyAlignment="1">
      <alignment vertical="center"/>
    </xf>
    <xf numFmtId="176" fontId="4" fillId="0" borderId="51" xfId="3" applyNumberFormat="1" applyFont="1" applyBorder="1" applyAlignment="1">
      <alignment horizontal="right" vertical="center"/>
    </xf>
    <xf numFmtId="181" fontId="4" fillId="0" borderId="51" xfId="3" applyNumberFormat="1" applyFont="1" applyBorder="1" applyAlignment="1">
      <alignment horizontal="center" vertical="center"/>
    </xf>
    <xf numFmtId="176" fontId="4" fillId="0" borderId="52" xfId="3" applyNumberFormat="1" applyFont="1" applyBorder="1" applyAlignment="1">
      <alignment horizontal="right" vertical="center"/>
    </xf>
    <xf numFmtId="181" fontId="4" fillId="0" borderId="52" xfId="3" applyNumberFormat="1" applyFont="1" applyBorder="1" applyAlignment="1">
      <alignment horizontal="center" vertical="center"/>
    </xf>
    <xf numFmtId="176" fontId="4" fillId="0" borderId="53" xfId="3" applyNumberFormat="1" applyFont="1" applyBorder="1" applyAlignment="1">
      <alignment horizontal="right" vertical="center"/>
    </xf>
    <xf numFmtId="181" fontId="4" fillId="0" borderId="53" xfId="3" applyNumberFormat="1" applyFont="1" applyBorder="1" applyAlignment="1">
      <alignment horizontal="center" vertical="center"/>
    </xf>
    <xf numFmtId="0" fontId="4" fillId="0" borderId="48" xfId="3" applyFont="1" applyBorder="1" applyAlignment="1">
      <alignment horizontal="distributed" vertical="center" indent="1" shrinkToFit="1"/>
    </xf>
    <xf numFmtId="38" fontId="4" fillId="0" borderId="48" xfId="2" applyFont="1" applyBorder="1" applyAlignment="1">
      <alignment horizontal="right" vertical="center"/>
    </xf>
    <xf numFmtId="176" fontId="4" fillId="0" borderId="48" xfId="3" applyNumberFormat="1" applyFont="1" applyBorder="1" applyAlignment="1">
      <alignment horizontal="right" vertical="center"/>
    </xf>
    <xf numFmtId="181" fontId="4" fillId="0" borderId="48" xfId="3" applyNumberFormat="1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38" fontId="4" fillId="0" borderId="54" xfId="2" applyFont="1" applyBorder="1" applyAlignment="1">
      <alignment horizontal="right" vertical="center"/>
    </xf>
    <xf numFmtId="38" fontId="4" fillId="0" borderId="55" xfId="2" applyFont="1" applyBorder="1" applyAlignment="1">
      <alignment horizontal="right" vertical="center"/>
    </xf>
    <xf numFmtId="38" fontId="4" fillId="0" borderId="56" xfId="2" applyFont="1" applyBorder="1" applyAlignment="1">
      <alignment horizontal="right" vertical="center"/>
    </xf>
    <xf numFmtId="38" fontId="4" fillId="0" borderId="32" xfId="2" applyFont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  <xf numFmtId="0" fontId="4" fillId="0" borderId="48" xfId="2" applyNumberFormat="1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 shrinkToFit="1"/>
    </xf>
    <xf numFmtId="0" fontId="4" fillId="0" borderId="45" xfId="3" applyFont="1" applyBorder="1" applyAlignment="1">
      <alignment horizontal="center" vertical="center" shrinkToFit="1"/>
    </xf>
    <xf numFmtId="0" fontId="7" fillId="0" borderId="35" xfId="3" applyFont="1" applyBorder="1" applyAlignment="1" applyProtection="1">
      <alignment horizontal="right" vertical="center"/>
      <protection locked="0"/>
    </xf>
    <xf numFmtId="0" fontId="4" fillId="0" borderId="41" xfId="3" applyFont="1" applyBorder="1" applyAlignment="1">
      <alignment horizontal="center" vertical="center"/>
    </xf>
    <xf numFmtId="0" fontId="4" fillId="0" borderId="42" xfId="3" applyFont="1" applyBorder="1" applyAlignment="1">
      <alignment horizontal="center" vertical="center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textRotation="255"/>
    </xf>
    <xf numFmtId="0" fontId="4" fillId="0" borderId="45" xfId="3" applyFont="1" applyBorder="1" applyAlignment="1">
      <alignment horizontal="center" vertical="center" textRotation="255"/>
    </xf>
    <xf numFmtId="181" fontId="2" fillId="0" borderId="0" xfId="3" applyNumberFormat="1" applyFont="1" applyAlignment="1">
      <alignment horizontal="center" vertical="center"/>
    </xf>
    <xf numFmtId="179" fontId="7" fillId="0" borderId="0" xfId="3" applyNumberFormat="1" applyFont="1" applyAlignment="1" applyProtection="1">
      <alignment horizontal="right" vertical="center"/>
      <protection locked="0"/>
    </xf>
    <xf numFmtId="181" fontId="4" fillId="0" borderId="41" xfId="3" applyNumberFormat="1" applyFont="1" applyBorder="1" applyAlignment="1">
      <alignment horizontal="center" vertical="center"/>
    </xf>
    <xf numFmtId="181" fontId="4" fillId="0" borderId="42" xfId="3" applyNumberFormat="1" applyFont="1" applyBorder="1" applyAlignment="1">
      <alignment horizontal="center" vertical="center"/>
    </xf>
    <xf numFmtId="181" fontId="4" fillId="0" borderId="46" xfId="3" applyNumberFormat="1" applyFont="1" applyBorder="1" applyAlignment="1">
      <alignment horizontal="center" vertical="center"/>
    </xf>
    <xf numFmtId="0" fontId="11" fillId="0" borderId="50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center" vertical="center"/>
    </xf>
    <xf numFmtId="38" fontId="4" fillId="0" borderId="58" xfId="2" applyFont="1" applyBorder="1" applyAlignment="1">
      <alignment horizontal="right" vertical="center"/>
    </xf>
    <xf numFmtId="0" fontId="4" fillId="0" borderId="57" xfId="3" applyFont="1" applyBorder="1" applyAlignment="1">
      <alignment horizontal="distributed" vertical="center" indent="1" shrinkToFit="1"/>
    </xf>
    <xf numFmtId="38" fontId="4" fillId="0" borderId="57" xfId="2" applyFont="1" applyBorder="1" applyAlignment="1">
      <alignment horizontal="right" vertical="center"/>
    </xf>
    <xf numFmtId="176" fontId="4" fillId="0" borderId="57" xfId="3" applyNumberFormat="1" applyFont="1" applyBorder="1" applyAlignment="1">
      <alignment horizontal="right" vertical="center"/>
    </xf>
    <xf numFmtId="181" fontId="4" fillId="0" borderId="57" xfId="3" applyNumberFormat="1" applyFont="1" applyBorder="1" applyAlignment="1">
      <alignment horizontal="center" vertical="center"/>
    </xf>
  </cellXfs>
  <cellStyles count="5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  <cellStyle name="未定義" xfId="4" xr:uid="{00000000-0005-0000-0000-000004000000}"/>
  </cellStyles>
  <dxfs count="2"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"/>
  <dimension ref="A1:AD60"/>
  <sheetViews>
    <sheetView tabSelected="1" view="pageBreakPreview" zoomScale="90" zoomScaleNormal="10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ColWidth="10.625" defaultRowHeight="17.25" customHeight="1" x14ac:dyDescent="0.15"/>
  <cols>
    <col min="1" max="1" customWidth="true" style="7" width="2.125" collapsed="false"/>
    <col min="2" max="2" customWidth="true" hidden="true" style="7" width="2.125" collapsed="false"/>
    <col min="3" max="3" customWidth="true" style="17" width="14.375" collapsed="false"/>
    <col min="4" max="5" customWidth="true" style="10" width="10.0" collapsed="false"/>
    <col min="6" max="6" customWidth="true" style="10" width="11.25" collapsed="false"/>
    <col min="7" max="8" customWidth="true" style="10" width="10.0" collapsed="false"/>
    <col min="9" max="9" customWidth="true" style="10" width="11.25" collapsed="false"/>
    <col min="10" max="11" customWidth="true" style="10" width="10.0" collapsed="false"/>
    <col min="12" max="12" customWidth="true" style="10" width="11.25" collapsed="false"/>
    <col min="13" max="15" customWidth="true" style="7" width="8.375" collapsed="false"/>
    <col min="16" max="16" customWidth="true" style="9" width="4.125" collapsed="false"/>
    <col min="17" max="19" customWidth="true" style="7" width="8.375" collapsed="false"/>
    <col min="20" max="20" customWidth="true" style="7" width="1.875" collapsed="false"/>
    <col min="21" max="21" customWidth="true" hidden="true" style="108" width="6.875" collapsed="false"/>
    <col min="22" max="25" customWidth="true" style="7" width="6.875" collapsed="false"/>
    <col min="26" max="30" customWidth="true" style="7" width="10.625" collapsed="false"/>
    <col min="31" max="16384" style="7" width="10.625" collapsed="false"/>
  </cols>
  <sheetData>
    <row r="1" spans="1:25" s="2" customFormat="1" ht="21.75" customHeight="1" x14ac:dyDescent="0.15">
      <c r="A1" s="1"/>
      <c r="B1" s="1"/>
      <c r="C1" s="2" t="s">
        <v>93</v>
      </c>
      <c r="D1" s="3"/>
      <c r="E1" s="4"/>
      <c r="G1" s="134" t="s">
        <v>92</v>
      </c>
      <c r="H1" s="134"/>
      <c r="I1" s="134"/>
      <c r="J1" s="134"/>
      <c r="K1" s="134"/>
      <c r="L1" s="134"/>
      <c r="M1" s="59"/>
      <c r="O1" s="18"/>
      <c r="P1" s="135" t="s">
        <v>94</v>
      </c>
      <c r="Q1" s="135"/>
      <c r="R1" s="2" t="s">
        <v>67</v>
      </c>
      <c r="S1" s="75" t="s">
        <v>89</v>
      </c>
      <c r="T1" s="1"/>
      <c r="U1" s="105"/>
      <c r="V1" s="1"/>
      <c r="W1" s="1"/>
      <c r="X1" s="1"/>
      <c r="Y1" s="1"/>
    </row>
    <row r="2" spans="1:25" ht="17.45" customHeight="1" x14ac:dyDescent="0.15">
      <c r="A2" s="5"/>
      <c r="B2" s="5"/>
      <c r="C2" s="16"/>
      <c r="D2" s="6"/>
      <c r="E2" s="6"/>
      <c r="F2" s="6"/>
      <c r="G2" s="6"/>
      <c r="H2" s="6"/>
      <c r="I2" s="6"/>
      <c r="J2" s="6"/>
      <c r="K2" s="6"/>
      <c r="L2" s="6"/>
      <c r="M2" s="74" t="str">
        <f>IF(G2&lt;&gt;"",G2/D2,"")</f>
        <v/>
      </c>
      <c r="N2" s="73"/>
      <c r="O2" s="73"/>
      <c r="Q2" s="128" t="s">
        <v>66</v>
      </c>
      <c r="R2" s="128"/>
      <c r="S2" s="128"/>
      <c r="T2" s="5"/>
      <c r="U2" s="106"/>
      <c r="V2" s="5"/>
      <c r="W2" s="5"/>
      <c r="X2" s="5"/>
      <c r="Y2" s="5"/>
    </row>
    <row r="3" spans="1:25" ht="17.45" customHeight="1" x14ac:dyDescent="0.15">
      <c r="C3" s="126" t="s">
        <v>0</v>
      </c>
      <c r="D3" s="136" t="s">
        <v>7</v>
      </c>
      <c r="E3" s="137"/>
      <c r="F3" s="138"/>
      <c r="G3" s="136" t="s">
        <v>1</v>
      </c>
      <c r="H3" s="137"/>
      <c r="I3" s="138"/>
      <c r="J3" s="136" t="s">
        <v>2</v>
      </c>
      <c r="K3" s="137"/>
      <c r="L3" s="138"/>
      <c r="M3" s="129" t="s">
        <v>64</v>
      </c>
      <c r="N3" s="130"/>
      <c r="O3" s="131"/>
      <c r="P3" s="132" t="s">
        <v>63</v>
      </c>
      <c r="Q3" s="129" t="s">
        <v>65</v>
      </c>
      <c r="R3" s="130"/>
      <c r="S3" s="131"/>
      <c r="T3" s="9"/>
      <c r="U3" s="107"/>
      <c r="V3" s="9"/>
      <c r="W3" s="9"/>
      <c r="X3" s="9"/>
      <c r="Y3" s="9"/>
    </row>
    <row r="4" spans="1:25" ht="17.45" customHeight="1" x14ac:dyDescent="0.15">
      <c r="C4" s="127"/>
      <c r="D4" s="8" t="s">
        <v>3</v>
      </c>
      <c r="E4" s="8" t="s">
        <v>4</v>
      </c>
      <c r="F4" s="8" t="s">
        <v>5</v>
      </c>
      <c r="G4" s="8" t="s">
        <v>3</v>
      </c>
      <c r="H4" s="8" t="s">
        <v>4</v>
      </c>
      <c r="I4" s="8" t="s">
        <v>5</v>
      </c>
      <c r="J4" s="8" t="s">
        <v>3</v>
      </c>
      <c r="K4" s="8" t="s">
        <v>4</v>
      </c>
      <c r="L4" s="8" t="s">
        <v>5</v>
      </c>
      <c r="M4" s="13" t="s">
        <v>3</v>
      </c>
      <c r="N4" s="13" t="s">
        <v>4</v>
      </c>
      <c r="O4" s="14" t="s">
        <v>5</v>
      </c>
      <c r="P4" s="133"/>
      <c r="Q4" s="13" t="s">
        <v>3</v>
      </c>
      <c r="R4" s="13" t="s">
        <v>4</v>
      </c>
      <c r="S4" s="14" t="s">
        <v>5</v>
      </c>
      <c r="T4" s="9"/>
      <c r="U4" s="107"/>
      <c r="V4" s="9"/>
      <c r="W4" s="9"/>
      <c r="X4" s="9"/>
      <c r="Y4" s="9"/>
    </row>
    <row r="5" spans="1:25" ht="17.45" customHeight="1" x14ac:dyDescent="0.15">
      <c r="C5" s="19" t="s">
        <v>8</v>
      </c>
      <c r="D5" s="20" t="n">
        <v>55.0</v>
      </c>
      <c r="E5" s="20" t="n">
        <v>95.0</v>
      </c>
      <c r="F5" s="21">
        <f>SUM(D5:E5)</f>
        <v>0</v>
      </c>
      <c r="G5" s="15" t="n">
        <v>14.0</v>
      </c>
      <c r="H5" s="15" t="n">
        <v>20.0</v>
      </c>
      <c r="I5" s="21">
        <f>SUM(G5:H5)</f>
        <v>0</v>
      </c>
      <c r="J5" s="119" t="n">
        <v>41.0</v>
      </c>
      <c r="K5" s="120" t="n">
        <v>75.0</v>
      </c>
      <c r="L5" s="120">
        <f>SUM(J5:K5)</f>
        <v>0</v>
      </c>
      <c r="M5" s="76">
        <f>IF(G5&lt;&gt;"",G5/D5*100,0)</f>
        <v>0</v>
      </c>
      <c r="N5" s="76">
        <f>IF(H5&lt;&gt;"",H5/E5*100,0)</f>
        <v>0</v>
      </c>
      <c r="O5" s="109">
        <f>IF(I5&lt;&gt;"",I5/F5*100,0)</f>
        <v>0</v>
      </c>
      <c r="P5" s="110" t="n">
        <v>8.0</v>
      </c>
      <c r="Q5" s="109" t="n">
        <v>1.81</v>
      </c>
      <c r="R5" s="109" t="n">
        <v>-4.53</v>
      </c>
      <c r="S5" s="109" t="n">
        <v>-2.15</v>
      </c>
      <c r="T5" s="12"/>
      <c r="U5" s="108">
        <f>I5</f>
        <v>0</v>
      </c>
      <c r="V5" s="12"/>
      <c r="W5" s="12"/>
      <c r="X5" s="12"/>
      <c r="Y5" s="12"/>
    </row>
    <row r="6" spans="1:25" ht="17.45" customHeight="1" x14ac:dyDescent="0.15">
      <c r="C6" s="22" t="s">
        <v>9</v>
      </c>
      <c r="D6" s="20" t="n">
        <v>74.0</v>
      </c>
      <c r="E6" s="20" t="n">
        <v>83.0</v>
      </c>
      <c r="F6" s="23">
        <f t="shared" ref="F6:F59" si="0">SUM(D6:E6)</f>
        <v>0</v>
      </c>
      <c r="G6" s="15" t="n">
        <v>27.0</v>
      </c>
      <c r="H6" s="15" t="n">
        <v>16.0</v>
      </c>
      <c r="I6" s="23">
        <f t="shared" ref="I6:I59" si="1">SUM(G6:H6)</f>
        <v>0</v>
      </c>
      <c r="J6" s="121" t="n">
        <v>47.0</v>
      </c>
      <c r="K6" s="121" t="n">
        <v>67.0</v>
      </c>
      <c r="L6" s="121">
        <f t="shared" ref="L6:L59" si="2">SUM(J6:K6)</f>
        <v>0</v>
      </c>
      <c r="M6" s="77">
        <f t="shared" ref="M6:O59" si="3">IF(G6&lt;&gt;"",G6/D6*100,0)</f>
        <v>0</v>
      </c>
      <c r="N6" s="78">
        <f t="shared" si="3"/>
        <v>0</v>
      </c>
      <c r="O6" s="111">
        <f t="shared" si="3"/>
        <v>0</v>
      </c>
      <c r="P6" s="112" t="n">
        <v>3.0</v>
      </c>
      <c r="Q6" s="111" t="n">
        <v>13.54</v>
      </c>
      <c r="R6" s="111" t="n">
        <v>1.21</v>
      </c>
      <c r="S6" s="111" t="n">
        <v>7.25</v>
      </c>
      <c r="T6" s="12"/>
      <c r="U6" s="108">
        <f>I6</f>
        <v>0</v>
      </c>
      <c r="V6" s="12"/>
      <c r="W6" s="12"/>
      <c r="X6" s="12"/>
      <c r="Y6" s="12"/>
    </row>
    <row r="7" spans="1:25" ht="17.45" customHeight="1" x14ac:dyDescent="0.15">
      <c r="C7" s="24" t="s">
        <v>10</v>
      </c>
      <c r="D7" s="25" t="n">
        <v>65.0</v>
      </c>
      <c r="E7" s="25" t="n">
        <v>108.0</v>
      </c>
      <c r="F7" s="26">
        <f t="shared" si="0"/>
        <v>0</v>
      </c>
      <c r="G7" s="27" t="n">
        <v>15.0</v>
      </c>
      <c r="H7" s="27" t="n">
        <v>17.0</v>
      </c>
      <c r="I7" s="26">
        <f t="shared" si="1"/>
        <v>0</v>
      </c>
      <c r="J7" s="122" t="n">
        <v>50.0</v>
      </c>
      <c r="K7" s="122" t="n">
        <v>91.0</v>
      </c>
      <c r="L7" s="122">
        <f t="shared" si="2"/>
        <v>0</v>
      </c>
      <c r="M7" s="79">
        <f t="shared" si="3"/>
        <v>0</v>
      </c>
      <c r="N7" s="80">
        <f t="shared" si="3"/>
        <v>0</v>
      </c>
      <c r="O7" s="113">
        <f t="shared" si="3"/>
        <v>0</v>
      </c>
      <c r="P7" s="114" t="n">
        <v>14.0</v>
      </c>
      <c r="Q7" s="113" t="n">
        <v>-1.92</v>
      </c>
      <c r="R7" s="113" t="n">
        <v>0.36</v>
      </c>
      <c r="S7" s="113" t="n">
        <v>-0.4</v>
      </c>
      <c r="T7" s="12"/>
      <c r="U7" s="108">
        <f>I7</f>
        <v>0</v>
      </c>
      <c r="V7" s="12"/>
      <c r="W7" s="12"/>
      <c r="X7" s="12"/>
      <c r="Y7" s="12"/>
    </row>
    <row r="8" spans="1:25" ht="17.45" customHeight="1" thickBot="1" x14ac:dyDescent="0.2">
      <c r="C8" s="43" t="s">
        <v>11</v>
      </c>
      <c r="D8" s="28">
        <f>SUM(D5:D7)</f>
        <v>0</v>
      </c>
      <c r="E8" s="28">
        <f>SUM(E5:E7)</f>
        <v>0</v>
      </c>
      <c r="F8" s="28">
        <f t="shared" si="0"/>
        <v>0</v>
      </c>
      <c r="G8" s="28">
        <f>SUM(G5:G7)</f>
        <v>0</v>
      </c>
      <c r="H8" s="28">
        <f>SUM(H5:H7)</f>
        <v>0</v>
      </c>
      <c r="I8" s="28">
        <f t="shared" si="1"/>
        <v>0</v>
      </c>
      <c r="J8" s="123">
        <f>SUM(J5:J7)</f>
        <v>0</v>
      </c>
      <c r="K8" s="28">
        <f>SUM(K5:K7)</f>
        <v>0</v>
      </c>
      <c r="L8" s="28">
        <f t="shared" si="2"/>
        <v>0</v>
      </c>
      <c r="M8" s="81">
        <f t="shared" si="3"/>
        <v>0</v>
      </c>
      <c r="N8" s="81">
        <f t="shared" si="3"/>
        <v>0</v>
      </c>
      <c r="O8" s="82">
        <f t="shared" si="3"/>
        <v>0</v>
      </c>
      <c r="P8" s="61"/>
      <c r="Q8" s="81" t="n">
        <v>5.01</v>
      </c>
      <c r="R8" s="81" t="n">
        <v>-0.88</v>
      </c>
      <c r="S8" s="82" t="n">
        <v>1.55</v>
      </c>
      <c r="T8" s="12"/>
      <c r="V8" s="12"/>
      <c r="W8" s="12"/>
      <c r="X8" s="12"/>
      <c r="Y8" s="12"/>
    </row>
    <row r="9" spans="1:25" ht="17.45" customHeight="1" thickTop="1" x14ac:dyDescent="0.15">
      <c r="C9" s="29" t="s">
        <v>12</v>
      </c>
      <c r="D9" s="30" t="n">
        <v>116.0</v>
      </c>
      <c r="E9" s="31" t="n">
        <v>121.0</v>
      </c>
      <c r="F9" s="32">
        <f t="shared" si="0"/>
        <v>0</v>
      </c>
      <c r="G9" s="33" t="n">
        <v>31.0</v>
      </c>
      <c r="H9" s="33" t="n">
        <v>24.0</v>
      </c>
      <c r="I9" s="32">
        <f t="shared" si="1"/>
        <v>0</v>
      </c>
      <c r="J9" s="121" t="n">
        <v>85.0</v>
      </c>
      <c r="K9" s="121" t="n">
        <v>97.0</v>
      </c>
      <c r="L9" s="121">
        <f t="shared" si="2"/>
        <v>0</v>
      </c>
      <c r="M9" s="83">
        <f t="shared" si="3"/>
        <v>0</v>
      </c>
      <c r="N9" s="83">
        <f t="shared" si="3"/>
        <v>0</v>
      </c>
      <c r="O9" s="83">
        <f t="shared" si="3"/>
        <v>0</v>
      </c>
      <c r="P9" s="62" t="n">
        <v>7.0</v>
      </c>
      <c r="Q9" s="83" t="n">
        <v>4.92</v>
      </c>
      <c r="R9" s="83" t="n">
        <v>-0.5</v>
      </c>
      <c r="S9" s="83" t="n">
        <v>2.12</v>
      </c>
      <c r="T9" s="12"/>
      <c r="U9" s="108">
        <f t="shared" ref="U9:U15" si="4">I9</f>
        <v>0</v>
      </c>
      <c r="V9" s="12"/>
      <c r="W9" s="12"/>
      <c r="X9" s="12"/>
      <c r="Y9" s="12"/>
    </row>
    <row r="10" spans="1:25" ht="17.45" customHeight="1" x14ac:dyDescent="0.15">
      <c r="C10" s="34" t="s">
        <v>13</v>
      </c>
      <c r="D10" s="35" t="n">
        <v>45.0</v>
      </c>
      <c r="E10" s="36" t="n">
        <v>33.0</v>
      </c>
      <c r="F10" s="23">
        <f t="shared" si="0"/>
        <v>0</v>
      </c>
      <c r="G10" s="37" t="n">
        <v>9.0</v>
      </c>
      <c r="H10" s="37" t="n">
        <v>4.0</v>
      </c>
      <c r="I10" s="23">
        <f t="shared" si="1"/>
        <v>0</v>
      </c>
      <c r="J10" s="121" t="n">
        <v>36.0</v>
      </c>
      <c r="K10" s="121" t="n">
        <v>29.0</v>
      </c>
      <c r="L10" s="121">
        <f t="shared" si="2"/>
        <v>0</v>
      </c>
      <c r="M10" s="84">
        <f t="shared" si="3"/>
        <v>0</v>
      </c>
      <c r="N10" s="84">
        <f t="shared" si="3"/>
        <v>0</v>
      </c>
      <c r="O10" s="84">
        <f t="shared" si="3"/>
        <v>0</v>
      </c>
      <c r="P10" s="63" t="n">
        <v>18.0</v>
      </c>
      <c r="Q10" s="84" t="n">
        <v>-2.92</v>
      </c>
      <c r="R10" s="84" t="n">
        <v>-5.53</v>
      </c>
      <c r="S10" s="84" t="n">
        <v>-4.06</v>
      </c>
      <c r="T10" s="12"/>
      <c r="U10" s="108">
        <f t="shared" si="4"/>
        <v>0</v>
      </c>
      <c r="V10" s="12"/>
      <c r="W10" s="12"/>
      <c r="X10" s="12"/>
      <c r="Y10" s="12"/>
    </row>
    <row r="11" spans="1:25" ht="17.45" customHeight="1" x14ac:dyDescent="0.15">
      <c r="C11" s="34" t="s">
        <v>14</v>
      </c>
      <c r="D11" s="35" t="n">
        <v>31.0</v>
      </c>
      <c r="E11" s="36" t="n">
        <v>36.0</v>
      </c>
      <c r="F11" s="23">
        <f t="shared" si="0"/>
        <v>0</v>
      </c>
      <c r="G11" s="37" t="n">
        <v>9.0</v>
      </c>
      <c r="H11" s="37" t="n">
        <v>7.0</v>
      </c>
      <c r="I11" s="23">
        <f t="shared" si="1"/>
        <v>0</v>
      </c>
      <c r="J11" s="121" t="n">
        <v>22.0</v>
      </c>
      <c r="K11" s="121" t="n">
        <v>29.0</v>
      </c>
      <c r="L11" s="121">
        <f t="shared" si="2"/>
        <v>0</v>
      </c>
      <c r="M11" s="84">
        <f t="shared" si="3"/>
        <v>0</v>
      </c>
      <c r="N11" s="84">
        <f t="shared" si="3"/>
        <v>0</v>
      </c>
      <c r="O11" s="84">
        <f t="shared" si="3"/>
        <v>0</v>
      </c>
      <c r="P11" s="63" t="n">
        <v>6.0</v>
      </c>
      <c r="Q11" s="84" t="n">
        <v>8.1</v>
      </c>
      <c r="R11" s="84" t="n">
        <v>0.84</v>
      </c>
      <c r="S11" s="84" t="n">
        <v>4.11</v>
      </c>
      <c r="T11" s="12"/>
      <c r="U11" s="108">
        <f t="shared" si="4"/>
        <v>0</v>
      </c>
      <c r="V11" s="12"/>
      <c r="W11" s="12"/>
      <c r="X11" s="12"/>
      <c r="Y11" s="12"/>
    </row>
    <row r="12" spans="1:25" ht="17.45" customHeight="1" x14ac:dyDescent="0.15">
      <c r="C12" s="34" t="s">
        <v>15</v>
      </c>
      <c r="D12" s="35" t="n">
        <v>20.0</v>
      </c>
      <c r="E12" s="36" t="n">
        <v>34.0</v>
      </c>
      <c r="F12" s="23">
        <f t="shared" si="0"/>
        <v>0</v>
      </c>
      <c r="G12" s="37" t="n">
        <v>8.0</v>
      </c>
      <c r="H12" s="37" t="n">
        <v>5.0</v>
      </c>
      <c r="I12" s="23">
        <f t="shared" si="1"/>
        <v>0</v>
      </c>
      <c r="J12" s="121" t="n">
        <v>12.0</v>
      </c>
      <c r="K12" s="121" t="n">
        <v>29.0</v>
      </c>
      <c r="L12" s="121">
        <f t="shared" si="2"/>
        <v>0</v>
      </c>
      <c r="M12" s="84">
        <f t="shared" si="3"/>
        <v>0</v>
      </c>
      <c r="N12" s="84">
        <f t="shared" si="3"/>
        <v>0</v>
      </c>
      <c r="O12" s="84">
        <f t="shared" si="3"/>
        <v>0</v>
      </c>
      <c r="P12" s="63" t="n">
        <v>5.0</v>
      </c>
      <c r="Q12" s="84" t="n">
        <v>23.33</v>
      </c>
      <c r="R12" s="84" t="n">
        <v>1.38</v>
      </c>
      <c r="S12" s="84" t="n">
        <v>9.26</v>
      </c>
      <c r="T12" s="12"/>
      <c r="U12" s="108">
        <f t="shared" si="4"/>
        <v>0</v>
      </c>
      <c r="V12" s="12"/>
      <c r="W12" s="12"/>
      <c r="X12" s="12"/>
      <c r="Y12" s="12"/>
    </row>
    <row r="13" spans="1:25" ht="17.45" customHeight="1" x14ac:dyDescent="0.15">
      <c r="C13" s="34" t="s">
        <v>16</v>
      </c>
      <c r="D13" s="35" t="n">
        <v>30.0</v>
      </c>
      <c r="E13" s="36" t="n">
        <v>29.0</v>
      </c>
      <c r="F13" s="23">
        <f t="shared" si="0"/>
        <v>0</v>
      </c>
      <c r="G13" s="37" t="n">
        <v>4.0</v>
      </c>
      <c r="H13" s="37" t="n">
        <v>4.0</v>
      </c>
      <c r="I13" s="23">
        <f t="shared" si="1"/>
        <v>0</v>
      </c>
      <c r="J13" s="121" t="n">
        <v>26.0</v>
      </c>
      <c r="K13" s="121" t="n">
        <v>25.0</v>
      </c>
      <c r="L13" s="121">
        <f t="shared" si="2"/>
        <v>0</v>
      </c>
      <c r="M13" s="84">
        <f t="shared" si="3"/>
        <v>0</v>
      </c>
      <c r="N13" s="84">
        <f t="shared" si="3"/>
        <v>0</v>
      </c>
      <c r="O13" s="84">
        <f t="shared" si="3"/>
        <v>0</v>
      </c>
      <c r="P13" s="63" t="n">
        <v>32.0</v>
      </c>
      <c r="Q13" s="84" t="n">
        <v>9.48</v>
      </c>
      <c r="R13" s="84" t="n">
        <v>-4.96</v>
      </c>
      <c r="S13" s="84" t="n">
        <v>1.49</v>
      </c>
      <c r="T13" s="12"/>
      <c r="U13" s="108">
        <f t="shared" si="4"/>
        <v>0</v>
      </c>
      <c r="V13" s="12"/>
      <c r="W13" s="12"/>
      <c r="X13" s="12"/>
      <c r="Y13" s="12"/>
    </row>
    <row r="14" spans="1:25" ht="17.45" customHeight="1" x14ac:dyDescent="0.15">
      <c r="C14" s="34" t="s">
        <v>17</v>
      </c>
      <c r="D14" s="35" t="n">
        <v>22.0</v>
      </c>
      <c r="E14" s="36" t="n">
        <v>24.0</v>
      </c>
      <c r="F14" s="23">
        <f t="shared" si="0"/>
        <v>0</v>
      </c>
      <c r="G14" s="37" t="n">
        <v>8.0</v>
      </c>
      <c r="H14" s="37" t="n">
        <v>9.0</v>
      </c>
      <c r="I14" s="23">
        <f t="shared" si="1"/>
        <v>0</v>
      </c>
      <c r="J14" s="121" t="n">
        <v>14.0</v>
      </c>
      <c r="K14" s="121" t="n">
        <v>15.0</v>
      </c>
      <c r="L14" s="121">
        <f t="shared" si="2"/>
        <v>0</v>
      </c>
      <c r="M14" s="84">
        <f t="shared" si="3"/>
        <v>0</v>
      </c>
      <c r="N14" s="84">
        <f t="shared" si="3"/>
        <v>0</v>
      </c>
      <c r="O14" s="84">
        <f t="shared" si="3"/>
        <v>0</v>
      </c>
      <c r="P14" s="63" t="n">
        <v>2.0</v>
      </c>
      <c r="Q14" s="84" t="n">
        <v>3.03</v>
      </c>
      <c r="R14" s="84" t="n">
        <v>12.5</v>
      </c>
      <c r="S14" s="84" t="n">
        <v>8.01</v>
      </c>
      <c r="T14" s="12"/>
      <c r="U14" s="108">
        <f t="shared" si="4"/>
        <v>0</v>
      </c>
      <c r="V14" s="12"/>
      <c r="W14" s="12"/>
      <c r="X14" s="12"/>
      <c r="Y14" s="12"/>
    </row>
    <row r="15" spans="1:25" ht="17.45" customHeight="1" x14ac:dyDescent="0.15">
      <c r="C15" s="38" t="s">
        <v>18</v>
      </c>
      <c r="D15" s="39" t="n">
        <v>10.0</v>
      </c>
      <c r="E15" s="40" t="n">
        <v>9.0</v>
      </c>
      <c r="F15" s="41">
        <f t="shared" si="0"/>
        <v>0</v>
      </c>
      <c r="G15" s="42" t="n">
        <v>1.0</v>
      </c>
      <c r="H15" s="42" t="n">
        <v>2.0</v>
      </c>
      <c r="I15" s="41">
        <f t="shared" si="1"/>
        <v>0</v>
      </c>
      <c r="J15" s="122" t="n">
        <v>9.0</v>
      </c>
      <c r="K15" s="122" t="n">
        <v>7.0</v>
      </c>
      <c r="L15" s="122">
        <f t="shared" si="2"/>
        <v>0</v>
      </c>
      <c r="M15" s="85">
        <f t="shared" si="3"/>
        <v>0</v>
      </c>
      <c r="N15" s="85">
        <f t="shared" si="3"/>
        <v>0</v>
      </c>
      <c r="O15" s="85">
        <f t="shared" si="3"/>
        <v>0</v>
      </c>
      <c r="P15" s="64" t="n">
        <v>23.0</v>
      </c>
      <c r="Q15" s="85" t="n">
        <v>-8.18</v>
      </c>
      <c r="R15" s="85" t="n">
        <v>4.04</v>
      </c>
      <c r="S15" s="85" t="n">
        <v>-2.39</v>
      </c>
      <c r="T15" s="12"/>
      <c r="U15" s="108">
        <f t="shared" si="4"/>
        <v>0</v>
      </c>
      <c r="V15" s="12"/>
      <c r="W15" s="12"/>
      <c r="X15" s="12"/>
      <c r="Y15" s="12"/>
    </row>
    <row r="16" spans="1:25" ht="17.45" customHeight="1" thickBot="1" x14ac:dyDescent="0.2">
      <c r="C16" s="43" t="s">
        <v>19</v>
      </c>
      <c r="D16" s="28">
        <f>SUM(D9:D15)</f>
        <v>0</v>
      </c>
      <c r="E16" s="28">
        <f>SUM(E9:E15)</f>
        <v>0</v>
      </c>
      <c r="F16" s="28">
        <f>SUM(D16:E16)</f>
        <v>0</v>
      </c>
      <c r="G16" s="28">
        <f>SUM(G9:G15)</f>
        <v>0</v>
      </c>
      <c r="H16" s="28">
        <f>SUM(H9:H15)</f>
        <v>0</v>
      </c>
      <c r="I16" s="28">
        <f>SUM(G16:H16)</f>
        <v>0</v>
      </c>
      <c r="J16" s="123">
        <f>SUM(J9:J15)</f>
        <v>0</v>
      </c>
      <c r="K16" s="28">
        <f>SUM(K9:K15)</f>
        <v>0</v>
      </c>
      <c r="L16" s="28">
        <f>SUM(J16:K16)</f>
        <v>0</v>
      </c>
      <c r="M16" s="81">
        <f t="shared" si="3"/>
        <v>0</v>
      </c>
      <c r="N16" s="81">
        <f t="shared" si="3"/>
        <v>0</v>
      </c>
      <c r="O16" s="82">
        <f t="shared" si="3"/>
        <v>0</v>
      </c>
      <c r="P16" s="61"/>
      <c r="Q16" s="81" t="n">
        <v>5.09</v>
      </c>
      <c r="R16" s="81" t="n">
        <v>0.12</v>
      </c>
      <c r="S16" s="82" t="n">
        <v>2.52</v>
      </c>
      <c r="T16" s="12"/>
      <c r="V16" s="12"/>
      <c r="W16" s="12"/>
      <c r="X16" s="12"/>
      <c r="Y16" s="12"/>
    </row>
    <row r="17" spans="2:25" ht="17.45" customHeight="1" thickTop="1" thickBot="1" x14ac:dyDescent="0.2">
      <c r="B17" s="7" t="s">
        <v>20</v>
      </c>
      <c r="C17" s="44" t="s">
        <v>21</v>
      </c>
      <c r="D17" s="45">
        <f>D8+D16</f>
        <v>0</v>
      </c>
      <c r="E17" s="45">
        <f>E8+E16</f>
        <v>0</v>
      </c>
      <c r="F17" s="45">
        <f>SUM(D17:E17)</f>
        <v>0</v>
      </c>
      <c r="G17" s="45">
        <f>G8+G16</f>
        <v>0</v>
      </c>
      <c r="H17" s="45">
        <f>H8+H16</f>
        <v>0</v>
      </c>
      <c r="I17" s="45">
        <f>SUM(G17:H17)</f>
        <v>0</v>
      </c>
      <c r="J17" s="28">
        <f>J8+J16</f>
        <v>0</v>
      </c>
      <c r="K17" s="28">
        <f>K8+K16</f>
        <v>0</v>
      </c>
      <c r="L17" s="28">
        <f>SUM(J17:K17)</f>
        <v>0</v>
      </c>
      <c r="M17" s="86">
        <f t="shared" si="3"/>
        <v>0</v>
      </c>
      <c r="N17" s="86">
        <f t="shared" si="3"/>
        <v>0</v>
      </c>
      <c r="O17" s="86">
        <f t="shared" si="3"/>
        <v>0</v>
      </c>
      <c r="P17" s="65"/>
      <c r="Q17" s="86" t="n">
        <v>5.21</v>
      </c>
      <c r="R17" s="86" t="n">
        <v>-0.38</v>
      </c>
      <c r="S17" s="86" t="n">
        <v>2.12</v>
      </c>
      <c r="T17" s="12"/>
      <c r="V17" s="12"/>
      <c r="W17" s="12"/>
      <c r="X17" s="12"/>
      <c r="Y17" s="12"/>
    </row>
    <row r="18" spans="2:25" ht="17.45" customHeight="1" thickTop="1" x14ac:dyDescent="0.15">
      <c r="C18" s="46" t="s">
        <v>22</v>
      </c>
      <c r="D18" s="31" t="n">
        <v>49.0</v>
      </c>
      <c r="E18" s="31" t="n">
        <v>77.0</v>
      </c>
      <c r="F18" s="32">
        <f t="shared" si="0"/>
        <v>0</v>
      </c>
      <c r="G18" s="33" t="n">
        <v>8.0</v>
      </c>
      <c r="H18" s="33" t="n">
        <v>12.0</v>
      </c>
      <c r="I18" s="32">
        <f t="shared" si="1"/>
        <v>0</v>
      </c>
      <c r="J18" s="121" t="n">
        <v>41.0</v>
      </c>
      <c r="K18" s="121" t="n">
        <v>65.0</v>
      </c>
      <c r="L18" s="121">
        <f t="shared" si="2"/>
        <v>0</v>
      </c>
      <c r="M18" s="83">
        <f t="shared" si="3"/>
        <v>0</v>
      </c>
      <c r="N18" s="83">
        <f t="shared" si="3"/>
        <v>0</v>
      </c>
      <c r="O18" s="83">
        <f t="shared" si="3"/>
        <v>0</v>
      </c>
      <c r="P18" s="62" t="n">
        <v>22.0</v>
      </c>
      <c r="Q18" s="83" t="n">
        <v>-5.1</v>
      </c>
      <c r="R18" s="83" t="n">
        <v>0.3</v>
      </c>
      <c r="S18" s="83" t="n">
        <v>-2.1</v>
      </c>
      <c r="T18" s="12"/>
      <c r="U18" s="108">
        <f t="shared" ref="U18:U38" si="5">I18</f>
        <v>0</v>
      </c>
      <c r="V18" s="12"/>
      <c r="W18" s="12"/>
      <c r="X18" s="12"/>
      <c r="Y18" s="12"/>
    </row>
    <row r="19" spans="2:25" ht="17.45" customHeight="1" x14ac:dyDescent="0.15">
      <c r="C19" s="47" t="s">
        <v>23</v>
      </c>
      <c r="D19" s="36" t="n">
        <v>17.0</v>
      </c>
      <c r="E19" s="36" t="n">
        <v>23.0</v>
      </c>
      <c r="F19" s="23">
        <f t="shared" si="0"/>
        <v>0</v>
      </c>
      <c r="G19" s="37" t="n">
        <v>3.0</v>
      </c>
      <c r="H19" s="37" t="n">
        <v>1.0</v>
      </c>
      <c r="I19" s="23">
        <f t="shared" si="1"/>
        <v>0</v>
      </c>
      <c r="J19" s="121" t="n">
        <v>14.0</v>
      </c>
      <c r="K19" s="121" t="n">
        <v>22.0</v>
      </c>
      <c r="L19" s="121">
        <f t="shared" si="2"/>
        <v>0</v>
      </c>
      <c r="M19" s="84">
        <f t="shared" si="3"/>
        <v>0</v>
      </c>
      <c r="N19" s="84">
        <f t="shared" si="3"/>
        <v>0</v>
      </c>
      <c r="O19" s="84">
        <f t="shared" si="3"/>
        <v>0</v>
      </c>
      <c r="P19" s="63" t="n">
        <v>37.0</v>
      </c>
      <c r="Q19" s="84" t="n">
        <v>-5.88</v>
      </c>
      <c r="R19" s="84" t="n">
        <v>-8.15</v>
      </c>
      <c r="S19" s="84" t="n">
        <v>-7.07</v>
      </c>
      <c r="T19" s="12"/>
      <c r="U19" s="108">
        <f t="shared" si="5"/>
        <v>0</v>
      </c>
      <c r="V19" s="12"/>
      <c r="W19" s="12"/>
      <c r="X19" s="12"/>
      <c r="Y19" s="12"/>
    </row>
    <row r="20" spans="2:25" ht="17.45" customHeight="1" x14ac:dyDescent="0.15">
      <c r="C20" s="47" t="s">
        <v>24</v>
      </c>
      <c r="D20" s="36" t="n">
        <v>42.0</v>
      </c>
      <c r="E20" s="36" t="n">
        <v>44.0</v>
      </c>
      <c r="F20" s="23">
        <f t="shared" si="0"/>
        <v>0</v>
      </c>
      <c r="G20" s="37" t="n">
        <v>8.0</v>
      </c>
      <c r="H20" s="37" t="n">
        <v>7.0</v>
      </c>
      <c r="I20" s="23">
        <f t="shared" si="1"/>
        <v>0</v>
      </c>
      <c r="J20" s="121" t="n">
        <v>34.0</v>
      </c>
      <c r="K20" s="121" t="n">
        <v>37.0</v>
      </c>
      <c r="L20" s="121">
        <f t="shared" si="2"/>
        <v>0</v>
      </c>
      <c r="M20" s="84">
        <f t="shared" si="3"/>
        <v>0</v>
      </c>
      <c r="N20" s="84">
        <f t="shared" si="3"/>
        <v>0</v>
      </c>
      <c r="O20" s="84">
        <f t="shared" si="3"/>
        <v>0</v>
      </c>
      <c r="P20" s="63" t="n">
        <v>16.0</v>
      </c>
      <c r="Q20" s="84" t="n">
        <v>-17.79</v>
      </c>
      <c r="R20" s="84" t="n">
        <v>-7.9</v>
      </c>
      <c r="S20" s="84" t="n">
        <v>-12.56</v>
      </c>
      <c r="T20" s="12"/>
      <c r="U20" s="108">
        <f t="shared" si="5"/>
        <v>0</v>
      </c>
      <c r="V20" s="12"/>
      <c r="W20" s="12"/>
      <c r="X20" s="12"/>
      <c r="Y20" s="12"/>
    </row>
    <row r="21" spans="2:25" ht="17.45" customHeight="1" x14ac:dyDescent="0.15">
      <c r="C21" s="47" t="s">
        <v>25</v>
      </c>
      <c r="D21" s="36" t="n">
        <v>31.0</v>
      </c>
      <c r="E21" s="36" t="n">
        <v>38.0</v>
      </c>
      <c r="F21" s="23">
        <f t="shared" si="0"/>
        <v>0</v>
      </c>
      <c r="G21" s="37" t="n">
        <v>6.0</v>
      </c>
      <c r="H21" s="37" t="n">
        <v>2.0</v>
      </c>
      <c r="I21" s="23">
        <f t="shared" si="1"/>
        <v>0</v>
      </c>
      <c r="J21" s="121" t="n">
        <v>25.0</v>
      </c>
      <c r="K21" s="121" t="n">
        <v>36.0</v>
      </c>
      <c r="L21" s="121">
        <f t="shared" si="2"/>
        <v>0</v>
      </c>
      <c r="M21" s="84">
        <f t="shared" si="3"/>
        <v>0</v>
      </c>
      <c r="N21" s="84">
        <f t="shared" si="3"/>
        <v>0</v>
      </c>
      <c r="O21" s="84">
        <f t="shared" si="3"/>
        <v>0</v>
      </c>
      <c r="P21" s="63" t="n">
        <v>35.0</v>
      </c>
      <c r="Q21" s="84" t="n">
        <v>2.68</v>
      </c>
      <c r="R21" s="84" t="n">
        <v>-7.24</v>
      </c>
      <c r="S21" s="84" t="n">
        <v>-2.88</v>
      </c>
      <c r="T21" s="12"/>
      <c r="U21" s="108">
        <f t="shared" si="5"/>
        <v>0</v>
      </c>
      <c r="V21" s="12"/>
      <c r="W21" s="12"/>
      <c r="X21" s="12"/>
      <c r="Y21" s="12"/>
    </row>
    <row r="22" spans="2:25" ht="17.45" customHeight="1" x14ac:dyDescent="0.15">
      <c r="C22" s="47" t="s">
        <v>26</v>
      </c>
      <c r="D22" s="36" t="n">
        <v>20.0</v>
      </c>
      <c r="E22" s="36" t="n">
        <v>26.0</v>
      </c>
      <c r="F22" s="23">
        <f t="shared" si="0"/>
        <v>0</v>
      </c>
      <c r="G22" s="37" t="n">
        <v>2.0</v>
      </c>
      <c r="H22" s="37" t="n">
        <v>5.0</v>
      </c>
      <c r="I22" s="23">
        <f t="shared" si="1"/>
        <v>0</v>
      </c>
      <c r="J22" s="121" t="n">
        <v>18.0</v>
      </c>
      <c r="K22" s="121" t="n">
        <v>21.0</v>
      </c>
      <c r="L22" s="121">
        <f t="shared" si="2"/>
        <v>0</v>
      </c>
      <c r="M22" s="84">
        <f t="shared" si="3"/>
        <v>0</v>
      </c>
      <c r="N22" s="84">
        <f t="shared" si="3"/>
        <v>0</v>
      </c>
      <c r="O22" s="84">
        <f t="shared" si="3"/>
        <v>0</v>
      </c>
      <c r="P22" s="63" t="n">
        <v>25.0</v>
      </c>
      <c r="Q22" s="84" t="n">
        <v>0.91</v>
      </c>
      <c r="R22" s="84" t="n">
        <v>8.52</v>
      </c>
      <c r="S22" s="84" t="n">
        <v>5.22</v>
      </c>
      <c r="T22" s="12"/>
      <c r="U22" s="108">
        <f t="shared" si="5"/>
        <v>0</v>
      </c>
      <c r="V22" s="12"/>
      <c r="W22" s="12"/>
      <c r="X22" s="12"/>
      <c r="Y22" s="12"/>
    </row>
    <row r="23" spans="2:25" ht="17.45" customHeight="1" x14ac:dyDescent="0.15">
      <c r="C23" s="47" t="s">
        <v>27</v>
      </c>
      <c r="D23" s="36" t="n">
        <v>10.0</v>
      </c>
      <c r="E23" s="36" t="n">
        <v>22.0</v>
      </c>
      <c r="F23" s="23">
        <f t="shared" si="0"/>
        <v>0</v>
      </c>
      <c r="G23" s="37" t="n">
        <v>1.0</v>
      </c>
      <c r="H23" s="37" t="n">
        <v>3.0</v>
      </c>
      <c r="I23" s="23">
        <f t="shared" si="1"/>
        <v>0</v>
      </c>
      <c r="J23" s="121" t="n">
        <v>9.0</v>
      </c>
      <c r="K23" s="121" t="n">
        <v>19.0</v>
      </c>
      <c r="L23" s="121">
        <f t="shared" si="2"/>
        <v>0</v>
      </c>
      <c r="M23" s="84">
        <f t="shared" si="3"/>
        <v>0</v>
      </c>
      <c r="N23" s="84">
        <f t="shared" si="3"/>
        <v>0</v>
      </c>
      <c r="O23" s="84">
        <f t="shared" si="3"/>
        <v>0</v>
      </c>
      <c r="P23" s="63" t="n">
        <v>34.0</v>
      </c>
      <c r="Q23" s="84" t="n">
        <v>2.31</v>
      </c>
      <c r="R23" s="84" t="n">
        <v>2.1</v>
      </c>
      <c r="S23" s="84" t="n">
        <v>2.24</v>
      </c>
      <c r="T23" s="12"/>
      <c r="U23" s="108">
        <f t="shared" si="5"/>
        <v>0</v>
      </c>
      <c r="V23" s="12"/>
      <c r="W23" s="12"/>
      <c r="X23" s="12"/>
      <c r="Y23" s="12"/>
    </row>
    <row r="24" spans="2:25" ht="17.45" customHeight="1" x14ac:dyDescent="0.15">
      <c r="C24" s="47" t="s">
        <v>28</v>
      </c>
      <c r="D24" s="36" t="n">
        <v>43.0</v>
      </c>
      <c r="E24" s="36" t="n">
        <v>73.0</v>
      </c>
      <c r="F24" s="23">
        <f t="shared" si="0"/>
        <v>0</v>
      </c>
      <c r="G24" s="37" t="n">
        <v>5.0</v>
      </c>
      <c r="H24" s="37" t="n">
        <v>12.0</v>
      </c>
      <c r="I24" s="23">
        <f t="shared" si="1"/>
        <v>0</v>
      </c>
      <c r="J24" s="121" t="n">
        <v>38.0</v>
      </c>
      <c r="K24" s="121" t="n">
        <v>61.0</v>
      </c>
      <c r="L24" s="121">
        <f t="shared" si="2"/>
        <v>0</v>
      </c>
      <c r="M24" s="84">
        <f t="shared" si="3"/>
        <v>0</v>
      </c>
      <c r="N24" s="84">
        <f t="shared" si="3"/>
        <v>0</v>
      </c>
      <c r="O24" s="84">
        <f t="shared" si="3"/>
        <v>0</v>
      </c>
      <c r="P24" s="63" t="n">
        <v>28.0</v>
      </c>
      <c r="Q24" s="84" t="n">
        <v>-12.86</v>
      </c>
      <c r="R24" s="84" t="n">
        <v>-0.23</v>
      </c>
      <c r="S24" s="84" t="n">
        <v>-5.17</v>
      </c>
      <c r="T24" s="12"/>
      <c r="U24" s="108">
        <f t="shared" si="5"/>
        <v>0</v>
      </c>
      <c r="V24" s="12"/>
      <c r="W24" s="12"/>
      <c r="X24" s="12"/>
      <c r="Y24" s="12"/>
    </row>
    <row r="25" spans="2:25" ht="17.45" customHeight="1" x14ac:dyDescent="0.15">
      <c r="C25" s="47" t="s">
        <v>29</v>
      </c>
      <c r="D25" s="36" t="n">
        <v>63.0</v>
      </c>
      <c r="E25" s="36" t="n">
        <v>39.0</v>
      </c>
      <c r="F25" s="23">
        <f t="shared" si="0"/>
        <v>0</v>
      </c>
      <c r="G25" s="37" t="n">
        <v>13.0</v>
      </c>
      <c r="H25" s="37" t="n">
        <v>4.0</v>
      </c>
      <c r="I25" s="23">
        <f t="shared" si="1"/>
        <v>0</v>
      </c>
      <c r="J25" s="121" t="n">
        <v>50.0</v>
      </c>
      <c r="K25" s="121" t="n">
        <v>35.0</v>
      </c>
      <c r="L25" s="121">
        <f t="shared" si="2"/>
        <v>0</v>
      </c>
      <c r="M25" s="84">
        <f t="shared" si="3"/>
        <v>0</v>
      </c>
      <c r="N25" s="84">
        <f t="shared" si="3"/>
        <v>0</v>
      </c>
      <c r="O25" s="84">
        <f t="shared" si="3"/>
        <v>0</v>
      </c>
      <c r="P25" s="63" t="n">
        <v>18.0</v>
      </c>
      <c r="Q25" s="84" t="n">
        <v>6.74</v>
      </c>
      <c r="R25" s="84" t="n">
        <v>-0.61</v>
      </c>
      <c r="S25" s="84" t="n">
        <v>3.96</v>
      </c>
      <c r="T25" s="12"/>
      <c r="U25" s="108">
        <f t="shared" si="5"/>
        <v>0</v>
      </c>
      <c r="V25" s="12"/>
      <c r="W25" s="12"/>
      <c r="X25" s="12"/>
      <c r="Y25" s="12"/>
    </row>
    <row r="26" spans="2:25" ht="17.45" customHeight="1" x14ac:dyDescent="0.15">
      <c r="C26" s="47" t="s">
        <v>30</v>
      </c>
      <c r="D26" s="36" t="n">
        <v>23.0</v>
      </c>
      <c r="E26" s="36" t="n">
        <v>32.0</v>
      </c>
      <c r="F26" s="23">
        <f t="shared" si="0"/>
        <v>0</v>
      </c>
      <c r="G26" s="37" t="n">
        <v>3.0</v>
      </c>
      <c r="H26" s="37" t="n">
        <v>8.0</v>
      </c>
      <c r="I26" s="23">
        <f t="shared" si="1"/>
        <v>0</v>
      </c>
      <c r="J26" s="121" t="n">
        <v>20.0</v>
      </c>
      <c r="K26" s="121" t="n">
        <v>24.0</v>
      </c>
      <c r="L26" s="121">
        <f t="shared" si="2"/>
        <v>0</v>
      </c>
      <c r="M26" s="84">
        <f t="shared" si="3"/>
        <v>0</v>
      </c>
      <c r="N26" s="84">
        <f t="shared" si="3"/>
        <v>0</v>
      </c>
      <c r="O26" s="84">
        <f t="shared" si="3"/>
        <v>0</v>
      </c>
      <c r="P26" s="63" t="n">
        <v>13.0</v>
      </c>
      <c r="Q26" s="84" t="n">
        <v>-16.13</v>
      </c>
      <c r="R26" s="84" t="n">
        <v>6.25</v>
      </c>
      <c r="S26" s="84" t="n">
        <v>-3.21</v>
      </c>
      <c r="T26" s="12"/>
      <c r="U26" s="108">
        <f t="shared" si="5"/>
        <v>0</v>
      </c>
      <c r="V26" s="12"/>
      <c r="W26" s="12"/>
      <c r="X26" s="12"/>
      <c r="Y26" s="12"/>
    </row>
    <row r="27" spans="2:25" ht="17.45" customHeight="1" x14ac:dyDescent="0.15">
      <c r="C27" s="47" t="s">
        <v>31</v>
      </c>
      <c r="D27" s="36" t="n">
        <v>44.0</v>
      </c>
      <c r="E27" s="36" t="n">
        <v>35.0</v>
      </c>
      <c r="F27" s="23">
        <f t="shared" si="0"/>
        <v>0</v>
      </c>
      <c r="G27" s="37" t="n">
        <v>6.0</v>
      </c>
      <c r="H27" s="37" t="n">
        <v>2.0</v>
      </c>
      <c r="I27" s="23">
        <f t="shared" si="1"/>
        <v>0</v>
      </c>
      <c r="J27" s="121" t="n">
        <v>38.0</v>
      </c>
      <c r="K27" s="121" t="n">
        <v>33.0</v>
      </c>
      <c r="L27" s="121">
        <f t="shared" si="2"/>
        <v>0</v>
      </c>
      <c r="M27" s="84">
        <f t="shared" si="3"/>
        <v>0</v>
      </c>
      <c r="N27" s="84">
        <f t="shared" si="3"/>
        <v>0</v>
      </c>
      <c r="O27" s="84">
        <f t="shared" si="3"/>
        <v>0</v>
      </c>
      <c r="P27" s="63" t="n">
        <v>36.0</v>
      </c>
      <c r="Q27" s="84" t="n">
        <v>-11.36</v>
      </c>
      <c r="R27" s="84" t="n">
        <v>-4.82</v>
      </c>
      <c r="S27" s="84" t="n">
        <v>-8.47</v>
      </c>
      <c r="T27" s="12"/>
      <c r="U27" s="108">
        <f t="shared" si="5"/>
        <v>0</v>
      </c>
      <c r="V27" s="12"/>
      <c r="W27" s="12"/>
      <c r="X27" s="12"/>
      <c r="Y27" s="12"/>
    </row>
    <row r="28" spans="2:25" ht="17.45" customHeight="1" x14ac:dyDescent="0.15">
      <c r="C28" s="47" t="s">
        <v>32</v>
      </c>
      <c r="D28" s="36" t="n">
        <v>35.0</v>
      </c>
      <c r="E28" s="36" t="n">
        <v>43.0</v>
      </c>
      <c r="F28" s="23">
        <f t="shared" si="0"/>
        <v>0</v>
      </c>
      <c r="G28" s="37" t="n">
        <v>8.0</v>
      </c>
      <c r="H28" s="37" t="n">
        <v>7.0</v>
      </c>
      <c r="I28" s="23">
        <f t="shared" si="1"/>
        <v>0</v>
      </c>
      <c r="J28" s="121" t="n">
        <v>27.0</v>
      </c>
      <c r="K28" s="121" t="n">
        <v>36.0</v>
      </c>
      <c r="L28" s="121">
        <f t="shared" si="2"/>
        <v>0</v>
      </c>
      <c r="M28" s="84">
        <f t="shared" si="3"/>
        <v>0</v>
      </c>
      <c r="N28" s="84">
        <f t="shared" si="3"/>
        <v>0</v>
      </c>
      <c r="O28" s="84">
        <f t="shared" si="3"/>
        <v>0</v>
      </c>
      <c r="P28" s="63" t="n">
        <v>15.0</v>
      </c>
      <c r="Q28" s="84" t="n">
        <v>-3.07</v>
      </c>
      <c r="R28" s="84" t="n">
        <v>13.42</v>
      </c>
      <c r="S28" s="84" t="n">
        <v>6.33</v>
      </c>
      <c r="T28" s="12"/>
      <c r="U28" s="108">
        <f t="shared" si="5"/>
        <v>0</v>
      </c>
      <c r="V28" s="12"/>
      <c r="W28" s="12"/>
      <c r="X28" s="12"/>
      <c r="Y28" s="12"/>
    </row>
    <row r="29" spans="2:25" ht="17.45" customHeight="1" x14ac:dyDescent="0.15">
      <c r="C29" s="47" t="s">
        <v>33</v>
      </c>
      <c r="D29" s="36" t="n">
        <v>35.0</v>
      </c>
      <c r="E29" s="36" t="n">
        <v>34.0</v>
      </c>
      <c r="F29" s="23">
        <f t="shared" si="0"/>
        <v>0</v>
      </c>
      <c r="G29" s="37" t="n">
        <v>5.0</v>
      </c>
      <c r="H29" s="37" t="n">
        <v>5.0</v>
      </c>
      <c r="I29" s="23">
        <f t="shared" si="1"/>
        <v>0</v>
      </c>
      <c r="J29" s="121" t="n">
        <v>30.0</v>
      </c>
      <c r="K29" s="121" t="n">
        <v>29.0</v>
      </c>
      <c r="L29" s="121">
        <f t="shared" si="2"/>
        <v>0</v>
      </c>
      <c r="M29" s="84">
        <f t="shared" si="3"/>
        <v>0</v>
      </c>
      <c r="N29" s="84">
        <f t="shared" si="3"/>
        <v>0</v>
      </c>
      <c r="O29" s="84">
        <f t="shared" si="3"/>
        <v>0</v>
      </c>
      <c r="P29" s="63" t="n">
        <v>29.0</v>
      </c>
      <c r="Q29" s="84" t="n">
        <v>2.29</v>
      </c>
      <c r="R29" s="84" t="n">
        <v>5.03</v>
      </c>
      <c r="S29" s="84" t="n">
        <v>3.78</v>
      </c>
      <c r="T29" s="12"/>
      <c r="U29" s="108">
        <f t="shared" si="5"/>
        <v>0</v>
      </c>
      <c r="V29" s="12"/>
      <c r="W29" s="12"/>
      <c r="X29" s="12"/>
      <c r="Y29" s="12"/>
    </row>
    <row r="30" spans="2:25" ht="17.45" customHeight="1" x14ac:dyDescent="0.15">
      <c r="C30" s="47" t="s">
        <v>34</v>
      </c>
      <c r="D30" s="36" t="n">
        <v>23.0</v>
      </c>
      <c r="E30" s="36" t="n">
        <v>23.0</v>
      </c>
      <c r="F30" s="23">
        <f t="shared" si="0"/>
        <v>0</v>
      </c>
      <c r="G30" s="37" t="n">
        <v>3.0</v>
      </c>
      <c r="H30" s="37" t="n">
        <v>4.0</v>
      </c>
      <c r="I30" s="23">
        <f t="shared" si="1"/>
        <v>0</v>
      </c>
      <c r="J30" s="121" t="n">
        <v>20.0</v>
      </c>
      <c r="K30" s="121" t="n">
        <v>19.0</v>
      </c>
      <c r="L30" s="121">
        <f t="shared" si="2"/>
        <v>0</v>
      </c>
      <c r="M30" s="84">
        <f t="shared" si="3"/>
        <v>0</v>
      </c>
      <c r="N30" s="84">
        <f t="shared" si="3"/>
        <v>0</v>
      </c>
      <c r="O30" s="84">
        <f t="shared" si="3"/>
        <v>0</v>
      </c>
      <c r="P30" s="63" t="n">
        <v>25.0</v>
      </c>
      <c r="Q30" s="84" t="n">
        <v>-11.1</v>
      </c>
      <c r="R30" s="84" t="n">
        <v>-21.07</v>
      </c>
      <c r="S30" s="84" t="n">
        <v>-15.69</v>
      </c>
      <c r="T30" s="12"/>
      <c r="U30" s="108">
        <f t="shared" si="5"/>
        <v>0</v>
      </c>
      <c r="V30" s="12"/>
      <c r="W30" s="12"/>
      <c r="X30" s="12"/>
      <c r="Y30" s="12"/>
    </row>
    <row r="31" spans="2:25" ht="17.45" customHeight="1" x14ac:dyDescent="0.15">
      <c r="C31" s="47" t="s">
        <v>35</v>
      </c>
      <c r="D31" s="36" t="n">
        <v>4.0</v>
      </c>
      <c r="E31" s="36" t="n">
        <v>12.0</v>
      </c>
      <c r="F31" s="23">
        <f t="shared" si="0"/>
        <v>0</v>
      </c>
      <c r="G31" s="37" t="n">
        <v>0.0</v>
      </c>
      <c r="H31" s="37" t="n">
        <v>1.0</v>
      </c>
      <c r="I31" s="23">
        <f t="shared" si="1"/>
        <v>0</v>
      </c>
      <c r="J31" s="121" t="n">
        <v>4.0</v>
      </c>
      <c r="K31" s="121" t="n">
        <v>11.0</v>
      </c>
      <c r="L31" s="121">
        <f t="shared" si="2"/>
        <v>0</v>
      </c>
      <c r="M31" s="84">
        <f t="shared" si="3"/>
        <v>0</v>
      </c>
      <c r="N31" s="84">
        <f t="shared" si="3"/>
        <v>0</v>
      </c>
      <c r="O31" s="84">
        <f t="shared" si="3"/>
        <v>0</v>
      </c>
      <c r="P31" s="63" t="n">
        <v>41.0</v>
      </c>
      <c r="Q31" s="84" t="n">
        <v>-16.67</v>
      </c>
      <c r="R31" s="84" t="n">
        <v>-25.0</v>
      </c>
      <c r="S31" s="84" t="n">
        <v>-21.53</v>
      </c>
      <c r="T31" s="12"/>
      <c r="U31" s="108">
        <f t="shared" si="5"/>
        <v>0</v>
      </c>
      <c r="V31" s="12"/>
      <c r="W31" s="12"/>
      <c r="X31" s="12"/>
      <c r="Y31" s="12"/>
    </row>
    <row r="32" spans="2:25" ht="17.45" customHeight="1" x14ac:dyDescent="0.15">
      <c r="C32" s="47" t="s">
        <v>36</v>
      </c>
      <c r="D32" s="36" t="n">
        <v>19.0</v>
      </c>
      <c r="E32" s="36" t="n">
        <v>18.0</v>
      </c>
      <c r="F32" s="23">
        <f t="shared" si="0"/>
        <v>0</v>
      </c>
      <c r="G32" s="37" t="n">
        <v>2.0</v>
      </c>
      <c r="H32" s="37" t="n">
        <v>4.0</v>
      </c>
      <c r="I32" s="23">
        <f t="shared" si="1"/>
        <v>0</v>
      </c>
      <c r="J32" s="121" t="n">
        <v>17.0</v>
      </c>
      <c r="K32" s="121" t="n">
        <v>14.0</v>
      </c>
      <c r="L32" s="121">
        <f t="shared" si="2"/>
        <v>0</v>
      </c>
      <c r="M32" s="84">
        <f t="shared" si="3"/>
        <v>0</v>
      </c>
      <c r="N32" s="84">
        <f t="shared" si="3"/>
        <v>0</v>
      </c>
      <c r="O32" s="84">
        <f t="shared" si="3"/>
        <v>0</v>
      </c>
      <c r="P32" s="63" t="n">
        <v>21.0</v>
      </c>
      <c r="Q32" s="84" t="n">
        <v>-6.86</v>
      </c>
      <c r="R32" s="84" t="n">
        <v>-5.56</v>
      </c>
      <c r="S32" s="84" t="n">
        <v>-5.73</v>
      </c>
      <c r="T32" s="12"/>
      <c r="U32" s="108">
        <f t="shared" si="5"/>
        <v>0</v>
      </c>
      <c r="V32" s="12"/>
      <c r="W32" s="12"/>
      <c r="X32" s="12"/>
      <c r="Y32" s="12"/>
    </row>
    <row r="33" spans="2:25" ht="17.45" customHeight="1" x14ac:dyDescent="0.15">
      <c r="C33" s="47" t="s">
        <v>37</v>
      </c>
      <c r="D33" s="36" t="n">
        <v>18.0</v>
      </c>
      <c r="E33" s="36" t="n">
        <v>18.0</v>
      </c>
      <c r="F33" s="23">
        <f t="shared" si="0"/>
        <v>0</v>
      </c>
      <c r="G33" s="37" t="n">
        <v>3.0</v>
      </c>
      <c r="H33" s="37" t="n">
        <v>5.0</v>
      </c>
      <c r="I33" s="23">
        <f t="shared" si="1"/>
        <v>0</v>
      </c>
      <c r="J33" s="121" t="n">
        <v>15.0</v>
      </c>
      <c r="K33" s="121" t="n">
        <v>13.0</v>
      </c>
      <c r="L33" s="121">
        <f t="shared" si="2"/>
        <v>0</v>
      </c>
      <c r="M33" s="84">
        <f t="shared" si="3"/>
        <v>0</v>
      </c>
      <c r="N33" s="84">
        <f t="shared" si="3"/>
        <v>0</v>
      </c>
      <c r="O33" s="84">
        <f t="shared" si="3"/>
        <v>0</v>
      </c>
      <c r="P33" s="63" t="n">
        <v>9.0</v>
      </c>
      <c r="Q33" s="84" t="n">
        <v>-11.9</v>
      </c>
      <c r="R33" s="84" t="n">
        <v>10.13</v>
      </c>
      <c r="S33" s="84" t="n">
        <v>-1.46</v>
      </c>
      <c r="T33" s="12"/>
      <c r="U33" s="108">
        <f t="shared" si="5"/>
        <v>0</v>
      </c>
      <c r="V33" s="12"/>
      <c r="W33" s="12"/>
      <c r="X33" s="12"/>
      <c r="Y33" s="12"/>
    </row>
    <row r="34" spans="2:25" ht="17.45" customHeight="1" x14ac:dyDescent="0.15">
      <c r="C34" s="47" t="s">
        <v>38</v>
      </c>
      <c r="D34" s="36" t="n">
        <v>8.0</v>
      </c>
      <c r="E34" s="36" t="n">
        <v>11.0</v>
      </c>
      <c r="F34" s="23">
        <f t="shared" si="0"/>
        <v>0</v>
      </c>
      <c r="G34" s="37" t="n">
        <v>1.0</v>
      </c>
      <c r="H34" s="37" t="n">
        <v>2.0</v>
      </c>
      <c r="I34" s="23">
        <f t="shared" si="1"/>
        <v>0</v>
      </c>
      <c r="J34" s="121" t="n">
        <v>7.0</v>
      </c>
      <c r="K34" s="121" t="n">
        <v>9.0</v>
      </c>
      <c r="L34" s="121">
        <f t="shared" si="2"/>
        <v>0</v>
      </c>
      <c r="M34" s="84">
        <f t="shared" si="3"/>
        <v>0</v>
      </c>
      <c r="N34" s="84">
        <f t="shared" si="3"/>
        <v>0</v>
      </c>
      <c r="O34" s="84">
        <f t="shared" si="3"/>
        <v>0</v>
      </c>
      <c r="P34" s="63" t="n">
        <v>23.0</v>
      </c>
      <c r="Q34" s="84" t="n">
        <v>-1.79</v>
      </c>
      <c r="R34" s="84" t="n">
        <v>0.0</v>
      </c>
      <c r="S34" s="84" t="n">
        <v>-0.88</v>
      </c>
      <c r="T34" s="12"/>
      <c r="U34" s="108">
        <f t="shared" si="5"/>
        <v>0</v>
      </c>
      <c r="V34" s="12"/>
      <c r="W34" s="12"/>
      <c r="X34" s="12"/>
      <c r="Y34" s="12"/>
    </row>
    <row r="35" spans="2:25" ht="17.45" customHeight="1" x14ac:dyDescent="0.15">
      <c r="C35" s="47" t="s">
        <v>39</v>
      </c>
      <c r="D35" s="36" t="n">
        <v>5.0</v>
      </c>
      <c r="E35" s="36" t="n">
        <v>12.0</v>
      </c>
      <c r="F35" s="23">
        <f t="shared" si="0"/>
        <v>0</v>
      </c>
      <c r="G35" s="37" t="n">
        <v>0.0</v>
      </c>
      <c r="H35" s="37" t="n">
        <v>1.0</v>
      </c>
      <c r="I35" s="23">
        <f t="shared" si="1"/>
        <v>0</v>
      </c>
      <c r="J35" s="121" t="n">
        <v>5.0</v>
      </c>
      <c r="K35" s="121" t="n">
        <v>11.0</v>
      </c>
      <c r="L35" s="121">
        <f t="shared" si="2"/>
        <v>0</v>
      </c>
      <c r="M35" s="84">
        <f t="shared" si="3"/>
        <v>0</v>
      </c>
      <c r="N35" s="84">
        <f t="shared" si="3"/>
        <v>0</v>
      </c>
      <c r="O35" s="84">
        <f t="shared" si="3"/>
        <v>0</v>
      </c>
      <c r="P35" s="63" t="n">
        <v>42.0</v>
      </c>
      <c r="Q35" s="84" t="n">
        <v>-40.0</v>
      </c>
      <c r="R35" s="84" t="n">
        <v>8.33</v>
      </c>
      <c r="S35" s="84" t="n">
        <v>-6.62</v>
      </c>
      <c r="T35" s="12"/>
      <c r="U35" s="108">
        <f t="shared" si="5"/>
        <v>0</v>
      </c>
      <c r="V35" s="12"/>
      <c r="W35" s="12"/>
      <c r="X35" s="12"/>
      <c r="Y35" s="12"/>
    </row>
    <row r="36" spans="2:25" ht="17.45" customHeight="1" x14ac:dyDescent="0.15">
      <c r="C36" s="47" t="s">
        <v>40</v>
      </c>
      <c r="D36" s="36" t="n">
        <v>17.0</v>
      </c>
      <c r="E36" s="36" t="n">
        <v>22.0</v>
      </c>
      <c r="F36" s="23">
        <f t="shared" si="0"/>
        <v>0</v>
      </c>
      <c r="G36" s="37" t="n">
        <v>0.0</v>
      </c>
      <c r="H36" s="37" t="n">
        <v>5.0</v>
      </c>
      <c r="I36" s="23">
        <f t="shared" si="1"/>
        <v>0</v>
      </c>
      <c r="J36" s="121" t="n">
        <v>17.0</v>
      </c>
      <c r="K36" s="121" t="n">
        <v>17.0</v>
      </c>
      <c r="L36" s="121">
        <f t="shared" si="2"/>
        <v>0</v>
      </c>
      <c r="M36" s="84">
        <f t="shared" si="3"/>
        <v>0</v>
      </c>
      <c r="N36" s="84">
        <f t="shared" si="3"/>
        <v>0</v>
      </c>
      <c r="O36" s="84">
        <f t="shared" si="3"/>
        <v>0</v>
      </c>
      <c r="P36" s="63" t="n">
        <v>33.0</v>
      </c>
      <c r="Q36" s="84" t="n">
        <v>-5.56</v>
      </c>
      <c r="R36" s="84" t="n">
        <v>-10.6</v>
      </c>
      <c r="S36" s="84" t="n">
        <v>-7.69</v>
      </c>
      <c r="T36" s="12"/>
      <c r="U36" s="108">
        <f t="shared" si="5"/>
        <v>0</v>
      </c>
      <c r="V36" s="12"/>
      <c r="W36" s="12"/>
      <c r="X36" s="12"/>
      <c r="Y36" s="12"/>
    </row>
    <row r="37" spans="2:25" ht="17.45" customHeight="1" x14ac:dyDescent="0.15">
      <c r="C37" s="47" t="s">
        <v>41</v>
      </c>
      <c r="D37" s="36" t="n">
        <v>16.0</v>
      </c>
      <c r="E37" s="36" t="n">
        <v>18.0</v>
      </c>
      <c r="F37" s="23">
        <f t="shared" si="0"/>
        <v>0</v>
      </c>
      <c r="G37" s="37" t="n">
        <v>2.0</v>
      </c>
      <c r="H37" s="37" t="n">
        <v>3.0</v>
      </c>
      <c r="I37" s="23">
        <f t="shared" si="1"/>
        <v>0</v>
      </c>
      <c r="J37" s="121" t="n">
        <v>14.0</v>
      </c>
      <c r="K37" s="121" t="n">
        <v>15.0</v>
      </c>
      <c r="L37" s="121">
        <f t="shared" si="2"/>
        <v>0</v>
      </c>
      <c r="M37" s="84">
        <f t="shared" si="3"/>
        <v>0</v>
      </c>
      <c r="N37" s="84">
        <f t="shared" si="3"/>
        <v>0</v>
      </c>
      <c r="O37" s="84">
        <f t="shared" si="3"/>
        <v>0</v>
      </c>
      <c r="P37" s="63" t="n">
        <v>27.0</v>
      </c>
      <c r="Q37" s="84" t="n">
        <v>-6.25</v>
      </c>
      <c r="R37" s="84" t="n">
        <v>0.0</v>
      </c>
      <c r="S37" s="84" t="n">
        <v>-2.94</v>
      </c>
      <c r="T37" s="12"/>
      <c r="U37" s="108">
        <f t="shared" si="5"/>
        <v>0</v>
      </c>
      <c r="V37" s="12"/>
      <c r="W37" s="12"/>
      <c r="X37" s="12"/>
      <c r="Y37" s="12"/>
    </row>
    <row r="38" spans="2:25" ht="17.45" customHeight="1" x14ac:dyDescent="0.15">
      <c r="C38" s="52" t="s">
        <v>42</v>
      </c>
      <c r="D38" s="53" t="n">
        <v>12.0</v>
      </c>
      <c r="E38" s="53" t="n">
        <v>16.0</v>
      </c>
      <c r="F38" s="26">
        <f t="shared" si="0"/>
        <v>0</v>
      </c>
      <c r="G38" s="54" t="n">
        <v>0.0</v>
      </c>
      <c r="H38" s="54" t="n">
        <v>2.0</v>
      </c>
      <c r="I38" s="26">
        <f t="shared" si="1"/>
        <v>0</v>
      </c>
      <c r="J38" s="141" t="n">
        <v>12.0</v>
      </c>
      <c r="K38" s="141" t="n">
        <v>14.0</v>
      </c>
      <c r="L38" s="141">
        <f t="shared" si="2"/>
        <v>0</v>
      </c>
      <c r="M38" s="91">
        <f t="shared" si="3"/>
        <v>0</v>
      </c>
      <c r="N38" s="91">
        <f t="shared" si="3"/>
        <v>0</v>
      </c>
      <c r="O38" s="91">
        <f t="shared" si="3"/>
        <v>0</v>
      </c>
      <c r="P38" s="67" t="n">
        <v>40.0</v>
      </c>
      <c r="Q38" s="91" t="n">
        <v>-7.14</v>
      </c>
      <c r="R38" s="91" t="n">
        <v>1.97</v>
      </c>
      <c r="S38" s="91" t="n">
        <v>-1.95</v>
      </c>
      <c r="T38" s="12"/>
      <c r="U38" s="108">
        <f t="shared" si="5"/>
        <v>0</v>
      </c>
      <c r="V38" s="12"/>
      <c r="W38" s="12"/>
      <c r="X38" s="12"/>
      <c r="Y38" s="12"/>
    </row>
    <row r="39" spans="2:25" ht="17.45" customHeight="1" thickBot="1" x14ac:dyDescent="0.2">
      <c r="B39" s="7" t="s">
        <v>20</v>
      </c>
      <c r="C39" s="142" t="s">
        <v>43</v>
      </c>
      <c r="D39" s="143">
        <f>SUM(D18:D38)</f>
        <v>0</v>
      </c>
      <c r="E39" s="143">
        <f>SUM(E18:E38)</f>
        <v>0</v>
      </c>
      <c r="F39" s="143">
        <f t="shared" si="0"/>
        <v>0</v>
      </c>
      <c r="G39" s="143">
        <f>SUM(G18:G38)</f>
        <v>0</v>
      </c>
      <c r="H39" s="143">
        <f>SUM(H18:H38)</f>
        <v>0</v>
      </c>
      <c r="I39" s="143">
        <f t="shared" si="1"/>
        <v>0</v>
      </c>
      <c r="J39" s="143">
        <f>SUM(J18:J38)</f>
        <v>0</v>
      </c>
      <c r="K39" s="143">
        <f>SUM(K18:K38)</f>
        <v>0</v>
      </c>
      <c r="L39" s="143">
        <f t="shared" si="2"/>
        <v>0</v>
      </c>
      <c r="M39" s="144">
        <f t="shared" si="3"/>
        <v>0</v>
      </c>
      <c r="N39" s="144">
        <f t="shared" si="3"/>
        <v>0</v>
      </c>
      <c r="O39" s="144">
        <f t="shared" si="3"/>
        <v>0</v>
      </c>
      <c r="P39" s="145"/>
      <c r="Q39" s="144" t="n">
        <v>-5.7</v>
      </c>
      <c r="R39" s="144" t="n">
        <v>-1.02</v>
      </c>
      <c r="S39" s="144" t="n">
        <v>-3.22</v>
      </c>
      <c r="T39" s="12"/>
      <c r="V39" s="12"/>
      <c r="W39" s="12"/>
      <c r="X39" s="12"/>
      <c r="Y39" s="12"/>
    </row>
    <row r="40" spans="2:25" ht="17.45" customHeight="1" thickTop="1" thickBot="1" x14ac:dyDescent="0.2">
      <c r="C40" s="115" t="s">
        <v>90</v>
      </c>
      <c r="D40" s="45">
        <f>D17+D39</f>
        <v>0</v>
      </c>
      <c r="E40" s="45">
        <f t="shared" ref="E40:L40" si="6">E17+E39</f>
        <v>0</v>
      </c>
      <c r="F40" s="116">
        <f t="shared" si="6"/>
        <v>0</v>
      </c>
      <c r="G40" s="116">
        <f t="shared" si="6"/>
        <v>0</v>
      </c>
      <c r="H40" s="116">
        <f t="shared" si="6"/>
        <v>0</v>
      </c>
      <c r="I40" s="116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117">
        <f t="shared" si="3"/>
        <v>0</v>
      </c>
      <c r="N40" s="117">
        <f t="shared" si="3"/>
        <v>0</v>
      </c>
      <c r="O40" s="117">
        <f t="shared" si="3"/>
        <v>0</v>
      </c>
      <c r="P40" s="118"/>
      <c r="Q40" s="117" t="n">
        <v>-0.59</v>
      </c>
      <c r="R40" s="117" t="n">
        <v>-0.71</v>
      </c>
      <c r="S40" s="117" t="n">
        <v>-0.7</v>
      </c>
      <c r="T40" s="12"/>
      <c r="V40" s="12"/>
      <c r="W40" s="12"/>
      <c r="X40" s="12"/>
      <c r="Y40" s="12"/>
    </row>
    <row r="41" spans="2:25" ht="17.45" customHeight="1" thickTop="1" x14ac:dyDescent="0.15">
      <c r="C41" s="46" t="s">
        <v>44</v>
      </c>
      <c r="D41" s="31" t="n">
        <v>4.0</v>
      </c>
      <c r="E41" s="31" t="n">
        <v>2.0</v>
      </c>
      <c r="F41" s="32">
        <f t="shared" si="0"/>
        <v>0</v>
      </c>
      <c r="G41" s="33" t="n">
        <v>0.0</v>
      </c>
      <c r="H41" s="33" t="n">
        <v>1.0</v>
      </c>
      <c r="I41" s="32">
        <f t="shared" si="1"/>
        <v>0</v>
      </c>
      <c r="J41" s="121" t="n">
        <v>4.0</v>
      </c>
      <c r="K41" s="121" t="n">
        <v>1.0</v>
      </c>
      <c r="L41" s="121">
        <f t="shared" si="2"/>
        <v>0</v>
      </c>
      <c r="M41" s="83">
        <f t="shared" si="3"/>
        <v>0</v>
      </c>
      <c r="N41" s="83">
        <f t="shared" si="3"/>
        <v>0</v>
      </c>
      <c r="O41" s="83">
        <f t="shared" si="3"/>
        <v>0</v>
      </c>
      <c r="P41" s="62" t="n">
        <v>18.0</v>
      </c>
      <c r="Q41" s="83" t="n">
        <v>0.0</v>
      </c>
      <c r="R41" s="83" t="n">
        <v>0.0</v>
      </c>
      <c r="S41" s="83" t="n">
        <v>0.0</v>
      </c>
      <c r="T41" s="12"/>
      <c r="U41" s="108">
        <f t="shared" ref="U41:U45" si="7">I41</f>
        <v>0</v>
      </c>
      <c r="V41" s="12"/>
      <c r="W41" s="12"/>
      <c r="X41" s="12"/>
      <c r="Y41" s="12"/>
    </row>
    <row r="42" spans="2:25" ht="17.45" customHeight="1" x14ac:dyDescent="0.15">
      <c r="C42" s="47" t="s">
        <v>45</v>
      </c>
      <c r="D42" s="36" t="n">
        <v>2.0</v>
      </c>
      <c r="E42" s="36" t="n">
        <v>3.0</v>
      </c>
      <c r="F42" s="23">
        <f t="shared" si="0"/>
        <v>0</v>
      </c>
      <c r="G42" s="37" t="n">
        <v>1.0</v>
      </c>
      <c r="H42" s="37" t="n">
        <v>1.0</v>
      </c>
      <c r="I42" s="23">
        <f t="shared" si="1"/>
        <v>0</v>
      </c>
      <c r="J42" s="121" t="n">
        <v>1.0</v>
      </c>
      <c r="K42" s="121" t="n">
        <v>2.0</v>
      </c>
      <c r="L42" s="121">
        <f t="shared" si="2"/>
        <v>0</v>
      </c>
      <c r="M42" s="84">
        <f t="shared" si="3"/>
        <v>0</v>
      </c>
      <c r="N42" s="84">
        <f t="shared" si="3"/>
        <v>0</v>
      </c>
      <c r="O42" s="84">
        <f t="shared" si="3"/>
        <v>0</v>
      </c>
      <c r="P42" s="63" t="n">
        <v>1.0</v>
      </c>
      <c r="Q42" s="84" t="n">
        <v>0.0</v>
      </c>
      <c r="R42" s="84" t="n">
        <v>-16.67</v>
      </c>
      <c r="S42" s="84" t="n">
        <v>-10.0</v>
      </c>
      <c r="T42" s="12"/>
      <c r="U42" s="108">
        <f t="shared" si="7"/>
        <v>0</v>
      </c>
      <c r="V42" s="12"/>
      <c r="W42" s="12"/>
      <c r="X42" s="12"/>
      <c r="Y42" s="12"/>
    </row>
    <row r="43" spans="2:25" ht="17.45" customHeight="1" x14ac:dyDescent="0.15">
      <c r="C43" s="47" t="s">
        <v>46</v>
      </c>
      <c r="D43" s="36" t="n">
        <v>4.0</v>
      </c>
      <c r="E43" s="36" t="n">
        <v>5.0</v>
      </c>
      <c r="F43" s="23">
        <f t="shared" si="0"/>
        <v>0</v>
      </c>
      <c r="G43" s="37" t="n">
        <v>2.0</v>
      </c>
      <c r="H43" s="37" t="n">
        <v>0.0</v>
      </c>
      <c r="I43" s="23">
        <f t="shared" si="1"/>
        <v>0</v>
      </c>
      <c r="J43" s="121" t="n">
        <v>2.0</v>
      </c>
      <c r="K43" s="121" t="n">
        <v>5.0</v>
      </c>
      <c r="L43" s="121">
        <f t="shared" si="2"/>
        <v>0</v>
      </c>
      <c r="M43" s="84">
        <f t="shared" si="3"/>
        <v>0</v>
      </c>
      <c r="N43" s="84">
        <f t="shared" si="3"/>
        <v>0</v>
      </c>
      <c r="O43" s="84">
        <f t="shared" si="3"/>
        <v>0</v>
      </c>
      <c r="P43" s="63" t="n">
        <v>9.0</v>
      </c>
      <c r="Q43" s="84" t="n">
        <v>25.0</v>
      </c>
      <c r="R43" s="84" t="n">
        <v>0.0</v>
      </c>
      <c r="S43" s="84" t="n">
        <v>11.11</v>
      </c>
      <c r="T43" s="12"/>
      <c r="U43" s="108">
        <f t="shared" si="7"/>
        <v>0</v>
      </c>
      <c r="V43" s="12"/>
      <c r="W43" s="12"/>
      <c r="X43" s="12"/>
      <c r="Y43" s="12"/>
    </row>
    <row r="44" spans="2:25" ht="17.45" customHeight="1" x14ac:dyDescent="0.15">
      <c r="C44" s="47" t="s">
        <v>47</v>
      </c>
      <c r="D44" s="36" t="n">
        <v>3.0</v>
      </c>
      <c r="E44" s="36" t="n">
        <v>6.0</v>
      </c>
      <c r="F44" s="23">
        <f t="shared" si="0"/>
        <v>0</v>
      </c>
      <c r="G44" s="37" t="n">
        <v>1.0</v>
      </c>
      <c r="H44" s="37" t="n">
        <v>1.0</v>
      </c>
      <c r="I44" s="23">
        <f t="shared" si="1"/>
        <v>0</v>
      </c>
      <c r="J44" s="121" t="n">
        <v>2.0</v>
      </c>
      <c r="K44" s="121" t="n">
        <v>5.0</v>
      </c>
      <c r="L44" s="121">
        <f t="shared" si="2"/>
        <v>0</v>
      </c>
      <c r="M44" s="84">
        <f t="shared" si="3"/>
        <v>0</v>
      </c>
      <c r="N44" s="84">
        <f t="shared" si="3"/>
        <v>0</v>
      </c>
      <c r="O44" s="84">
        <f t="shared" si="3"/>
        <v>0</v>
      </c>
      <c r="P44" s="63" t="n">
        <v>9.0</v>
      </c>
      <c r="Q44" s="84" t="n">
        <v>33.33</v>
      </c>
      <c r="R44" s="84" t="n">
        <v>16.67</v>
      </c>
      <c r="S44" s="84" t="n">
        <v>22.22</v>
      </c>
      <c r="T44" s="12"/>
      <c r="U44" s="108">
        <f t="shared" si="7"/>
        <v>0</v>
      </c>
      <c r="V44" s="12"/>
      <c r="W44" s="12"/>
      <c r="X44" s="12"/>
      <c r="Y44" s="12"/>
    </row>
    <row r="45" spans="2:25" ht="17.45" customHeight="1" x14ac:dyDescent="0.15">
      <c r="C45" s="48" t="s">
        <v>48</v>
      </c>
      <c r="D45" s="40" t="n">
        <v>2.0</v>
      </c>
      <c r="E45" s="40" t="n">
        <v>5.0</v>
      </c>
      <c r="F45" s="41">
        <f t="shared" si="0"/>
        <v>0</v>
      </c>
      <c r="G45" s="42" t="n">
        <v>0.0</v>
      </c>
      <c r="H45" s="42" t="n">
        <v>1.0</v>
      </c>
      <c r="I45" s="41">
        <f t="shared" si="1"/>
        <v>0</v>
      </c>
      <c r="J45" s="122" t="n">
        <v>2.0</v>
      </c>
      <c r="K45" s="122" t="n">
        <v>4.0</v>
      </c>
      <c r="L45" s="122">
        <f t="shared" si="2"/>
        <v>0</v>
      </c>
      <c r="M45" s="85">
        <f t="shared" si="3"/>
        <v>0</v>
      </c>
      <c r="N45" s="85">
        <f t="shared" si="3"/>
        <v>0</v>
      </c>
      <c r="O45" s="85">
        <f t="shared" si="3"/>
        <v>0</v>
      </c>
      <c r="P45" s="64" t="n">
        <v>30.0</v>
      </c>
      <c r="Q45" s="85" t="n">
        <v>0.0</v>
      </c>
      <c r="R45" s="85" t="n">
        <v>0.0</v>
      </c>
      <c r="S45" s="85" t="n">
        <v>0.0</v>
      </c>
      <c r="T45" s="12"/>
      <c r="U45" s="108">
        <f t="shared" si="7"/>
        <v>0</v>
      </c>
      <c r="V45" s="12"/>
      <c r="W45" s="12"/>
      <c r="X45" s="12"/>
      <c r="Y45" s="12"/>
    </row>
    <row r="46" spans="2:25" ht="17.45" customHeight="1" thickBot="1" x14ac:dyDescent="0.2">
      <c r="C46" s="43" t="s">
        <v>49</v>
      </c>
      <c r="D46" s="28">
        <f>SUM(D41:D45)</f>
        <v>0</v>
      </c>
      <c r="E46" s="28">
        <f>SUM(E41:E45)</f>
        <v>0</v>
      </c>
      <c r="F46" s="28">
        <f t="shared" si="0"/>
        <v>0</v>
      </c>
      <c r="G46" s="28">
        <f>SUM(G41:G45)</f>
        <v>0</v>
      </c>
      <c r="H46" s="28">
        <f>SUM(H41:H45)</f>
        <v>0</v>
      </c>
      <c r="I46" s="28">
        <f t="shared" si="1"/>
        <v>0</v>
      </c>
      <c r="J46" s="123">
        <f>SUM(J41:J45)</f>
        <v>0</v>
      </c>
      <c r="K46" s="28">
        <f>SUM(K41:K45)</f>
        <v>0</v>
      </c>
      <c r="L46" s="28">
        <f t="shared" si="2"/>
        <v>0</v>
      </c>
      <c r="M46" s="81">
        <f t="shared" si="3"/>
        <v>0</v>
      </c>
      <c r="N46" s="81">
        <f t="shared" si="3"/>
        <v>0</v>
      </c>
      <c r="O46" s="82">
        <f t="shared" si="3"/>
        <v>0</v>
      </c>
      <c r="P46" s="61"/>
      <c r="Q46" s="81" t="n">
        <v>12.38</v>
      </c>
      <c r="R46" s="81" t="n">
        <v>0.0</v>
      </c>
      <c r="S46" s="82" t="n">
        <v>5.08</v>
      </c>
      <c r="T46" s="12"/>
      <c r="V46" s="12"/>
      <c r="W46" s="12"/>
      <c r="X46" s="12"/>
      <c r="Y46" s="12"/>
    </row>
    <row r="47" spans="2:25" ht="17.45" customHeight="1" thickTop="1" x14ac:dyDescent="0.15">
      <c r="C47" s="49" t="s">
        <v>50</v>
      </c>
      <c r="D47" s="20" t="n">
        <v>7.0</v>
      </c>
      <c r="E47" s="20" t="n">
        <v>16.0</v>
      </c>
      <c r="F47" s="50">
        <f t="shared" si="0"/>
        <v>0</v>
      </c>
      <c r="G47" s="15" t="n">
        <v>1.0</v>
      </c>
      <c r="H47" s="15" t="n">
        <v>3.0</v>
      </c>
      <c r="I47" s="50">
        <f t="shared" si="1"/>
        <v>0</v>
      </c>
      <c r="J47" s="122" t="n">
        <v>6.0</v>
      </c>
      <c r="K47" s="124" t="n">
        <v>13.0</v>
      </c>
      <c r="L47" s="125">
        <f t="shared" si="2"/>
        <v>0</v>
      </c>
      <c r="M47" s="87">
        <f t="shared" si="3"/>
        <v>0</v>
      </c>
      <c r="N47" s="88">
        <f t="shared" si="3"/>
        <v>0</v>
      </c>
      <c r="O47" s="89">
        <f t="shared" si="3"/>
        <v>0</v>
      </c>
      <c r="P47" s="60" t="n">
        <v>17.0</v>
      </c>
      <c r="Q47" s="87" t="n">
        <v>3.18</v>
      </c>
      <c r="R47" s="88" t="n">
        <v>0.0</v>
      </c>
      <c r="S47" s="89" t="n">
        <v>1.39</v>
      </c>
      <c r="T47" s="12"/>
      <c r="U47" s="108">
        <f>I47</f>
        <v>0</v>
      </c>
      <c r="V47" s="12"/>
      <c r="W47" s="12"/>
      <c r="X47" s="12"/>
      <c r="Y47" s="12"/>
    </row>
    <row r="48" spans="2:25" ht="17.45" customHeight="1" thickBot="1" x14ac:dyDescent="0.2">
      <c r="C48" s="43" t="s">
        <v>51</v>
      </c>
      <c r="D48" s="51">
        <f>SUM(D47:D47)</f>
        <v>0</v>
      </c>
      <c r="E48" s="51">
        <f>SUM(E47:E47)</f>
        <v>0</v>
      </c>
      <c r="F48" s="51">
        <f t="shared" si="0"/>
        <v>0</v>
      </c>
      <c r="G48" s="51">
        <f>SUM(G47:G47)</f>
        <v>0</v>
      </c>
      <c r="H48" s="51">
        <f>SUM(H47:H47)</f>
        <v>0</v>
      </c>
      <c r="I48" s="51">
        <f t="shared" si="1"/>
        <v>0</v>
      </c>
      <c r="J48" s="123">
        <f>SUM(J47:J47)</f>
        <v>0</v>
      </c>
      <c r="K48" s="28">
        <f>SUM(K47:K47)</f>
        <v>0</v>
      </c>
      <c r="L48" s="28">
        <f t="shared" si="2"/>
        <v>0</v>
      </c>
      <c r="M48" s="90">
        <f t="shared" si="3"/>
        <v>0</v>
      </c>
      <c r="N48" s="90">
        <f t="shared" si="3"/>
        <v>0</v>
      </c>
      <c r="O48" s="90">
        <f t="shared" si="3"/>
        <v>0</v>
      </c>
      <c r="P48" s="66"/>
      <c r="Q48" s="90" t="n">
        <v>3.18</v>
      </c>
      <c r="R48" s="90" t="n">
        <v>0.0</v>
      </c>
      <c r="S48" s="90" t="n">
        <v>1.39</v>
      </c>
      <c r="T48" s="12"/>
      <c r="V48" s="12"/>
      <c r="W48" s="12"/>
      <c r="X48" s="12"/>
      <c r="Y48" s="12"/>
    </row>
    <row r="49" spans="2:30" ht="17.45" customHeight="1" thickTop="1" x14ac:dyDescent="0.15">
      <c r="C49" s="46" t="s">
        <v>52</v>
      </c>
      <c r="D49" s="31" t="n">
        <v>4.0</v>
      </c>
      <c r="E49" s="31" t="n">
        <v>10.0</v>
      </c>
      <c r="F49" s="32">
        <f t="shared" si="0"/>
        <v>0</v>
      </c>
      <c r="G49" s="33" t="n">
        <v>0.0</v>
      </c>
      <c r="H49" s="33" t="n">
        <v>3.0</v>
      </c>
      <c r="I49" s="32">
        <f t="shared" si="1"/>
        <v>0</v>
      </c>
      <c r="J49" s="121" t="n">
        <v>4.0</v>
      </c>
      <c r="K49" s="121" t="n">
        <v>7.0</v>
      </c>
      <c r="L49" s="121">
        <f t="shared" si="2"/>
        <v>0</v>
      </c>
      <c r="M49" s="83">
        <f t="shared" si="3"/>
        <v>0</v>
      </c>
      <c r="N49" s="83">
        <f t="shared" si="3"/>
        <v>0</v>
      </c>
      <c r="O49" s="83">
        <f t="shared" si="3"/>
        <v>0</v>
      </c>
      <c r="P49" s="62" t="n">
        <v>12.0</v>
      </c>
      <c r="Q49" s="83" t="n">
        <v>0.0</v>
      </c>
      <c r="R49" s="83" t="n">
        <v>18.89</v>
      </c>
      <c r="S49" s="83" t="n">
        <v>14.76</v>
      </c>
      <c r="T49" s="12"/>
      <c r="U49" s="108">
        <f t="shared" ref="U49:U51" si="8">I49</f>
        <v>0</v>
      </c>
      <c r="V49" s="12"/>
      <c r="W49" s="12"/>
      <c r="X49" s="12"/>
      <c r="Y49" s="12"/>
    </row>
    <row r="50" spans="2:30" ht="17.45" customHeight="1" x14ac:dyDescent="0.15">
      <c r="C50" s="47" t="s">
        <v>53</v>
      </c>
      <c r="D50" s="36" t="n">
        <v>28.0</v>
      </c>
      <c r="E50" s="36" t="n">
        <v>15.0</v>
      </c>
      <c r="F50" s="23">
        <f t="shared" si="0"/>
        <v>0</v>
      </c>
      <c r="G50" s="37" t="n">
        <v>3.0</v>
      </c>
      <c r="H50" s="37" t="n">
        <v>3.0</v>
      </c>
      <c r="I50" s="23">
        <f t="shared" si="1"/>
        <v>0</v>
      </c>
      <c r="J50" s="121" t="n">
        <v>25.0</v>
      </c>
      <c r="K50" s="121" t="n">
        <v>12.0</v>
      </c>
      <c r="L50" s="121">
        <f t="shared" si="2"/>
        <v>0</v>
      </c>
      <c r="M50" s="84">
        <f t="shared" si="3"/>
        <v>0</v>
      </c>
      <c r="N50" s="84">
        <f t="shared" si="3"/>
        <v>0</v>
      </c>
      <c r="O50" s="84">
        <f t="shared" si="3"/>
        <v>0</v>
      </c>
      <c r="P50" s="63" t="n">
        <v>31.0</v>
      </c>
      <c r="Q50" s="84" t="n">
        <v>3.57</v>
      </c>
      <c r="R50" s="84" t="n">
        <v>-20.0</v>
      </c>
      <c r="S50" s="84" t="n">
        <v>-1.84</v>
      </c>
      <c r="T50" s="12"/>
      <c r="U50" s="108">
        <f t="shared" si="8"/>
        <v>0</v>
      </c>
      <c r="V50" s="12"/>
      <c r="W50" s="12"/>
      <c r="X50" s="12"/>
      <c r="Y50" s="12"/>
    </row>
    <row r="51" spans="2:30" ht="17.45" customHeight="1" x14ac:dyDescent="0.15">
      <c r="C51" s="52" t="s">
        <v>54</v>
      </c>
      <c r="D51" s="53" t="n">
        <v>4.0</v>
      </c>
      <c r="E51" s="53" t="n">
        <v>9.0</v>
      </c>
      <c r="F51" s="26">
        <f t="shared" si="0"/>
        <v>0</v>
      </c>
      <c r="G51" s="54" t="n">
        <v>0.0</v>
      </c>
      <c r="H51" s="54" t="n">
        <v>0.0</v>
      </c>
      <c r="I51" s="26">
        <f t="shared" si="1"/>
        <v>0</v>
      </c>
      <c r="J51" s="122" t="n">
        <v>4.0</v>
      </c>
      <c r="K51" s="122" t="n">
        <v>9.0</v>
      </c>
      <c r="L51" s="122">
        <f t="shared" si="2"/>
        <v>0</v>
      </c>
      <c r="M51" s="91">
        <f t="shared" si="3"/>
        <v>0</v>
      </c>
      <c r="N51" s="91">
        <f t="shared" si="3"/>
        <v>0</v>
      </c>
      <c r="O51" s="91">
        <f t="shared" si="3"/>
        <v>0</v>
      </c>
      <c r="P51" s="67" t="n">
        <v>43.0</v>
      </c>
      <c r="Q51" s="91" t="n">
        <v>0.0</v>
      </c>
      <c r="R51" s="91" t="n">
        <v>0.0</v>
      </c>
      <c r="S51" s="91" t="n">
        <v>0.0</v>
      </c>
      <c r="T51" s="12"/>
      <c r="U51" s="108">
        <f t="shared" si="8"/>
        <v>0</v>
      </c>
      <c r="V51" s="12"/>
      <c r="W51" s="12"/>
      <c r="X51" s="12"/>
      <c r="Y51" s="12"/>
    </row>
    <row r="52" spans="2:30" ht="17.45" customHeight="1" thickBot="1" x14ac:dyDescent="0.2">
      <c r="C52" s="43" t="s">
        <v>55</v>
      </c>
      <c r="D52" s="28">
        <f>SUM(D49:D51)</f>
        <v>0</v>
      </c>
      <c r="E52" s="28">
        <f>SUM(E49:E51)</f>
        <v>0</v>
      </c>
      <c r="F52" s="28">
        <f t="shared" si="0"/>
        <v>0</v>
      </c>
      <c r="G52" s="28">
        <f>SUM(G49:G51)</f>
        <v>0</v>
      </c>
      <c r="H52" s="28">
        <f>SUM(H49:H51)</f>
        <v>0</v>
      </c>
      <c r="I52" s="28">
        <f t="shared" si="1"/>
        <v>0</v>
      </c>
      <c r="J52" s="123">
        <f>SUM(J49:J51)</f>
        <v>0</v>
      </c>
      <c r="K52" s="28">
        <f>SUM(K49:K51)</f>
        <v>0</v>
      </c>
      <c r="L52" s="28">
        <f t="shared" si="2"/>
        <v>0</v>
      </c>
      <c r="M52" s="81">
        <f t="shared" si="3"/>
        <v>0</v>
      </c>
      <c r="N52" s="81">
        <f t="shared" si="3"/>
        <v>0</v>
      </c>
      <c r="O52" s="82">
        <f t="shared" si="3"/>
        <v>0</v>
      </c>
      <c r="P52" s="61"/>
      <c r="Q52" s="81" t="n">
        <v>4.16</v>
      </c>
      <c r="R52" s="81" t="n">
        <v>4.61</v>
      </c>
      <c r="S52" s="82" t="n">
        <v>4.35</v>
      </c>
      <c r="T52" s="12"/>
      <c r="V52" s="12"/>
      <c r="W52" s="12"/>
      <c r="X52" s="12"/>
      <c r="Y52" s="12"/>
    </row>
    <row r="53" spans="2:30" ht="17.45" customHeight="1" thickTop="1" x14ac:dyDescent="0.15">
      <c r="C53" s="46" t="s">
        <v>56</v>
      </c>
      <c r="D53" s="31" t="n">
        <v>4.0</v>
      </c>
      <c r="E53" s="31" t="n">
        <v>8.0</v>
      </c>
      <c r="F53" s="32">
        <f t="shared" si="0"/>
        <v>0</v>
      </c>
      <c r="G53" s="33" t="n">
        <v>2.0</v>
      </c>
      <c r="H53" s="33" t="n">
        <v>1.0</v>
      </c>
      <c r="I53" s="32">
        <f t="shared" si="1"/>
        <v>0</v>
      </c>
      <c r="J53" s="121" t="n">
        <v>2.0</v>
      </c>
      <c r="K53" s="121" t="n">
        <v>7.0</v>
      </c>
      <c r="L53" s="121">
        <f t="shared" si="2"/>
        <v>0</v>
      </c>
      <c r="M53" s="83">
        <f t="shared" si="3"/>
        <v>0</v>
      </c>
      <c r="N53" s="83">
        <f t="shared" si="3"/>
        <v>0</v>
      </c>
      <c r="O53" s="83">
        <f t="shared" si="3"/>
        <v>0</v>
      </c>
      <c r="P53" s="62" t="n">
        <v>4.0</v>
      </c>
      <c r="Q53" s="83" t="n">
        <v>16.67</v>
      </c>
      <c r="R53" s="83" t="n">
        <v>0.0</v>
      </c>
      <c r="S53" s="83" t="n">
        <v>6.82</v>
      </c>
      <c r="T53" s="12"/>
      <c r="U53" s="108">
        <f t="shared" ref="U53:U54" si="9">I53</f>
        <v>0</v>
      </c>
      <c r="V53" s="12"/>
      <c r="W53" s="12"/>
      <c r="X53" s="12"/>
      <c r="Y53" s="12"/>
    </row>
    <row r="54" spans="2:30" ht="17.45" customHeight="1" x14ac:dyDescent="0.15">
      <c r="C54" s="48" t="s">
        <v>57</v>
      </c>
      <c r="D54" s="40" t="n">
        <v>3.0</v>
      </c>
      <c r="E54" s="40" t="n">
        <v>7.0</v>
      </c>
      <c r="F54" s="41">
        <f t="shared" si="0"/>
        <v>0</v>
      </c>
      <c r="G54" s="42" t="n">
        <v>0.0</v>
      </c>
      <c r="H54" s="42" t="n">
        <v>1.0</v>
      </c>
      <c r="I54" s="41">
        <f t="shared" si="1"/>
        <v>0</v>
      </c>
      <c r="J54" s="122" t="n">
        <v>3.0</v>
      </c>
      <c r="K54" s="122" t="n">
        <v>6.0</v>
      </c>
      <c r="L54" s="122">
        <f t="shared" si="2"/>
        <v>0</v>
      </c>
      <c r="M54" s="85">
        <f t="shared" si="3"/>
        <v>0</v>
      </c>
      <c r="N54" s="85">
        <f t="shared" si="3"/>
        <v>0</v>
      </c>
      <c r="O54" s="85">
        <f t="shared" si="3"/>
        <v>0</v>
      </c>
      <c r="P54" s="64" t="n">
        <v>37.0</v>
      </c>
      <c r="Q54" s="85" t="n">
        <v>0.0</v>
      </c>
      <c r="R54" s="85" t="n">
        <v>14.29</v>
      </c>
      <c r="S54" s="85" t="n">
        <v>10.0</v>
      </c>
      <c r="T54" s="12"/>
      <c r="U54" s="108">
        <f t="shared" si="9"/>
        <v>0</v>
      </c>
      <c r="V54" s="12"/>
      <c r="W54" s="12"/>
      <c r="X54" s="12"/>
      <c r="Y54" s="12"/>
    </row>
    <row r="55" spans="2:30" ht="17.45" customHeight="1" thickBot="1" x14ac:dyDescent="0.2">
      <c r="C55" s="43" t="s">
        <v>58</v>
      </c>
      <c r="D55" s="28">
        <f>SUM(D53:D54)</f>
        <v>0</v>
      </c>
      <c r="E55" s="28">
        <f>SUM(E53:E54)</f>
        <v>0</v>
      </c>
      <c r="F55" s="28">
        <f t="shared" si="0"/>
        <v>0</v>
      </c>
      <c r="G55" s="28">
        <f>SUM(G53:G54)</f>
        <v>0</v>
      </c>
      <c r="H55" s="28">
        <f>SUM(H53:H54)</f>
        <v>0</v>
      </c>
      <c r="I55" s="28">
        <f t="shared" si="1"/>
        <v>0</v>
      </c>
      <c r="J55" s="123">
        <f>SUM(J53:J54)</f>
        <v>0</v>
      </c>
      <c r="K55" s="28">
        <f>SUM(K53:K54)</f>
        <v>0</v>
      </c>
      <c r="L55" s="28">
        <f t="shared" si="2"/>
        <v>0</v>
      </c>
      <c r="M55" s="81">
        <f t="shared" si="3"/>
        <v>0</v>
      </c>
      <c r="N55" s="81">
        <f t="shared" si="3"/>
        <v>0</v>
      </c>
      <c r="O55" s="82">
        <f t="shared" si="3"/>
        <v>0</v>
      </c>
      <c r="P55" s="61"/>
      <c r="Q55" s="81" t="n">
        <v>11.9</v>
      </c>
      <c r="R55" s="81" t="n">
        <v>6.19</v>
      </c>
      <c r="S55" s="82" t="n">
        <v>8.18</v>
      </c>
      <c r="T55" s="12"/>
      <c r="V55" s="12"/>
      <c r="W55" s="12"/>
      <c r="X55" s="12"/>
      <c r="Y55" s="12"/>
    </row>
    <row r="56" spans="2:30" ht="17.45" customHeight="1" thickTop="1" x14ac:dyDescent="0.15">
      <c r="C56" s="72" t="s">
        <v>59</v>
      </c>
      <c r="D56" s="55" t="n">
        <v>7.0</v>
      </c>
      <c r="E56" s="56" t="n">
        <v>3.0</v>
      </c>
      <c r="F56" s="50">
        <f t="shared" si="0"/>
        <v>0</v>
      </c>
      <c r="G56" s="57" t="n">
        <v>0.0</v>
      </c>
      <c r="H56" s="58" t="n">
        <v>1.0</v>
      </c>
      <c r="I56" s="50">
        <f t="shared" si="1"/>
        <v>0</v>
      </c>
      <c r="J56" s="122" t="n">
        <v>7.0</v>
      </c>
      <c r="K56" s="122" t="n">
        <v>2.0</v>
      </c>
      <c r="L56" s="122">
        <f t="shared" si="2"/>
        <v>0</v>
      </c>
      <c r="M56" s="92">
        <f t="shared" si="3"/>
        <v>0</v>
      </c>
      <c r="N56" s="93">
        <f t="shared" si="3"/>
        <v>0</v>
      </c>
      <c r="O56" s="93">
        <f t="shared" si="3"/>
        <v>0</v>
      </c>
      <c r="P56" s="68" t="n">
        <v>37.0</v>
      </c>
      <c r="Q56" s="92" t="n">
        <v>-12.5</v>
      </c>
      <c r="R56" s="93" t="n">
        <v>0.0</v>
      </c>
      <c r="S56" s="93" t="n">
        <v>-8.18</v>
      </c>
      <c r="T56" s="12"/>
      <c r="U56" s="108">
        <f>I56</f>
        <v>0</v>
      </c>
      <c r="V56" s="12"/>
      <c r="W56" s="12"/>
      <c r="X56" s="12"/>
      <c r="Y56" s="12"/>
    </row>
    <row r="57" spans="2:30" ht="17.45" customHeight="1" thickBot="1" x14ac:dyDescent="0.2">
      <c r="C57" s="71" t="s">
        <v>60</v>
      </c>
      <c r="D57" s="51">
        <f>SUM(D56:D56)</f>
        <v>0</v>
      </c>
      <c r="E57" s="51">
        <f>SUM(E56:E56)</f>
        <v>0</v>
      </c>
      <c r="F57" s="51">
        <f>SUM(D57:E57)</f>
        <v>0</v>
      </c>
      <c r="G57" s="51">
        <f>SUM(G56:G56)</f>
        <v>0</v>
      </c>
      <c r="H57" s="51">
        <f>SUM(H56:H56)</f>
        <v>0</v>
      </c>
      <c r="I57" s="51">
        <f>SUM(G57:H57)</f>
        <v>0</v>
      </c>
      <c r="J57" s="123">
        <f t="shared" ref="J57" si="10">D57-G57</f>
        <v>0</v>
      </c>
      <c r="K57" s="28">
        <f t="shared" ref="K57" si="11">E57-H57</f>
        <v>0</v>
      </c>
      <c r="L57" s="28">
        <f>SUM(J57:K57)</f>
        <v>0</v>
      </c>
      <c r="M57" s="90">
        <f t="shared" si="3"/>
        <v>0</v>
      </c>
      <c r="N57" s="90">
        <f t="shared" si="3"/>
        <v>0</v>
      </c>
      <c r="O57" s="90">
        <f t="shared" si="3"/>
        <v>0</v>
      </c>
      <c r="P57" s="66"/>
      <c r="Q57" s="90" t="n">
        <v>-12.5</v>
      </c>
      <c r="R57" s="90" t="n">
        <v>0.0</v>
      </c>
      <c r="S57" s="90" t="n">
        <v>-8.18</v>
      </c>
      <c r="T57" s="12"/>
      <c r="V57" s="12"/>
      <c r="W57" s="12"/>
      <c r="X57" s="12"/>
      <c r="Y57" s="12"/>
    </row>
    <row r="58" spans="2:30" ht="17.45" customHeight="1" thickTop="1" thickBot="1" x14ac:dyDescent="0.2">
      <c r="B58" s="7" t="s">
        <v>20</v>
      </c>
      <c r="C58" s="44" t="s">
        <v>61</v>
      </c>
      <c r="D58" s="45">
        <f>D57+D55+D52+D48+D46</f>
        <v>0</v>
      </c>
      <c r="E58" s="45">
        <f>E57+E55+E52+E48+E46</f>
        <v>0</v>
      </c>
      <c r="F58" s="45">
        <f t="shared" si="0"/>
        <v>0</v>
      </c>
      <c r="G58" s="45">
        <f>G57+G55+G52+G48+G46</f>
        <v>0</v>
      </c>
      <c r="H58" s="45">
        <f>H57+H55+H52+H48+H46</f>
        <v>0</v>
      </c>
      <c r="I58" s="45">
        <f t="shared" si="1"/>
        <v>0</v>
      </c>
      <c r="J58" s="28">
        <f>J57+J55+J52+J48+J46</f>
        <v>0</v>
      </c>
      <c r="K58" s="28">
        <f>K57+K55+K52+K48+K46</f>
        <v>0</v>
      </c>
      <c r="L58" s="28">
        <f t="shared" si="2"/>
        <v>0</v>
      </c>
      <c r="M58" s="86">
        <f t="shared" si="3"/>
        <v>0</v>
      </c>
      <c r="N58" s="86">
        <f t="shared" si="3"/>
        <v>0</v>
      </c>
      <c r="O58" s="94">
        <f t="shared" si="3"/>
        <v>0</v>
      </c>
      <c r="P58" s="69"/>
      <c r="Q58" s="86" t="n">
        <v>4.05</v>
      </c>
      <c r="R58" s="86" t="n">
        <v>2.4</v>
      </c>
      <c r="S58" s="94" t="n">
        <v>3.11</v>
      </c>
      <c r="T58" s="12"/>
      <c r="V58" s="12"/>
      <c r="W58" s="12"/>
      <c r="X58" s="12"/>
      <c r="Y58" s="12"/>
    </row>
    <row r="59" spans="2:30" ht="17.45" customHeight="1" thickTop="1" thickBot="1" x14ac:dyDescent="0.2">
      <c r="C59" s="44" t="s">
        <v>62</v>
      </c>
      <c r="D59" s="45">
        <f>SUMIF($B$5:$B$58,"計",D5:D58)</f>
        <v>0</v>
      </c>
      <c r="E59" s="45">
        <f>SUMIF($B$5:$B$58,"計",E5:E58)</f>
        <v>0</v>
      </c>
      <c r="F59" s="45">
        <f t="shared" si="0"/>
        <v>0</v>
      </c>
      <c r="G59" s="45">
        <f>SUMIF($B$5:$B$58,"計",G5:G58)</f>
        <v>0</v>
      </c>
      <c r="H59" s="45">
        <f>SUMIF($B$5:$B$58,"計",H5:H58)</f>
        <v>0</v>
      </c>
      <c r="I59" s="45">
        <f t="shared" si="1"/>
        <v>0</v>
      </c>
      <c r="J59" s="28">
        <f>SUMIF($B$5:$B$58,"計",J5:J58)</f>
        <v>0</v>
      </c>
      <c r="K59" s="28">
        <f>SUMIF($B$5:$B$58,"計",K5:K58)</f>
        <v>0</v>
      </c>
      <c r="L59" s="28">
        <f t="shared" si="2"/>
        <v>0</v>
      </c>
      <c r="M59" s="86">
        <f t="shared" si="3"/>
        <v>0</v>
      </c>
      <c r="N59" s="86">
        <f t="shared" si="3"/>
        <v>0</v>
      </c>
      <c r="O59" s="94">
        <f t="shared" si="3"/>
        <v>0</v>
      </c>
      <c r="P59" s="70"/>
      <c r="Q59" s="86" t="n">
        <v>-0.41</v>
      </c>
      <c r="R59" s="86" t="n">
        <v>-0.5</v>
      </c>
      <c r="S59" s="94" t="n">
        <v>-0.5</v>
      </c>
      <c r="T59" s="12"/>
      <c r="V59" s="12"/>
      <c r="W59" s="12"/>
      <c r="X59" s="12"/>
      <c r="Y59" s="12"/>
      <c r="Z59" s="11"/>
      <c r="AA59" s="11"/>
      <c r="AC59" s="11"/>
      <c r="AD59" s="11"/>
    </row>
    <row r="60" spans="2:30" ht="17.25" customHeight="1" thickTop="1" x14ac:dyDescent="0.15"/>
  </sheetData>
  <sheetProtection formatRows="0"/>
  <mergeCells count="10">
    <mergeCell ref="C3:C4"/>
    <mergeCell ref="Q2:S2"/>
    <mergeCell ref="Q3:S3"/>
    <mergeCell ref="P3:P4"/>
    <mergeCell ref="G1:L1"/>
    <mergeCell ref="P1:Q1"/>
    <mergeCell ref="D3:F3"/>
    <mergeCell ref="G3:I3"/>
    <mergeCell ref="J3:L3"/>
    <mergeCell ref="M3:O3"/>
  </mergeCells>
  <phoneticPr fontId="3"/>
  <conditionalFormatting sqref="T16:Y17 T10:T15 V10:Y15">
    <cfRule type="cellIs" dxfId="1" priority="2" stopIfTrue="1" operator="greaterThan">
      <formula>100</formula>
    </cfRule>
  </conditionalFormatting>
  <conditionalFormatting sqref="T55:Y55 T53:T54 V53:Y54">
    <cfRule type="cellIs" dxfId="0" priority="1" stopIfTrue="1" operator="greaterThan">
      <formula>100</formula>
    </cfRule>
  </conditionalFormatting>
  <dataValidations count="2">
    <dataValidation type="whole" allowBlank="1" showInputMessage="1" showErrorMessage="1" errorTitle="入力値チェック" error="数値以外の入力は出来ません。" sqref="G5:H7 G56:H56 D41:E45 G41:H45 G49:H51 D49:E51 D18:E38 G53:H54 D9:E15 G9:H15 G18:H38 G47:H47 D47:E47 D53:E54 D56:E56 D5:E7" xr:uid="{00000000-0002-0000-0000-000000000000}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 xr:uid="{00000000-0002-0000-0000-000001000000}">
      <formula1>0</formula1>
      <formula2>0.999305555555556</formula2>
    </dataValidation>
  </dataValidations>
  <printOptions horizontalCentered="1"/>
  <pageMargins left="0.11811023622047245" right="0.11811023622047245" top="0.51" bottom="0.35433070866141736" header="0.27559055118110237" footer="0.11811023622047245"/>
  <pageSetup paperSize="9" scale="85" orientation="landscape" r:id="rId1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>
      <selection activeCell="C2" sqref="C2:E2"/>
    </sheetView>
  </sheetViews>
  <sheetFormatPr defaultRowHeight="13.5" x14ac:dyDescent="0.15"/>
  <cols>
    <col min="1" max="1" customWidth="true" width="3.75" collapsed="false"/>
    <col min="2" max="2" bestFit="true" customWidth="true" width="13.0" collapsed="false"/>
  </cols>
  <sheetData>
    <row r="1" spans="1:5" x14ac:dyDescent="0.15">
      <c r="A1" t="s">
        <v>71</v>
      </c>
      <c r="D1" t="s">
        <v>88</v>
      </c>
    </row>
    <row r="2" spans="1:5" x14ac:dyDescent="0.15">
      <c r="B2" s="139" t="s">
        <v>86</v>
      </c>
      <c r="C2" s="139" t="s">
        <v>87</v>
      </c>
      <c r="D2" s="139"/>
      <c r="E2" s="139"/>
    </row>
    <row r="3" spans="1:5" ht="14.25" thickBot="1" x14ac:dyDescent="0.2">
      <c r="B3" s="140"/>
      <c r="C3" s="95" t="s">
        <v>68</v>
      </c>
      <c r="D3" s="95" t="s">
        <v>69</v>
      </c>
      <c r="E3" s="95" t="s">
        <v>70</v>
      </c>
    </row>
    <row r="4" spans="1:5" ht="14.25" thickTop="1" x14ac:dyDescent="0.15">
      <c r="B4" s="96" t="s">
        <v>8</v>
      </c>
      <c r="C4" s="100">
        <v>19.7</v>
      </c>
      <c r="D4" s="100">
        <v>21.51</v>
      </c>
      <c r="E4" s="100">
        <v>20.75</v>
      </c>
    </row>
    <row r="5" spans="1:5" x14ac:dyDescent="0.15">
      <c r="B5" s="97" t="s">
        <v>9</v>
      </c>
      <c r="C5" s="101">
        <v>25.45</v>
      </c>
      <c r="D5" s="101">
        <v>22.67</v>
      </c>
      <c r="E5" s="101">
        <v>23.85</v>
      </c>
    </row>
    <row r="6" spans="1:5" x14ac:dyDescent="0.15">
      <c r="B6" s="97" t="s">
        <v>10</v>
      </c>
      <c r="C6" s="101">
        <v>28.36</v>
      </c>
      <c r="D6" s="101">
        <v>17.920000000000002</v>
      </c>
      <c r="E6" s="101">
        <v>21.97</v>
      </c>
    </row>
    <row r="7" spans="1:5" ht="14.25" thickBot="1" x14ac:dyDescent="0.2">
      <c r="B7" s="95" t="s">
        <v>72</v>
      </c>
      <c r="C7" s="102">
        <v>24.47</v>
      </c>
      <c r="D7" s="102">
        <v>20.440000000000001</v>
      </c>
      <c r="E7" s="102">
        <v>22.08</v>
      </c>
    </row>
    <row r="8" spans="1:5" ht="14.25" thickTop="1" x14ac:dyDescent="0.15">
      <c r="B8" s="97" t="s">
        <v>12</v>
      </c>
      <c r="C8" s="101">
        <v>22.79</v>
      </c>
      <c r="D8" s="101">
        <v>16.38</v>
      </c>
      <c r="E8" s="101">
        <v>19.84</v>
      </c>
    </row>
    <row r="9" spans="1:5" x14ac:dyDescent="0.15">
      <c r="B9" s="97" t="s">
        <v>13</v>
      </c>
      <c r="C9" s="101">
        <v>32.61</v>
      </c>
      <c r="D9" s="101">
        <v>12.5</v>
      </c>
      <c r="E9" s="101">
        <v>24.36</v>
      </c>
    </row>
    <row r="10" spans="1:5" x14ac:dyDescent="0.15">
      <c r="B10" s="97" t="s">
        <v>14</v>
      </c>
      <c r="C10" s="101">
        <v>31.82</v>
      </c>
      <c r="D10" s="101">
        <v>25</v>
      </c>
      <c r="E10" s="101">
        <v>28.41</v>
      </c>
    </row>
    <row r="11" spans="1:5" x14ac:dyDescent="0.15">
      <c r="B11" s="97" t="s">
        <v>15</v>
      </c>
      <c r="C11" s="101">
        <v>18.18</v>
      </c>
      <c r="D11" s="101">
        <v>13.33</v>
      </c>
      <c r="E11" s="101">
        <v>15.38</v>
      </c>
    </row>
    <row r="12" spans="1:5" x14ac:dyDescent="0.15">
      <c r="B12" s="97" t="s">
        <v>16</v>
      </c>
      <c r="C12" s="101">
        <v>17.239999999999998</v>
      </c>
      <c r="D12" s="101">
        <v>13.79</v>
      </c>
      <c r="E12" s="101">
        <v>15.52</v>
      </c>
    </row>
    <row r="13" spans="1:5" x14ac:dyDescent="0.15">
      <c r="B13" s="97" t="s">
        <v>17</v>
      </c>
      <c r="C13" s="101">
        <v>28</v>
      </c>
      <c r="D13" s="101">
        <v>22.73</v>
      </c>
      <c r="E13" s="101">
        <v>25.53</v>
      </c>
    </row>
    <row r="14" spans="1:5" x14ac:dyDescent="0.15">
      <c r="B14" s="97" t="s">
        <v>18</v>
      </c>
      <c r="C14" s="101">
        <v>20</v>
      </c>
      <c r="D14" s="101">
        <v>9.09</v>
      </c>
      <c r="E14" s="101">
        <v>14.29</v>
      </c>
    </row>
    <row r="15" spans="1:5" ht="14.25" thickBot="1" x14ac:dyDescent="0.2">
      <c r="B15" s="95" t="s">
        <v>73</v>
      </c>
      <c r="C15" s="102">
        <v>25</v>
      </c>
      <c r="D15" s="102">
        <v>16.899999999999999</v>
      </c>
      <c r="E15" s="102">
        <v>21.14</v>
      </c>
    </row>
    <row r="16" spans="1:5" ht="15" thickTop="1" thickBot="1" x14ac:dyDescent="0.2">
      <c r="B16" s="98" t="s">
        <v>74</v>
      </c>
      <c r="C16" s="103">
        <v>24.8</v>
      </c>
      <c r="D16" s="103">
        <v>18.64</v>
      </c>
      <c r="E16" s="103">
        <v>21.55</v>
      </c>
    </row>
    <row r="17" spans="2:5" ht="14.25" thickTop="1" x14ac:dyDescent="0.15">
      <c r="B17" s="97" t="s">
        <v>22</v>
      </c>
      <c r="C17" s="101">
        <v>23.81</v>
      </c>
      <c r="D17" s="101">
        <v>18.059999999999999</v>
      </c>
      <c r="E17" s="101">
        <v>20.74</v>
      </c>
    </row>
    <row r="18" spans="2:5" x14ac:dyDescent="0.15">
      <c r="B18" s="97" t="s">
        <v>23</v>
      </c>
      <c r="C18" s="101">
        <v>13.33</v>
      </c>
      <c r="D18" s="101">
        <v>16</v>
      </c>
      <c r="E18" s="101">
        <v>15</v>
      </c>
    </row>
    <row r="19" spans="2:5" x14ac:dyDescent="0.15">
      <c r="B19" s="97" t="s">
        <v>24</v>
      </c>
      <c r="C19" s="101">
        <v>34.04</v>
      </c>
      <c r="D19" s="101">
        <v>13.64</v>
      </c>
      <c r="E19" s="101">
        <v>24.18</v>
      </c>
    </row>
    <row r="20" spans="2:5" x14ac:dyDescent="0.15">
      <c r="B20" s="97" t="s">
        <v>25</v>
      </c>
      <c r="C20" s="101">
        <v>13.33</v>
      </c>
      <c r="D20" s="101">
        <v>12.82</v>
      </c>
      <c r="E20" s="101">
        <v>13.1</v>
      </c>
    </row>
    <row r="21" spans="2:5" x14ac:dyDescent="0.15">
      <c r="B21" s="97" t="s">
        <v>26</v>
      </c>
      <c r="C21" s="101">
        <v>25</v>
      </c>
      <c r="D21" s="101">
        <v>19.350000000000001</v>
      </c>
      <c r="E21" s="101">
        <v>21.82</v>
      </c>
    </row>
    <row r="22" spans="2:5" x14ac:dyDescent="0.15">
      <c r="B22" s="97" t="s">
        <v>27</v>
      </c>
      <c r="C22" s="101">
        <v>5.56</v>
      </c>
      <c r="D22" s="101">
        <v>17.649999999999999</v>
      </c>
      <c r="E22" s="101">
        <v>13.46</v>
      </c>
    </row>
    <row r="23" spans="2:5" x14ac:dyDescent="0.15">
      <c r="B23" s="97" t="s">
        <v>28</v>
      </c>
      <c r="C23" s="101">
        <v>24.56</v>
      </c>
      <c r="D23" s="101">
        <v>13.04</v>
      </c>
      <c r="E23" s="101">
        <v>18.25</v>
      </c>
    </row>
    <row r="24" spans="2:5" x14ac:dyDescent="0.15">
      <c r="B24" s="97" t="s">
        <v>29</v>
      </c>
      <c r="C24" s="101">
        <v>18.329999999999998</v>
      </c>
      <c r="D24" s="101">
        <v>15</v>
      </c>
      <c r="E24" s="101">
        <v>17</v>
      </c>
    </row>
    <row r="25" spans="2:5" x14ac:dyDescent="0.15">
      <c r="B25" s="97" t="s">
        <v>30</v>
      </c>
      <c r="C25" s="101">
        <v>33.33</v>
      </c>
      <c r="D25" s="101">
        <v>17.86</v>
      </c>
      <c r="E25" s="101">
        <v>25</v>
      </c>
    </row>
    <row r="26" spans="2:5" x14ac:dyDescent="0.15">
      <c r="B26" s="97" t="s">
        <v>31</v>
      </c>
      <c r="C26" s="101">
        <v>21.74</v>
      </c>
      <c r="D26" s="101">
        <v>14.71</v>
      </c>
      <c r="E26" s="101">
        <v>18.75</v>
      </c>
    </row>
    <row r="27" spans="2:5" x14ac:dyDescent="0.15">
      <c r="B27" s="97" t="s">
        <v>32</v>
      </c>
      <c r="C27" s="101">
        <v>16.22</v>
      </c>
      <c r="D27" s="101">
        <v>10</v>
      </c>
      <c r="E27" s="101">
        <v>12.99</v>
      </c>
    </row>
    <row r="28" spans="2:5" x14ac:dyDescent="0.15">
      <c r="B28" s="97" t="s">
        <v>33</v>
      </c>
      <c r="C28" s="101">
        <v>13.79</v>
      </c>
      <c r="D28" s="101">
        <v>10</v>
      </c>
      <c r="E28" s="101">
        <v>11.86</v>
      </c>
    </row>
    <row r="29" spans="2:5" x14ac:dyDescent="0.15">
      <c r="B29" s="97" t="s">
        <v>34</v>
      </c>
      <c r="C29" s="101">
        <v>17.07</v>
      </c>
      <c r="D29" s="101">
        <v>14.29</v>
      </c>
      <c r="E29" s="101">
        <v>15.94</v>
      </c>
    </row>
    <row r="30" spans="2:5" x14ac:dyDescent="0.15">
      <c r="B30" s="97" t="s">
        <v>35</v>
      </c>
      <c r="C30" s="101">
        <v>25</v>
      </c>
      <c r="D30" s="101">
        <v>33.33</v>
      </c>
      <c r="E30" s="101">
        <v>30</v>
      </c>
    </row>
    <row r="31" spans="2:5" x14ac:dyDescent="0.15">
      <c r="B31" s="97" t="s">
        <v>36</v>
      </c>
      <c r="C31" s="101">
        <v>17.14</v>
      </c>
      <c r="D31" s="101">
        <v>17.39</v>
      </c>
      <c r="E31" s="101">
        <v>17.239999999999998</v>
      </c>
    </row>
    <row r="32" spans="2:5" x14ac:dyDescent="0.15">
      <c r="B32" s="97" t="s">
        <v>37</v>
      </c>
      <c r="C32" s="101">
        <v>16.670000000000002</v>
      </c>
      <c r="D32" s="101">
        <v>20</v>
      </c>
      <c r="E32" s="101">
        <v>18.18</v>
      </c>
    </row>
    <row r="33" spans="2:5" x14ac:dyDescent="0.15">
      <c r="B33" s="97" t="s">
        <v>38</v>
      </c>
      <c r="C33" s="101">
        <v>20</v>
      </c>
      <c r="D33" s="101">
        <v>30</v>
      </c>
      <c r="E33" s="101">
        <v>26.67</v>
      </c>
    </row>
    <row r="34" spans="2:5" x14ac:dyDescent="0.15">
      <c r="B34" s="97" t="s">
        <v>39</v>
      </c>
      <c r="C34" s="101">
        <v>40</v>
      </c>
      <c r="D34" s="101">
        <v>7.69</v>
      </c>
      <c r="E34" s="101">
        <v>21.74</v>
      </c>
    </row>
    <row r="35" spans="2:5" x14ac:dyDescent="0.15">
      <c r="B35" s="97" t="s">
        <v>40</v>
      </c>
      <c r="C35" s="101">
        <v>13.04</v>
      </c>
      <c r="D35" s="101">
        <v>31.58</v>
      </c>
      <c r="E35" s="101">
        <v>21.43</v>
      </c>
    </row>
    <row r="36" spans="2:5" x14ac:dyDescent="0.15">
      <c r="B36" s="97" t="s">
        <v>41</v>
      </c>
      <c r="C36" s="101">
        <v>17.649999999999999</v>
      </c>
      <c r="D36" s="101">
        <v>18.75</v>
      </c>
      <c r="E36" s="101">
        <v>18.18</v>
      </c>
    </row>
    <row r="37" spans="2:5" x14ac:dyDescent="0.15">
      <c r="B37" s="97" t="s">
        <v>42</v>
      </c>
      <c r="C37" s="101">
        <v>5.56</v>
      </c>
      <c r="D37" s="101">
        <v>15</v>
      </c>
      <c r="E37" s="101">
        <v>10.53</v>
      </c>
    </row>
    <row r="38" spans="2:5" ht="14.25" thickBot="1" x14ac:dyDescent="0.2">
      <c r="B38" s="95" t="s">
        <v>75</v>
      </c>
      <c r="C38" s="102">
        <v>20.12</v>
      </c>
      <c r="D38" s="102">
        <v>16.07</v>
      </c>
      <c r="E38" s="102">
        <v>18.100000000000001</v>
      </c>
    </row>
    <row r="39" spans="2:5" ht="15" thickTop="1" thickBot="1" x14ac:dyDescent="0.2">
      <c r="B39" s="98" t="s">
        <v>76</v>
      </c>
      <c r="C39" s="103">
        <v>22.16</v>
      </c>
      <c r="D39" s="103">
        <v>17.260000000000002</v>
      </c>
      <c r="E39" s="103">
        <v>19.649999999999999</v>
      </c>
    </row>
    <row r="40" spans="2:5" ht="14.25" thickTop="1" x14ac:dyDescent="0.15">
      <c r="B40" s="97" t="s">
        <v>44</v>
      </c>
      <c r="C40" s="101">
        <v>25</v>
      </c>
      <c r="D40" s="101">
        <v>0</v>
      </c>
      <c r="E40" s="101">
        <v>20</v>
      </c>
    </row>
    <row r="41" spans="2:5" x14ac:dyDescent="0.15">
      <c r="B41" s="97" t="s">
        <v>45</v>
      </c>
      <c r="C41" s="101">
        <v>33.33</v>
      </c>
      <c r="D41" s="101">
        <v>33.33</v>
      </c>
      <c r="E41" s="101">
        <v>33.33</v>
      </c>
    </row>
    <row r="42" spans="2:5" x14ac:dyDescent="0.15">
      <c r="B42" s="97" t="s">
        <v>46</v>
      </c>
      <c r="C42" s="101">
        <v>33.33</v>
      </c>
      <c r="D42" s="101">
        <v>20</v>
      </c>
      <c r="E42" s="101">
        <v>25</v>
      </c>
    </row>
    <row r="43" spans="2:5" x14ac:dyDescent="0.15">
      <c r="B43" s="97" t="s">
        <v>47</v>
      </c>
      <c r="C43" s="101">
        <v>0</v>
      </c>
      <c r="D43" s="101">
        <v>0</v>
      </c>
      <c r="E43" s="101">
        <v>0</v>
      </c>
    </row>
    <row r="44" spans="2:5" x14ac:dyDescent="0.15">
      <c r="B44" s="97" t="s">
        <v>48</v>
      </c>
      <c r="C44" s="101">
        <v>33.33</v>
      </c>
      <c r="D44" s="101">
        <v>50</v>
      </c>
      <c r="E44" s="101">
        <v>44.44</v>
      </c>
    </row>
    <row r="45" spans="2:5" ht="14.25" thickBot="1" x14ac:dyDescent="0.2">
      <c r="B45" s="95" t="s">
        <v>77</v>
      </c>
      <c r="C45" s="102">
        <v>26.67</v>
      </c>
      <c r="D45" s="102">
        <v>25</v>
      </c>
      <c r="E45" s="102">
        <v>25.71</v>
      </c>
    </row>
    <row r="46" spans="2:5" ht="14.25" thickTop="1" x14ac:dyDescent="0.15">
      <c r="B46" s="97" t="s">
        <v>78</v>
      </c>
      <c r="C46" s="101">
        <v>9.09</v>
      </c>
      <c r="D46" s="101">
        <v>31.25</v>
      </c>
      <c r="E46" s="101">
        <v>22.22</v>
      </c>
    </row>
    <row r="47" spans="2:5" ht="14.25" thickBot="1" x14ac:dyDescent="0.2">
      <c r="B47" s="95" t="s">
        <v>79</v>
      </c>
      <c r="C47" s="102">
        <v>9.09</v>
      </c>
      <c r="D47" s="102">
        <v>31.25</v>
      </c>
      <c r="E47" s="102">
        <v>22.22</v>
      </c>
    </row>
    <row r="48" spans="2:5" ht="14.25" thickTop="1" x14ac:dyDescent="0.15">
      <c r="B48" s="97" t="s">
        <v>52</v>
      </c>
      <c r="C48" s="101">
        <v>14.29</v>
      </c>
      <c r="D48" s="101">
        <v>25</v>
      </c>
      <c r="E48" s="101">
        <v>21.05</v>
      </c>
    </row>
    <row r="49" spans="2:5" x14ac:dyDescent="0.15">
      <c r="B49" s="97" t="s">
        <v>53</v>
      </c>
      <c r="C49" s="101">
        <v>16.670000000000002</v>
      </c>
      <c r="D49" s="101">
        <v>33.33</v>
      </c>
      <c r="E49" s="101">
        <v>23.33</v>
      </c>
    </row>
    <row r="50" spans="2:5" x14ac:dyDescent="0.15">
      <c r="B50" s="97" t="s">
        <v>54</v>
      </c>
      <c r="C50" s="101">
        <v>16.670000000000002</v>
      </c>
      <c r="D50" s="101">
        <v>8.33</v>
      </c>
      <c r="E50" s="101">
        <v>11.11</v>
      </c>
    </row>
    <row r="51" spans="2:5" ht="14.25" thickBot="1" x14ac:dyDescent="0.2">
      <c r="B51" s="95" t="s">
        <v>80</v>
      </c>
      <c r="C51" s="102">
        <v>16.13</v>
      </c>
      <c r="D51" s="102">
        <v>22.22</v>
      </c>
      <c r="E51" s="102">
        <v>19.399999999999999</v>
      </c>
    </row>
    <row r="52" spans="2:5" ht="14.25" thickTop="1" x14ac:dyDescent="0.15">
      <c r="B52" s="97" t="s">
        <v>56</v>
      </c>
      <c r="C52" s="101">
        <v>0</v>
      </c>
      <c r="D52" s="101">
        <v>22.22</v>
      </c>
      <c r="E52" s="101">
        <v>16.670000000000002</v>
      </c>
    </row>
    <row r="53" spans="2:5" x14ac:dyDescent="0.15">
      <c r="B53" s="97" t="s">
        <v>57</v>
      </c>
      <c r="C53" s="101">
        <v>0</v>
      </c>
      <c r="D53" s="101">
        <v>0</v>
      </c>
      <c r="E53" s="101">
        <v>0</v>
      </c>
    </row>
    <row r="54" spans="2:5" ht="14.25" thickBot="1" x14ac:dyDescent="0.2">
      <c r="B54" s="95" t="s">
        <v>81</v>
      </c>
      <c r="C54" s="102">
        <v>0</v>
      </c>
      <c r="D54" s="102">
        <v>14.29</v>
      </c>
      <c r="E54" s="102">
        <v>10</v>
      </c>
    </row>
    <row r="55" spans="2:5" ht="14.25" thickTop="1" x14ac:dyDescent="0.15">
      <c r="B55" s="97" t="s">
        <v>82</v>
      </c>
      <c r="C55" s="101">
        <v>22.22</v>
      </c>
      <c r="D55" s="101">
        <v>50</v>
      </c>
      <c r="E55" s="101">
        <v>27.27</v>
      </c>
    </row>
    <row r="56" spans="2:5" ht="14.25" thickBot="1" x14ac:dyDescent="0.2">
      <c r="B56" s="95" t="s">
        <v>83</v>
      </c>
      <c r="C56" s="102">
        <v>22.22</v>
      </c>
      <c r="D56" s="102">
        <v>50</v>
      </c>
      <c r="E56" s="102">
        <v>27.27</v>
      </c>
    </row>
    <row r="57" spans="2:5" ht="15" thickTop="1" thickBot="1" x14ac:dyDescent="0.2">
      <c r="B57" s="98" t="s">
        <v>84</v>
      </c>
      <c r="C57" s="103">
        <v>16.670000000000002</v>
      </c>
      <c r="D57" s="103">
        <v>23.86</v>
      </c>
      <c r="E57" s="103">
        <v>20.63</v>
      </c>
    </row>
    <row r="58" spans="2:5" ht="14.25" thickTop="1" x14ac:dyDescent="0.15">
      <c r="B58" s="99" t="s">
        <v>85</v>
      </c>
      <c r="C58" s="104">
        <v>21.84</v>
      </c>
      <c r="D58" s="104">
        <v>17.71</v>
      </c>
      <c r="E58" s="104">
        <v>19.71</v>
      </c>
    </row>
  </sheetData>
  <mergeCells count="2">
    <mergeCell ref="C2:E2"/>
    <mergeCell ref="B2:B3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15</vt:i4>
      </vt:variant>
    </vt:vector>
  </HeadingPairs>
  <TitlesOfParts>
    <vt:vector size="17" baseType="lpstr">
      <vt:lpstr>投票確定</vt:lpstr>
      <vt:lpstr>前回投票率</vt:lpstr>
      <vt:lpstr>投票確定!Print_Area</vt:lpstr>
      <vt:lpstr>投票確定!Print_Titles</vt:lpstr>
      <vt:lpstr>RP040430_HEAD_DATE</vt:lpstr>
      <vt:lpstr>RP040430_HEAD_TIME</vt:lpstr>
      <vt:lpstr>RP040430_HEAD_TITLE</vt:lpstr>
      <vt:lpstr>RP040430_明細_棄権者数_女</vt:lpstr>
      <vt:lpstr>RP040430_明細_棄権者数_男</vt:lpstr>
      <vt:lpstr>RP040430_明細_順位</vt:lpstr>
      <vt:lpstr>RP040430_明細_前回比較総投票率</vt:lpstr>
      <vt:lpstr>RP040430_明細_前回比較総投票率_女</vt:lpstr>
      <vt:lpstr>RP040430_明細_前回比較総投票率_男</vt:lpstr>
      <vt:lpstr>RP040430_明細_総投票数_女</vt:lpstr>
      <vt:lpstr>RP040430_明細_総投票数_男</vt:lpstr>
      <vt:lpstr>RP040430_明細_当日有権者数_女</vt:lpstr>
      <vt:lpstr>RP040430_明細_当日有権者数_男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法人営業本部</dc:creator>
  <cp:lastModifiedBy>森下 遼祐</cp:lastModifiedBy>
  <cp:lastPrinted>2019-07-06T13:32:57Z</cp:lastPrinted>
  <dcterms:modified xsi:type="dcterms:W3CDTF">2022-06-15T08:50:14Z</dcterms:modified>
</cp:coreProperties>
</file>