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ilesv1\各課フォルダ\1020 財政部\1000 財政課\平成26年度 作業用フォルダ\_統合OA各課キャビネット(H26.7.9現在)\財政係\財政状況資料集（市町財政比較分析表）\令和05年度分\９月回答分（次年度）連結・分析\20250916【修正依頼：918（木）〆】令和４年度財政状況資料集について（2回目・地方公会計関係）\県提出\"/>
    </mc:Choice>
  </mc:AlternateContent>
  <bookViews>
    <workbookView xWindow="-108" yWindow="-108" windowWidth="19416" windowHeight="102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W41" i="10"/>
  <c r="BE41" i="10"/>
  <c r="AM41" i="10"/>
  <c r="U41" i="10"/>
  <c r="E41" i="10"/>
  <c r="C41" i="10" s="1"/>
  <c r="DG40" i="10"/>
  <c r="CQ40" i="10"/>
  <c r="CO40" i="10"/>
  <c r="BY40" i="10"/>
  <c r="BW40" i="10"/>
  <c r="BE40" i="10"/>
  <c r="AM40" i="10"/>
  <c r="U40" i="10"/>
  <c r="E40" i="10"/>
  <c r="C40" i="10" s="1"/>
  <c r="DG39" i="10"/>
  <c r="CQ39" i="10"/>
  <c r="CO39" i="10"/>
  <c r="BY39" i="10"/>
  <c r="BE39" i="10"/>
  <c r="AM39" i="10"/>
  <c r="U39" i="10"/>
  <c r="E39" i="10"/>
  <c r="C39" i="10" s="1"/>
  <c r="DG38" i="10"/>
  <c r="CQ38" i="10"/>
  <c r="CO38" i="10"/>
  <c r="BY38" i="10"/>
  <c r="BE38" i="10"/>
  <c r="AM38" i="10"/>
  <c r="U38" i="10"/>
  <c r="E38" i="10"/>
  <c r="C38" i="10" s="1"/>
  <c r="DG37" i="10"/>
  <c r="CQ37" i="10"/>
  <c r="CO37" i="10"/>
  <c r="BY37" i="10"/>
  <c r="BE37" i="10"/>
  <c r="AM37" i="10"/>
  <c r="U37" i="10"/>
  <c r="E37" i="10"/>
  <c r="C37" i="10" s="1"/>
  <c r="DG36" i="10"/>
  <c r="CQ36" i="10"/>
  <c r="CO36" i="10"/>
  <c r="BY36" i="10"/>
  <c r="BE36" i="10"/>
  <c r="AO36" i="10"/>
  <c r="W36" i="10"/>
  <c r="E36" i="10"/>
  <c r="C36" i="10" s="1"/>
  <c r="DG35" i="10"/>
  <c r="CQ35" i="10"/>
  <c r="BY35" i="10"/>
  <c r="BE35" i="10"/>
  <c r="AO35" i="10"/>
  <c r="W35" i="10"/>
  <c r="E35" i="10"/>
  <c r="C35" i="10" s="1"/>
  <c r="DG34" i="10"/>
  <c r="CQ34" i="10"/>
  <c r="BY34" i="10"/>
  <c r="BE34" i="10"/>
  <c r="AO34" i="10"/>
  <c r="W34" i="10"/>
  <c r="E34" i="10"/>
  <c r="C34" i="10" s="1"/>
  <c r="U34" i="10" l="1"/>
  <c r="BW34" i="10" l="1"/>
  <c r="BW35" i="10" s="1"/>
  <c r="BW36" i="10" s="1"/>
  <c r="BW37" i="10" s="1"/>
  <c r="BW38" i="10" s="1"/>
  <c r="BW39" i="10" s="1"/>
  <c r="U35" i="10"/>
  <c r="U36" i="10" s="1"/>
  <c r="CO34" i="10"/>
  <c r="CO35" i="10" s="1"/>
  <c r="AM34" i="10"/>
  <c r="AM35" i="10" s="1"/>
  <c r="AM36" i="10" s="1"/>
</calcChain>
</file>

<file path=xl/sharedStrings.xml><?xml version="1.0" encoding="utf-8"?>
<sst xmlns="http://schemas.openxmlformats.org/spreadsheetml/2006/main" count="1085" uniqueCount="546">
  <si>
    <t>組合等が起こした地方債の元利償還金に対する負担金等</t>
  </si>
  <si>
    <t>一時借入金の利子</t>
    <rPh sb="0" eb="2">
      <t>イチジ</t>
    </rPh>
    <rPh sb="2" eb="5">
      <t>カリイレキン</t>
    </rPh>
    <rPh sb="6" eb="8">
      <t>リシ</t>
    </rPh>
    <phoneticPr fontId="32"/>
  </si>
  <si>
    <t>R01</t>
  </si>
  <si>
    <t>標準財政規模比（％）</t>
  </si>
  <si>
    <t>財政調整基金残高</t>
    <rPh sb="0" eb="2">
      <t>ザイセイ</t>
    </rPh>
    <rPh sb="2" eb="4">
      <t>チョウセイ</t>
    </rPh>
    <rPh sb="4" eb="6">
      <t>キキン</t>
    </rPh>
    <rPh sb="6" eb="8">
      <t>ザンダカ</t>
    </rPh>
    <phoneticPr fontId="33"/>
  </si>
  <si>
    <t>実質収支額</t>
    <rPh sb="0" eb="2">
      <t>ジッシツ</t>
    </rPh>
    <rPh sb="2" eb="4">
      <t>シュウシ</t>
    </rPh>
    <rPh sb="4" eb="5">
      <t>ガク</t>
    </rPh>
    <phoneticPr fontId="33"/>
  </si>
  <si>
    <t>（参考）</t>
    <rPh sb="1" eb="3">
      <t>サンコウ</t>
    </rPh>
    <phoneticPr fontId="33"/>
  </si>
  <si>
    <t>第2次</t>
    <rPh sb="0" eb="1">
      <t>ダイ</t>
    </rPh>
    <rPh sb="2" eb="3">
      <t>ジ</t>
    </rPh>
    <phoneticPr fontId="33"/>
  </si>
  <si>
    <t>(Ｂ)</t>
  </si>
  <si>
    <t>区分</t>
    <rPh sb="0" eb="2">
      <t>クブン</t>
    </rPh>
    <phoneticPr fontId="33"/>
  </si>
  <si>
    <t>徴収率
(％)</t>
    <rPh sb="0" eb="2">
      <t>チョウシュウ</t>
    </rPh>
    <rPh sb="2" eb="3">
      <t>リツ</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</si>
  <si>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</si>
  <si>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</si>
  <si>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</si>
  <si>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</si>
  <si>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</si>
  <si>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</si>
  <si>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</si>
  <si>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</si>
  <si>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</si>
  <si>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</si>
  <si>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</si>
  <si>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</si>
  <si>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</si>
  <si>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</si>
  <si>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</si>
  <si>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</si>
  <si>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</si>
  <si>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</si>
  <si>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</si>
  <si>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</si>
  <si>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</si>
  <si>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</si>
  <si>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</si>
  <si>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</si>
  <si>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</si>
  <si>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</si>
  <si>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</si>
  <si>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</si>
  <si>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</si>
  <si>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</si>
  <si>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</si>
  <si>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</si>
  <si>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</si>
  <si>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</si>
  <si>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</si>
  <si>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</si>
  <si>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</si>
  <si>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</si>
  <si>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</si>
  <si>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</si>
  <si>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</si>
  <si>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</si>
  <si>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</si>
  <si>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</si>
  <si>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</si>
  <si>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</si>
  <si>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岳南排水路管理組合</t>
    <rPh sb="0" eb="2">
      <t>ガクナン</t>
    </rPh>
    <rPh sb="2" eb="5">
      <t>ハイスイロ</t>
    </rPh>
    <rPh sb="5" eb="7">
      <t>カンリ</t>
    </rPh>
    <rPh sb="7" eb="9">
      <t>クミアイ</t>
    </rPh>
    <phoneticPr fontId="3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</si>
  <si>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</si>
  <si>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</si>
  <si>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</si>
  <si>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</si>
  <si>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</si>
  <si>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6"/>
  </si>
  <si>
    <t>富士宮市</t>
  </si>
  <si>
    <t>PFI事業に係るもの</t>
    <rPh sb="3" eb="5">
      <t>ジギョウ</t>
    </rPh>
    <rPh sb="6" eb="7">
      <t>カカ</t>
    </rPh>
    <phoneticPr fontId="32"/>
  </si>
  <si>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</si>
  <si>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</si>
  <si>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</si>
  <si>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</si>
  <si>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</si>
  <si>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</si>
  <si>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</si>
  <si>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</si>
  <si>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</si>
  <si>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</si>
  <si>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</si>
  <si>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</si>
  <si>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</si>
  <si>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</si>
  <si>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</si>
  <si>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</si>
  <si>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</si>
  <si>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</si>
  <si>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</si>
  <si>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</si>
  <si>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</si>
  <si>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</si>
  <si>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</si>
  <si>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</si>
  <si>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</si>
  <si>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</si>
  <si>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</si>
  <si>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</si>
  <si>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</si>
  <si>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</si>
  <si>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</si>
  <si>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</si>
  <si>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</si>
  <si>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</si>
  <si>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</si>
  <si>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</si>
  <si>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 1.07</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</si>
  <si>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</si>
  <si>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</si>
  <si>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</si>
  <si>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</si>
  <si>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</si>
  <si>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</si>
  <si>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</si>
  <si>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将来負担額</t>
    <rPh sb="0" eb="2">
      <t>ショウライ</t>
    </rPh>
    <rPh sb="2" eb="4">
      <t>フタン</t>
    </rPh>
    <rPh sb="4" eb="5">
      <t>ガク</t>
    </rPh>
    <phoneticPr fontId="33"/>
  </si>
  <si>
    <t>　　　個人均等割</t>
  </si>
  <si>
    <t>　　うち職員給</t>
    <rPh sb="4" eb="6">
      <t>ショクイン</t>
    </rPh>
    <rPh sb="6" eb="7">
      <t>キュウ</t>
    </rPh>
    <phoneticPr fontId="33"/>
  </si>
  <si>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</si>
  <si>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</si>
  <si>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</si>
  <si>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</si>
  <si>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</si>
  <si>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</si>
  <si>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</si>
  <si>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</si>
  <si>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</si>
  <si>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</si>
  <si>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</si>
  <si>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</si>
  <si>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</si>
  <si>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</si>
  <si>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</si>
  <si>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</si>
  <si>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</si>
  <si>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</si>
  <si>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</si>
  <si>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</si>
  <si>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</si>
  <si>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1-4</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</si>
  <si>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</si>
  <si>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</si>
  <si>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</si>
  <si>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</si>
  <si>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</si>
  <si>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</si>
  <si>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</si>
  <si>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</si>
  <si>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</si>
  <si>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Ⅲ－２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</si>
  <si>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</si>
  <si>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</si>
  <si>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</si>
  <si>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</si>
  <si>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</si>
  <si>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</si>
  <si>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</si>
  <si>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</si>
  <si>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</si>
  <si>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</si>
  <si>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</si>
  <si>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</si>
  <si>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</si>
  <si>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</si>
  <si>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</si>
  <si>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</si>
  <si>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</si>
  <si>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地方交付税種地</t>
    <rPh sb="0" eb="2">
      <t>チホウ</t>
    </rPh>
    <rPh sb="2" eb="5">
      <t>コウフゼイ</t>
    </rPh>
    <rPh sb="5" eb="6">
      <t>シュ</t>
    </rPh>
    <rPh sb="6" eb="7">
      <t>チ</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</si>
  <si>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</si>
  <si>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</si>
  <si>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</si>
  <si>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</si>
  <si>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</si>
  <si>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</si>
  <si>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</si>
  <si>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</si>
  <si>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</si>
  <si>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</si>
  <si>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</si>
  <si>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</si>
  <si>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</si>
  <si>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</si>
  <si>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</si>
  <si>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</si>
  <si>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参考</t>
    <rPh sb="0" eb="2">
      <t>サンコウ</t>
    </rPh>
    <phoneticPr fontId="33"/>
  </si>
  <si>
    <t>○</t>
  </si>
  <si>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</si>
  <si>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</si>
  <si>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</si>
  <si>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</si>
  <si>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</si>
  <si>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</si>
  <si>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</si>
  <si>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</si>
  <si>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</si>
  <si>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-2.0</t>
  </si>
  <si>
    <t>資金不足
比率</t>
    <rPh sb="0" eb="2">
      <t>シキン</t>
    </rPh>
    <rPh sb="2" eb="4">
      <t>フソク</t>
    </rPh>
    <rPh sb="5" eb="7">
      <t>ヒリツ</t>
    </rPh>
    <phoneticPr fontId="33"/>
  </si>
  <si>
    <t>山振</t>
    <rPh sb="0" eb="1">
      <t>ヤマ</t>
    </rPh>
    <rPh sb="1" eb="2">
      <t>フ</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</si>
  <si>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</si>
  <si>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</si>
  <si>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</si>
  <si>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</si>
  <si>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</si>
  <si>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</si>
  <si>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</si>
  <si>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</si>
  <si>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</si>
  <si>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</si>
  <si>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</si>
  <si>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</si>
  <si>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</si>
  <si>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</si>
  <si>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</si>
  <si>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</si>
  <si>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</si>
  <si>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</si>
  <si>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</si>
  <si>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</si>
  <si>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</si>
  <si>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</si>
  <si>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</si>
  <si>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</si>
  <si>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</si>
  <si>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</si>
  <si>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</si>
  <si>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基準財政収入額</t>
  </si>
  <si>
    <t>労働費</t>
  </si>
  <si>
    <t>増減率  (％)</t>
    <rPh sb="0" eb="2">
      <t>ゾウゲン</t>
    </rPh>
    <rPh sb="2" eb="3">
      <t>リツ</t>
    </rPh>
    <phoneticPr fontId="33"/>
  </si>
  <si>
    <t>-0.8</t>
  </si>
  <si>
    <t>他会計等
からの
繰入金</t>
    <rPh sb="9" eb="11">
      <t>クリイレ</t>
    </rPh>
    <rPh sb="11" eb="12">
      <t>キン</t>
    </rPh>
    <phoneticPr fontId="32"/>
  </si>
  <si>
    <t>-1.1</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</si>
  <si>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</si>
  <si>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</si>
  <si>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</si>
  <si>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</si>
  <si>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</si>
  <si>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</si>
  <si>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</si>
  <si>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</si>
  <si>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</si>
  <si>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</si>
  <si>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</si>
  <si>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</si>
  <si>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</si>
  <si>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</si>
  <si>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</si>
  <si>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</si>
  <si>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</si>
  <si>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</si>
  <si>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</si>
  <si>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</si>
  <si>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</si>
  <si>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</si>
  <si>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</si>
  <si>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</si>
  <si>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</si>
  <si>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</si>
  <si>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</si>
  <si>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</si>
  <si>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</si>
  <si>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</si>
  <si>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</si>
  <si>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</si>
  <si>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</si>
  <si>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</si>
  <si>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</si>
  <si>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</si>
  <si>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</si>
  <si>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</si>
  <si>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</si>
  <si>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</si>
  <si>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</si>
  <si>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</si>
  <si>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</si>
  <si>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</si>
  <si>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</si>
  <si>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</si>
  <si>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</si>
  <si>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</si>
  <si>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</si>
  <si>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</si>
  <si>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</si>
  <si>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</si>
  <si>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</si>
  <si>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</si>
  <si>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</si>
  <si>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</si>
  <si>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</si>
  <si>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</si>
  <si>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</si>
  <si>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</si>
  <si>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</si>
  <si>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</si>
  <si>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</si>
  <si>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</si>
  <si>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</si>
  <si>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</si>
  <si>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</si>
  <si>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</si>
  <si>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静岡県富士宮市</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</si>
  <si>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</si>
  <si>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</si>
  <si>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</si>
  <si>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</si>
  <si>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</si>
  <si>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</si>
  <si>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</si>
  <si>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</si>
  <si>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</si>
  <si>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</si>
  <si>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</si>
  <si>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</si>
  <si>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</si>
  <si>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</si>
  <si>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</si>
  <si>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</si>
  <si>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</si>
  <si>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</si>
  <si>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</si>
  <si>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</si>
  <si>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</si>
  <si>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</si>
  <si>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</si>
  <si>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</si>
  <si>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</si>
  <si>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</si>
  <si>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</si>
  <si>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</si>
  <si>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</si>
  <si>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</si>
  <si>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</si>
  <si>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</si>
  <si>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</si>
  <si>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33"/>
  </si>
  <si>
    <t>富士宮市職員退職手当基金</t>
    <rPh sb="0" eb="4">
      <t>フジノミヤシ</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</si>
  <si>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</si>
  <si>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</si>
  <si>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</si>
  <si>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</si>
  <si>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</si>
  <si>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</si>
  <si>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</si>
  <si>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</si>
  <si>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</si>
  <si>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</si>
  <si>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</si>
  <si>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</si>
  <si>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</si>
  <si>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</si>
  <si>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</si>
  <si>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</si>
  <si>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</si>
  <si>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</si>
  <si>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</si>
  <si>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</si>
  <si>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</si>
  <si>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</si>
  <si>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</si>
  <si>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</si>
  <si>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</si>
  <si>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</si>
  <si>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</si>
  <si>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</si>
  <si>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</si>
  <si>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</si>
  <si>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</si>
  <si>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</si>
  <si>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</si>
  <si>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</si>
  <si>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</si>
  <si>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</si>
  <si>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</si>
  <si>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</si>
  <si>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</si>
  <si>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</si>
  <si>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</si>
  <si>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</si>
  <si>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</si>
  <si>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6"/>
  </si>
  <si>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</si>
  <si>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</si>
  <si>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</si>
  <si>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</si>
  <si>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</si>
  <si>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</si>
  <si>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</si>
  <si>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</si>
  <si>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</si>
  <si>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</si>
  <si>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</si>
  <si>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</si>
  <si>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</si>
  <si>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</si>
  <si>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</si>
  <si>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</si>
  <si>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</si>
  <si>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</si>
  <si>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</si>
  <si>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富士宮市学校施設整備基金</t>
    <rPh sb="0" eb="4">
      <t>フジノミヤシ</t>
    </rPh>
    <phoneticPr fontId="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</si>
  <si>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</si>
  <si>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</si>
  <si>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</si>
  <si>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</si>
  <si>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</si>
  <si>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</si>
  <si>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</si>
  <si>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</si>
  <si>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</si>
  <si>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</si>
  <si>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</si>
  <si>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</si>
  <si>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</si>
  <si>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</si>
  <si>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</si>
  <si>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財政再生基準</t>
  </si>
  <si>
    <t>再差引収支</t>
    <rPh sb="0" eb="1">
      <t>サイ</t>
    </rPh>
    <rPh sb="1" eb="3">
      <t>サシヒキ</t>
    </rPh>
    <rPh sb="3" eb="5">
      <t>シュウシ</t>
    </rPh>
    <phoneticPr fontId="33"/>
  </si>
  <si>
    <t>地方債</t>
  </si>
  <si>
    <t>下水道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</si>
  <si>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</si>
  <si>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</si>
  <si>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</si>
  <si>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</si>
  <si>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</si>
  <si>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</si>
  <si>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</si>
  <si>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</si>
  <si>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</si>
  <si>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</si>
  <si>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</si>
  <si>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</si>
  <si>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</si>
  <si>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</si>
  <si>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</si>
  <si>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</si>
  <si>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</si>
  <si>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</si>
  <si>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</si>
  <si>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</si>
  <si>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</si>
  <si>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</si>
  <si>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</si>
  <si>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</si>
  <si>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</si>
  <si>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</si>
  <si>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地方債
現在高</t>
  </si>
  <si>
    <t>令和5年度</t>
    <rPh sb="0" eb="2">
      <t>レイワ</t>
    </rPh>
    <rPh sb="3" eb="5">
      <t>ネンド</t>
    </rPh>
    <phoneticPr fontId="36"/>
  </si>
  <si>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</si>
  <si>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</si>
  <si>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</si>
  <si>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</si>
  <si>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</si>
  <si>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</si>
  <si>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</si>
  <si>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</si>
  <si>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</si>
  <si>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</si>
  <si>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</si>
  <si>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</si>
  <si>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</si>
  <si>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</si>
  <si>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国民健康保険事業特別会計</t>
  </si>
  <si>
    <t>後期高齢者医療事業特別会計</t>
  </si>
  <si>
    <t>水道事業会計</t>
  </si>
  <si>
    <t>法適用企業</t>
  </si>
  <si>
    <t>病院事業会計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</si>
  <si>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</si>
  <si>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</si>
  <si>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</si>
  <si>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</si>
  <si>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</si>
  <si>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</si>
  <si>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</si>
  <si>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</si>
  <si>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</si>
  <si>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</si>
  <si>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</si>
  <si>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</si>
  <si>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</si>
  <si>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</si>
  <si>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</si>
  <si>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</si>
  <si>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</si>
  <si>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</si>
  <si>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富士宮市振興公社</t>
    <rPh sb="0" eb="4">
      <t>フジノミヤシ</t>
    </rPh>
    <rPh sb="4" eb="6">
      <t>シンコウ</t>
    </rPh>
    <rPh sb="6" eb="8">
      <t>コウシャ</t>
    </rPh>
    <phoneticPr fontId="1"/>
  </si>
  <si>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</si>
  <si>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</si>
  <si>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</si>
  <si>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</si>
  <si>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</si>
  <si>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</si>
  <si>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</si>
  <si>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</si>
  <si>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</si>
  <si>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</si>
  <si>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6"/>
  </si>
  <si>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</si>
  <si>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</si>
  <si>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</si>
  <si>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</si>
  <si>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</si>
  <si>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</si>
  <si>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</si>
  <si>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富士宮市土地取得基金</t>
    <rPh sb="0" eb="4">
      <t>フジノミヤシ</t>
    </rPh>
    <phoneticPr fontId="5"/>
  </si>
  <si>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</si>
  <si>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</si>
  <si>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</si>
  <si>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</si>
  <si>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</si>
  <si>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</si>
  <si>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</si>
  <si>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39"/>
  </si>
  <si>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</si>
  <si>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</si>
  <si>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</si>
  <si>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</si>
  <si>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</si>
  <si>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</si>
  <si>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</si>
  <si>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</si>
  <si>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</si>
  <si>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駿豆学園管理組合</t>
    <rPh sb="0" eb="2">
      <t>スンズ</t>
    </rPh>
    <rPh sb="2" eb="4">
      <t>ガクエン</t>
    </rPh>
    <rPh sb="4" eb="6">
      <t>カンリ</t>
    </rPh>
    <rPh sb="6" eb="8">
      <t>クミアイ</t>
    </rPh>
    <phoneticPr fontId="35"/>
  </si>
  <si>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</si>
  <si>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</si>
  <si>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</si>
  <si>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</si>
  <si>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</si>
  <si>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</si>
  <si>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R02</t>
  </si>
  <si>
    <t>R03</t>
  </si>
  <si>
    <t>R04</t>
  </si>
  <si>
    <t>▲ 2.71</t>
  </si>
  <si>
    <t>その他会計（赤字）</t>
  </si>
  <si>
    <t>共立蒲原総合病院組合</t>
    <rPh sb="0" eb="2">
      <t>キョウリツ</t>
    </rPh>
    <rPh sb="2" eb="4">
      <t>カンバラ</t>
    </rPh>
    <rPh sb="4" eb="6">
      <t>ソウゴウ</t>
    </rPh>
    <rPh sb="6" eb="8">
      <t>ビョウイン</t>
    </rPh>
    <rPh sb="8" eb="10">
      <t>クミアイ</t>
    </rPh>
    <phoneticPr fontId="35"/>
  </si>
  <si>
    <t>静岡地方税滞納整理機構</t>
    <rPh sb="0" eb="2">
      <t>シズオカ</t>
    </rPh>
    <rPh sb="2" eb="5">
      <t>チホウゼイ</t>
    </rPh>
    <rPh sb="5" eb="7">
      <t>タイノウ</t>
    </rPh>
    <rPh sb="7" eb="9">
      <t>セイリ</t>
    </rPh>
    <rPh sb="9" eb="11">
      <t>キコウ</t>
    </rPh>
    <phoneticPr fontId="35"/>
  </si>
  <si>
    <t>静岡県後期高齢者医療広域連合（普通会計分）</t>
    <rPh sb="0" eb="3">
      <t>シズオカケン</t>
    </rPh>
    <rPh sb="3" eb="5">
      <t>コウキ</t>
    </rPh>
    <rPh sb="5" eb="7">
      <t>コウレイ</t>
    </rPh>
    <rPh sb="7" eb="8">
      <t>シャ</t>
    </rPh>
    <rPh sb="8" eb="10">
      <t>イリョウ</t>
    </rPh>
    <rPh sb="10" eb="12">
      <t>コウイキ</t>
    </rPh>
    <rPh sb="12" eb="14">
      <t>レンゴウ</t>
    </rPh>
    <rPh sb="15" eb="17">
      <t>フツウ</t>
    </rPh>
    <rPh sb="17" eb="19">
      <t>カイケイ</t>
    </rPh>
    <rPh sb="19" eb="20">
      <t>ブン</t>
    </rPh>
    <phoneticPr fontId="35"/>
  </si>
  <si>
    <t>静岡県後期高齢者医療広域連合（事業会計分）</t>
    <rPh sb="15" eb="17">
      <t>ジギョウ</t>
    </rPh>
    <phoneticPr fontId="33"/>
  </si>
  <si>
    <t>富士宮市土地開発公社</t>
    <rPh sb="0" eb="4">
      <t>フジノミヤシ</t>
    </rPh>
    <rPh sb="4" eb="6">
      <t>トチ</t>
    </rPh>
    <rPh sb="6" eb="8">
      <t>カイハツ</t>
    </rPh>
    <rPh sb="8" eb="10">
      <t>コウシャ</t>
    </rPh>
    <phoneticPr fontId="33"/>
  </si>
  <si>
    <t>富士宮市ふるさと応援基金</t>
    <rPh sb="0" eb="4">
      <t>フジノミヤシ</t>
    </rPh>
    <phoneticPr fontId="5"/>
  </si>
  <si>
    <t>富士宮市庁舎整備基金</t>
    <rPh sb="0" eb="4">
      <t>フジノミヤシ</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</si>
  <si>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2"/>
  </si>
  <si>
    <t>分析欄</t>
    <rPh sb="0" eb="2">
      <t>ブンセキ</t>
    </rPh>
    <rPh sb="2" eb="3">
      <t>ラン</t>
    </rPh>
    <phoneticPr fontId="42"/>
  </si>
  <si>
    <t>(　参考　）</t>
    <rPh sb="2" eb="4">
      <t>サンコウ</t>
    </rPh>
    <phoneticPr fontId="42"/>
  </si>
  <si>
    <t>当該団体値</t>
    <rPh sb="0" eb="2">
      <t>トウガイ</t>
    </rPh>
    <rPh sb="2" eb="4">
      <t>ダンタイ</t>
    </rPh>
    <rPh sb="4" eb="5">
      <t>アタイ</t>
    </rPh>
    <phoneticPr fontId="42"/>
  </si>
  <si>
    <t>将来負担比率</t>
    <phoneticPr fontId="42"/>
  </si>
  <si>
    <t>有形固定資産減価償却率</t>
    <phoneticPr fontId="42"/>
  </si>
  <si>
    <t>類似団体内平均値</t>
    <phoneticPr fontId="42"/>
  </si>
  <si>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2"/>
  </si>
  <si>
    <t>実質公債費比率</t>
    <phoneticPr fontId="42"/>
  </si>
  <si>
    <t xml:space="preserve"> </t>
    <phoneticPr fontId="42"/>
  </si>
  <si>
    <t>将来負担比率は、財政調整基金等の積み立てにより、充当可能財源等が将来負担額を上回ったため、算定なし（表記「―」）となった。
有形固定資産減価償却率は、前年度より1.4％上昇したが、類似団体と同水準である。
道路や橋りょうなどのインフラ資産及び学校施設等の老朽化が進んでいるため、長寿命化計画に基づき、老朽化対策を順次進めていく必要がある。</t>
    <phoneticPr fontId="42"/>
  </si>
  <si>
    <t>将来負担比率は、財政調整基金等の積み立てにより、充当可能財源等が将来負担額を上回ったため、算定なし（表記「―」）となった。
実質公債費比率は、前年度より0.3％上昇しているが、類似団体と比べて低い水準となっている。
これは、当市の財政規律を重視した財政運営により、市債の発行を抑制したため元利償還金が減少したことにより、単年度実質公債費比率は減少したが、3か年平均では上昇となった。
今後大型事業や公共施設の長寿命化事業による市債の発行を予定しており、市債償還額の増額が見込まれるため、これまで以上に公債費の適正化に取り組んでいく必要がある。</t>
    <rPh sb="160" eb="163">
      <t>タンネンド</t>
    </rPh>
    <rPh sb="163" eb="165">
      <t>ジッシツ</t>
    </rPh>
    <rPh sb="165" eb="167">
      <t>コウサイ</t>
    </rPh>
    <rPh sb="167" eb="168">
      <t>ヒ</t>
    </rPh>
    <rPh sb="168" eb="170">
      <t>ヒリツ</t>
    </rPh>
    <rPh sb="171" eb="173">
      <t>ゲンショウ</t>
    </rPh>
    <rPh sb="179" eb="180">
      <t>ネン</t>
    </rPh>
    <rPh sb="180" eb="182">
      <t>ヘイキン</t>
    </rPh>
    <rPh sb="184" eb="186">
      <t>ジョウショウ</t>
    </rPh>
    <phoneticPr fontId="4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</si>
</sst>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7"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12"/>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1" fillId="0" borderId="0"/>
    <xf numFmtId="0" fontId="41" fillId="0" borderId="0">
      <alignment vertical="center"/>
    </xf>
    <xf numFmtId="0" fontId="41" fillId="0" borderId="0">
      <alignment vertical="center"/>
    </xf>
    <xf numFmtId="0" fontId="41" fillId="0" borderId="0"/>
    <xf numFmtId="0" fontId="41" fillId="0" borderId="0"/>
    <xf numFmtId="0" fontId="45" fillId="0" borderId="0">
      <alignment vertical="center"/>
    </xf>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84" fontId="14" fillId="0" borderId="0" xfId="19" applyNumberFormat="1" applyFont="1">
      <alignment vertical="center"/>
    </xf>
    <xf numFmtId="0" fontId="17" fillId="0" borderId="30" xfId="19" applyFont="1" applyBorder="1">
      <alignment vertical="center"/>
    </xf>
    <xf numFmtId="184" fontId="14" fillId="0" borderId="42" xfId="19" applyNumberFormat="1" applyFont="1" applyBorder="1">
      <alignment vertical="center"/>
    </xf>
    <xf numFmtId="184"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84" fontId="14" fillId="0" borderId="34" xfId="19" applyNumberFormat="1" applyFont="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Border="1">
      <alignment vertical="center"/>
    </xf>
    <xf numFmtId="0" fontId="14" fillId="0" borderId="0" xfId="19" applyFont="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Border="1" applyAlignment="1">
      <alignment horizontal="right" vertical="center" shrinkToFit="1"/>
    </xf>
    <xf numFmtId="182" fontId="21" fillId="0" borderId="172" xfId="14" applyNumberFormat="1" applyFont="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Border="1" applyAlignment="1">
      <alignment horizontal="right" vertical="center" shrinkToFit="1"/>
    </xf>
    <xf numFmtId="182" fontId="21" fillId="0" borderId="173" xfId="14" applyNumberFormat="1" applyFont="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Border="1" applyAlignment="1">
      <alignment horizontal="center" vertical="center"/>
    </xf>
    <xf numFmtId="178" fontId="21" fillId="0" borderId="74" xfId="19" applyNumberFormat="1" applyFont="1" applyBorder="1" applyAlignment="1">
      <alignment horizontal="right" vertical="center" shrinkToFit="1"/>
    </xf>
    <xf numFmtId="179" fontId="21" fillId="0" borderId="74" xfId="19" applyNumberFormat="1" applyFont="1" applyBorder="1" applyAlignment="1">
      <alignment horizontal="right" vertical="center" shrinkToFit="1"/>
    </xf>
    <xf numFmtId="182" fontId="14" fillId="0" borderId="74" xfId="19" applyNumberFormat="1" applyFont="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Border="1" applyAlignment="1">
      <alignment horizontal="right" vertical="center" shrinkToFit="1"/>
    </xf>
    <xf numFmtId="179" fontId="21" fillId="0" borderId="171" xfId="14" applyNumberFormat="1" applyFont="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Border="1" applyAlignment="1">
      <alignment horizontal="center" vertical="center"/>
    </xf>
    <xf numFmtId="178" fontId="21" fillId="0" borderId="176" xfId="19" applyNumberFormat="1" applyFont="1" applyBorder="1" applyAlignment="1">
      <alignment horizontal="right" vertical="center" shrinkToFit="1"/>
    </xf>
    <xf numFmtId="179" fontId="21" fillId="0" borderId="176" xfId="19" applyNumberFormat="1" applyFont="1" applyBorder="1" applyAlignment="1">
      <alignment horizontal="right" vertical="center" shrinkToFit="1"/>
    </xf>
    <xf numFmtId="181" fontId="14" fillId="0" borderId="34" xfId="19" applyNumberFormat="1" applyFont="1" applyBorder="1">
      <alignment vertical="center"/>
    </xf>
    <xf numFmtId="181" fontId="14" fillId="0" borderId="0" xfId="19" applyNumberFormat="1" applyFont="1">
      <alignment vertical="center"/>
    </xf>
    <xf numFmtId="0" fontId="3" fillId="0" borderId="0" xfId="19" applyFont="1" applyAlignment="1"/>
    <xf numFmtId="184" fontId="10" fillId="0" borderId="177" xfId="13" applyNumberFormat="1" applyFont="1" applyBorder="1" applyAlignment="1">
      <alignment horizontal="center" vertical="center"/>
    </xf>
    <xf numFmtId="182" fontId="21" fillId="0" borderId="177" xfId="14" applyNumberFormat="1" applyFont="1" applyBorder="1" applyAlignment="1">
      <alignment horizontal="right" vertical="center" shrinkToFit="1"/>
    </xf>
    <xf numFmtId="182" fontId="21" fillId="0" borderId="178" xfId="14" applyNumberFormat="1" applyFont="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Border="1" applyAlignment="1">
      <alignment horizontal="center" vertical="center"/>
    </xf>
    <xf numFmtId="178" fontId="14" fillId="0" borderId="174" xfId="19" applyNumberFormat="1" applyFont="1" applyBorder="1" applyAlignment="1">
      <alignment horizontal="right" vertical="center" shrinkToFit="1"/>
    </xf>
    <xf numFmtId="179" fontId="14" fillId="0" borderId="174" xfId="19" applyNumberFormat="1" applyFont="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Border="1" applyAlignment="1">
      <alignment horizontal="right" vertical="center" shrinkToFit="1"/>
    </xf>
    <xf numFmtId="181" fontId="14" fillId="0" borderId="23" xfId="19" applyNumberFormat="1" applyFont="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Border="1" applyAlignment="1">
      <alignment horizontal="right" vertical="center" shrinkToFit="1"/>
    </xf>
    <xf numFmtId="179" fontId="21" fillId="0" borderId="180" xfId="14" applyNumberFormat="1" applyFont="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84" fontId="14" fillId="0" borderId="14" xfId="19" applyNumberFormat="1" applyFont="1" applyBorder="1">
      <alignment vertical="center"/>
    </xf>
    <xf numFmtId="184"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Border="1" applyAlignment="1">
      <alignment horizontal="right" vertical="center" shrinkToFit="1"/>
    </xf>
    <xf numFmtId="182" fontId="24" fillId="0" borderId="184" xfId="8" applyNumberFormat="1" applyFont="1" applyBorder="1" applyAlignment="1">
      <alignment horizontal="right" vertical="center" shrinkToFit="1"/>
    </xf>
    <xf numFmtId="182" fontId="24" fillId="0" borderId="79" xfId="8" applyNumberFormat="1" applyFont="1" applyBorder="1" applyAlignment="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2"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Border="1" applyAlignment="1">
      <alignment horizontal="right" vertical="center" shrinkToFit="1"/>
    </xf>
    <xf numFmtId="182" fontId="24" fillId="0" borderId="74" xfId="8" applyNumberFormat="1" applyFont="1" applyBorder="1" applyAlignment="1">
      <alignment horizontal="right" vertical="center" shrinkToFit="1"/>
    </xf>
    <xf numFmtId="182"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2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Border="1" applyAlignment="1">
      <alignment horizontal="right" vertical="center" shrinkToFit="1"/>
    </xf>
    <xf numFmtId="182" fontId="24" fillId="0" borderId="187" xfId="8" applyNumberFormat="1" applyFont="1" applyBorder="1" applyAlignment="1">
      <alignment horizontal="right" vertical="center" shrinkToFit="1"/>
    </xf>
    <xf numFmtId="182"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4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2"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Border="1" applyAlignment="1">
      <alignment horizontal="right" vertical="center" shrinkToFit="1"/>
    </xf>
    <xf numFmtId="182" fontId="29" fillId="0" borderId="27" xfId="5" applyNumberFormat="1" applyFont="1" applyBorder="1" applyAlignment="1">
      <alignment horizontal="right" vertical="center" shrinkToFit="1"/>
    </xf>
    <xf numFmtId="182" fontId="29" fillId="0" borderId="74" xfId="5" applyNumberFormat="1" applyFont="1" applyBorder="1" applyAlignment="1">
      <alignment horizontal="right" vertical="center" shrinkToFit="1"/>
    </xf>
    <xf numFmtId="182" fontId="29" fillId="0" borderId="74" xfId="5" applyNumberFormat="1" applyFont="1" applyBorder="1" applyAlignment="1" applyProtection="1">
      <alignment horizontal="right" vertical="center" shrinkToFit="1"/>
      <protection locked="0"/>
    </xf>
    <xf numFmtId="182" fontId="29" fillId="0" borderId="182" xfId="5" applyNumberFormat="1" applyFont="1" applyBorder="1" applyAlignment="1" applyProtection="1">
      <alignment horizontal="right" vertical="center" shrinkToFit="1"/>
      <protection locked="0"/>
    </xf>
    <xf numFmtId="182"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Border="1" applyAlignment="1">
      <alignment horizontal="right" vertical="center" shrinkToFit="1"/>
    </xf>
    <xf numFmtId="182" fontId="29" fillId="0" borderId="48" xfId="5" applyNumberFormat="1" applyFont="1" applyBorder="1" applyAlignment="1">
      <alignment horizontal="right" vertical="center" shrinkToFit="1"/>
    </xf>
    <xf numFmtId="182" fontId="29" fillId="0" borderId="187" xfId="5" applyNumberFormat="1" applyFont="1" applyBorder="1" applyAlignment="1">
      <alignment horizontal="right" vertical="center" shrinkToFit="1"/>
    </xf>
    <xf numFmtId="182" fontId="29" fillId="0" borderId="187" xfId="5" applyNumberFormat="1" applyFont="1" applyBorder="1" applyAlignment="1" applyProtection="1">
      <alignment horizontal="right" vertical="center" shrinkToFit="1"/>
      <protection locked="0"/>
    </xf>
    <xf numFmtId="182" fontId="29" fillId="0" borderId="62" xfId="5" applyNumberFormat="1" applyFont="1" applyBorder="1" applyAlignment="1" applyProtection="1">
      <alignment horizontal="right" vertical="center" shrinkToFit="1"/>
      <protection locked="0"/>
    </xf>
    <xf numFmtId="182"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Border="1" applyAlignment="1">
      <alignment vertical="center"/>
    </xf>
    <xf numFmtId="183" fontId="21" fillId="0" borderId="27" xfId="1" applyNumberFormat="1" applyFont="1" applyBorder="1" applyAlignment="1">
      <alignment vertical="center"/>
    </xf>
    <xf numFmtId="183" fontId="21" fillId="0" borderId="172" xfId="1" applyNumberFormat="1" applyFont="1" applyBorder="1" applyAlignment="1">
      <alignment vertical="center"/>
    </xf>
    <xf numFmtId="183" fontId="21" fillId="0" borderId="172" xfId="1" applyNumberFormat="1" applyFont="1" applyBorder="1" applyAlignment="1">
      <alignment vertical="center" wrapText="1"/>
    </xf>
    <xf numFmtId="183" fontId="21" fillId="0" borderId="30" xfId="1" applyNumberFormat="1" applyFont="1" applyBorder="1" applyAlignment="1">
      <alignment vertical="center"/>
    </xf>
    <xf numFmtId="183" fontId="21" fillId="0" borderId="173" xfId="1" applyNumberFormat="1" applyFont="1" applyBorder="1" applyAlignment="1">
      <alignment vertical="center"/>
    </xf>
    <xf numFmtId="180" fontId="21" fillId="0" borderId="175" xfId="1" applyNumberFormat="1" applyFont="1" applyBorder="1" applyAlignment="1">
      <alignment vertical="center"/>
    </xf>
    <xf numFmtId="180" fontId="21" fillId="0" borderId="171" xfId="1" applyNumberFormat="1" applyFont="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Border="1" applyAlignment="1">
      <alignment vertical="center"/>
    </xf>
    <xf numFmtId="183" fontId="21" fillId="0" borderId="178" xfId="1" applyNumberFormat="1" applyFont="1" applyBorder="1" applyAlignment="1">
      <alignment vertical="center"/>
    </xf>
    <xf numFmtId="180" fontId="21" fillId="0" borderId="179" xfId="1" applyNumberFormat="1" applyFont="1" applyBorder="1" applyAlignment="1">
      <alignment vertical="center"/>
    </xf>
    <xf numFmtId="180" fontId="21" fillId="0" borderId="180" xfId="1" applyNumberFormat="1" applyFont="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20" applyFont="1" applyFill="1" applyAlignment="1">
      <alignment vertical="center"/>
    </xf>
    <xf numFmtId="0" fontId="41" fillId="3" borderId="0" xfId="20" applyFill="1" applyAlignment="1" applyProtection="1">
      <alignment vertical="center"/>
      <protection hidden="1"/>
    </xf>
    <xf numFmtId="0" fontId="43" fillId="0" borderId="0" xfId="21" applyFont="1">
      <alignment vertical="center"/>
    </xf>
    <xf numFmtId="0" fontId="41" fillId="3" borderId="0" xfId="20" applyFill="1" applyAlignment="1">
      <alignment vertical="center"/>
    </xf>
    <xf numFmtId="0" fontId="41" fillId="3" borderId="0" xfId="20" applyFill="1" applyProtection="1">
      <protection hidden="1"/>
    </xf>
    <xf numFmtId="0" fontId="43" fillId="0" borderId="30" xfId="21" applyFont="1" applyBorder="1">
      <alignment vertical="center"/>
    </xf>
    <xf numFmtId="0" fontId="43" fillId="0" borderId="23" xfId="21" applyFont="1" applyBorder="1">
      <alignment vertical="center"/>
    </xf>
    <xf numFmtId="181" fontId="43" fillId="0" borderId="23" xfId="21" applyNumberFormat="1" applyFont="1" applyBorder="1">
      <alignment vertical="center"/>
    </xf>
    <xf numFmtId="0" fontId="43" fillId="0" borderId="16" xfId="21" applyFont="1" applyBorder="1">
      <alignment vertical="center"/>
    </xf>
    <xf numFmtId="0" fontId="43" fillId="0" borderId="42" xfId="21" applyFont="1" applyBorder="1">
      <alignment vertical="center"/>
    </xf>
    <xf numFmtId="0" fontId="43" fillId="0" borderId="14" xfId="21" applyFont="1" applyBorder="1">
      <alignment vertical="center"/>
    </xf>
    <xf numFmtId="0" fontId="43" fillId="0" borderId="31" xfId="21" applyFont="1" applyBorder="1">
      <alignment vertical="center"/>
    </xf>
    <xf numFmtId="0" fontId="43" fillId="0" borderId="34" xfId="21" applyFont="1" applyBorder="1">
      <alignment vertical="center"/>
    </xf>
    <xf numFmtId="0" fontId="43" fillId="0" borderId="15" xfId="21" applyFont="1" applyBorder="1">
      <alignment vertical="center"/>
    </xf>
    <xf numFmtId="0" fontId="43" fillId="0" borderId="35" xfId="21" applyFont="1" applyBorder="1">
      <alignment vertical="center"/>
    </xf>
    <xf numFmtId="0" fontId="44" fillId="0" borderId="30" xfId="21" applyFont="1" applyBorder="1">
      <alignment vertical="center"/>
    </xf>
    <xf numFmtId="184" fontId="45" fillId="0" borderId="0" xfId="21" applyNumberFormat="1" applyFont="1">
      <alignment vertical="center"/>
    </xf>
    <xf numFmtId="184" fontId="43" fillId="0" borderId="0" xfId="21" applyNumberFormat="1" applyFont="1">
      <alignment vertical="center"/>
    </xf>
    <xf numFmtId="183" fontId="43" fillId="3" borderId="0" xfId="22" applyNumberFormat="1" applyFont="1" applyFill="1" applyAlignment="1">
      <alignment vertical="center" wrapText="1"/>
    </xf>
    <xf numFmtId="49" fontId="43" fillId="3" borderId="0" xfId="22" applyNumberFormat="1" applyFont="1" applyFill="1" applyAlignment="1">
      <alignment horizontal="center" vertical="center" wrapText="1"/>
    </xf>
    <xf numFmtId="49" fontId="43" fillId="3" borderId="0" xfId="22" applyNumberFormat="1" applyFont="1" applyFill="1" applyAlignment="1">
      <alignment horizontal="center" vertical="center"/>
    </xf>
    <xf numFmtId="184" fontId="43" fillId="0" borderId="42" xfId="21" applyNumberFormat="1" applyFont="1" applyBorder="1">
      <alignment vertical="center"/>
    </xf>
    <xf numFmtId="184" fontId="43" fillId="0" borderId="14" xfId="21" applyNumberFormat="1" applyFont="1" applyBorder="1">
      <alignment vertical="center"/>
    </xf>
    <xf numFmtId="191" fontId="43" fillId="0" borderId="0" xfId="21" applyNumberFormat="1" applyFont="1">
      <alignment vertical="center"/>
    </xf>
    <xf numFmtId="184" fontId="43" fillId="0" borderId="31" xfId="21" applyNumberFormat="1" applyFont="1" applyBorder="1">
      <alignment vertical="center"/>
    </xf>
    <xf numFmtId="184" fontId="43" fillId="0" borderId="34" xfId="21" applyNumberFormat="1" applyFont="1" applyBorder="1">
      <alignment vertical="center"/>
    </xf>
    <xf numFmtId="181" fontId="43" fillId="0" borderId="34" xfId="21" applyNumberFormat="1" applyFont="1" applyBorder="1">
      <alignment vertical="center"/>
    </xf>
    <xf numFmtId="184" fontId="43" fillId="0" borderId="15" xfId="21" applyNumberFormat="1" applyFont="1" applyBorder="1">
      <alignment vertical="center"/>
    </xf>
    <xf numFmtId="0" fontId="44" fillId="0" borderId="42" xfId="21" applyFont="1" applyBorder="1">
      <alignment vertical="center"/>
    </xf>
    <xf numFmtId="0" fontId="43" fillId="0" borderId="0" xfId="22" applyFont="1">
      <alignment vertical="center"/>
    </xf>
    <xf numFmtId="181" fontId="43" fillId="0" borderId="0" xfId="22" applyNumberFormat="1" applyFont="1">
      <alignment vertical="center"/>
    </xf>
    <xf numFmtId="184" fontId="41" fillId="0" borderId="0" xfId="23" applyNumberFormat="1" applyAlignment="1">
      <alignment vertical="center"/>
    </xf>
    <xf numFmtId="182" fontId="41" fillId="0" borderId="0" xfId="24" applyNumberFormat="1" applyAlignment="1">
      <alignment horizontal="right" vertical="center"/>
    </xf>
    <xf numFmtId="179" fontId="41" fillId="0" borderId="0" xfId="24" applyNumberFormat="1" applyAlignment="1">
      <alignment horizontal="right" vertical="center"/>
    </xf>
    <xf numFmtId="184" fontId="43" fillId="3" borderId="0" xfId="21" applyNumberFormat="1" applyFont="1" applyFill="1" applyAlignment="1">
      <alignment vertical="center" wrapText="1"/>
    </xf>
    <xf numFmtId="184" fontId="41" fillId="0" borderId="0" xfId="23" applyNumberFormat="1" applyAlignment="1">
      <alignment horizontal="center" vertical="center"/>
    </xf>
    <xf numFmtId="0" fontId="46" fillId="0" borderId="0" xfId="25" applyFont="1">
      <alignment vertical="center"/>
    </xf>
    <xf numFmtId="0" fontId="41" fillId="3" borderId="0" xfId="20" applyFill="1"/>
    <xf numFmtId="0" fontId="9" fillId="0" borderId="0" xfId="9" applyFont="1" applyAlignment="1">
      <alignment horizontal="left" vertical="center" wrapText="1"/>
    </xf>
    <xf numFmtId="0" fontId="9" fillId="0" borderId="58" xfId="9" applyFont="1" applyBorder="1" applyAlignment="1">
      <alignment horizontal="left" vertical="center" wrapText="1"/>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7"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8" fontId="2" fillId="0" borderId="73" xfId="4" applyNumberFormat="1" applyFont="1"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84"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2" fillId="0" borderId="70" xfId="4" applyNumberFormat="1" applyFont="1" applyBorder="1" applyAlignment="1">
      <alignment horizontal="right" vertical="center" shrinkToFit="1"/>
    </xf>
    <xf numFmtId="188" fontId="3" fillId="0" borderId="0" xfId="4" applyNumberFormat="1" applyAlignment="1">
      <alignment horizontal="right" vertical="center" shrinkToFit="1"/>
    </xf>
    <xf numFmtId="188" fontId="3" fillId="0" borderId="66" xfId="4" applyNumberForma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84" fontId="2" fillId="0" borderId="15"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34"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84" fontId="2" fillId="0" borderId="14" xfId="4" applyNumberFormat="1" applyFont="1" applyBorder="1" applyAlignment="1">
      <alignment horizontal="right" vertical="center" shrinkToFit="1"/>
    </xf>
    <xf numFmtId="188" fontId="3" fillId="0" borderId="14" xfId="4" applyNumberForma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8" fontId="2" fillId="0" borderId="31" xfId="4" applyNumberFormat="1" applyFont="1" applyBorder="1" applyAlignment="1">
      <alignment horizontal="right" vertical="center" shrinkToFit="1"/>
    </xf>
    <xf numFmtId="188"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8"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8"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84"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65"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4" fontId="2" fillId="0" borderId="72"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8" fontId="2" fillId="0" borderId="69" xfId="4" applyNumberFormat="1" applyFont="1" applyBorder="1" applyAlignment="1">
      <alignment horizontal="right" vertical="center"/>
    </xf>
    <xf numFmtId="184" fontId="2" fillId="0" borderId="70" xfId="4" applyNumberFormat="1" applyFont="1" applyBorder="1" applyAlignment="1">
      <alignment horizontal="right" vertical="center"/>
    </xf>
    <xf numFmtId="184" fontId="2" fillId="0" borderId="14" xfId="4" applyNumberFormat="1" applyFont="1" applyBorder="1" applyAlignment="1">
      <alignment horizontal="right" vertical="center"/>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Border="1" applyAlignment="1">
      <alignment vertical="center" wrapText="1"/>
    </xf>
    <xf numFmtId="184" fontId="14" fillId="0" borderId="35" xfId="19" applyNumberFormat="1" applyFont="1" applyBorder="1" applyAlignment="1">
      <alignment vertical="center" wrapText="1"/>
    </xf>
    <xf numFmtId="184" fontId="14" fillId="0" borderId="37" xfId="19" applyNumberFormat="1" applyFont="1" applyBorder="1" applyAlignment="1">
      <alignment vertical="center" wrapText="1"/>
    </xf>
    <xf numFmtId="184" fontId="14" fillId="0" borderId="23" xfId="19" applyNumberFormat="1" applyFont="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0" fontId="43" fillId="0" borderId="0" xfId="21" applyFont="1" applyAlignment="1">
      <alignment horizontal="center" vertical="center"/>
    </xf>
    <xf numFmtId="0" fontId="43" fillId="0" borderId="32" xfId="21" applyFont="1" applyBorder="1" applyAlignment="1">
      <alignment horizontal="center" vertical="center"/>
    </xf>
    <xf numFmtId="0" fontId="43" fillId="0" borderId="35" xfId="21" applyFont="1" applyBorder="1" applyAlignment="1">
      <alignment horizontal="center" vertical="center"/>
    </xf>
    <xf numFmtId="0" fontId="43" fillId="0" borderId="37" xfId="21" applyFont="1" applyBorder="1" applyAlignment="1">
      <alignment horizontal="center" vertical="center"/>
    </xf>
    <xf numFmtId="0" fontId="43" fillId="0" borderId="74" xfId="21" applyFont="1" applyBorder="1" applyAlignment="1">
      <alignment horizontal="center" vertical="center"/>
    </xf>
    <xf numFmtId="179" fontId="43" fillId="3" borderId="74" xfId="22" applyNumberFormat="1" applyFont="1" applyFill="1" applyBorder="1" applyAlignment="1">
      <alignment horizontal="center" vertical="center"/>
    </xf>
    <xf numFmtId="183" fontId="43" fillId="3" borderId="74" xfId="22" applyNumberFormat="1" applyFont="1" applyFill="1" applyBorder="1" applyAlignment="1">
      <alignment horizontal="center" vertical="center" wrapText="1"/>
    </xf>
    <xf numFmtId="0" fontId="43" fillId="0" borderId="30" xfId="21" applyFont="1" applyBorder="1" applyAlignment="1" applyProtection="1">
      <alignment horizontal="left" vertical="top" wrapText="1"/>
      <protection locked="0"/>
    </xf>
    <xf numFmtId="0" fontId="43" fillId="0" borderId="23" xfId="21" applyFont="1" applyBorder="1" applyAlignment="1" applyProtection="1">
      <alignment horizontal="left" vertical="top" wrapText="1"/>
      <protection locked="0"/>
    </xf>
    <xf numFmtId="0" fontId="43" fillId="0" borderId="16" xfId="21" applyFont="1" applyBorder="1" applyAlignment="1" applyProtection="1">
      <alignment horizontal="left" vertical="top" wrapText="1"/>
      <protection locked="0"/>
    </xf>
    <xf numFmtId="0" fontId="43" fillId="0" borderId="42" xfId="21" applyFont="1" applyBorder="1" applyAlignment="1" applyProtection="1">
      <alignment horizontal="left" vertical="top" wrapText="1"/>
      <protection locked="0"/>
    </xf>
    <xf numFmtId="0" fontId="43" fillId="0" borderId="0" xfId="21" applyFont="1" applyAlignment="1" applyProtection="1">
      <alignment horizontal="left" vertical="top" wrapText="1"/>
      <protection locked="0"/>
    </xf>
    <xf numFmtId="0" fontId="43" fillId="0" borderId="14" xfId="21" applyFont="1" applyBorder="1" applyAlignment="1" applyProtection="1">
      <alignment horizontal="left" vertical="top" wrapText="1"/>
      <protection locked="0"/>
    </xf>
    <xf numFmtId="0" fontId="43" fillId="0" borderId="31" xfId="21" applyFont="1" applyBorder="1" applyAlignment="1" applyProtection="1">
      <alignment horizontal="left" vertical="top" wrapText="1"/>
      <protection locked="0"/>
    </xf>
    <xf numFmtId="0" fontId="43" fillId="0" borderId="34" xfId="21" applyFont="1" applyBorder="1" applyAlignment="1" applyProtection="1">
      <alignment horizontal="left" vertical="top" wrapText="1"/>
      <protection locked="0"/>
    </xf>
    <xf numFmtId="0" fontId="43" fillId="0" borderId="15" xfId="21" applyFont="1" applyBorder="1" applyAlignment="1" applyProtection="1">
      <alignment horizontal="left" vertical="top" wrapText="1"/>
      <protection locked="0"/>
    </xf>
    <xf numFmtId="179" fontId="43" fillId="3" borderId="0" xfId="22" applyNumberFormat="1" applyFont="1" applyFill="1" applyAlignment="1">
      <alignment horizontal="center" vertical="center"/>
    </xf>
    <xf numFmtId="183" fontId="43" fillId="3" borderId="0" xfId="22" applyNumberFormat="1" applyFont="1" applyFill="1" applyAlignment="1">
      <alignment horizontal="center" vertical="center" wrapText="1"/>
    </xf>
    <xf numFmtId="183" fontId="43" fillId="0" borderId="0" xfId="22" applyNumberFormat="1" applyFont="1" applyAlignment="1">
      <alignment horizontal="center" vertical="center" wrapText="1"/>
    </xf>
    <xf numFmtId="184" fontId="41" fillId="0" borderId="0" xfId="21" applyNumberFormat="1" applyAlignment="1">
      <alignment horizontal="center" vertical="center"/>
    </xf>
    <xf numFmtId="179" fontId="43" fillId="3" borderId="0" xfId="22" applyNumberFormat="1" applyFont="1" applyFill="1" applyAlignment="1">
      <alignment horizontal="center" vertical="center" wrapText="1"/>
    </xf>
    <xf numFmtId="179" fontId="43" fillId="0" borderId="0" xfId="21" applyNumberFormat="1" applyFont="1" applyAlignment="1">
      <alignment horizontal="center" vertical="center"/>
    </xf>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D904-47F1-857E-4004DB367F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92625</c:v>
                </c:pt>
                <c:pt idx="1">
                  <c:v>50728</c:v>
                </c:pt>
                <c:pt idx="2">
                  <c:v>37865</c:v>
                </c:pt>
                <c:pt idx="3">
                  <c:v>46071</c:v>
                </c:pt>
                <c:pt idx="4">
                  <c:v>50132</c:v>
                </c:pt>
              </c:numCache>
            </c:numRef>
          </c:val>
          <c:smooth val="0"/>
          <c:extLst>
            <c:ext xmlns:c16="http://schemas.microsoft.com/office/drawing/2014/chart" uri="{C3380CC4-5D6E-409C-BE32-E72D297353CC}">
              <c16:uniqueId val="{00000001-D904-47F1-857E-4004DB367FA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9.19</c:v>
                </c:pt>
                <c:pt idx="1">
                  <c:v>6.98</c:v>
                </c:pt>
                <c:pt idx="2">
                  <c:v>12.31</c:v>
                </c:pt>
                <c:pt idx="3">
                  <c:v>9.64</c:v>
                </c:pt>
                <c:pt idx="4">
                  <c:v>12.24</c:v>
                </c:pt>
              </c:numCache>
            </c:numRef>
          </c:val>
          <c:extLst>
            <c:ext xmlns:c16="http://schemas.microsoft.com/office/drawing/2014/chart" uri="{C3380CC4-5D6E-409C-BE32-E72D297353CC}">
              <c16:uniqueId val="{00000000-72E0-418C-AF5B-5F63E41A70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19.04</c:v>
                </c:pt>
                <c:pt idx="1">
                  <c:v>19.559999999999999</c:v>
                </c:pt>
                <c:pt idx="2">
                  <c:v>20.6</c:v>
                </c:pt>
                <c:pt idx="3">
                  <c:v>21.46</c:v>
                </c:pt>
                <c:pt idx="4">
                  <c:v>25.86</c:v>
                </c:pt>
              </c:numCache>
            </c:numRef>
          </c:val>
          <c:extLst>
            <c:ext xmlns:c16="http://schemas.microsoft.com/office/drawing/2014/chart" uri="{C3380CC4-5D6E-409C-BE32-E72D297353CC}">
              <c16:uniqueId val="{00000001-72E0-418C-AF5B-5F63E41A705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2.48</c:v>
                </c:pt>
                <c:pt idx="1">
                  <c:v>-1.07</c:v>
                </c:pt>
                <c:pt idx="2">
                  <c:v>7.85</c:v>
                </c:pt>
                <c:pt idx="3">
                  <c:v>-2.71</c:v>
                </c:pt>
                <c:pt idx="4">
                  <c:v>7.49</c:v>
                </c:pt>
              </c:numCache>
            </c:numRef>
          </c:val>
          <c:smooth val="0"/>
          <c:extLst>
            <c:ext xmlns:c16="http://schemas.microsoft.com/office/drawing/2014/chart" uri="{C3380CC4-5D6E-409C-BE32-E72D297353CC}">
              <c16:uniqueId val="{00000002-72E0-418C-AF5B-5F63E41A705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99-41F9-9212-736F2E7C73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99-41F9-9212-736F2E7C731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99-41F9-9212-736F2E7C7315}"/>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0.04</c:v>
                </c:pt>
                <c:pt idx="4">
                  <c:v>#N/A</c:v>
                </c:pt>
                <c:pt idx="5">
                  <c:v>0.03</c:v>
                </c:pt>
                <c:pt idx="6">
                  <c:v>#N/A</c:v>
                </c:pt>
                <c:pt idx="7">
                  <c:v>0.02</c:v>
                </c:pt>
                <c:pt idx="8">
                  <c:v>#N/A</c:v>
                </c:pt>
                <c:pt idx="9">
                  <c:v>0.04</c:v>
                </c:pt>
              </c:numCache>
            </c:numRef>
          </c:val>
          <c:extLst>
            <c:ext xmlns:c16="http://schemas.microsoft.com/office/drawing/2014/chart" uri="{C3380CC4-5D6E-409C-BE32-E72D297353CC}">
              <c16:uniqueId val="{00000003-0A99-41F9-9212-736F2E7C731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1.1299999999999999</c:v>
                </c:pt>
                <c:pt idx="2">
                  <c:v>#N/A</c:v>
                </c:pt>
                <c:pt idx="3">
                  <c:v>1.1499999999999999</c:v>
                </c:pt>
                <c:pt idx="4">
                  <c:v>#N/A</c:v>
                </c:pt>
                <c:pt idx="5">
                  <c:v>1.35</c:v>
                </c:pt>
                <c:pt idx="6">
                  <c:v>#N/A</c:v>
                </c:pt>
                <c:pt idx="7">
                  <c:v>0.61</c:v>
                </c:pt>
                <c:pt idx="8">
                  <c:v>#N/A</c:v>
                </c:pt>
                <c:pt idx="9">
                  <c:v>1.04</c:v>
                </c:pt>
              </c:numCache>
            </c:numRef>
          </c:val>
          <c:extLst>
            <c:ext xmlns:c16="http://schemas.microsoft.com/office/drawing/2014/chart" uri="{C3380CC4-5D6E-409C-BE32-E72D297353CC}">
              <c16:uniqueId val="{00000004-0A99-41F9-9212-736F2E7C731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0.89</c:v>
                </c:pt>
                <c:pt idx="4">
                  <c:v>#N/A</c:v>
                </c:pt>
                <c:pt idx="5">
                  <c:v>1.46</c:v>
                </c:pt>
                <c:pt idx="6">
                  <c:v>#N/A</c:v>
                </c:pt>
                <c:pt idx="7">
                  <c:v>2.15</c:v>
                </c:pt>
                <c:pt idx="8">
                  <c:v>#N/A</c:v>
                </c:pt>
                <c:pt idx="9">
                  <c:v>2.86</c:v>
                </c:pt>
              </c:numCache>
            </c:numRef>
          </c:val>
          <c:extLst>
            <c:ext xmlns:c16="http://schemas.microsoft.com/office/drawing/2014/chart" uri="{C3380CC4-5D6E-409C-BE32-E72D297353CC}">
              <c16:uniqueId val="{00000005-0A99-41F9-9212-736F2E7C731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1.28</c:v>
                </c:pt>
                <c:pt idx="4">
                  <c:v>#N/A</c:v>
                </c:pt>
                <c:pt idx="5">
                  <c:v>1.74</c:v>
                </c:pt>
                <c:pt idx="6">
                  <c:v>#N/A</c:v>
                </c:pt>
                <c:pt idx="7">
                  <c:v>2.79</c:v>
                </c:pt>
                <c:pt idx="8">
                  <c:v>#N/A</c:v>
                </c:pt>
                <c:pt idx="9">
                  <c:v>3.56</c:v>
                </c:pt>
              </c:numCache>
            </c:numRef>
          </c:val>
          <c:extLst>
            <c:ext xmlns:c16="http://schemas.microsoft.com/office/drawing/2014/chart" uri="{C3380CC4-5D6E-409C-BE32-E72D297353CC}">
              <c16:uniqueId val="{00000006-0A99-41F9-9212-736F2E7C731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c:v>
                </c:pt>
                <c:pt idx="2">
                  <c:v>#N/A</c:v>
                </c:pt>
                <c:pt idx="3">
                  <c:v>4.3600000000000003</c:v>
                </c:pt>
                <c:pt idx="4">
                  <c:v>#N/A</c:v>
                </c:pt>
                <c:pt idx="5">
                  <c:v>3.96</c:v>
                </c:pt>
                <c:pt idx="6">
                  <c:v>#N/A</c:v>
                </c:pt>
                <c:pt idx="7">
                  <c:v>3.93</c:v>
                </c:pt>
                <c:pt idx="8">
                  <c:v>#N/A</c:v>
                </c:pt>
                <c:pt idx="9">
                  <c:v>3.98</c:v>
                </c:pt>
              </c:numCache>
            </c:numRef>
          </c:val>
          <c:extLst>
            <c:ext xmlns:c16="http://schemas.microsoft.com/office/drawing/2014/chart" uri="{C3380CC4-5D6E-409C-BE32-E72D297353CC}">
              <c16:uniqueId val="{00000007-0A99-41F9-9212-736F2E7C7315}"/>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2.5099999999999998</c:v>
                </c:pt>
                <c:pt idx="2">
                  <c:v>#N/A</c:v>
                </c:pt>
                <c:pt idx="3">
                  <c:v>3.38</c:v>
                </c:pt>
                <c:pt idx="4">
                  <c:v>#N/A</c:v>
                </c:pt>
                <c:pt idx="5">
                  <c:v>5.71</c:v>
                </c:pt>
                <c:pt idx="6">
                  <c:v>#N/A</c:v>
                </c:pt>
                <c:pt idx="7">
                  <c:v>7.4</c:v>
                </c:pt>
                <c:pt idx="8">
                  <c:v>#N/A</c:v>
                </c:pt>
                <c:pt idx="9">
                  <c:v>7.89</c:v>
                </c:pt>
              </c:numCache>
            </c:numRef>
          </c:val>
          <c:extLst>
            <c:ext xmlns:c16="http://schemas.microsoft.com/office/drawing/2014/chart" uri="{C3380CC4-5D6E-409C-BE32-E72D297353CC}">
              <c16:uniqueId val="{00000008-0A99-41F9-9212-736F2E7C731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9.19</c:v>
                </c:pt>
                <c:pt idx="2">
                  <c:v>#N/A</c:v>
                </c:pt>
                <c:pt idx="3">
                  <c:v>6.97</c:v>
                </c:pt>
                <c:pt idx="4">
                  <c:v>#N/A</c:v>
                </c:pt>
                <c:pt idx="5">
                  <c:v>12.3</c:v>
                </c:pt>
                <c:pt idx="6">
                  <c:v>#N/A</c:v>
                </c:pt>
                <c:pt idx="7">
                  <c:v>9.6300000000000008</c:v>
                </c:pt>
                <c:pt idx="8">
                  <c:v>#N/A</c:v>
                </c:pt>
                <c:pt idx="9">
                  <c:v>12.23</c:v>
                </c:pt>
              </c:numCache>
            </c:numRef>
          </c:val>
          <c:extLst>
            <c:ext xmlns:c16="http://schemas.microsoft.com/office/drawing/2014/chart" uri="{C3380CC4-5D6E-409C-BE32-E72D297353CC}">
              <c16:uniqueId val="{00000009-0A99-41F9-9212-736F2E7C731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3206</c:v>
                </c:pt>
                <c:pt idx="5">
                  <c:v>3106</c:v>
                </c:pt>
                <c:pt idx="8">
                  <c:v>3060</c:v>
                </c:pt>
                <c:pt idx="11">
                  <c:v>2947</c:v>
                </c:pt>
                <c:pt idx="14">
                  <c:v>2968</c:v>
                </c:pt>
              </c:numCache>
            </c:numRef>
          </c:val>
          <c:extLst>
            <c:ext xmlns:c16="http://schemas.microsoft.com/office/drawing/2014/chart" uri="{C3380CC4-5D6E-409C-BE32-E72D297353CC}">
              <c16:uniqueId val="{00000000-4B74-48FF-A0A7-211C22DD20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74-48FF-A0A7-211C22DD20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131</c:v>
                </c:pt>
                <c:pt idx="3">
                  <c:v>99</c:v>
                </c:pt>
                <c:pt idx="6">
                  <c:v>73</c:v>
                </c:pt>
                <c:pt idx="9">
                  <c:v>54</c:v>
                </c:pt>
                <c:pt idx="12">
                  <c:v>31</c:v>
                </c:pt>
              </c:numCache>
            </c:numRef>
          </c:val>
          <c:extLst>
            <c:ext xmlns:c16="http://schemas.microsoft.com/office/drawing/2014/chart" uri="{C3380CC4-5D6E-409C-BE32-E72D297353CC}">
              <c16:uniqueId val="{00000002-4B74-48FF-A0A7-211C22DD20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8</c:v>
                </c:pt>
                <c:pt idx="6">
                  <c:v>7</c:v>
                </c:pt>
                <c:pt idx="9">
                  <c:v>7</c:v>
                </c:pt>
                <c:pt idx="12">
                  <c:v>6</c:v>
                </c:pt>
              </c:numCache>
            </c:numRef>
          </c:val>
          <c:extLst>
            <c:ext xmlns:c16="http://schemas.microsoft.com/office/drawing/2014/chart" uri="{C3380CC4-5D6E-409C-BE32-E72D297353CC}">
              <c16:uniqueId val="{00000003-4B74-48FF-A0A7-211C22DD20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735</c:v>
                </c:pt>
                <c:pt idx="3">
                  <c:v>692</c:v>
                </c:pt>
                <c:pt idx="6">
                  <c:v>646</c:v>
                </c:pt>
                <c:pt idx="9">
                  <c:v>619</c:v>
                </c:pt>
                <c:pt idx="12">
                  <c:v>647</c:v>
                </c:pt>
              </c:numCache>
            </c:numRef>
          </c:val>
          <c:extLst>
            <c:ext xmlns:c16="http://schemas.microsoft.com/office/drawing/2014/chart" uri="{C3380CC4-5D6E-409C-BE32-E72D297353CC}">
              <c16:uniqueId val="{00000004-4B74-48FF-A0A7-211C22DD20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74-48FF-A0A7-211C22DD20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74-48FF-A0A7-211C22DD20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2839</c:v>
                </c:pt>
                <c:pt idx="3">
                  <c:v>2866</c:v>
                </c:pt>
                <c:pt idx="6">
                  <c:v>3205</c:v>
                </c:pt>
                <c:pt idx="9">
                  <c:v>3219</c:v>
                </c:pt>
                <c:pt idx="12">
                  <c:v>3153</c:v>
                </c:pt>
              </c:numCache>
            </c:numRef>
          </c:val>
          <c:extLst>
            <c:ext xmlns:c16="http://schemas.microsoft.com/office/drawing/2014/chart" uri="{C3380CC4-5D6E-409C-BE32-E72D297353CC}">
              <c16:uniqueId val="{00000007-4B74-48FF-A0A7-211C22DD2037}"/>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507</c:v>
                </c:pt>
                <c:pt idx="2">
                  <c:v>#N/A</c:v>
                </c:pt>
                <c:pt idx="3">
                  <c:v>#N/A</c:v>
                </c:pt>
                <c:pt idx="4">
                  <c:v>559</c:v>
                </c:pt>
                <c:pt idx="5">
                  <c:v>#N/A</c:v>
                </c:pt>
                <c:pt idx="6">
                  <c:v>#N/A</c:v>
                </c:pt>
                <c:pt idx="7">
                  <c:v>871</c:v>
                </c:pt>
                <c:pt idx="8">
                  <c:v>#N/A</c:v>
                </c:pt>
                <c:pt idx="9">
                  <c:v>#N/A</c:v>
                </c:pt>
                <c:pt idx="10">
                  <c:v>952</c:v>
                </c:pt>
                <c:pt idx="11">
                  <c:v>#N/A</c:v>
                </c:pt>
                <c:pt idx="12">
                  <c:v>#N/A</c:v>
                </c:pt>
                <c:pt idx="13">
                  <c:v>869</c:v>
                </c:pt>
                <c:pt idx="14">
                  <c:v>#N/A</c:v>
                </c:pt>
              </c:numCache>
            </c:numRef>
          </c:val>
          <c:smooth val="0"/>
          <c:extLst>
            <c:ext xmlns:c16="http://schemas.microsoft.com/office/drawing/2014/chart" uri="{C3380CC4-5D6E-409C-BE32-E72D297353CC}">
              <c16:uniqueId val="{00000008-4B74-48FF-A0A7-211C22DD203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27919</c:v>
                </c:pt>
                <c:pt idx="5">
                  <c:v>27695</c:v>
                </c:pt>
                <c:pt idx="8">
                  <c:v>27829</c:v>
                </c:pt>
                <c:pt idx="11">
                  <c:v>26096</c:v>
                </c:pt>
                <c:pt idx="14">
                  <c:v>25053</c:v>
                </c:pt>
              </c:numCache>
            </c:numRef>
          </c:val>
          <c:extLst>
            <c:ext xmlns:c16="http://schemas.microsoft.com/office/drawing/2014/chart" uri="{C3380CC4-5D6E-409C-BE32-E72D297353CC}">
              <c16:uniqueId val="{00000000-C595-4501-B6B7-EDDBC73EFD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5850</c:v>
                </c:pt>
                <c:pt idx="5">
                  <c:v>6299</c:v>
                </c:pt>
                <c:pt idx="8">
                  <c:v>6082</c:v>
                </c:pt>
                <c:pt idx="11">
                  <c:v>5860</c:v>
                </c:pt>
                <c:pt idx="14">
                  <c:v>5827</c:v>
                </c:pt>
              </c:numCache>
            </c:numRef>
          </c:val>
          <c:extLst>
            <c:ext xmlns:c16="http://schemas.microsoft.com/office/drawing/2014/chart" uri="{C3380CC4-5D6E-409C-BE32-E72D297353CC}">
              <c16:uniqueId val="{00000001-C595-4501-B6B7-EDDBC73EFD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9548</c:v>
                </c:pt>
                <c:pt idx="5">
                  <c:v>10714</c:v>
                </c:pt>
                <c:pt idx="8">
                  <c:v>12407</c:v>
                </c:pt>
                <c:pt idx="11">
                  <c:v>15457</c:v>
                </c:pt>
                <c:pt idx="14">
                  <c:v>17706</c:v>
                </c:pt>
              </c:numCache>
            </c:numRef>
          </c:val>
          <c:extLst>
            <c:ext xmlns:c16="http://schemas.microsoft.com/office/drawing/2014/chart" uri="{C3380CC4-5D6E-409C-BE32-E72D297353CC}">
              <c16:uniqueId val="{00000002-C595-4501-B6B7-EDDBC73EFD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95-4501-B6B7-EDDBC73EFD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95-4501-B6B7-EDDBC73EFD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95-4501-B6B7-EDDBC73EFD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6497</c:v>
                </c:pt>
                <c:pt idx="3">
                  <c:v>6489</c:v>
                </c:pt>
                <c:pt idx="6">
                  <c:v>6591</c:v>
                </c:pt>
                <c:pt idx="9">
                  <c:v>6669</c:v>
                </c:pt>
                <c:pt idx="12">
                  <c:v>6914</c:v>
                </c:pt>
              </c:numCache>
            </c:numRef>
          </c:val>
          <c:extLst>
            <c:ext xmlns:c16="http://schemas.microsoft.com/office/drawing/2014/chart" uri="{C3380CC4-5D6E-409C-BE32-E72D297353CC}">
              <c16:uniqueId val="{00000006-C595-4501-B6B7-EDDBC73EFD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35</c:v>
                </c:pt>
                <c:pt idx="3">
                  <c:v>29</c:v>
                </c:pt>
                <c:pt idx="6">
                  <c:v>28</c:v>
                </c:pt>
                <c:pt idx="9">
                  <c:v>21</c:v>
                </c:pt>
                <c:pt idx="12">
                  <c:v>17</c:v>
                </c:pt>
              </c:numCache>
            </c:numRef>
          </c:val>
          <c:extLst>
            <c:ext xmlns:c16="http://schemas.microsoft.com/office/drawing/2014/chart" uri="{C3380CC4-5D6E-409C-BE32-E72D297353CC}">
              <c16:uniqueId val="{00000007-C595-4501-B6B7-EDDBC73EFD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6477</c:v>
                </c:pt>
                <c:pt idx="3">
                  <c:v>6184</c:v>
                </c:pt>
                <c:pt idx="6">
                  <c:v>5567</c:v>
                </c:pt>
                <c:pt idx="9">
                  <c:v>5137</c:v>
                </c:pt>
                <c:pt idx="12">
                  <c:v>5176</c:v>
                </c:pt>
              </c:numCache>
            </c:numRef>
          </c:val>
          <c:extLst>
            <c:ext xmlns:c16="http://schemas.microsoft.com/office/drawing/2014/chart" uri="{C3380CC4-5D6E-409C-BE32-E72D297353CC}">
              <c16:uniqueId val="{00000008-C595-4501-B6B7-EDDBC73EFD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814</c:v>
                </c:pt>
                <c:pt idx="3">
                  <c:v>638</c:v>
                </c:pt>
                <c:pt idx="6">
                  <c:v>423</c:v>
                </c:pt>
                <c:pt idx="9">
                  <c:v>523</c:v>
                </c:pt>
                <c:pt idx="12">
                  <c:v>341</c:v>
                </c:pt>
              </c:numCache>
            </c:numRef>
          </c:val>
          <c:extLst>
            <c:ext xmlns:c16="http://schemas.microsoft.com/office/drawing/2014/chart" uri="{C3380CC4-5D6E-409C-BE32-E72D297353CC}">
              <c16:uniqueId val="{00000009-C595-4501-B6B7-EDDBC73EFD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32821</c:v>
                </c:pt>
                <c:pt idx="3">
                  <c:v>33273</c:v>
                </c:pt>
                <c:pt idx="6">
                  <c:v>33790</c:v>
                </c:pt>
                <c:pt idx="9">
                  <c:v>32801</c:v>
                </c:pt>
                <c:pt idx="12">
                  <c:v>31974</c:v>
                </c:pt>
              </c:numCache>
            </c:numRef>
          </c:val>
          <c:extLst>
            <c:ext xmlns:c16="http://schemas.microsoft.com/office/drawing/2014/chart" uri="{C3380CC4-5D6E-409C-BE32-E72D297353CC}">
              <c16:uniqueId val="{0000000A-C595-4501-B6B7-EDDBC73EFD6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3326</c:v>
                </c:pt>
                <c:pt idx="2">
                  <c:v>#N/A</c:v>
                </c:pt>
                <c:pt idx="3">
                  <c:v>#N/A</c:v>
                </c:pt>
                <c:pt idx="4">
                  <c:v>1904</c:v>
                </c:pt>
                <c:pt idx="5">
                  <c:v>#N/A</c:v>
                </c:pt>
                <c:pt idx="6">
                  <c:v>#N/A</c:v>
                </c:pt>
                <c:pt idx="7">
                  <c:v>80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95-4501-B6B7-EDDBC73EFD6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5875</c:v>
                </c:pt>
                <c:pt idx="1">
                  <c:v>5957</c:v>
                </c:pt>
                <c:pt idx="2">
                  <c:v>7294</c:v>
                </c:pt>
              </c:numCache>
            </c:numRef>
          </c:val>
          <c:extLst>
            <c:ext xmlns:c16="http://schemas.microsoft.com/office/drawing/2014/chart" uri="{C3380CC4-5D6E-409C-BE32-E72D297353CC}">
              <c16:uniqueId val="{00000000-75D9-4F54-844D-5EFD79F5AB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1028</c:v>
                </c:pt>
                <c:pt idx="1">
                  <c:v>1028</c:v>
                </c:pt>
                <c:pt idx="2">
                  <c:v>1153</c:v>
                </c:pt>
              </c:numCache>
            </c:numRef>
          </c:val>
          <c:extLst>
            <c:ext xmlns:c16="http://schemas.microsoft.com/office/drawing/2014/chart" uri="{C3380CC4-5D6E-409C-BE32-E72D297353CC}">
              <c16:uniqueId val="{00000001-75D9-4F54-844D-5EFD79F5AB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4484</c:v>
                </c:pt>
                <c:pt idx="1">
                  <c:v>6704</c:v>
                </c:pt>
                <c:pt idx="2">
                  <c:v>7624</c:v>
                </c:pt>
              </c:numCache>
            </c:numRef>
          </c:val>
          <c:extLst>
            <c:ext xmlns:c16="http://schemas.microsoft.com/office/drawing/2014/chart" uri="{C3380CC4-5D6E-409C-BE32-E72D297353CC}">
              <c16:uniqueId val="{00000002-75D9-4F54-844D-5EFD79F5AB1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{0B0C678A-C97B-4D40-BA65-08E40930E2AB}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E19-4539-AEE2-917B829D39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{E40FC0A0-C633-4D37-8F9C-344AEA8DCAEE}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19-4539-AEE2-917B829D39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{5724414F-B1C3-4924-8C88-1164117F4050}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19-4539-AEE2-917B829D39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{F1A28E14-B719-4411-90E4-1273C020DEA2}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19-4539-AEE2-917B829D39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{794B4B5F-E5F4-4F86-9074-D76AEC774032}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19-4539-AEE2-917B829D392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{CC0E68F6-B689-4DF0-A7C0-0522D1DC050E}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E19-4539-AEE2-917B829D392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{7DFCB892-51CB-45E7-9A2E-913013E0BE5C}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E19-4539-AEE2-917B829D392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{297C133E-C065-4B66-A674-C21A98DCC322}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E19-4539-AEE2-917B829D392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{BCE5B152-113F-4AEE-A019-26C0DEE24AD1}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E19-4539-AEE2-917B829D39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62.1</c:v>
                </c:pt>
                <c:pt idx="16">
                  <c:v>63.7</c:v>
                </c:pt>
                <c:pt idx="24">
                  <c:v>65.3</c:v>
                </c:pt>
                <c:pt idx="32">
                  <c:v>66.7</c:v>
                </c:pt>
              </c:numCache>
            </c:numRef>
          </c:xVal>
          <c:yVal>
            <c:numRef>
              <c:f>公会計指標分析・財政指標組合せ分析表!$BP$51:$DC$51</c:f>
              <c:numCache>
                <c:formatCode>#,##0.0;"▲ "#,##0.0</c:formatCode>
                <c:ptCount val="40"/>
                <c:pt idx="0">
                  <c:v>13.9</c:v>
                </c:pt>
                <c:pt idx="8">
                  <c:v>7.7</c:v>
                </c:pt>
                <c:pt idx="16">
                  <c:v>0.3</c:v>
                </c:pt>
              </c:numCache>
            </c:numRef>
          </c:yVal>
          <c:smooth val="0"/>
          <c:extLst>
            <c:ext xmlns:c16="http://schemas.microsoft.com/office/drawing/2014/chart" uri="{C3380CC4-5D6E-409C-BE32-E72D297353CC}">
              <c16:uniqueId val="{00000009-0E19-4539-AEE2-917B829D39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{3569F2C7-4CC3-4473-A426-106DC31F55F3}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E19-4539-AEE2-917B829D39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{168BDFEF-FF99-4EF1-9CAB-4337233FBE8A}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19-4539-AEE2-917B829D39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{4802B099-FD4F-4149-894A-975B81CA9177}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19-4539-AEE2-917B829D39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{CE80A746-D482-4314-B86A-7863FFE2D8D5}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19-4539-AEE2-917B829D39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{498B2C4A-1CA5-4D1E-8BE5-2A2FE7A33DF0}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19-4539-AEE2-917B829D392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{3729DCA4-07C8-45B7-8ADC-EEF1F1D851C1}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E19-4539-AEE2-917B829D392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{EB9BB663-C295-4FE0-A9F7-11EBC7316B3D}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E19-4539-AEE2-917B829D392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{D69792A3-0E5E-4D4C-B4F8-CEE903D0D072}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E19-4539-AEE2-917B829D392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{A98183A9-6696-413F-AAF7-1EC273DABBBC}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E19-4539-AEE2-917B829D39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0E19-4539-AEE2-917B829D392D}"/>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{703643E3-0933-4D1E-888E-6C5BC739078C}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0C8-4EE9-AF8B-8373F70B71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{2870B66E-72B8-4C00-A2C0-2A458D12BEB9}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C8-4EE9-AF8B-8373F70B71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{D7D0BD25-26F6-4374-A3B9-6937352CBD3A}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C8-4EE9-AF8B-8373F70B71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{EA46D0F8-C94D-4CD6-AB63-6EBEAB564F74}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C8-4EE9-AF8B-8373F70B71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{8E3A40C1-6087-4BC5-AF7F-DF543C515A49}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C8-4EE9-AF8B-8373F70B71E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{CB53786F-0356-4E14-8A8C-9EB832A7D52B}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0C8-4EE9-AF8B-8373F70B71E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{A7E37D5A-C116-4C58-8318-F020D430E451}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0C8-4EE9-AF8B-8373F70B71E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{13D5DE72-264F-4099-AD8E-79A68603FF5C}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0C8-4EE9-AF8B-8373F70B71E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{576F858C-B636-4B6C-8A92-E2F8DADD95AB}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0C8-4EE9-AF8B-8373F70B71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2.2000000000000002</c:v>
                </c:pt>
                <c:pt idx="16">
                  <c:v>2.5</c:v>
                </c:pt>
                <c:pt idx="24">
                  <c:v>3.1</c:v>
                </c:pt>
                <c:pt idx="32">
                  <c:v>3.4</c:v>
                </c:pt>
              </c:numCache>
            </c:numRef>
          </c:xVal>
          <c:yVal>
            <c:numRef>
              <c:f>公会計指標分析・財政指標組合せ分析表!$BP$73:$DC$73</c:f>
              <c:numCache>
                <c:formatCode>#,##0.0;"▲ "#,##0.0</c:formatCode>
                <c:ptCount val="40"/>
                <c:pt idx="0">
                  <c:v>13.9</c:v>
                </c:pt>
                <c:pt idx="8">
                  <c:v>7.7</c:v>
                </c:pt>
                <c:pt idx="16">
                  <c:v>0.3</c:v>
                </c:pt>
              </c:numCache>
            </c:numRef>
          </c:yVal>
          <c:smooth val="0"/>
          <c:extLst>
            <c:ext xmlns:c16="http://schemas.microsoft.com/office/drawing/2014/chart" uri="{C3380CC4-5D6E-409C-BE32-E72D297353CC}">
              <c16:uniqueId val="{00000009-A0C8-4EE9-AF8B-8373F70B71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901965673155888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{5AA8138D-048E-4FDA-8839-091B5187B777}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0C8-4EE9-AF8B-8373F70B71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{6FEFE289-EAF3-4B34-86D0-EE4A5DD24567}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C8-4EE9-AF8B-8373F70B71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{3D4E80DE-CFBA-471F-B57F-3641E7FC01E9}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C8-4EE9-AF8B-8373F70B71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{4BA348C4-14FE-4497-AAC9-4D59F8EA2A10}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C8-4EE9-AF8B-8373F70B71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{DDE9F497-08D1-4882-ADB2-A37E1A7E8074}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C8-4EE9-AF8B-8373F70B71E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{B5664010-DF10-44CD-9C4F-092E51571AC8}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0C8-4EE9-AF8B-8373F70B71E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{4349ACF5-13E6-4DBB-9A23-2EBBADBC0E93}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0C8-4EE9-AF8B-8373F70B71E4}"/>
                </c:ext>
              </c:extLst>
            </c:dLbl>
            <c:dLbl>
              <c:idx val="24"/>
              <c:layout>
                <c:manualLayout>
                  <c:x val="0"/>
                  <c:y val="-3.343038289425289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{877C70DE-AF90-464E-89B4-AD0D493F98C9}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0C8-4EE9-AF8B-8373F70B71E4}"/>
                </c:ext>
              </c:extLst>
            </c:dLbl>
            <c:dLbl>
              <c:idx val="32"/>
              <c:layout>
                <c:manualLayout>
                  <c:x val="0"/>
                  <c:y val="4.4110686502633386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{CF4241BD-8664-4F3F-A1D4-9074CE8CB49C}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0C8-4EE9-AF8B-8373F70B71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A0C8-4EE9-AF8B-8373F70B71E4}"/>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27750" y="4591050"/>
          <a:ext cx="29019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101330" y="5886450"/>
          <a:ext cx="12128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3028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240" y="190500"/>
          <a:ext cx="222504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09805" y="190500"/>
          <a:ext cx="33528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660" y="7591425"/>
          <a:ext cx="670687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0185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0185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0185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0185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0185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0185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0185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0185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0185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6377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0205" y="7600315"/>
          <a:ext cx="397192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0205" y="7591425"/>
          <a:ext cx="79438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683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56515</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24030" y="7934325"/>
          <a:ext cx="370459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50">
              <a:solidFill>
                <a:sysClr val="windowText" lastClr="000000"/>
              </a:solidFill>
              <a:effectLst/>
              <a:latin typeface="ＭＳ Ｐゴシック"/>
              <a:ea typeface="ＭＳ Ｐゴシック"/>
              <a:cs typeface="+mn-cs"/>
            </a:rPr>
            <a:t>　分子のうち、大きな割合を占めている元利償還金は、平成30年度から消防広域化整備事業などの元金償還が始まり、加えて令和3年度から小中学校空調整備の元金償還が始まったことから増加となっており、令和</a:t>
          </a:r>
          <a:r>
            <a:rPr kumimoji="1" lang="en-US" altLang="ja-JP" sz="1250">
              <a:solidFill>
                <a:sysClr val="windowText" lastClr="000000"/>
              </a:solidFill>
              <a:effectLst/>
              <a:latin typeface="ＭＳ Ｐゴシック"/>
              <a:ea typeface="ＭＳ Ｐゴシック"/>
              <a:cs typeface="+mn-cs"/>
            </a:rPr>
            <a:t>3</a:t>
          </a:r>
          <a:r>
            <a:rPr kumimoji="1" lang="ja-JP" altLang="en-US" sz="1250">
              <a:solidFill>
                <a:sysClr val="windowText" lastClr="000000"/>
              </a:solidFill>
              <a:effectLst/>
              <a:latin typeface="ＭＳ Ｐゴシック"/>
              <a:ea typeface="ＭＳ Ｐゴシック"/>
              <a:cs typeface="+mn-cs"/>
            </a:rPr>
            <a:t>年度から</a:t>
          </a:r>
          <a:r>
            <a:rPr kumimoji="1" lang="ja-JP" altLang="ja-JP" sz="1250">
              <a:solidFill>
                <a:sysClr val="windowText" lastClr="000000"/>
              </a:solidFill>
              <a:effectLst/>
              <a:latin typeface="ＭＳ Ｐゴシック"/>
              <a:ea typeface="ＭＳ Ｐゴシック"/>
              <a:cs typeface="+mn-cs"/>
            </a:rPr>
            <a:t>おおむね横ばいとなっている。</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交付税算入のある起債を選択していることにより、元利償還金に対する算入公債費等の割合は、分子からの控除されることで抑制して</a:t>
          </a:r>
          <a:r>
            <a:rPr kumimoji="1" lang="ja-JP" altLang="en-US" sz="1250">
              <a:solidFill>
                <a:sysClr val="windowText" lastClr="000000"/>
              </a:solidFill>
              <a:effectLst/>
              <a:latin typeface="ＭＳ Ｐゴシック"/>
              <a:ea typeface="ＭＳ Ｐゴシック"/>
              <a:cs typeface="+mn-cs"/>
            </a:rPr>
            <a:t>いる。</a:t>
          </a:r>
          <a:endParaRPr kumimoji="1" lang="en-US" altLang="ja-JP" sz="1250">
            <a:solidFill>
              <a:sysClr val="windowText" lastClr="000000"/>
            </a:solidFill>
            <a:effectLst/>
            <a:latin typeface="ＭＳ Ｐゴシック"/>
            <a:ea typeface="ＭＳ Ｐゴシック"/>
            <a:cs typeface="+mn-cs"/>
          </a:endParaRPr>
        </a:p>
        <a:p>
          <a:r>
            <a:rPr kumimoji="1" lang="ja-JP" altLang="en-US" sz="1250">
              <a:solidFill>
                <a:sysClr val="windowText" lastClr="000000"/>
              </a:solidFill>
              <a:effectLst/>
              <a:latin typeface="ＭＳ Ｐゴシック"/>
              <a:ea typeface="ＭＳ Ｐゴシック"/>
              <a:cs typeface="+mn-cs"/>
            </a:rPr>
            <a:t>　</a:t>
          </a:r>
          <a:r>
            <a:rPr kumimoji="1" lang="ja-JP" altLang="ja-JP" sz="1250">
              <a:solidFill>
                <a:sysClr val="windowText" lastClr="000000"/>
              </a:solidFill>
              <a:effectLst/>
              <a:latin typeface="ＭＳ Ｐゴシック"/>
              <a:ea typeface="ＭＳ Ｐゴシック"/>
              <a:cs typeface="+mn-cs"/>
            </a:rPr>
            <a:t>令和3・4年度は償還金増加に伴い、分子自体も増加となってい</a:t>
          </a:r>
          <a:r>
            <a:rPr kumimoji="1" lang="ja-JP" altLang="en-US" sz="1250">
              <a:solidFill>
                <a:sysClr val="windowText" lastClr="000000"/>
              </a:solidFill>
              <a:effectLst/>
              <a:latin typeface="ＭＳ Ｐゴシック"/>
              <a:ea typeface="ＭＳ Ｐゴシック"/>
              <a:cs typeface="+mn-cs"/>
            </a:rPr>
            <a:t>たが、令和</a:t>
          </a:r>
          <a:r>
            <a:rPr kumimoji="1" lang="en-US" altLang="ja-JP" sz="1250">
              <a:solidFill>
                <a:sysClr val="windowText" lastClr="000000"/>
              </a:solidFill>
              <a:effectLst/>
              <a:latin typeface="ＭＳ Ｐゴシック"/>
              <a:ea typeface="ＭＳ Ｐゴシック"/>
              <a:cs typeface="+mn-cs"/>
            </a:rPr>
            <a:t>5</a:t>
          </a:r>
          <a:r>
            <a:rPr kumimoji="1" lang="ja-JP" altLang="en-US" sz="1250">
              <a:solidFill>
                <a:sysClr val="windowText" lastClr="000000"/>
              </a:solidFill>
              <a:effectLst/>
              <a:latin typeface="ＭＳ Ｐゴシック"/>
              <a:ea typeface="ＭＳ Ｐゴシック"/>
              <a:cs typeface="+mn-cs"/>
            </a:rPr>
            <a:t>年度は元利償還金の減少に伴い、減少した。</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今後は、公共施設の整備や老朽化対策の実施に伴う市債発行額の増加が見込まれることから、引き続き適正な市債管理に努める</a:t>
          </a:r>
          <a:r>
            <a:rPr kumimoji="1" lang="ja-JP" altLang="en-US" sz="1250">
              <a:solidFill>
                <a:sysClr val="windowText" lastClr="000000"/>
              </a:solidFill>
              <a:effectLst/>
              <a:latin typeface="ＭＳ Ｐゴシック"/>
              <a:ea typeface="ＭＳ Ｐゴシック"/>
              <a:cs typeface="+mn-cs"/>
            </a:rPr>
            <a:t>。</a:t>
          </a:r>
          <a:endParaRPr lang="ja-JP" altLang="ja-JP" sz="1250">
            <a:solidFill>
              <a:sysClr val="windowText" lastClr="000000"/>
            </a:solidFill>
            <a:effectLst/>
            <a:latin typeface="ＭＳ Ｐゴシック"/>
            <a:ea typeface="ＭＳ Ｐ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660" y="12411075"/>
          <a:ext cx="670687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0205" y="12420600"/>
          <a:ext cx="399923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24970" y="12411075"/>
          <a:ext cx="72326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04980" y="12630785"/>
          <a:ext cx="37922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本市は、利用していない。</a:t>
          </a:r>
          <a:endParaRPr lang="ja-JP" altLang="ja-JP" sz="1300">
            <a:solidFill>
              <a:sysClr val="windowText" lastClr="000000"/>
            </a:solidFill>
            <a:effectLst/>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3210" y="7572375"/>
          <a:ext cx="418846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1630" y="7604125"/>
          <a:ext cx="223901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8865"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8865"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8865"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8865"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8865"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8865"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8865"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8865"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8865"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8865"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8865"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7440"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98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056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589915</xdr:colOff>
      <xdr:row>1</xdr:row>
      <xdr:rowOff>47625</xdr:rowOff>
    </xdr:from>
    <xdr:to>
      <xdr:col>13</xdr:col>
      <xdr:colOff>629285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281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172085</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5210" y="238125"/>
          <a:ext cx="3426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660" y="7591425"/>
          <a:ext cx="537210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866140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960" y="705485"/>
          <a:ext cx="161798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27510" y="7962900"/>
          <a:ext cx="395986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　分子のうち、大きな割合を占めている一般会計等の地方債残高は、市債発行の抑制の効果により減少し</a:t>
          </a:r>
          <a:r>
            <a:rPr kumimoji="1" lang="ja-JP" altLang="en-US" sz="1300">
              <a:solidFill>
                <a:sysClr val="windowText" lastClr="000000"/>
              </a:solidFill>
              <a:effectLst/>
              <a:latin typeface="ＭＳ Ｐゴシック"/>
              <a:ea typeface="ＭＳ Ｐゴシック"/>
              <a:cs typeface="+mn-cs"/>
            </a:rPr>
            <a:t>ている。</a:t>
          </a:r>
          <a:r>
            <a:rPr kumimoji="1" lang="ja-JP" altLang="ja-JP" sz="1300">
              <a:solidFill>
                <a:sysClr val="windowText" lastClr="000000"/>
              </a:solidFill>
              <a:effectLst/>
              <a:latin typeface="ＭＳ Ｐゴシック"/>
              <a:ea typeface="ＭＳ Ｐゴシック"/>
              <a:cs typeface="+mn-cs"/>
            </a:rPr>
            <a:t>団塊の世代の退職による職員の年齢構成の変化によって退職手当負担見込額が</a:t>
          </a:r>
          <a:r>
            <a:rPr kumimoji="1" lang="ja-JP" altLang="en-US" sz="1300">
              <a:solidFill>
                <a:sysClr val="windowText" lastClr="000000"/>
              </a:solidFill>
              <a:effectLst/>
              <a:latin typeface="ＭＳ Ｐゴシック"/>
              <a:ea typeface="ＭＳ Ｐゴシック"/>
              <a:cs typeface="+mn-cs"/>
            </a:rPr>
            <a:t>増加傾向であるが、全体としては</a:t>
          </a:r>
          <a:r>
            <a:rPr kumimoji="1" lang="ja-JP" altLang="ja-JP" sz="1300">
              <a:solidFill>
                <a:sysClr val="windowText" lastClr="000000"/>
              </a:solidFill>
              <a:effectLst/>
              <a:latin typeface="ＭＳ Ｐゴシック"/>
              <a:ea typeface="ＭＳ Ｐゴシック"/>
              <a:cs typeface="+mn-cs"/>
            </a:rPr>
            <a:t>分子が改善している。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しかし、令和元年度の小中学校の空調整備（約19億</a:t>
          </a:r>
          <a:r>
            <a:rPr kumimoji="1" lang="ja-JP" altLang="en-US" sz="1300">
              <a:solidFill>
                <a:sysClr val="windowText" lastClr="000000"/>
              </a:solidFill>
              <a:effectLst/>
              <a:latin typeface="ＭＳ Ｐゴシック"/>
              <a:ea typeface="ＭＳ Ｐゴシック"/>
              <a:cs typeface="+mn-cs"/>
            </a:rPr>
            <a:t>円</a:t>
          </a:r>
          <a:r>
            <a:rPr kumimoji="1" lang="ja-JP" altLang="ja-JP" sz="1300">
              <a:solidFill>
                <a:sysClr val="windowText" lastClr="000000"/>
              </a:solidFill>
              <a:effectLst/>
              <a:latin typeface="ＭＳ Ｐゴシック"/>
              <a:ea typeface="ＭＳ Ｐゴシック"/>
              <a:cs typeface="+mn-cs"/>
            </a:rPr>
            <a:t>）、令和2年度の市営住宅建替（約4.3億）、令和3年度の臨時財政対策債（約26億</a:t>
          </a:r>
          <a:r>
            <a:rPr kumimoji="1" lang="ja-JP" altLang="en-US" sz="1300">
              <a:solidFill>
                <a:sysClr val="windowText" lastClr="000000"/>
              </a:solidFill>
              <a:effectLst/>
              <a:latin typeface="ＭＳ Ｐゴシック"/>
              <a:ea typeface="ＭＳ Ｐゴシック"/>
              <a:cs typeface="+mn-cs"/>
            </a:rPr>
            <a:t>円</a:t>
          </a:r>
          <a:r>
            <a:rPr kumimoji="1" lang="ja-JP" altLang="ja-JP" sz="1300">
              <a:solidFill>
                <a:sysClr val="windowText" lastClr="000000"/>
              </a:solidFill>
              <a:effectLst/>
              <a:latin typeface="ＭＳ Ｐゴシック"/>
              <a:ea typeface="ＭＳ Ｐゴシック"/>
              <a:cs typeface="+mn-cs"/>
            </a:rPr>
            <a:t>）等の借入れを要因として現在高が増加傾向であった。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令和</a:t>
          </a:r>
          <a:r>
            <a:rPr kumimoji="1" lang="en-US" altLang="ja-JP" sz="1300">
              <a:solidFill>
                <a:sysClr val="windowText" lastClr="000000"/>
              </a:solidFill>
              <a:effectLst/>
              <a:latin typeface="ＭＳ Ｐゴシック"/>
              <a:ea typeface="ＭＳ Ｐゴシック"/>
              <a:cs typeface="+mn-cs"/>
            </a:rPr>
            <a:t>5</a:t>
          </a:r>
          <a:r>
            <a:rPr kumimoji="1" lang="ja-JP" altLang="ja-JP" sz="1300">
              <a:solidFill>
                <a:sysClr val="windowText" lastClr="000000"/>
              </a:solidFill>
              <a:effectLst/>
              <a:latin typeface="ＭＳ Ｐゴシック"/>
              <a:ea typeface="ＭＳ Ｐゴシック"/>
              <a:cs typeface="+mn-cs"/>
            </a:rPr>
            <a:t>年度は、国の臨時財政対策債発行可能額（約</a:t>
          </a:r>
          <a:r>
            <a:rPr kumimoji="1" lang="en-US" altLang="ja-JP" sz="1300">
              <a:solidFill>
                <a:sysClr val="windowText" lastClr="000000"/>
              </a:solidFill>
              <a:effectLst/>
              <a:latin typeface="ＭＳ Ｐゴシック"/>
              <a:ea typeface="ＭＳ Ｐゴシック"/>
              <a:cs typeface="+mn-cs"/>
            </a:rPr>
            <a:t>3</a:t>
          </a:r>
          <a:r>
            <a:rPr kumimoji="1" lang="ja-JP" altLang="ja-JP" sz="1300">
              <a:solidFill>
                <a:sysClr val="windowText" lastClr="000000"/>
              </a:solidFill>
              <a:effectLst/>
              <a:latin typeface="ＭＳ Ｐゴシック"/>
              <a:ea typeface="ＭＳ Ｐゴシック"/>
              <a:cs typeface="+mn-cs"/>
            </a:rPr>
            <a:t>億</a:t>
          </a:r>
          <a:r>
            <a:rPr kumimoji="1" lang="ja-JP" altLang="en-US" sz="1300">
              <a:solidFill>
                <a:sysClr val="windowText" lastClr="000000"/>
              </a:solidFill>
              <a:effectLst/>
              <a:latin typeface="ＭＳ Ｐゴシック"/>
              <a:ea typeface="ＭＳ Ｐゴシック"/>
              <a:cs typeface="+mn-cs"/>
            </a:rPr>
            <a:t>円</a:t>
          </a:r>
          <a:r>
            <a:rPr kumimoji="1" lang="ja-JP" altLang="ja-JP" sz="1300">
              <a:solidFill>
                <a:sysClr val="windowText" lastClr="000000"/>
              </a:solidFill>
              <a:effectLst/>
              <a:latin typeface="ＭＳ Ｐゴシック"/>
              <a:ea typeface="ＭＳ Ｐゴシック"/>
              <a:cs typeface="+mn-cs"/>
            </a:rPr>
            <a:t>）が抑制されたことにより</a:t>
          </a:r>
          <a:r>
            <a:rPr kumimoji="1" lang="ja-JP" altLang="en-US" sz="1300">
              <a:solidFill>
                <a:sysClr val="windowText" lastClr="000000"/>
              </a:solidFill>
              <a:effectLst/>
              <a:latin typeface="ＭＳ Ｐゴシック"/>
              <a:ea typeface="ＭＳ Ｐゴシック"/>
              <a:cs typeface="+mn-cs"/>
            </a:rPr>
            <a:t>、前年度から</a:t>
          </a:r>
          <a:r>
            <a:rPr kumimoji="1" lang="ja-JP" altLang="ja-JP" sz="1300">
              <a:solidFill>
                <a:sysClr val="windowText" lastClr="000000"/>
              </a:solidFill>
              <a:effectLst/>
              <a:latin typeface="ＭＳ Ｐゴシック"/>
              <a:ea typeface="ＭＳ Ｐゴシック"/>
              <a:cs typeface="+mn-cs"/>
            </a:rPr>
            <a:t>現在高は減少した。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一方、充当可能基金へ歳計剰余金の積立てによる財政調整基金、学校施設整備基金への積み増しができていることから分子の増加を抑制している。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今後は、公共施設の整備や長寿命化対策の実施に伴う市債発行額の増加や基金の取り崩しなどによる充当可能財源等の減少が見込まれることから、引き続き将来負担を意識した財政の健全化に努める。　</a:t>
          </a:r>
          <a:endParaRPr lang="ja-JP" altLang="ja-JP" sz="1300">
            <a:solidFill>
              <a:sysClr val="windowText" lastClr="000000"/>
            </a:solidFill>
            <a:effectLst/>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894715</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64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894715</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64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10056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7055" y="11934825"/>
          <a:ext cx="6526530"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2631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1409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静岡県富士宮市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471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894715</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64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26315"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2631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ja-JP" sz="1300">
              <a:solidFill>
                <a:sysClr val="windowText" lastClr="000000"/>
              </a:solidFill>
              <a:effectLst/>
              <a:latin typeface="ＭＳ Ｐゴシック"/>
              <a:ea typeface="ＭＳ Ｐゴシック"/>
              <a:cs typeface="+mn-cs"/>
            </a:rPr>
            <a:t>令和4年度は、令和3年度決算が普通交付税の再算定による追加交付、寄附金等の伸びにより比較的大きな剰余金が生じたことから、財政調整基金や学校施設整備基金（令和5年度以降の学校校舎及び屋内運動場建替用の財源として）などに積極的に積立てを行った。</a:t>
          </a:r>
          <a:endParaRPr kumimoji="1"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　</a:t>
          </a:r>
          <a:r>
            <a:rPr kumimoji="1" lang="ja-JP" altLang="en-US" sz="1300">
              <a:solidFill>
                <a:sysClr val="windowText" lastClr="000000"/>
              </a:solidFill>
              <a:effectLst/>
              <a:latin typeface="ＭＳ Ｐゴシック"/>
              <a:ea typeface="ＭＳ Ｐゴシック"/>
              <a:cs typeface="+mn-cs"/>
            </a:rPr>
            <a:t>令和</a:t>
          </a:r>
          <a:r>
            <a:rPr kumimoji="1" lang="en-US" altLang="ja-JP" sz="1300">
              <a:solidFill>
                <a:sysClr val="windowText" lastClr="000000"/>
              </a:solidFill>
              <a:effectLst/>
              <a:latin typeface="ＭＳ Ｐゴシック"/>
              <a:ea typeface="ＭＳ Ｐゴシック"/>
              <a:cs typeface="+mn-cs"/>
            </a:rPr>
            <a:t>5</a:t>
          </a:r>
          <a:r>
            <a:rPr kumimoji="1" lang="ja-JP" altLang="ja-JP" sz="1300">
              <a:solidFill>
                <a:sysClr val="windowText" lastClr="000000"/>
              </a:solidFill>
              <a:effectLst/>
              <a:latin typeface="ＭＳ Ｐゴシック"/>
              <a:ea typeface="ＭＳ Ｐゴシック"/>
              <a:cs typeface="+mn-cs"/>
            </a:rPr>
            <a:t>年度は、令和</a:t>
          </a:r>
          <a:r>
            <a:rPr kumimoji="1" lang="en-US" altLang="ja-JP" sz="1300">
              <a:solidFill>
                <a:sysClr val="windowText" lastClr="000000"/>
              </a:solidFill>
              <a:effectLst/>
              <a:latin typeface="ＭＳ Ｐゴシック"/>
              <a:ea typeface="ＭＳ Ｐゴシック"/>
              <a:cs typeface="+mn-cs"/>
            </a:rPr>
            <a:t>4</a:t>
          </a:r>
          <a:r>
            <a:rPr kumimoji="1" lang="ja-JP" altLang="ja-JP" sz="1300">
              <a:solidFill>
                <a:sysClr val="windowText" lastClr="000000"/>
              </a:solidFill>
              <a:effectLst/>
              <a:latin typeface="ＭＳ Ｐゴシック"/>
              <a:ea typeface="ＭＳ Ｐゴシック"/>
              <a:cs typeface="+mn-cs"/>
            </a:rPr>
            <a:t>年度決算が普通交付税の再算定による追加交付、寄附金等の伸びにより比較的大きな剰余金が生じたことから、財政調整基金や学校施設整備基金（令和</a:t>
          </a:r>
          <a:r>
            <a:rPr kumimoji="1" lang="en-US" altLang="ja-JP" sz="1300">
              <a:solidFill>
                <a:sysClr val="windowText" lastClr="000000"/>
              </a:solidFill>
              <a:effectLst/>
              <a:latin typeface="ＭＳ Ｐゴシック"/>
              <a:ea typeface="ＭＳ Ｐゴシック"/>
              <a:cs typeface="+mn-cs"/>
            </a:rPr>
            <a:t>6</a:t>
          </a:r>
          <a:r>
            <a:rPr kumimoji="1" lang="ja-JP" altLang="ja-JP" sz="1300">
              <a:solidFill>
                <a:sysClr val="windowText" lastClr="000000"/>
              </a:solidFill>
              <a:effectLst/>
              <a:latin typeface="ＭＳ Ｐゴシック"/>
              <a:ea typeface="ＭＳ Ｐゴシック"/>
              <a:cs typeface="+mn-cs"/>
            </a:rPr>
            <a:t>年度以降の学校校舎及び屋内運動場建替用の財源として）などに積極的に積立てを行った。また、ふじのみや寄付金（ふるさと納税）は、</a:t>
          </a:r>
          <a:r>
            <a:rPr kumimoji="1" lang="ja-JP" altLang="en-US" sz="1300">
              <a:solidFill>
                <a:sysClr val="windowText" lastClr="000000"/>
              </a:solidFill>
              <a:effectLst/>
              <a:latin typeface="ＭＳ Ｐゴシック"/>
              <a:ea typeface="ＭＳ Ｐゴシック"/>
              <a:cs typeface="+mn-cs"/>
            </a:rPr>
            <a:t>約</a:t>
          </a:r>
          <a:r>
            <a:rPr kumimoji="1" lang="en-US" altLang="ja-JP" sz="1300">
              <a:solidFill>
                <a:sysClr val="windowText" lastClr="000000"/>
              </a:solidFill>
              <a:effectLst/>
              <a:latin typeface="ＭＳ Ｐゴシック"/>
              <a:ea typeface="ＭＳ Ｐゴシック"/>
              <a:cs typeface="+mn-cs"/>
            </a:rPr>
            <a:t>63</a:t>
          </a:r>
          <a:r>
            <a:rPr kumimoji="1" lang="ja-JP" altLang="en-US" sz="1300">
              <a:solidFill>
                <a:sysClr val="windowText" lastClr="000000"/>
              </a:solidFill>
              <a:effectLst/>
              <a:latin typeface="ＭＳ Ｐゴシック"/>
              <a:ea typeface="ＭＳ Ｐゴシック"/>
              <a:cs typeface="+mn-cs"/>
            </a:rPr>
            <a:t>億円の</a:t>
          </a:r>
          <a:r>
            <a:rPr kumimoji="1" lang="ja-JP" altLang="ja-JP" sz="1300">
              <a:solidFill>
                <a:sysClr val="windowText" lastClr="000000"/>
              </a:solidFill>
              <a:effectLst/>
              <a:latin typeface="ＭＳ Ｐゴシック"/>
              <a:ea typeface="ＭＳ Ｐゴシック"/>
              <a:cs typeface="+mn-cs"/>
            </a:rPr>
            <a:t>歳入が</a:t>
          </a:r>
          <a:r>
            <a:rPr kumimoji="1" lang="ja-JP" altLang="en-US" sz="1300">
              <a:solidFill>
                <a:sysClr val="windowText" lastClr="000000"/>
              </a:solidFill>
              <a:effectLst/>
              <a:latin typeface="ＭＳ Ｐゴシック"/>
              <a:ea typeface="ＭＳ Ｐゴシック"/>
              <a:cs typeface="+mn-cs"/>
            </a:rPr>
            <a:t>あり</a:t>
          </a:r>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一部をふるさと応援基金に積立てを行った。</a:t>
          </a:r>
          <a:endParaRPr lang="ja-JP" altLang="ja-JP" sz="1300">
            <a:solidFill>
              <a:sysClr val="windowText" lastClr="000000"/>
            </a:solidFill>
            <a:effectLst/>
            <a:latin typeface="ＭＳ Ｐゴシック"/>
            <a:ea typeface="ＭＳ Ｐゴシック"/>
          </a:endParaRPr>
        </a:p>
        <a:p>
          <a:pPr eaLnBrk="1" fontAlgn="auto" latinLnBrk="0" hangingPunct="1"/>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Ｐゴシック"/>
              <a:ea typeface="ＭＳ Ｐゴシック"/>
              <a:cs typeface="+mn-cs"/>
            </a:rPr>
            <a:t>　財政</a:t>
          </a:r>
          <a:r>
            <a:rPr kumimoji="1" lang="ja-JP" altLang="ja-JP" sz="1300">
              <a:solidFill>
                <a:sysClr val="windowText" lastClr="000000"/>
              </a:solidFill>
              <a:effectLst/>
              <a:latin typeface="ＭＳ Ｐゴシック"/>
              <a:ea typeface="ＭＳ Ｐゴシック"/>
              <a:cs typeface="+mn-cs"/>
            </a:rPr>
            <a:t>規律で定めている財政調整基金の残高を堅持しつつ、今後も継続していく施設の長寿命化対策の財源として関連基金へ可能な限り積立てを行う。</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1013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26315"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2631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Ｐゴシック"/>
              <a:ea typeface="ＭＳ Ｐゴシック"/>
              <a:cs typeface="+mn-cs"/>
            </a:rPr>
            <a:t>・富士宮市学校施設整備基金：学校施設の整備</a:t>
          </a:r>
          <a:endParaRPr lang="ja-JP" altLang="ja-JP" sz="1300">
            <a:solidFill>
              <a:sysClr val="windowText" lastClr="000000"/>
            </a:solidFill>
            <a:effectLst/>
            <a:latin typeface="ＭＳ Ｐゴシック"/>
            <a:ea typeface="ＭＳ Ｐゴシック"/>
          </a:endParaRPr>
        </a:p>
        <a:p>
          <a:r>
            <a:rPr lang="ja-JP" altLang="ja-JP" sz="1300">
              <a:solidFill>
                <a:sysClr val="windowText" lastClr="000000"/>
              </a:solidFill>
              <a:effectLst/>
              <a:latin typeface="ＭＳ Ｐゴシック"/>
              <a:ea typeface="ＭＳ Ｐゴシック"/>
              <a:cs typeface="+mn-cs"/>
            </a:rPr>
            <a:t>・富士宮市ふるさと応援基金：地域経済の活性化等の推進に資する事業</a:t>
          </a:r>
          <a:endParaRPr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・富士宮市職員退職手当基金：職員退職手当の引当て</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300">
              <a:solidFill>
                <a:sysClr val="windowText" lastClr="000000"/>
              </a:solidFill>
              <a:effectLst/>
              <a:latin typeface="ＭＳ Ｐゴシック"/>
              <a:ea typeface="ＭＳ Ｐゴシック"/>
              <a:cs typeface="+mn-cs"/>
            </a:rPr>
            <a:t>・富士宮市庁舎整備基金：庁舎等の整備</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300">
              <a:solidFill>
                <a:sysClr val="windowText" lastClr="000000"/>
              </a:solidFill>
              <a:effectLst/>
              <a:latin typeface="ＭＳ Ｐゴシック"/>
              <a:ea typeface="ＭＳ Ｐゴシック"/>
              <a:cs typeface="+mn-cs"/>
            </a:rPr>
            <a:t>・富士宮市土地取得基金：公用若しくは公共用に供する土地又は公共の利益のために取得する必要のある土地の取得</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Ｐゴシック"/>
              <a:ea typeface="ＭＳ Ｐゴシック"/>
              <a:cs typeface="+mn-cs"/>
            </a:rPr>
            <a:t>　今後増加が予想される退職手当の備えとして職員退職基金へ積立てなどを行う一方、庁舎等の長寿命化対策に対する庁舎整備基金</a:t>
          </a:r>
          <a:r>
            <a:rPr kumimoji="1" lang="ja-JP" altLang="en-US" sz="1300">
              <a:solidFill>
                <a:sysClr val="windowText" lastClr="000000"/>
              </a:solidFill>
              <a:effectLst/>
              <a:latin typeface="ＭＳ Ｐゴシック"/>
              <a:ea typeface="ＭＳ Ｐゴシック"/>
              <a:cs typeface="+mn-cs"/>
            </a:rPr>
            <a:t>をはじめ</a:t>
          </a:r>
          <a:r>
            <a:rPr kumimoji="1" lang="ja-JP" altLang="ja-JP" sz="1300">
              <a:solidFill>
                <a:sysClr val="windowText" lastClr="000000"/>
              </a:solidFill>
              <a:effectLst/>
              <a:latin typeface="ＭＳ Ｐゴシック"/>
              <a:ea typeface="ＭＳ Ｐゴシック"/>
              <a:cs typeface="+mn-cs"/>
            </a:rPr>
            <a:t>各基金の目的にあった取崩しを行った。令和</a:t>
          </a:r>
          <a:r>
            <a:rPr kumimoji="1" lang="en-US" altLang="ja-JP" sz="1300">
              <a:solidFill>
                <a:sysClr val="windowText" lastClr="000000"/>
              </a:solidFill>
              <a:effectLst/>
              <a:latin typeface="ＭＳ Ｐゴシック"/>
              <a:ea typeface="ＭＳ Ｐゴシック"/>
              <a:cs typeface="+mn-cs"/>
            </a:rPr>
            <a:t>6</a:t>
          </a:r>
          <a:r>
            <a:rPr kumimoji="1" lang="ja-JP" altLang="ja-JP" sz="1300">
              <a:solidFill>
                <a:sysClr val="windowText" lastClr="000000"/>
              </a:solidFill>
              <a:effectLst/>
              <a:latin typeface="ＭＳ Ｐゴシック"/>
              <a:ea typeface="ＭＳ Ｐゴシック"/>
              <a:cs typeface="+mn-cs"/>
            </a:rPr>
            <a:t>年度以降に学校の校舎及び屋内運動場の建替えを予定していることから、翌年度以降財源として活用すべく、学校施設整備基金に積立てを行った結果、増加となった。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また、ふじのみや寄付金（ふるさと納税）は、当該年度の歳入が増加したことから、返礼経費等を除いた部分を基金に積立て、翌年度以降の地域活化推進の財源として活用する。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　施設の長寿命化対策に対する財源の充当を見込んでいるため、関連基金への積立てを積極的に行う。　</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1013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26315"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2631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令和</a:t>
          </a:r>
          <a:r>
            <a:rPr kumimoji="1" lang="en-US" altLang="ja-JP" sz="1300">
              <a:solidFill>
                <a:sysClr val="windowText" lastClr="000000"/>
              </a:solidFill>
              <a:effectLst/>
              <a:latin typeface="ＭＳ Ｐゴシック"/>
              <a:ea typeface="ＭＳ Ｐゴシック"/>
              <a:cs typeface="+mn-cs"/>
            </a:rPr>
            <a:t>4</a:t>
          </a:r>
          <a:r>
            <a:rPr kumimoji="1" lang="ja-JP" altLang="ja-JP" sz="1300">
              <a:solidFill>
                <a:sysClr val="windowText" lastClr="000000"/>
              </a:solidFill>
              <a:effectLst/>
              <a:latin typeface="ＭＳ Ｐゴシック"/>
              <a:ea typeface="ＭＳ Ｐゴシック"/>
              <a:cs typeface="+mn-cs"/>
            </a:rPr>
            <a:t>年度決算</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感染症の影響等を受け</a:t>
          </a:r>
          <a:r>
            <a:rPr kumimoji="1" lang="ja-JP" altLang="en-US" sz="1300">
              <a:solidFill>
                <a:sysClr val="windowText" lastClr="000000"/>
              </a:solidFill>
              <a:effectLst/>
              <a:latin typeface="ＭＳ Ｐゴシック"/>
              <a:ea typeface="ＭＳ Ｐゴシック"/>
              <a:cs typeface="+mn-cs"/>
            </a:rPr>
            <a:t>た</a:t>
          </a:r>
          <a:r>
            <a:rPr kumimoji="1" lang="ja-JP" altLang="ja-JP" sz="1300">
              <a:solidFill>
                <a:sysClr val="windowText" lastClr="000000"/>
              </a:solidFill>
              <a:effectLst/>
              <a:latin typeface="ＭＳ Ｐゴシック"/>
              <a:ea typeface="ＭＳ Ｐゴシック"/>
              <a:cs typeface="+mn-cs"/>
            </a:rPr>
            <a:t>前年度に比べ市税が</a:t>
          </a:r>
          <a:r>
            <a:rPr kumimoji="1" lang="ja-JP" altLang="en-US" sz="1300">
              <a:solidFill>
                <a:sysClr val="windowText" lastClr="000000"/>
              </a:solidFill>
              <a:effectLst/>
              <a:latin typeface="ＭＳ Ｐゴシック"/>
              <a:ea typeface="ＭＳ Ｐゴシック"/>
              <a:cs typeface="+mn-cs"/>
            </a:rPr>
            <a:t>微増するとともに</a:t>
          </a:r>
          <a:r>
            <a:rPr kumimoji="1" lang="ja-JP" altLang="ja-JP" sz="1300">
              <a:solidFill>
                <a:sysClr val="windowText" lastClr="000000"/>
              </a:solidFill>
              <a:effectLst/>
              <a:latin typeface="ＭＳ Ｐゴシック"/>
              <a:ea typeface="ＭＳ Ｐゴシック"/>
              <a:cs typeface="+mn-cs"/>
            </a:rPr>
            <a:t>、寄附金等</a:t>
          </a:r>
          <a:r>
            <a:rPr kumimoji="1" lang="ja-JP" altLang="en-US" sz="1300">
              <a:solidFill>
                <a:sysClr val="windowText" lastClr="000000"/>
              </a:solidFill>
              <a:effectLst/>
              <a:latin typeface="ＭＳ Ｐゴシック"/>
              <a:ea typeface="ＭＳ Ｐゴシック"/>
              <a:cs typeface="+mn-cs"/>
            </a:rPr>
            <a:t>が増</a:t>
          </a:r>
          <a:r>
            <a:rPr kumimoji="1" lang="ja-JP" altLang="ja-JP" sz="1300">
              <a:solidFill>
                <a:sysClr val="windowText" lastClr="000000"/>
              </a:solidFill>
              <a:effectLst/>
              <a:latin typeface="ＭＳ Ｐゴシック"/>
              <a:ea typeface="ＭＳ Ｐゴシック"/>
              <a:cs typeface="+mn-cs"/>
            </a:rPr>
            <a:t>加</a:t>
          </a:r>
          <a:r>
            <a:rPr kumimoji="1" lang="ja-JP" altLang="en-US" sz="1300">
              <a:solidFill>
                <a:sysClr val="windowText" lastClr="000000"/>
              </a:solidFill>
              <a:effectLst/>
              <a:latin typeface="ＭＳ Ｐゴシック"/>
              <a:ea typeface="ＭＳ Ｐゴシック"/>
              <a:cs typeface="+mn-cs"/>
            </a:rPr>
            <a:t>し</a:t>
          </a:r>
          <a:r>
            <a:rPr kumimoji="1" lang="ja-JP" altLang="ja-JP" sz="1300">
              <a:solidFill>
                <a:sysClr val="windowText" lastClr="000000"/>
              </a:solidFill>
              <a:effectLst/>
              <a:latin typeface="ＭＳ Ｐゴシック"/>
              <a:ea typeface="ＭＳ Ｐゴシック"/>
              <a:cs typeface="+mn-cs"/>
            </a:rPr>
            <a:t>比較的大きな剰余金が生じた</a:t>
          </a:r>
          <a:r>
            <a:rPr kumimoji="1" lang="ja-JP" altLang="en-US" sz="1300">
              <a:solidFill>
                <a:sysClr val="windowText" lastClr="000000"/>
              </a:solidFill>
              <a:effectLst/>
              <a:latin typeface="ＭＳ Ｐゴシック"/>
              <a:ea typeface="ＭＳ Ｐゴシック"/>
              <a:cs typeface="+mn-cs"/>
            </a:rPr>
            <a:t>。これにより</a:t>
          </a:r>
          <a:r>
            <a:rPr kumimoji="1" lang="ja-JP" altLang="ja-JP" sz="1300">
              <a:solidFill>
                <a:sysClr val="windowText" lastClr="000000"/>
              </a:solidFill>
              <a:effectLst/>
              <a:latin typeface="ＭＳ Ｐゴシック"/>
              <a:ea typeface="ＭＳ Ｐゴシック"/>
              <a:cs typeface="+mn-cs"/>
            </a:rPr>
            <a:t>令和</a:t>
          </a:r>
          <a:r>
            <a:rPr kumimoji="1" lang="en-US" altLang="ja-JP" sz="1300">
              <a:solidFill>
                <a:sysClr val="windowText" lastClr="000000"/>
              </a:solidFill>
              <a:effectLst/>
              <a:latin typeface="ＭＳ Ｐゴシック"/>
              <a:ea typeface="ＭＳ Ｐゴシック"/>
              <a:cs typeface="+mn-cs"/>
            </a:rPr>
            <a:t>5</a:t>
          </a:r>
          <a:r>
            <a:rPr kumimoji="1" lang="ja-JP" altLang="ja-JP" sz="1300">
              <a:solidFill>
                <a:sysClr val="windowText" lastClr="000000"/>
              </a:solidFill>
              <a:effectLst/>
              <a:latin typeface="ＭＳ Ｐゴシック"/>
              <a:ea typeface="ＭＳ Ｐゴシック"/>
              <a:cs typeface="+mn-cs"/>
            </a:rPr>
            <a:t>年度への繰越金が確保でき、加えて当該年度内においても地方交付税、寄附金等が伸びたことを要因に積極的に積立てを行った。</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本市で定めている財政規律である標準財政規模の</a:t>
          </a:r>
          <a:r>
            <a:rPr kumimoji="1" lang="en-US" altLang="ja-JP" sz="1300">
              <a:solidFill>
                <a:sysClr val="windowText" lastClr="000000"/>
              </a:solidFill>
              <a:effectLst/>
              <a:latin typeface="ＭＳ Ｐゴシック"/>
              <a:ea typeface="ＭＳ Ｐゴシック"/>
              <a:cs typeface="+mn-cs"/>
            </a:rPr>
            <a:t>10</a:t>
          </a:r>
          <a:r>
            <a:rPr kumimoji="1" lang="ja-JP" altLang="ja-JP" sz="1300">
              <a:solidFill>
                <a:sysClr val="windowText" lastClr="000000"/>
              </a:solidFill>
              <a:effectLst/>
              <a:latin typeface="ＭＳ Ｐゴシック"/>
              <a:ea typeface="ＭＳ Ｐゴシック"/>
              <a:cs typeface="+mn-cs"/>
            </a:rPr>
            <a:t>％以上の基金残高を堅持しつつ、必要に応じて事業費の財源として充当を行う。</a:t>
          </a:r>
          <a:endParaRPr lang="ja-JP" altLang="ja-JP" sz="1300">
            <a:solidFill>
              <a:sysClr val="windowText" lastClr="000000"/>
            </a:solidFill>
            <a:effectLst/>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景気低迷や自然災害等があった場合に、市民生活の維持・向上を安定的に継続するための蓄えとして、可能な限り積み立てる。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1013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26315"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2631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令和4年度は、利子のみの積立てを行った。</a:t>
          </a:r>
          <a:endParaRPr kumimoji="1"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　令和</a:t>
          </a:r>
          <a:r>
            <a:rPr kumimoji="1" lang="en-US" altLang="ja-JP" sz="1300">
              <a:solidFill>
                <a:sysClr val="windowText" lastClr="000000"/>
              </a:solidFill>
              <a:effectLst/>
              <a:latin typeface="ＭＳ Ｐゴシック"/>
              <a:ea typeface="ＭＳ Ｐゴシック"/>
              <a:cs typeface="+mn-cs"/>
            </a:rPr>
            <a:t>5</a:t>
          </a:r>
          <a:r>
            <a:rPr kumimoji="1" lang="ja-JP" altLang="ja-JP" sz="1300">
              <a:solidFill>
                <a:sysClr val="windowText" lastClr="000000"/>
              </a:solidFill>
              <a:effectLst/>
              <a:latin typeface="ＭＳ Ｐゴシック"/>
              <a:ea typeface="ＭＳ Ｐゴシック"/>
              <a:cs typeface="+mn-cs"/>
            </a:rPr>
            <a:t>年度は、国において普通交付税の再算定が行われ、基準財政需要額に臨時財政対策債償還基金費（約</a:t>
          </a:r>
          <a:r>
            <a:rPr kumimoji="1" lang="en-US" altLang="ja-JP" sz="1300">
              <a:solidFill>
                <a:sysClr val="windowText" lastClr="000000"/>
              </a:solidFill>
              <a:effectLst/>
              <a:latin typeface="ＭＳ Ｐゴシック"/>
              <a:ea typeface="ＭＳ Ｐゴシック"/>
              <a:cs typeface="+mn-cs"/>
            </a:rPr>
            <a:t>1</a:t>
          </a:r>
          <a:r>
            <a:rPr kumimoji="1" lang="ja-JP" altLang="ja-JP" sz="1300">
              <a:solidFill>
                <a:sysClr val="windowText" lastClr="000000"/>
              </a:solidFill>
              <a:effectLst/>
              <a:latin typeface="ＭＳ Ｐゴシック"/>
              <a:ea typeface="ＭＳ Ｐゴシック"/>
              <a:cs typeface="+mn-cs"/>
            </a:rPr>
            <a:t>.2億円）が交付されたことから、後年度の償還に充てるため、積立てを行った。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原則、財政規律である市債発行の抑制により短期的に繰上償還等の基金の活用は想定していないことから積極的な積立ては行っていない。</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　原則として基金を活用しなくて済むよう財政規律である市債発行の抑制を継続する。</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1013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128,169
125,192
389.08
60,146,931
56,358,555
3,452,111
28,212,057
31,973,774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有形固定資産減価償却率は、前年度と比較して</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％上昇した。　　　　</a:t>
          </a:r>
        </a:p>
        <a:p>
          <a:r>
            <a:rPr kumimoji="1" lang="ja-JP" altLang="en-US" sz="1100">
              <a:latin typeface="ＭＳ Ｐゴシック" panose="020B0600070205080204" pitchFamily="50" charset="-128"/>
              <a:ea typeface="ＭＳ Ｐゴシック" panose="020B0600070205080204" pitchFamily="50" charset="-128"/>
            </a:rPr>
            <a:t>　増加した主な要因は、本市の有形固定資産は、生活インフラや教育施設が全体の約</a:t>
          </a:r>
          <a:r>
            <a:rPr kumimoji="1" lang="en-US" altLang="ja-JP" sz="1100">
              <a:latin typeface="ＭＳ Ｐゴシック" panose="020B0600070205080204" pitchFamily="50" charset="-128"/>
              <a:ea typeface="ＭＳ Ｐゴシック" panose="020B0600070205080204" pitchFamily="50" charset="-128"/>
            </a:rPr>
            <a:t>85</a:t>
          </a:r>
          <a:r>
            <a:rPr kumimoji="1" lang="ja-JP" altLang="en-US" sz="1100">
              <a:latin typeface="ＭＳ Ｐゴシック" panose="020B0600070205080204" pitchFamily="50" charset="-128"/>
              <a:ea typeface="ＭＳ Ｐゴシック" panose="020B0600070205080204" pitchFamily="50" charset="-128"/>
            </a:rPr>
            <a:t>％を占めており、有形固定資産減価償却率は道路が</a:t>
          </a:r>
          <a:r>
            <a:rPr kumimoji="1" lang="en-US" altLang="ja-JP" sz="1100">
              <a:latin typeface="ＭＳ Ｐゴシック" panose="020B0600070205080204" pitchFamily="50" charset="-128"/>
              <a:ea typeface="ＭＳ Ｐゴシック" panose="020B0600070205080204" pitchFamily="50" charset="-128"/>
            </a:rPr>
            <a:t>68.8</a:t>
          </a:r>
          <a:r>
            <a:rPr kumimoji="1" lang="ja-JP" altLang="en-US" sz="1100">
              <a:latin typeface="ＭＳ Ｐゴシック" panose="020B0600070205080204" pitchFamily="50" charset="-128"/>
              <a:ea typeface="ＭＳ Ｐゴシック" panose="020B0600070205080204" pitchFamily="50" charset="-128"/>
            </a:rPr>
            <a:t>％、学校施設が</a:t>
          </a:r>
          <a:r>
            <a:rPr kumimoji="1" lang="en-US" altLang="ja-JP" sz="1100">
              <a:latin typeface="ＭＳ Ｐゴシック" panose="020B0600070205080204" pitchFamily="50" charset="-128"/>
              <a:ea typeface="ＭＳ Ｐゴシック" panose="020B0600070205080204" pitchFamily="50" charset="-128"/>
            </a:rPr>
            <a:t>71.7</a:t>
          </a:r>
          <a:r>
            <a:rPr kumimoji="1" lang="ja-JP" altLang="en-US" sz="1100">
              <a:latin typeface="ＭＳ Ｐゴシック" panose="020B0600070205080204" pitchFamily="50" charset="-128"/>
              <a:ea typeface="ＭＳ Ｐゴシック" panose="020B0600070205080204" pitchFamily="50" charset="-128"/>
            </a:rPr>
            <a:t>％と高い水準になっていることが挙げられる。</a:t>
          </a:r>
        </a:p>
        <a:p>
          <a:r>
            <a:rPr kumimoji="1" lang="ja-JP" altLang="en-US" sz="1100">
              <a:latin typeface="ＭＳ Ｐゴシック" panose="020B0600070205080204" pitchFamily="50" charset="-128"/>
              <a:ea typeface="ＭＳ Ｐゴシック" panose="020B0600070205080204" pitchFamily="50" charset="-128"/>
            </a:rPr>
            <a:t>　今後も上昇傾向であるため、富士宮市公共建築物長寿命化計画（Ｈ</a:t>
          </a:r>
          <a:r>
            <a:rPr kumimoji="1" lang="en-US" altLang="ja-JP" sz="1100">
              <a:latin typeface="ＭＳ Ｐゴシック" panose="020B0600070205080204" pitchFamily="50" charset="-128"/>
              <a:ea typeface="ＭＳ Ｐゴシック" panose="020B0600070205080204" pitchFamily="50" charset="-128"/>
            </a:rPr>
            <a:t>28.3</a:t>
          </a:r>
          <a:r>
            <a:rPr kumimoji="1" lang="ja-JP" altLang="en-US" sz="1100">
              <a:latin typeface="ＭＳ Ｐゴシック" panose="020B0600070205080204" pitchFamily="50" charset="-128"/>
              <a:ea typeface="ＭＳ Ｐゴシック" panose="020B0600070205080204" pitchFamily="50" charset="-128"/>
            </a:rPr>
            <a:t>月策定）に基づき、計画的で効率的な保全工事を行うことで、施設の延命を図っていく。</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7" name="直線コネクタ 66"/>
        <xdr:cNvCxnSpPr/>
      </xdr:nvCxnSpPr>
      <xdr:spPr>
        <a:xfrm flipV="1">
          <a:off x="4206240" y="5366385"/>
          <a:ext cx="1270" cy="1273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8" name="有形固定資産減価償却率最小値テキスト"/>
        <xdr:cNvSpPr txBox="1"/>
      </xdr:nvSpPr>
      <xdr:spPr>
        <a:xfrm>
          <a:off x="4258945" y="6643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9" name="直線コネクタ 68"/>
        <xdr:cNvCxnSpPr/>
      </xdr:nvCxnSpPr>
      <xdr:spPr>
        <a:xfrm>
          <a:off x="4119245" y="66399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xdr:cNvSpPr txBox="1"/>
      </xdr:nvSpPr>
      <xdr:spPr>
        <a:xfrm>
          <a:off x="4258945"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xdr:cNvCxnSpPr/>
      </xdr:nvCxnSpPr>
      <xdr:spPr>
        <a:xfrm>
          <a:off x="4119245" y="53663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72" name="有形固定資産減価償却率平均値テキスト"/>
        <xdr:cNvSpPr txBox="1"/>
      </xdr:nvSpPr>
      <xdr:spPr>
        <a:xfrm>
          <a:off x="4258945" y="6119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3" name="フローチャート: 判断 72"/>
        <xdr:cNvSpPr/>
      </xdr:nvSpPr>
      <xdr:spPr>
        <a:xfrm>
          <a:off x="4157345" y="6263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4" name="フローチャート: 判断 73"/>
        <xdr:cNvSpPr/>
      </xdr:nvSpPr>
      <xdr:spPr>
        <a:xfrm>
          <a:off x="3537585" y="6246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5" name="フローチャート: 判断 74"/>
        <xdr:cNvSpPr/>
      </xdr:nvSpPr>
      <xdr:spPr>
        <a:xfrm>
          <a:off x="2867025" y="6194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6" name="フローチャート: 判断 75"/>
        <xdr:cNvSpPr/>
      </xdr:nvSpPr>
      <xdr:spPr>
        <a:xfrm>
          <a:off x="2196465" y="61558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7" name="フローチャート: 判断 76"/>
        <xdr:cNvSpPr/>
      </xdr:nvSpPr>
      <xdr:spPr>
        <a:xfrm>
          <a:off x="1525905" y="60948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57531</xdr:rowOff>
    </xdr:from>
    <xdr:to>
      <xdr:col>23</xdr:col>
      <xdr:colOff>136525</xdr:colOff>
      <xdr:row>33</xdr:row>
      <xdr:rowOff>159131</xdr:rowOff>
    </xdr:to>
    <xdr:sp macro="" textlink="">
      <xdr:nvSpPr>
        <xdr:cNvPr id="83" name="楕円 82"/>
        <xdr:cNvSpPr/>
      </xdr:nvSpPr>
      <xdr:spPr>
        <a:xfrm>
          <a:off x="4157345" y="63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35958</xdr:rowOff>
    </xdr:from>
    <xdr:ext cx="405111" cy="259045"/>
    <xdr:sp macro="" textlink="">
      <xdr:nvSpPr>
        <xdr:cNvPr id="84" name="有形固定資産減価償却率該当値テキスト"/>
        <xdr:cNvSpPr txBox="1"/>
      </xdr:nvSpPr>
      <xdr:spPr>
        <a:xfrm>
          <a:off x="4258945" y="6337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168529</xdr:rowOff>
    </xdr:from>
    <xdr:to>
      <xdr:col>19</xdr:col>
      <xdr:colOff>187325</xdr:colOff>
      <xdr:row>33</xdr:row>
      <xdr:rowOff>98679</xdr:rowOff>
    </xdr:to>
    <xdr:sp macro="" textlink="">
      <xdr:nvSpPr>
        <xdr:cNvPr id="85" name="楕円 84"/>
        <xdr:cNvSpPr/>
      </xdr:nvSpPr>
      <xdr:spPr>
        <a:xfrm>
          <a:off x="3537585" y="63026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47879</xdr:rowOff>
    </xdr:from>
    <xdr:to>
      <xdr:col>23</xdr:col>
      <xdr:colOff>85725</xdr:colOff>
      <xdr:row>33</xdr:row>
      <xdr:rowOff>108331</xdr:rowOff>
    </xdr:to>
    <xdr:cxnSp macro="">
      <xdr:nvCxnSpPr>
        <xdr:cNvPr id="86" name="直線コネクタ 85"/>
        <xdr:cNvCxnSpPr/>
      </xdr:nvCxnSpPr>
      <xdr:spPr>
        <a:xfrm>
          <a:off x="3588385" y="6349619"/>
          <a:ext cx="61976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99441</xdr:rowOff>
    </xdr:from>
    <xdr:to>
      <xdr:col>15</xdr:col>
      <xdr:colOff>187325</xdr:colOff>
      <xdr:row>33</xdr:row>
      <xdr:rowOff>29591</xdr:rowOff>
    </xdr:to>
    <xdr:sp macro="" textlink="">
      <xdr:nvSpPr>
        <xdr:cNvPr id="87" name="楕円 86"/>
        <xdr:cNvSpPr/>
      </xdr:nvSpPr>
      <xdr:spPr>
        <a:xfrm>
          <a:off x="2867025" y="6233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150241</xdr:rowOff>
    </xdr:from>
    <xdr:to>
      <xdr:col>19</xdr:col>
      <xdr:colOff>136525</xdr:colOff>
      <xdr:row>33</xdr:row>
      <xdr:rowOff>47879</xdr:rowOff>
    </xdr:to>
    <xdr:cxnSp macro="">
      <xdr:nvCxnSpPr>
        <xdr:cNvPr id="88" name="直線コネクタ 87"/>
        <xdr:cNvCxnSpPr/>
      </xdr:nvCxnSpPr>
      <xdr:spPr>
        <a:xfrm>
          <a:off x="2917825" y="6284341"/>
          <a:ext cx="67056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30353</xdr:rowOff>
    </xdr:from>
    <xdr:to>
      <xdr:col>11</xdr:col>
      <xdr:colOff>187325</xdr:colOff>
      <xdr:row>32</xdr:row>
      <xdr:rowOff>131953</xdr:rowOff>
    </xdr:to>
    <xdr:sp macro="" textlink="">
      <xdr:nvSpPr>
        <xdr:cNvPr id="89" name="楕円 88"/>
        <xdr:cNvSpPr/>
      </xdr:nvSpPr>
      <xdr:spPr>
        <a:xfrm>
          <a:off x="2196465" y="61644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81153</xdr:rowOff>
    </xdr:from>
    <xdr:to>
      <xdr:col>15</xdr:col>
      <xdr:colOff>136525</xdr:colOff>
      <xdr:row>32</xdr:row>
      <xdr:rowOff>150241</xdr:rowOff>
    </xdr:to>
    <xdr:cxnSp macro="">
      <xdr:nvCxnSpPr>
        <xdr:cNvPr id="90" name="直線コネクタ 89"/>
        <xdr:cNvCxnSpPr/>
      </xdr:nvCxnSpPr>
      <xdr:spPr>
        <a:xfrm>
          <a:off x="2247265" y="6215253"/>
          <a:ext cx="67056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137033</xdr:rowOff>
    </xdr:from>
    <xdr:to>
      <xdr:col>7</xdr:col>
      <xdr:colOff>187325</xdr:colOff>
      <xdr:row>32</xdr:row>
      <xdr:rowOff>67183</xdr:rowOff>
    </xdr:to>
    <xdr:sp macro="" textlink="">
      <xdr:nvSpPr>
        <xdr:cNvPr id="91" name="楕円 90"/>
        <xdr:cNvSpPr/>
      </xdr:nvSpPr>
      <xdr:spPr>
        <a:xfrm>
          <a:off x="1525905" y="61034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16383</xdr:rowOff>
    </xdr:from>
    <xdr:to>
      <xdr:col>11</xdr:col>
      <xdr:colOff>136525</xdr:colOff>
      <xdr:row>32</xdr:row>
      <xdr:rowOff>81153</xdr:rowOff>
    </xdr:to>
    <xdr:cxnSp macro="">
      <xdr:nvCxnSpPr>
        <xdr:cNvPr id="92" name="直線コネクタ 91"/>
        <xdr:cNvCxnSpPr/>
      </xdr:nvCxnSpPr>
      <xdr:spPr>
        <a:xfrm>
          <a:off x="1576705" y="6150483"/>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93" name="n_1aveValue有形固定資産減価償却率"/>
        <xdr:cNvSpPr txBox="1"/>
      </xdr:nvSpPr>
      <xdr:spPr>
        <a:xfrm>
          <a:off x="3395989" y="602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94" name="n_2aveValue有形固定資産減価償却率"/>
        <xdr:cNvSpPr txBox="1"/>
      </xdr:nvSpPr>
      <xdr:spPr>
        <a:xfrm>
          <a:off x="2738129" y="59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95" name="n_3aveValue有形固定資産減価償却率"/>
        <xdr:cNvSpPr txBox="1"/>
      </xdr:nvSpPr>
      <xdr:spPr>
        <a:xfrm>
          <a:off x="2067569" y="59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96" name="n_4aveValue有形固定資産減価償却率"/>
        <xdr:cNvSpPr txBox="1"/>
      </xdr:nvSpPr>
      <xdr:spPr>
        <a:xfrm>
          <a:off x="1397009" y="587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89806</xdr:rowOff>
    </xdr:from>
    <xdr:ext cx="405111" cy="259045"/>
    <xdr:sp macro="" textlink="">
      <xdr:nvSpPr>
        <xdr:cNvPr id="97" name="n_1mainValue有形固定資産減価償却率"/>
        <xdr:cNvSpPr txBox="1"/>
      </xdr:nvSpPr>
      <xdr:spPr>
        <a:xfrm>
          <a:off x="3395989" y="6391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20718</xdr:rowOff>
    </xdr:from>
    <xdr:ext cx="405111" cy="259045"/>
    <xdr:sp macro="" textlink="">
      <xdr:nvSpPr>
        <xdr:cNvPr id="98" name="n_2mainValue有形固定資産減価償却率"/>
        <xdr:cNvSpPr txBox="1"/>
      </xdr:nvSpPr>
      <xdr:spPr>
        <a:xfrm>
          <a:off x="2738129" y="6322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123080</xdr:rowOff>
    </xdr:from>
    <xdr:ext cx="405111" cy="259045"/>
    <xdr:sp macro="" textlink="">
      <xdr:nvSpPr>
        <xdr:cNvPr id="99" name="n_3mainValue有形固定資産減価償却率"/>
        <xdr:cNvSpPr txBox="1"/>
      </xdr:nvSpPr>
      <xdr:spPr>
        <a:xfrm>
          <a:off x="2067569" y="6257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58310</xdr:rowOff>
    </xdr:from>
    <xdr:ext cx="405111" cy="259045"/>
    <xdr:sp macro="" textlink="">
      <xdr:nvSpPr>
        <xdr:cNvPr id="100" name="n_4mainValue有形固定資産減価償却率"/>
        <xdr:cNvSpPr txBox="1"/>
      </xdr:nvSpPr>
      <xdr:spPr>
        <a:xfrm>
          <a:off x="1397009" y="6192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財政調整基金や学校施設整備基金等への積み立てにより充当可能財源が増加したため分子は減少した。</a:t>
          </a:r>
        </a:p>
        <a:p>
          <a:r>
            <a:rPr kumimoji="1" lang="ja-JP" altLang="en-US" sz="1100">
              <a:latin typeface="ＭＳ Ｐゴシック" panose="020B0600070205080204" pitchFamily="50" charset="-128"/>
              <a:ea typeface="ＭＳ Ｐゴシック" panose="020B0600070205080204" pitchFamily="50" charset="-128"/>
            </a:rPr>
            <a:t>　また、ふるさと納税返礼品に係る物件費等の上昇に伴い経常経費充当財源等が増加したが、地方交付税等の増加により経常一般財源等が増加したため、分母が増加した結果、前年度と比較して</a:t>
          </a:r>
          <a:r>
            <a:rPr kumimoji="1" lang="en-US" altLang="ja-JP" sz="1100">
              <a:latin typeface="ＭＳ Ｐゴシック" panose="020B0600070205080204" pitchFamily="50" charset="-128"/>
              <a:ea typeface="ＭＳ Ｐゴシック" panose="020B0600070205080204" pitchFamily="50" charset="-128"/>
            </a:rPr>
            <a:t>89.2</a:t>
          </a:r>
          <a:r>
            <a:rPr kumimoji="1" lang="ja-JP" altLang="en-US" sz="1100">
              <a:latin typeface="ＭＳ Ｐゴシック" panose="020B0600070205080204" pitchFamily="50" charset="-128"/>
              <a:ea typeface="ＭＳ Ｐゴシック" panose="020B0600070205080204" pitchFamily="50" charset="-128"/>
            </a:rPr>
            <a:t>％低下した。</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9" name="直線コネクタ 128"/>
        <xdr:cNvCxnSpPr/>
      </xdr:nvCxnSpPr>
      <xdr:spPr>
        <a:xfrm flipV="1">
          <a:off x="13027660" y="5211868"/>
          <a:ext cx="1269" cy="1173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0" name="債務償還比率最小値テキスト"/>
        <xdr:cNvSpPr txBox="1"/>
      </xdr:nvSpPr>
      <xdr:spPr>
        <a:xfrm>
          <a:off x="13080365" y="63890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1" name="直線コネクタ 130"/>
        <xdr:cNvCxnSpPr/>
      </xdr:nvCxnSpPr>
      <xdr:spPr>
        <a:xfrm>
          <a:off x="12963525" y="6385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34" name="債務償還比率平均値テキスト"/>
        <xdr:cNvSpPr txBox="1"/>
      </xdr:nvSpPr>
      <xdr:spPr>
        <a:xfrm>
          <a:off x="13080365" y="5707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5" name="フローチャート: 判断 134"/>
        <xdr:cNvSpPr/>
      </xdr:nvSpPr>
      <xdr:spPr>
        <a:xfrm>
          <a:off x="13001625" y="5729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6" name="フローチャート: 判断 135"/>
        <xdr:cNvSpPr/>
      </xdr:nvSpPr>
      <xdr:spPr>
        <a:xfrm>
          <a:off x="12359005" y="5737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7" name="フローチャート: 判断 136"/>
        <xdr:cNvSpPr/>
      </xdr:nvSpPr>
      <xdr:spPr>
        <a:xfrm>
          <a:off x="11688445" y="569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8" name="フローチャート: 判断 137"/>
        <xdr:cNvSpPr/>
      </xdr:nvSpPr>
      <xdr:spPr>
        <a:xfrm>
          <a:off x="11017885" y="581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9" name="フローチャート: 判断 138"/>
        <xdr:cNvSpPr/>
      </xdr:nvSpPr>
      <xdr:spPr>
        <a:xfrm>
          <a:off x="10347325" y="5792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76609</xdr:rowOff>
    </xdr:from>
    <xdr:to>
      <xdr:col>76</xdr:col>
      <xdr:colOff>73025</xdr:colOff>
      <xdr:row>29</xdr:row>
      <xdr:rowOff>6759</xdr:rowOff>
    </xdr:to>
    <xdr:sp macro="" textlink="">
      <xdr:nvSpPr>
        <xdr:cNvPr id="145" name="楕円 144"/>
        <xdr:cNvSpPr/>
      </xdr:nvSpPr>
      <xdr:spPr>
        <a:xfrm>
          <a:off x="13001625" y="55401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99486</xdr:rowOff>
    </xdr:from>
    <xdr:ext cx="469744" cy="259045"/>
    <xdr:sp macro="" textlink="">
      <xdr:nvSpPr>
        <xdr:cNvPr id="146" name="債務償還比率該当値テキスト"/>
        <xdr:cNvSpPr txBox="1"/>
      </xdr:nvSpPr>
      <xdr:spPr>
        <a:xfrm>
          <a:off x="13080365" y="539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12150</xdr:rowOff>
    </xdr:from>
    <xdr:to>
      <xdr:col>72</xdr:col>
      <xdr:colOff>123825</xdr:colOff>
      <xdr:row>29</xdr:row>
      <xdr:rowOff>113750</xdr:rowOff>
    </xdr:to>
    <xdr:sp macro="" textlink="">
      <xdr:nvSpPr>
        <xdr:cNvPr id="147" name="楕円 146"/>
        <xdr:cNvSpPr/>
      </xdr:nvSpPr>
      <xdr:spPr>
        <a:xfrm>
          <a:off x="12359005" y="56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127409</xdr:rowOff>
    </xdr:from>
    <xdr:to>
      <xdr:col>76</xdr:col>
      <xdr:colOff>22225</xdr:colOff>
      <xdr:row>29</xdr:row>
      <xdr:rowOff>62950</xdr:rowOff>
    </xdr:to>
    <xdr:cxnSp macro="">
      <xdr:nvCxnSpPr>
        <xdr:cNvPr id="148" name="直線コネクタ 147"/>
        <xdr:cNvCxnSpPr/>
      </xdr:nvCxnSpPr>
      <xdr:spPr>
        <a:xfrm flipV="1">
          <a:off x="12409805" y="5590949"/>
          <a:ext cx="619760" cy="10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114392</xdr:rowOff>
    </xdr:from>
    <xdr:to>
      <xdr:col>68</xdr:col>
      <xdr:colOff>123825</xdr:colOff>
      <xdr:row>29</xdr:row>
      <xdr:rowOff>44542</xdr:rowOff>
    </xdr:to>
    <xdr:sp macro="" textlink="">
      <xdr:nvSpPr>
        <xdr:cNvPr id="149" name="楕円 148"/>
        <xdr:cNvSpPr/>
      </xdr:nvSpPr>
      <xdr:spPr>
        <a:xfrm>
          <a:off x="11688445" y="5577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165192</xdr:rowOff>
    </xdr:from>
    <xdr:to>
      <xdr:col>72</xdr:col>
      <xdr:colOff>73025</xdr:colOff>
      <xdr:row>29</xdr:row>
      <xdr:rowOff>62950</xdr:rowOff>
    </xdr:to>
    <xdr:cxnSp macro="">
      <xdr:nvCxnSpPr>
        <xdr:cNvPr id="150" name="直線コネクタ 149"/>
        <xdr:cNvCxnSpPr/>
      </xdr:nvCxnSpPr>
      <xdr:spPr>
        <a:xfrm>
          <a:off x="11739245" y="5628732"/>
          <a:ext cx="670560" cy="6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102228</xdr:rowOff>
    </xdr:from>
    <xdr:to>
      <xdr:col>64</xdr:col>
      <xdr:colOff>123825</xdr:colOff>
      <xdr:row>30</xdr:row>
      <xdr:rowOff>32378</xdr:rowOff>
    </xdr:to>
    <xdr:sp macro="" textlink="">
      <xdr:nvSpPr>
        <xdr:cNvPr id="151" name="楕円 150"/>
        <xdr:cNvSpPr/>
      </xdr:nvSpPr>
      <xdr:spPr>
        <a:xfrm>
          <a:off x="11017885" y="5733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165192</xdr:rowOff>
    </xdr:from>
    <xdr:to>
      <xdr:col>68</xdr:col>
      <xdr:colOff>73025</xdr:colOff>
      <xdr:row>29</xdr:row>
      <xdr:rowOff>153028</xdr:rowOff>
    </xdr:to>
    <xdr:cxnSp macro="">
      <xdr:nvCxnSpPr>
        <xdr:cNvPr id="152" name="直線コネクタ 151"/>
        <xdr:cNvCxnSpPr/>
      </xdr:nvCxnSpPr>
      <xdr:spPr>
        <a:xfrm flipV="1">
          <a:off x="11068685" y="5628732"/>
          <a:ext cx="670560" cy="15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84236</xdr:rowOff>
    </xdr:from>
    <xdr:to>
      <xdr:col>60</xdr:col>
      <xdr:colOff>123825</xdr:colOff>
      <xdr:row>30</xdr:row>
      <xdr:rowOff>14386</xdr:rowOff>
    </xdr:to>
    <xdr:sp macro="" textlink="">
      <xdr:nvSpPr>
        <xdr:cNvPr id="153" name="楕円 152"/>
        <xdr:cNvSpPr/>
      </xdr:nvSpPr>
      <xdr:spPr>
        <a:xfrm>
          <a:off x="10347325" y="5715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135036</xdr:rowOff>
    </xdr:from>
    <xdr:to>
      <xdr:col>64</xdr:col>
      <xdr:colOff>73025</xdr:colOff>
      <xdr:row>29</xdr:row>
      <xdr:rowOff>153028</xdr:rowOff>
    </xdr:to>
    <xdr:cxnSp macro="">
      <xdr:nvCxnSpPr>
        <xdr:cNvPr id="154" name="直線コネクタ 153"/>
        <xdr:cNvCxnSpPr/>
      </xdr:nvCxnSpPr>
      <xdr:spPr>
        <a:xfrm>
          <a:off x="10398125" y="5766216"/>
          <a:ext cx="6705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27943</xdr:rowOff>
    </xdr:from>
    <xdr:ext cx="469744" cy="259045"/>
    <xdr:sp macro="" textlink="">
      <xdr:nvSpPr>
        <xdr:cNvPr id="155" name="n_1aveValue債務償還比率"/>
        <xdr:cNvSpPr txBox="1"/>
      </xdr:nvSpPr>
      <xdr:spPr>
        <a:xfrm>
          <a:off x="12185092" y="58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56" name="n_2aveValue債務償還比率"/>
        <xdr:cNvSpPr txBox="1"/>
      </xdr:nvSpPr>
      <xdr:spPr>
        <a:xfrm>
          <a:off x="11527232" y="578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112024</xdr:rowOff>
    </xdr:from>
    <xdr:ext cx="469744" cy="259045"/>
    <xdr:sp macro="" textlink="">
      <xdr:nvSpPr>
        <xdr:cNvPr id="157" name="n_3aveValue債務償還比率"/>
        <xdr:cNvSpPr txBox="1"/>
      </xdr:nvSpPr>
      <xdr:spPr>
        <a:xfrm>
          <a:off x="10856672" y="591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82878</xdr:rowOff>
    </xdr:from>
    <xdr:ext cx="469744" cy="259045"/>
    <xdr:sp macro="" textlink="">
      <xdr:nvSpPr>
        <xdr:cNvPr id="158" name="n_4aveValue債務償還比率"/>
        <xdr:cNvSpPr txBox="1"/>
      </xdr:nvSpPr>
      <xdr:spPr>
        <a:xfrm>
          <a:off x="10186112" y="588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130277</xdr:rowOff>
    </xdr:from>
    <xdr:ext cx="469744" cy="259045"/>
    <xdr:sp macro="" textlink="">
      <xdr:nvSpPr>
        <xdr:cNvPr id="159" name="n_1mainValue債務償還比率"/>
        <xdr:cNvSpPr txBox="1"/>
      </xdr:nvSpPr>
      <xdr:spPr>
        <a:xfrm>
          <a:off x="12185092" y="54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61069</xdr:rowOff>
    </xdr:from>
    <xdr:ext cx="469744" cy="259045"/>
    <xdr:sp macro="" textlink="">
      <xdr:nvSpPr>
        <xdr:cNvPr id="160" name="n_2mainValue債務償還比率"/>
        <xdr:cNvSpPr txBox="1"/>
      </xdr:nvSpPr>
      <xdr:spPr>
        <a:xfrm>
          <a:off x="11527232" y="535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48905</xdr:rowOff>
    </xdr:from>
    <xdr:ext cx="469744" cy="259045"/>
    <xdr:sp macro="" textlink="">
      <xdr:nvSpPr>
        <xdr:cNvPr id="161" name="n_3mainValue債務償還比率"/>
        <xdr:cNvSpPr txBox="1"/>
      </xdr:nvSpPr>
      <xdr:spPr>
        <a:xfrm>
          <a:off x="10856672" y="55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30913</xdr:rowOff>
    </xdr:from>
    <xdr:ext cx="469744" cy="259045"/>
    <xdr:sp macro="" textlink="">
      <xdr:nvSpPr>
        <xdr:cNvPr id="162" name="n_4mainValue債務償還比率"/>
        <xdr:cNvSpPr txBox="1"/>
      </xdr:nvSpPr>
      <xdr:spPr>
        <a:xfrm>
          <a:off x="10186112" y="54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128,169
125,192
389.08
60,146,931
56,358,555
3,452,111
28,212,057
31,973,774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670560" y="71742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xdr:cNvSpPr txBox="1"/>
      </xdr:nvSpPr>
      <xdr:spPr>
        <a:xfrm>
          <a:off x="27196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67056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3608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670560" y="6614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36081" y="6475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670560" y="6054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36081" y="5915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67056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3608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670560" y="5497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36081" y="5359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xdr:cNvCxnSpPr/>
      </xdr:nvCxnSpPr>
      <xdr:spPr>
        <a:xfrm flipV="1">
          <a:off x="4086225" y="5636895"/>
          <a:ext cx="0" cy="1349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xdr:cNvSpPr txBox="1"/>
      </xdr:nvSpPr>
      <xdr:spPr>
        <a:xfrm>
          <a:off x="4124960" y="69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xdr:cNvCxnSpPr/>
      </xdr:nvCxnSpPr>
      <xdr:spPr>
        <a:xfrm>
          <a:off x="4020820" y="6986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xdr:cNvSpPr txBox="1"/>
      </xdr:nvSpPr>
      <xdr:spPr>
        <a:xfrm>
          <a:off x="412496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xdr:cNvCxnSpPr/>
      </xdr:nvCxnSpPr>
      <xdr:spPr>
        <a:xfrm>
          <a:off x="4020820" y="5636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6" name="【道路】&#10;有形固定資産減価償却率平均値テキスト"/>
        <xdr:cNvSpPr txBox="1"/>
      </xdr:nvSpPr>
      <xdr:spPr>
        <a:xfrm>
          <a:off x="4124960" y="6089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xdr:cNvSpPr/>
      </xdr:nvSpPr>
      <xdr:spPr>
        <a:xfrm>
          <a:off x="403606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xdr:cNvSpPr/>
      </xdr:nvSpPr>
      <xdr:spPr>
        <a:xfrm>
          <a:off x="3312160" y="61947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xdr:cNvSpPr/>
      </xdr:nvSpPr>
      <xdr:spPr>
        <a:xfrm>
          <a:off x="2514600" y="615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xdr:cNvSpPr/>
      </xdr:nvSpPr>
      <xdr:spPr>
        <a:xfrm>
          <a:off x="17399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xdr:cNvSpPr/>
      </xdr:nvSpPr>
      <xdr:spPr>
        <a:xfrm>
          <a:off x="965200" y="60747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7" name="楕円 76"/>
        <xdr:cNvSpPr/>
      </xdr:nvSpPr>
      <xdr:spPr>
        <a:xfrm>
          <a:off x="403606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26687</xdr:rowOff>
    </xdr:from>
    <xdr:ext cx="405111" cy="259045"/>
    <xdr:sp macro="" textlink="">
      <xdr:nvSpPr>
        <xdr:cNvPr id="78" name="【道路】&#10;有形固定資産減価償却率該当値テキスト"/>
        <xdr:cNvSpPr txBox="1"/>
      </xdr:nvSpPr>
      <xdr:spPr>
        <a:xfrm>
          <a:off x="4124960"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168275</xdr:rowOff>
    </xdr:from>
    <xdr:to>
      <xdr:col>20</xdr:col>
      <xdr:colOff>38100</xdr:colOff>
      <xdr:row>37</xdr:row>
      <xdr:rowOff>98425</xdr:rowOff>
    </xdr:to>
    <xdr:sp macro="" textlink="">
      <xdr:nvSpPr>
        <xdr:cNvPr id="79" name="楕円 78"/>
        <xdr:cNvSpPr/>
      </xdr:nvSpPr>
      <xdr:spPr>
        <a:xfrm>
          <a:off x="3312160" y="6203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47625</xdr:rowOff>
    </xdr:from>
    <xdr:to>
      <xdr:col>24</xdr:col>
      <xdr:colOff>63500</xdr:colOff>
      <xdr:row>37</xdr:row>
      <xdr:rowOff>99060</xdr:rowOff>
    </xdr:to>
    <xdr:cxnSp macro="">
      <xdr:nvCxnSpPr>
        <xdr:cNvPr id="80" name="直線コネクタ 79"/>
        <xdr:cNvCxnSpPr/>
      </xdr:nvCxnSpPr>
      <xdr:spPr>
        <a:xfrm>
          <a:off x="3355340" y="6250305"/>
          <a:ext cx="7315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113983</xdr:rowOff>
    </xdr:from>
    <xdr:to>
      <xdr:col>15</xdr:col>
      <xdr:colOff>101600</xdr:colOff>
      <xdr:row>37</xdr:row>
      <xdr:rowOff>44133</xdr:rowOff>
    </xdr:to>
    <xdr:sp macro="" textlink="">
      <xdr:nvSpPr>
        <xdr:cNvPr id="81" name="楕円 80"/>
        <xdr:cNvSpPr/>
      </xdr:nvSpPr>
      <xdr:spPr>
        <a:xfrm>
          <a:off x="2514600" y="6149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164783</xdr:rowOff>
    </xdr:from>
    <xdr:to>
      <xdr:col>19</xdr:col>
      <xdr:colOff>177800</xdr:colOff>
      <xdr:row>37</xdr:row>
      <xdr:rowOff>47625</xdr:rowOff>
    </xdr:to>
    <xdr:cxnSp macro="">
      <xdr:nvCxnSpPr>
        <xdr:cNvPr id="82" name="直線コネクタ 81"/>
        <xdr:cNvCxnSpPr/>
      </xdr:nvCxnSpPr>
      <xdr:spPr>
        <a:xfrm>
          <a:off x="2565400" y="6199823"/>
          <a:ext cx="78994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83" name="楕円 82"/>
        <xdr:cNvSpPr/>
      </xdr:nvSpPr>
      <xdr:spPr>
        <a:xfrm>
          <a:off x="17399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164783</xdr:rowOff>
    </xdr:to>
    <xdr:cxnSp macro="">
      <xdr:nvCxnSpPr>
        <xdr:cNvPr id="84" name="直線コネクタ 83"/>
        <xdr:cNvCxnSpPr/>
      </xdr:nvCxnSpPr>
      <xdr:spPr>
        <a:xfrm>
          <a:off x="1790700" y="6145530"/>
          <a:ext cx="7747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5397</xdr:rowOff>
    </xdr:from>
    <xdr:to>
      <xdr:col>6</xdr:col>
      <xdr:colOff>38100</xdr:colOff>
      <xdr:row>36</xdr:row>
      <xdr:rowOff>106997</xdr:rowOff>
    </xdr:to>
    <xdr:sp macro="" textlink="">
      <xdr:nvSpPr>
        <xdr:cNvPr id="85" name="楕円 84"/>
        <xdr:cNvSpPr/>
      </xdr:nvSpPr>
      <xdr:spPr>
        <a:xfrm>
          <a:off x="965200" y="60404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56197</xdr:rowOff>
    </xdr:from>
    <xdr:to>
      <xdr:col>10</xdr:col>
      <xdr:colOff>114300</xdr:colOff>
      <xdr:row>36</xdr:row>
      <xdr:rowOff>110490</xdr:rowOff>
    </xdr:to>
    <xdr:cxnSp macro="">
      <xdr:nvCxnSpPr>
        <xdr:cNvPr id="86" name="直線コネクタ 85"/>
        <xdr:cNvCxnSpPr/>
      </xdr:nvCxnSpPr>
      <xdr:spPr>
        <a:xfrm>
          <a:off x="1008380" y="6091237"/>
          <a:ext cx="78232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106380</xdr:rowOff>
    </xdr:from>
    <xdr:ext cx="405111" cy="259045"/>
    <xdr:sp macro="" textlink="">
      <xdr:nvSpPr>
        <xdr:cNvPr id="87" name="n_1aveValue【道路】&#10;有形固定資産減価償却率"/>
        <xdr:cNvSpPr txBox="1"/>
      </xdr:nvSpPr>
      <xdr:spPr>
        <a:xfrm>
          <a:off x="3170564" y="597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xdr:cNvSpPr txBox="1"/>
      </xdr:nvSpPr>
      <xdr:spPr>
        <a:xfrm>
          <a:off x="238570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aveValue【道路】&#10;有形固定資産減価償却率"/>
        <xdr:cNvSpPr txBox="1"/>
      </xdr:nvSpPr>
      <xdr:spPr>
        <a:xfrm>
          <a:off x="161100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132415</xdr:rowOff>
    </xdr:from>
    <xdr:ext cx="405111" cy="259045"/>
    <xdr:sp macro="" textlink="">
      <xdr:nvSpPr>
        <xdr:cNvPr id="90" name="n_4aveValue【道路】&#10;有形固定資産減価償却率"/>
        <xdr:cNvSpPr txBox="1"/>
      </xdr:nvSpPr>
      <xdr:spPr>
        <a:xfrm>
          <a:off x="836304" y="6167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89552</xdr:rowOff>
    </xdr:from>
    <xdr:ext cx="405111" cy="259045"/>
    <xdr:sp macro="" textlink="">
      <xdr:nvSpPr>
        <xdr:cNvPr id="91" name="n_1mainValue【道路】&#10;有形固定資産減価償却率"/>
        <xdr:cNvSpPr txBox="1"/>
      </xdr:nvSpPr>
      <xdr:spPr>
        <a:xfrm>
          <a:off x="317056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60660</xdr:rowOff>
    </xdr:from>
    <xdr:ext cx="405111" cy="259045"/>
    <xdr:sp macro="" textlink="">
      <xdr:nvSpPr>
        <xdr:cNvPr id="92" name="n_2mainValue【道路】&#10;有形固定資産減価償却率"/>
        <xdr:cNvSpPr txBox="1"/>
      </xdr:nvSpPr>
      <xdr:spPr>
        <a:xfrm>
          <a:off x="2385704" y="592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93" name="n_3mainValue【道路】&#10;有形固定資産減価償却率"/>
        <xdr:cNvSpPr txBox="1"/>
      </xdr:nvSpPr>
      <xdr:spPr>
        <a:xfrm>
          <a:off x="16110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123524</xdr:rowOff>
    </xdr:from>
    <xdr:ext cx="405111" cy="259045"/>
    <xdr:sp macro="" textlink="">
      <xdr:nvSpPr>
        <xdr:cNvPr id="94" name="n_4mainValue【道路】&#10;有形固定資産減価償却率"/>
        <xdr:cNvSpPr txBox="1"/>
      </xdr:nvSpPr>
      <xdr:spPr>
        <a:xfrm>
          <a:off x="836304" y="5823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xdr:cNvCxnSpPr/>
      </xdr:nvCxnSpPr>
      <xdr:spPr>
        <a:xfrm flipV="1">
          <a:off x="9219565" y="5556069"/>
          <a:ext cx="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xdr:cNvSpPr txBox="1"/>
      </xdr:nvSpPr>
      <xdr:spPr>
        <a:xfrm>
          <a:off x="9258300" y="697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xdr:cNvCxnSpPr/>
      </xdr:nvCxnSpPr>
      <xdr:spPr>
        <a:xfrm>
          <a:off x="9154160" y="6974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xdr:cNvSpPr txBox="1"/>
      </xdr:nvSpPr>
      <xdr:spPr>
        <a:xfrm>
          <a:off x="9258300" y="533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xdr:cNvCxnSpPr/>
      </xdr:nvCxnSpPr>
      <xdr:spPr>
        <a:xfrm>
          <a:off x="9154160" y="5556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106044</xdr:rowOff>
    </xdr:from>
    <xdr:ext cx="534377" cy="259045"/>
    <xdr:sp macro="" textlink="">
      <xdr:nvSpPr>
        <xdr:cNvPr id="126" name="【道路】&#10;一人当たり延長平均値テキスト"/>
        <xdr:cNvSpPr txBox="1"/>
      </xdr:nvSpPr>
      <xdr:spPr>
        <a:xfrm>
          <a:off x="9258300" y="6308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xdr:cNvSpPr/>
      </xdr:nvSpPr>
      <xdr:spPr>
        <a:xfrm>
          <a:off x="9192260" y="63302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xdr:cNvSpPr/>
      </xdr:nvSpPr>
      <xdr:spPr>
        <a:xfrm>
          <a:off x="8445500" y="634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xdr:cNvSpPr/>
      </xdr:nvSpPr>
      <xdr:spPr>
        <a:xfrm>
          <a:off x="7670800" y="63529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xdr:cNvSpPr/>
      </xdr:nvSpPr>
      <xdr:spPr>
        <a:xfrm>
          <a:off x="6873240" y="64539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xdr:cNvSpPr/>
      </xdr:nvSpPr>
      <xdr:spPr>
        <a:xfrm>
          <a:off x="6098540" y="6454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71882</xdr:rowOff>
    </xdr:from>
    <xdr:to>
      <xdr:col>55</xdr:col>
      <xdr:colOff>50800</xdr:colOff>
      <xdr:row>38</xdr:row>
      <xdr:rowOff>2032</xdr:rowOff>
    </xdr:to>
    <xdr:sp macro="" textlink="">
      <xdr:nvSpPr>
        <xdr:cNvPr id="137" name="楕円 136"/>
        <xdr:cNvSpPr/>
      </xdr:nvSpPr>
      <xdr:spPr>
        <a:xfrm>
          <a:off x="9192260" y="62745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94759</xdr:rowOff>
    </xdr:from>
    <xdr:ext cx="534377" cy="259045"/>
    <xdr:sp macro="" textlink="">
      <xdr:nvSpPr>
        <xdr:cNvPr id="138" name="【道路】&#10;一人当たり延長該当値テキスト"/>
        <xdr:cNvSpPr txBox="1"/>
      </xdr:nvSpPr>
      <xdr:spPr>
        <a:xfrm>
          <a:off x="9258300" y="61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84727</xdr:rowOff>
    </xdr:from>
    <xdr:to>
      <xdr:col>50</xdr:col>
      <xdr:colOff>165100</xdr:colOff>
      <xdr:row>38</xdr:row>
      <xdr:rowOff>14877</xdr:rowOff>
    </xdr:to>
    <xdr:sp macro="" textlink="">
      <xdr:nvSpPr>
        <xdr:cNvPr id="139" name="楕円 138"/>
        <xdr:cNvSpPr/>
      </xdr:nvSpPr>
      <xdr:spPr>
        <a:xfrm>
          <a:off x="8445500" y="6287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122682</xdr:rowOff>
    </xdr:from>
    <xdr:to>
      <xdr:col>55</xdr:col>
      <xdr:colOff>0</xdr:colOff>
      <xdr:row>37</xdr:row>
      <xdr:rowOff>135527</xdr:rowOff>
    </xdr:to>
    <xdr:cxnSp macro="">
      <xdr:nvCxnSpPr>
        <xdr:cNvPr id="140" name="直線コネクタ 139"/>
        <xdr:cNvCxnSpPr/>
      </xdr:nvCxnSpPr>
      <xdr:spPr>
        <a:xfrm flipV="1">
          <a:off x="8496300" y="6325362"/>
          <a:ext cx="7239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93327</xdr:rowOff>
    </xdr:from>
    <xdr:to>
      <xdr:col>46</xdr:col>
      <xdr:colOff>38100</xdr:colOff>
      <xdr:row>38</xdr:row>
      <xdr:rowOff>23477</xdr:rowOff>
    </xdr:to>
    <xdr:sp macro="" textlink="">
      <xdr:nvSpPr>
        <xdr:cNvPr id="141" name="楕円 140"/>
        <xdr:cNvSpPr/>
      </xdr:nvSpPr>
      <xdr:spPr>
        <a:xfrm>
          <a:off x="7670800" y="6296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135527</xdr:rowOff>
    </xdr:from>
    <xdr:to>
      <xdr:col>50</xdr:col>
      <xdr:colOff>114300</xdr:colOff>
      <xdr:row>37</xdr:row>
      <xdr:rowOff>144127</xdr:rowOff>
    </xdr:to>
    <xdr:cxnSp macro="">
      <xdr:nvCxnSpPr>
        <xdr:cNvPr id="142" name="直線コネクタ 141"/>
        <xdr:cNvCxnSpPr/>
      </xdr:nvCxnSpPr>
      <xdr:spPr>
        <a:xfrm flipV="1">
          <a:off x="7713980" y="6338207"/>
          <a:ext cx="78232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105192</xdr:rowOff>
    </xdr:from>
    <xdr:to>
      <xdr:col>41</xdr:col>
      <xdr:colOff>101600</xdr:colOff>
      <xdr:row>38</xdr:row>
      <xdr:rowOff>35342</xdr:rowOff>
    </xdr:to>
    <xdr:sp macro="" textlink="">
      <xdr:nvSpPr>
        <xdr:cNvPr id="143" name="楕円 142"/>
        <xdr:cNvSpPr/>
      </xdr:nvSpPr>
      <xdr:spPr>
        <a:xfrm>
          <a:off x="6873240" y="6307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144127</xdr:rowOff>
    </xdr:from>
    <xdr:to>
      <xdr:col>45</xdr:col>
      <xdr:colOff>177800</xdr:colOff>
      <xdr:row>37</xdr:row>
      <xdr:rowOff>155992</xdr:rowOff>
    </xdr:to>
    <xdr:cxnSp macro="">
      <xdr:nvCxnSpPr>
        <xdr:cNvPr id="144" name="直線コネクタ 143"/>
        <xdr:cNvCxnSpPr/>
      </xdr:nvCxnSpPr>
      <xdr:spPr>
        <a:xfrm flipV="1">
          <a:off x="6924040" y="6346807"/>
          <a:ext cx="78994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115207</xdr:rowOff>
    </xdr:from>
    <xdr:to>
      <xdr:col>36</xdr:col>
      <xdr:colOff>165100</xdr:colOff>
      <xdr:row>38</xdr:row>
      <xdr:rowOff>45357</xdr:rowOff>
    </xdr:to>
    <xdr:sp macro="" textlink="">
      <xdr:nvSpPr>
        <xdr:cNvPr id="145" name="楕円 144"/>
        <xdr:cNvSpPr/>
      </xdr:nvSpPr>
      <xdr:spPr>
        <a:xfrm>
          <a:off x="609854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155992</xdr:rowOff>
    </xdr:from>
    <xdr:to>
      <xdr:col>41</xdr:col>
      <xdr:colOff>50800</xdr:colOff>
      <xdr:row>37</xdr:row>
      <xdr:rowOff>166007</xdr:rowOff>
    </xdr:to>
    <xdr:cxnSp macro="">
      <xdr:nvCxnSpPr>
        <xdr:cNvPr id="146" name="直線コネクタ 145"/>
        <xdr:cNvCxnSpPr/>
      </xdr:nvCxnSpPr>
      <xdr:spPr>
        <a:xfrm flipV="1">
          <a:off x="6149340" y="6358672"/>
          <a:ext cx="7747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61303</xdr:rowOff>
    </xdr:from>
    <xdr:ext cx="469744" cy="259045"/>
    <xdr:sp macro="" textlink="">
      <xdr:nvSpPr>
        <xdr:cNvPr id="147" name="n_1aveValue【道路】&#10;一人当たり延長"/>
        <xdr:cNvSpPr txBox="1"/>
      </xdr:nvSpPr>
      <xdr:spPr>
        <a:xfrm>
          <a:off x="8271587" y="64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71536</xdr:rowOff>
    </xdr:from>
    <xdr:ext cx="469744" cy="259045"/>
    <xdr:sp macro="" textlink="">
      <xdr:nvSpPr>
        <xdr:cNvPr id="148" name="n_2aveValue【道路】&#10;一人当たり延長"/>
        <xdr:cNvSpPr txBox="1"/>
      </xdr:nvSpPr>
      <xdr:spPr>
        <a:xfrm>
          <a:off x="7509587" y="644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4915</xdr:rowOff>
    </xdr:from>
    <xdr:ext cx="469744" cy="259045"/>
    <xdr:sp macro="" textlink="">
      <xdr:nvSpPr>
        <xdr:cNvPr id="149" name="n_3aveValue【道路】&#10;一人当たり延長"/>
        <xdr:cNvSpPr txBox="1"/>
      </xdr:nvSpPr>
      <xdr:spPr>
        <a:xfrm>
          <a:off x="6712027" y="654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5133</xdr:rowOff>
    </xdr:from>
    <xdr:ext cx="469744" cy="259045"/>
    <xdr:sp macro="" textlink="">
      <xdr:nvSpPr>
        <xdr:cNvPr id="150" name="n_4aveValue【道路】&#10;一人当たり延長"/>
        <xdr:cNvSpPr txBox="1"/>
      </xdr:nvSpPr>
      <xdr:spPr>
        <a:xfrm>
          <a:off x="5937327" y="654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31404</xdr:rowOff>
    </xdr:from>
    <xdr:ext cx="534377" cy="259045"/>
    <xdr:sp macro="" textlink="">
      <xdr:nvSpPr>
        <xdr:cNvPr id="151" name="n_1mainValue【道路】&#10;一人当たり延長"/>
        <xdr:cNvSpPr txBox="1"/>
      </xdr:nvSpPr>
      <xdr:spPr>
        <a:xfrm>
          <a:off x="8239271" y="60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40004</xdr:rowOff>
    </xdr:from>
    <xdr:ext cx="534377" cy="259045"/>
    <xdr:sp macro="" textlink="">
      <xdr:nvSpPr>
        <xdr:cNvPr id="152" name="n_2mainValue【道路】&#10;一人当たり延長"/>
        <xdr:cNvSpPr txBox="1"/>
      </xdr:nvSpPr>
      <xdr:spPr>
        <a:xfrm>
          <a:off x="7477271" y="607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51869</xdr:rowOff>
    </xdr:from>
    <xdr:ext cx="534377" cy="259045"/>
    <xdr:sp macro="" textlink="">
      <xdr:nvSpPr>
        <xdr:cNvPr id="153" name="n_3mainValue【道路】&#10;一人当たり延長"/>
        <xdr:cNvSpPr txBox="1"/>
      </xdr:nvSpPr>
      <xdr:spPr>
        <a:xfrm>
          <a:off x="6702571" y="608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61884</xdr:rowOff>
    </xdr:from>
    <xdr:ext cx="534377" cy="259045"/>
    <xdr:sp macro="" textlink="">
      <xdr:nvSpPr>
        <xdr:cNvPr id="154" name="n_4mainValue【道路】&#10;一人当たり延長"/>
        <xdr:cNvSpPr txBox="1"/>
      </xdr:nvSpPr>
      <xdr:spPr>
        <a:xfrm>
          <a:off x="5905011" y="609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xdr:cNvCxnSpPr/>
      </xdr:nvCxnSpPr>
      <xdr:spPr>
        <a:xfrm flipV="1">
          <a:off x="4086225" y="940689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xdr:cNvSpPr txBox="1"/>
      </xdr:nvSpPr>
      <xdr:spPr>
        <a:xfrm>
          <a:off x="412496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xdr:cNvCxnSpPr/>
      </xdr:nvCxnSpPr>
      <xdr:spPr>
        <a:xfrm>
          <a:off x="4020820" y="10812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xdr:cNvSpPr txBox="1"/>
      </xdr:nvSpPr>
      <xdr:spPr>
        <a:xfrm>
          <a:off x="4124960" y="91897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xdr:cNvCxnSpPr/>
      </xdr:nvCxnSpPr>
      <xdr:spPr>
        <a:xfrm>
          <a:off x="4020820" y="940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76217</xdr:rowOff>
    </xdr:from>
    <xdr:ext cx="405111" cy="259045"/>
    <xdr:sp macro="" textlink="">
      <xdr:nvSpPr>
        <xdr:cNvPr id="183" name="【橋りょう・トンネル】&#10;有形固定資産減価償却率平均値テキスト"/>
        <xdr:cNvSpPr txBox="1"/>
      </xdr:nvSpPr>
      <xdr:spPr>
        <a:xfrm>
          <a:off x="4124960" y="10469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xdr:cNvSpPr/>
      </xdr:nvSpPr>
      <xdr:spPr>
        <a:xfrm>
          <a:off x="4036060" y="1049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xdr:cNvSpPr/>
      </xdr:nvSpPr>
      <xdr:spPr>
        <a:xfrm>
          <a:off x="3312160" y="10472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xdr:cNvSpPr/>
      </xdr:nvSpPr>
      <xdr:spPr>
        <a:xfrm>
          <a:off x="25146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xdr:cNvSpPr/>
      </xdr:nvSpPr>
      <xdr:spPr>
        <a:xfrm>
          <a:off x="17399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xdr:cNvSpPr/>
      </xdr:nvSpPr>
      <xdr:spPr>
        <a:xfrm>
          <a:off x="965200" y="104247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128270</xdr:rowOff>
    </xdr:from>
    <xdr:to>
      <xdr:col>24</xdr:col>
      <xdr:colOff>114300</xdr:colOff>
      <xdr:row>62</xdr:row>
      <xdr:rowOff>58420</xdr:rowOff>
    </xdr:to>
    <xdr:sp macro="" textlink="">
      <xdr:nvSpPr>
        <xdr:cNvPr id="194" name="楕円 193"/>
        <xdr:cNvSpPr/>
      </xdr:nvSpPr>
      <xdr:spPr>
        <a:xfrm>
          <a:off x="4036060" y="1035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151147</xdr:rowOff>
    </xdr:from>
    <xdr:ext cx="405111" cy="259045"/>
    <xdr:sp macro="" textlink="">
      <xdr:nvSpPr>
        <xdr:cNvPr id="195" name="【橋りょう・トンネル】&#10;有形固定資産減価償却率該当値テキスト"/>
        <xdr:cNvSpPr txBox="1"/>
      </xdr:nvSpPr>
      <xdr:spPr>
        <a:xfrm>
          <a:off x="4124960"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95885</xdr:rowOff>
    </xdr:from>
    <xdr:to>
      <xdr:col>20</xdr:col>
      <xdr:colOff>38100</xdr:colOff>
      <xdr:row>62</xdr:row>
      <xdr:rowOff>26035</xdr:rowOff>
    </xdr:to>
    <xdr:sp macro="" textlink="">
      <xdr:nvSpPr>
        <xdr:cNvPr id="196" name="楕円 195"/>
        <xdr:cNvSpPr/>
      </xdr:nvSpPr>
      <xdr:spPr>
        <a:xfrm>
          <a:off x="3312160" y="10321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146685</xdr:rowOff>
    </xdr:from>
    <xdr:to>
      <xdr:col>24</xdr:col>
      <xdr:colOff>63500</xdr:colOff>
      <xdr:row>62</xdr:row>
      <xdr:rowOff>7620</xdr:rowOff>
    </xdr:to>
    <xdr:cxnSp macro="">
      <xdr:nvCxnSpPr>
        <xdr:cNvPr id="197" name="直線コネクタ 196"/>
        <xdr:cNvCxnSpPr/>
      </xdr:nvCxnSpPr>
      <xdr:spPr>
        <a:xfrm>
          <a:off x="3355340" y="1037272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67310</xdr:rowOff>
    </xdr:from>
    <xdr:to>
      <xdr:col>15</xdr:col>
      <xdr:colOff>101600</xdr:colOff>
      <xdr:row>61</xdr:row>
      <xdr:rowOff>168910</xdr:rowOff>
    </xdr:to>
    <xdr:sp macro="" textlink="">
      <xdr:nvSpPr>
        <xdr:cNvPr id="198" name="楕円 197"/>
        <xdr:cNvSpPr/>
      </xdr:nvSpPr>
      <xdr:spPr>
        <a:xfrm>
          <a:off x="25146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118110</xdr:rowOff>
    </xdr:from>
    <xdr:to>
      <xdr:col>19</xdr:col>
      <xdr:colOff>177800</xdr:colOff>
      <xdr:row>61</xdr:row>
      <xdr:rowOff>146685</xdr:rowOff>
    </xdr:to>
    <xdr:cxnSp macro="">
      <xdr:nvCxnSpPr>
        <xdr:cNvPr id="199" name="直線コネクタ 198"/>
        <xdr:cNvCxnSpPr/>
      </xdr:nvCxnSpPr>
      <xdr:spPr>
        <a:xfrm>
          <a:off x="2565400" y="1034415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34925</xdr:rowOff>
    </xdr:from>
    <xdr:to>
      <xdr:col>10</xdr:col>
      <xdr:colOff>165100</xdr:colOff>
      <xdr:row>61</xdr:row>
      <xdr:rowOff>136525</xdr:rowOff>
    </xdr:to>
    <xdr:sp macro="" textlink="">
      <xdr:nvSpPr>
        <xdr:cNvPr id="200" name="楕円 199"/>
        <xdr:cNvSpPr/>
      </xdr:nvSpPr>
      <xdr:spPr>
        <a:xfrm>
          <a:off x="17399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85725</xdr:rowOff>
    </xdr:from>
    <xdr:to>
      <xdr:col>15</xdr:col>
      <xdr:colOff>50800</xdr:colOff>
      <xdr:row>61</xdr:row>
      <xdr:rowOff>118110</xdr:rowOff>
    </xdr:to>
    <xdr:cxnSp macro="">
      <xdr:nvCxnSpPr>
        <xdr:cNvPr id="201" name="直線コネクタ 200"/>
        <xdr:cNvCxnSpPr/>
      </xdr:nvCxnSpPr>
      <xdr:spPr>
        <a:xfrm>
          <a:off x="1790700" y="1031176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202" name="楕円 201"/>
        <xdr:cNvSpPr/>
      </xdr:nvSpPr>
      <xdr:spPr>
        <a:xfrm>
          <a:off x="965200" y="10230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85725</xdr:rowOff>
    </xdr:to>
    <xdr:cxnSp macro="">
      <xdr:nvCxnSpPr>
        <xdr:cNvPr id="203" name="直線コネクタ 202"/>
        <xdr:cNvCxnSpPr/>
      </xdr:nvCxnSpPr>
      <xdr:spPr>
        <a:xfrm>
          <a:off x="1008380" y="1028128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17</xdr:rowOff>
    </xdr:from>
    <xdr:ext cx="405111" cy="259045"/>
    <xdr:sp macro="" textlink="">
      <xdr:nvSpPr>
        <xdr:cNvPr id="204" name="n_1aveValue【橋りょう・トンネル】&#10;有形固定資産減価償却率"/>
        <xdr:cNvSpPr txBox="1"/>
      </xdr:nvSpPr>
      <xdr:spPr>
        <a:xfrm>
          <a:off x="317056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205" name="n_2aveValue【橋りょう・トンネル】&#10;有形固定資産減価償却率"/>
        <xdr:cNvSpPr txBox="1"/>
      </xdr:nvSpPr>
      <xdr:spPr>
        <a:xfrm>
          <a:off x="238570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206" name="n_3aveValue【橋りょう・トンネル】&#10;有形固定資産減価償却率"/>
        <xdr:cNvSpPr txBox="1"/>
      </xdr:nvSpPr>
      <xdr:spPr>
        <a:xfrm>
          <a:off x="161100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7" name="n_4aveValue【橋りょう・トンネル】&#10;有形固定資産減価償却率"/>
        <xdr:cNvSpPr txBox="1"/>
      </xdr:nvSpPr>
      <xdr:spPr>
        <a:xfrm>
          <a:off x="83630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42562</xdr:rowOff>
    </xdr:from>
    <xdr:ext cx="405111" cy="259045"/>
    <xdr:sp macro="" textlink="">
      <xdr:nvSpPr>
        <xdr:cNvPr id="208" name="n_1mainValue【橋りょう・トンネル】&#10;有形固定資産減価償却率"/>
        <xdr:cNvSpPr txBox="1"/>
      </xdr:nvSpPr>
      <xdr:spPr>
        <a:xfrm>
          <a:off x="317056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13987</xdr:rowOff>
    </xdr:from>
    <xdr:ext cx="405111" cy="259045"/>
    <xdr:sp macro="" textlink="">
      <xdr:nvSpPr>
        <xdr:cNvPr id="209" name="n_2mainValue【橋りょう・トンネル】&#10;有形固定資産減価償却率"/>
        <xdr:cNvSpPr txBox="1"/>
      </xdr:nvSpPr>
      <xdr:spPr>
        <a:xfrm>
          <a:off x="238570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153052</xdr:rowOff>
    </xdr:from>
    <xdr:ext cx="405111" cy="259045"/>
    <xdr:sp macro="" textlink="">
      <xdr:nvSpPr>
        <xdr:cNvPr id="210" name="n_3mainValue【橋りょう・トンネル】&#10;有形固定資産減価償却率"/>
        <xdr:cNvSpPr txBox="1"/>
      </xdr:nvSpPr>
      <xdr:spPr>
        <a:xfrm>
          <a:off x="161100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122572</xdr:rowOff>
    </xdr:from>
    <xdr:ext cx="405111" cy="259045"/>
    <xdr:sp macro="" textlink="">
      <xdr:nvSpPr>
        <xdr:cNvPr id="211" name="n_4mainValue【橋りょう・トンネル】&#10;有形固定資産減価償却率"/>
        <xdr:cNvSpPr txBox="1"/>
      </xdr:nvSpPr>
      <xdr:spPr>
        <a:xfrm>
          <a:off x="83630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xdr:cNvCxnSpPr/>
      </xdr:nvCxnSpPr>
      <xdr:spPr>
        <a:xfrm flipV="1">
          <a:off x="9219565" y="9282967"/>
          <a:ext cx="0" cy="1554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xdr:cNvSpPr txBox="1"/>
      </xdr:nvSpPr>
      <xdr:spPr>
        <a:xfrm>
          <a:off x="9258300" y="1084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xdr:cNvCxnSpPr/>
      </xdr:nvCxnSpPr>
      <xdr:spPr>
        <a:xfrm>
          <a:off x="9154160" y="10837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xdr:cNvSpPr txBox="1"/>
      </xdr:nvSpPr>
      <xdr:spPr>
        <a:xfrm>
          <a:off x="9258300" y="906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xdr:cNvCxnSpPr/>
      </xdr:nvCxnSpPr>
      <xdr:spPr>
        <a:xfrm>
          <a:off x="9154160" y="9282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100716</xdr:rowOff>
    </xdr:from>
    <xdr:ext cx="599010" cy="259045"/>
    <xdr:sp macro="" textlink="">
      <xdr:nvSpPr>
        <xdr:cNvPr id="242" name="【橋りょう・トンネル】&#10;一人当たり有形固定資産（償却資産）額平均値テキスト"/>
        <xdr:cNvSpPr txBox="1"/>
      </xdr:nvSpPr>
      <xdr:spPr>
        <a:xfrm>
          <a:off x="9258300" y="10326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xdr:cNvSpPr/>
      </xdr:nvSpPr>
      <xdr:spPr>
        <a:xfrm>
          <a:off x="9192260" y="103483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xdr:cNvSpPr/>
      </xdr:nvSpPr>
      <xdr:spPr>
        <a:xfrm>
          <a:off x="8445500" y="10339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xdr:cNvSpPr/>
      </xdr:nvSpPr>
      <xdr:spPr>
        <a:xfrm>
          <a:off x="7670800" y="10344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xdr:cNvSpPr/>
      </xdr:nvSpPr>
      <xdr:spPr>
        <a:xfrm>
          <a:off x="6873240" y="10375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xdr:cNvSpPr/>
      </xdr:nvSpPr>
      <xdr:spPr>
        <a:xfrm>
          <a:off x="6098540" y="103681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16911</xdr:rowOff>
    </xdr:from>
    <xdr:to>
      <xdr:col>55</xdr:col>
      <xdr:colOff>50800</xdr:colOff>
      <xdr:row>61</xdr:row>
      <xdr:rowOff>118511</xdr:rowOff>
    </xdr:to>
    <xdr:sp macro="" textlink="">
      <xdr:nvSpPr>
        <xdr:cNvPr id="253" name="楕円 252"/>
        <xdr:cNvSpPr/>
      </xdr:nvSpPr>
      <xdr:spPr>
        <a:xfrm>
          <a:off x="9192260" y="102429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39788</xdr:rowOff>
    </xdr:from>
    <xdr:ext cx="599010" cy="259045"/>
    <xdr:sp macro="" textlink="">
      <xdr:nvSpPr>
        <xdr:cNvPr id="254" name="【橋りょう・トンネル】&#10;一人当たり有形固定資産（償却資産）額該当値テキスト"/>
        <xdr:cNvSpPr txBox="1"/>
      </xdr:nvSpPr>
      <xdr:spPr>
        <a:xfrm>
          <a:off x="9258300" y="1009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21741</xdr:rowOff>
    </xdr:from>
    <xdr:to>
      <xdr:col>50</xdr:col>
      <xdr:colOff>165100</xdr:colOff>
      <xdr:row>61</xdr:row>
      <xdr:rowOff>123341</xdr:rowOff>
    </xdr:to>
    <xdr:sp macro="" textlink="">
      <xdr:nvSpPr>
        <xdr:cNvPr id="255" name="楕円 254"/>
        <xdr:cNvSpPr/>
      </xdr:nvSpPr>
      <xdr:spPr>
        <a:xfrm>
          <a:off x="8445500" y="1024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67711</xdr:rowOff>
    </xdr:from>
    <xdr:to>
      <xdr:col>55</xdr:col>
      <xdr:colOff>0</xdr:colOff>
      <xdr:row>61</xdr:row>
      <xdr:rowOff>72541</xdr:rowOff>
    </xdr:to>
    <xdr:cxnSp macro="">
      <xdr:nvCxnSpPr>
        <xdr:cNvPr id="256" name="直線コネクタ 255"/>
        <xdr:cNvCxnSpPr/>
      </xdr:nvCxnSpPr>
      <xdr:spPr>
        <a:xfrm flipV="1">
          <a:off x="8496300" y="10293751"/>
          <a:ext cx="72390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28273</xdr:rowOff>
    </xdr:from>
    <xdr:to>
      <xdr:col>46</xdr:col>
      <xdr:colOff>38100</xdr:colOff>
      <xdr:row>61</xdr:row>
      <xdr:rowOff>129873</xdr:rowOff>
    </xdr:to>
    <xdr:sp macro="" textlink="">
      <xdr:nvSpPr>
        <xdr:cNvPr id="257" name="楕円 256"/>
        <xdr:cNvSpPr/>
      </xdr:nvSpPr>
      <xdr:spPr>
        <a:xfrm>
          <a:off x="7670800" y="102543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72541</xdr:rowOff>
    </xdr:from>
    <xdr:to>
      <xdr:col>50</xdr:col>
      <xdr:colOff>114300</xdr:colOff>
      <xdr:row>61</xdr:row>
      <xdr:rowOff>79073</xdr:rowOff>
    </xdr:to>
    <xdr:cxnSp macro="">
      <xdr:nvCxnSpPr>
        <xdr:cNvPr id="258" name="直線コネクタ 257"/>
        <xdr:cNvCxnSpPr/>
      </xdr:nvCxnSpPr>
      <xdr:spPr>
        <a:xfrm flipV="1">
          <a:off x="7713980" y="10298581"/>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32887</xdr:rowOff>
    </xdr:from>
    <xdr:to>
      <xdr:col>41</xdr:col>
      <xdr:colOff>101600</xdr:colOff>
      <xdr:row>61</xdr:row>
      <xdr:rowOff>134487</xdr:rowOff>
    </xdr:to>
    <xdr:sp macro="" textlink="">
      <xdr:nvSpPr>
        <xdr:cNvPr id="259" name="楕円 258"/>
        <xdr:cNvSpPr/>
      </xdr:nvSpPr>
      <xdr:spPr>
        <a:xfrm>
          <a:off x="6873240" y="102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79073</xdr:rowOff>
    </xdr:from>
    <xdr:to>
      <xdr:col>45</xdr:col>
      <xdr:colOff>177800</xdr:colOff>
      <xdr:row>61</xdr:row>
      <xdr:rowOff>83687</xdr:rowOff>
    </xdr:to>
    <xdr:cxnSp macro="">
      <xdr:nvCxnSpPr>
        <xdr:cNvPr id="260" name="直線コネクタ 259"/>
        <xdr:cNvCxnSpPr/>
      </xdr:nvCxnSpPr>
      <xdr:spPr>
        <a:xfrm flipV="1">
          <a:off x="6924040" y="10305113"/>
          <a:ext cx="789940" cy="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37946</xdr:rowOff>
    </xdr:from>
    <xdr:to>
      <xdr:col>36</xdr:col>
      <xdr:colOff>165100</xdr:colOff>
      <xdr:row>61</xdr:row>
      <xdr:rowOff>139546</xdr:rowOff>
    </xdr:to>
    <xdr:sp macro="" textlink="">
      <xdr:nvSpPr>
        <xdr:cNvPr id="261" name="楕円 260"/>
        <xdr:cNvSpPr/>
      </xdr:nvSpPr>
      <xdr:spPr>
        <a:xfrm>
          <a:off x="6098540" y="102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83687</xdr:rowOff>
    </xdr:from>
    <xdr:to>
      <xdr:col>41</xdr:col>
      <xdr:colOff>50800</xdr:colOff>
      <xdr:row>61</xdr:row>
      <xdr:rowOff>88746</xdr:rowOff>
    </xdr:to>
    <xdr:cxnSp macro="">
      <xdr:nvCxnSpPr>
        <xdr:cNvPr id="262" name="直線コネクタ 261"/>
        <xdr:cNvCxnSpPr/>
      </xdr:nvCxnSpPr>
      <xdr:spPr>
        <a:xfrm flipV="1">
          <a:off x="6149340" y="10309727"/>
          <a:ext cx="774700" cy="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34344</xdr:rowOff>
    </xdr:from>
    <xdr:ext cx="599010" cy="259045"/>
    <xdr:sp macro="" textlink="">
      <xdr:nvSpPr>
        <xdr:cNvPr id="263" name="n_1aveValue【橋りょう・トンネル】&#10;一人当たり有形固定資産（償却資産）額"/>
        <xdr:cNvSpPr txBox="1"/>
      </xdr:nvSpPr>
      <xdr:spPr>
        <a:xfrm>
          <a:off x="8214575" y="1042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40170</xdr:rowOff>
    </xdr:from>
    <xdr:ext cx="599010" cy="259045"/>
    <xdr:sp macro="" textlink="">
      <xdr:nvSpPr>
        <xdr:cNvPr id="264" name="n_2aveValue【橋りょう・トンネル】&#10;一人当たり有形固定資産（償却資産）額"/>
        <xdr:cNvSpPr txBox="1"/>
      </xdr:nvSpPr>
      <xdr:spPr>
        <a:xfrm>
          <a:off x="7444955" y="1043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70574</xdr:rowOff>
    </xdr:from>
    <xdr:ext cx="599010" cy="259045"/>
    <xdr:sp macro="" textlink="">
      <xdr:nvSpPr>
        <xdr:cNvPr id="265" name="n_3aveValue【橋りょう・トンネル】&#10;一人当たり有形固定資産（償却資産）額"/>
        <xdr:cNvSpPr txBox="1"/>
      </xdr:nvSpPr>
      <xdr:spPr>
        <a:xfrm>
          <a:off x="6670255" y="1046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63376</xdr:rowOff>
    </xdr:from>
    <xdr:ext cx="599010" cy="259045"/>
    <xdr:sp macro="" textlink="">
      <xdr:nvSpPr>
        <xdr:cNvPr id="266" name="n_4aveValue【橋りょう・トンネル】&#10;一人当たり有形固定資産（償却資産）額"/>
        <xdr:cNvSpPr txBox="1"/>
      </xdr:nvSpPr>
      <xdr:spPr>
        <a:xfrm>
          <a:off x="5872695" y="1045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139868</xdr:rowOff>
    </xdr:from>
    <xdr:ext cx="599010" cy="259045"/>
    <xdr:sp macro="" textlink="">
      <xdr:nvSpPr>
        <xdr:cNvPr id="267" name="n_1mainValue【橋りょう・トンネル】&#10;一人当たり有形固定資産（償却資産）額"/>
        <xdr:cNvSpPr txBox="1"/>
      </xdr:nvSpPr>
      <xdr:spPr>
        <a:xfrm>
          <a:off x="8214575" y="1003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146400</xdr:rowOff>
    </xdr:from>
    <xdr:ext cx="599010" cy="259045"/>
    <xdr:sp macro="" textlink="">
      <xdr:nvSpPr>
        <xdr:cNvPr id="268" name="n_2mainValue【橋りょう・トンネル】&#10;一人当たり有形固定資産（償却資産）額"/>
        <xdr:cNvSpPr txBox="1"/>
      </xdr:nvSpPr>
      <xdr:spPr>
        <a:xfrm>
          <a:off x="7444955" y="1003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151014</xdr:rowOff>
    </xdr:from>
    <xdr:ext cx="599010" cy="259045"/>
    <xdr:sp macro="" textlink="">
      <xdr:nvSpPr>
        <xdr:cNvPr id="269" name="n_3mainValue【橋りょう・トンネル】&#10;一人当たり有形固定資産（償却資産）額"/>
        <xdr:cNvSpPr txBox="1"/>
      </xdr:nvSpPr>
      <xdr:spPr>
        <a:xfrm>
          <a:off x="6670255" y="1004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156073</xdr:rowOff>
    </xdr:from>
    <xdr:ext cx="599010" cy="259045"/>
    <xdr:sp macro="" textlink="">
      <xdr:nvSpPr>
        <xdr:cNvPr id="270" name="n_4mainValue【橋りょう・トンネル】&#10;一人当たり有形固定資産（償却資産）額"/>
        <xdr:cNvSpPr txBox="1"/>
      </xdr:nvSpPr>
      <xdr:spPr>
        <a:xfrm>
          <a:off x="5872695" y="1004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xdr:cNvCxnSpPr/>
      </xdr:nvCxnSpPr>
      <xdr:spPr>
        <a:xfrm flipV="1">
          <a:off x="4086225" y="13214984"/>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xdr:cNvSpPr txBox="1"/>
      </xdr:nvSpPr>
      <xdr:spPr>
        <a:xfrm>
          <a:off x="412496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xdr:cNvCxnSpPr/>
      </xdr:nvCxnSpPr>
      <xdr:spPr>
        <a:xfrm>
          <a:off x="4020820" y="14283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xdr:cNvSpPr txBox="1"/>
      </xdr:nvSpPr>
      <xdr:spPr>
        <a:xfrm>
          <a:off x="4124960" y="12994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xdr:cNvCxnSpPr/>
      </xdr:nvCxnSpPr>
      <xdr:spPr>
        <a:xfrm>
          <a:off x="4020820" y="132149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300" name="【公営住宅】&#10;有形固定資産減価償却率平均値テキスト"/>
        <xdr:cNvSpPr txBox="1"/>
      </xdr:nvSpPr>
      <xdr:spPr>
        <a:xfrm>
          <a:off x="4124960" y="139903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xdr:cNvSpPr/>
      </xdr:nvSpPr>
      <xdr:spPr>
        <a:xfrm>
          <a:off x="4036060" y="14011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xdr:cNvSpPr/>
      </xdr:nvSpPr>
      <xdr:spPr>
        <a:xfrm>
          <a:off x="3312160" y="13992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xdr:cNvSpPr/>
      </xdr:nvSpPr>
      <xdr:spPr>
        <a:xfrm>
          <a:off x="2514600" y="13992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xdr:cNvSpPr/>
      </xdr:nvSpPr>
      <xdr:spPr>
        <a:xfrm>
          <a:off x="1739900" y="1398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xdr:cNvSpPr/>
      </xdr:nvSpPr>
      <xdr:spPr>
        <a:xfrm>
          <a:off x="965200" y="1372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311" name="楕円 310"/>
        <xdr:cNvSpPr/>
      </xdr:nvSpPr>
      <xdr:spPr>
        <a:xfrm>
          <a:off x="4036060" y="13686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130191</xdr:rowOff>
    </xdr:from>
    <xdr:ext cx="405111" cy="259045"/>
    <xdr:sp macro="" textlink="">
      <xdr:nvSpPr>
        <xdr:cNvPr id="312" name="【公営住宅】&#10;有形固定資産減価償却率該当値テキスト"/>
        <xdr:cNvSpPr txBox="1"/>
      </xdr:nvSpPr>
      <xdr:spPr>
        <a:xfrm>
          <a:off x="4124960"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74930</xdr:rowOff>
    </xdr:from>
    <xdr:to>
      <xdr:col>20</xdr:col>
      <xdr:colOff>38100</xdr:colOff>
      <xdr:row>82</xdr:row>
      <xdr:rowOff>5080</xdr:rowOff>
    </xdr:to>
    <xdr:sp macro="" textlink="">
      <xdr:nvSpPr>
        <xdr:cNvPr id="313" name="楕円 312"/>
        <xdr:cNvSpPr/>
      </xdr:nvSpPr>
      <xdr:spPr>
        <a:xfrm>
          <a:off x="3312160" y="13653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125730</xdr:rowOff>
    </xdr:from>
    <xdr:to>
      <xdr:col>24</xdr:col>
      <xdr:colOff>63500</xdr:colOff>
      <xdr:row>81</xdr:row>
      <xdr:rowOff>158114</xdr:rowOff>
    </xdr:to>
    <xdr:cxnSp macro="">
      <xdr:nvCxnSpPr>
        <xdr:cNvPr id="314" name="直線コネクタ 313"/>
        <xdr:cNvCxnSpPr/>
      </xdr:nvCxnSpPr>
      <xdr:spPr>
        <a:xfrm>
          <a:off x="3355340" y="13704570"/>
          <a:ext cx="7315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122555</xdr:rowOff>
    </xdr:from>
    <xdr:to>
      <xdr:col>15</xdr:col>
      <xdr:colOff>101600</xdr:colOff>
      <xdr:row>82</xdr:row>
      <xdr:rowOff>52705</xdr:rowOff>
    </xdr:to>
    <xdr:sp macro="" textlink="">
      <xdr:nvSpPr>
        <xdr:cNvPr id="315" name="楕円 314"/>
        <xdr:cNvSpPr/>
      </xdr:nvSpPr>
      <xdr:spPr>
        <a:xfrm>
          <a:off x="2514600" y="1370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125730</xdr:rowOff>
    </xdr:from>
    <xdr:to>
      <xdr:col>19</xdr:col>
      <xdr:colOff>177800</xdr:colOff>
      <xdr:row>82</xdr:row>
      <xdr:rowOff>1905</xdr:rowOff>
    </xdr:to>
    <xdr:cxnSp macro="">
      <xdr:nvCxnSpPr>
        <xdr:cNvPr id="316" name="直線コネクタ 315"/>
        <xdr:cNvCxnSpPr/>
      </xdr:nvCxnSpPr>
      <xdr:spPr>
        <a:xfrm flipV="1">
          <a:off x="2565400" y="1370457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99695</xdr:rowOff>
    </xdr:from>
    <xdr:to>
      <xdr:col>10</xdr:col>
      <xdr:colOff>165100</xdr:colOff>
      <xdr:row>82</xdr:row>
      <xdr:rowOff>29845</xdr:rowOff>
    </xdr:to>
    <xdr:sp macro="" textlink="">
      <xdr:nvSpPr>
        <xdr:cNvPr id="317" name="楕円 316"/>
        <xdr:cNvSpPr/>
      </xdr:nvSpPr>
      <xdr:spPr>
        <a:xfrm>
          <a:off x="1739900" y="13678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150495</xdr:rowOff>
    </xdr:from>
    <xdr:to>
      <xdr:col>15</xdr:col>
      <xdr:colOff>50800</xdr:colOff>
      <xdr:row>82</xdr:row>
      <xdr:rowOff>1905</xdr:rowOff>
    </xdr:to>
    <xdr:cxnSp macro="">
      <xdr:nvCxnSpPr>
        <xdr:cNvPr id="318" name="直線コネクタ 317"/>
        <xdr:cNvCxnSpPr/>
      </xdr:nvCxnSpPr>
      <xdr:spPr>
        <a:xfrm>
          <a:off x="1790700" y="1372933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10161</xdr:rowOff>
    </xdr:from>
    <xdr:to>
      <xdr:col>6</xdr:col>
      <xdr:colOff>38100</xdr:colOff>
      <xdr:row>82</xdr:row>
      <xdr:rowOff>111761</xdr:rowOff>
    </xdr:to>
    <xdr:sp macro="" textlink="">
      <xdr:nvSpPr>
        <xdr:cNvPr id="319" name="楕円 318"/>
        <xdr:cNvSpPr/>
      </xdr:nvSpPr>
      <xdr:spPr>
        <a:xfrm>
          <a:off x="965200" y="13756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150495</xdr:rowOff>
    </xdr:from>
    <xdr:to>
      <xdr:col>10</xdr:col>
      <xdr:colOff>114300</xdr:colOff>
      <xdr:row>82</xdr:row>
      <xdr:rowOff>60961</xdr:rowOff>
    </xdr:to>
    <xdr:cxnSp macro="">
      <xdr:nvCxnSpPr>
        <xdr:cNvPr id="320" name="直線コネクタ 319"/>
        <xdr:cNvCxnSpPr/>
      </xdr:nvCxnSpPr>
      <xdr:spPr>
        <a:xfrm flipV="1">
          <a:off x="1008380" y="13729335"/>
          <a:ext cx="78232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xdr:cNvSpPr txBox="1"/>
      </xdr:nvSpPr>
      <xdr:spPr>
        <a:xfrm>
          <a:off x="317056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xdr:cNvSpPr txBox="1"/>
      </xdr:nvSpPr>
      <xdr:spPr>
        <a:xfrm>
          <a:off x="238570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xdr:cNvSpPr txBox="1"/>
      </xdr:nvSpPr>
      <xdr:spPr>
        <a:xfrm>
          <a:off x="161100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xdr:cNvSpPr txBox="1"/>
      </xdr:nvSpPr>
      <xdr:spPr>
        <a:xfrm>
          <a:off x="83630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21607</xdr:rowOff>
    </xdr:from>
    <xdr:ext cx="405111" cy="259045"/>
    <xdr:sp macro="" textlink="">
      <xdr:nvSpPr>
        <xdr:cNvPr id="325" name="n_1mainValue【公営住宅】&#10;有形固定資産減価償却率"/>
        <xdr:cNvSpPr txBox="1"/>
      </xdr:nvSpPr>
      <xdr:spPr>
        <a:xfrm>
          <a:off x="317056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69232</xdr:rowOff>
    </xdr:from>
    <xdr:ext cx="405111" cy="259045"/>
    <xdr:sp macro="" textlink="">
      <xdr:nvSpPr>
        <xdr:cNvPr id="326" name="n_2mainValue【公営住宅】&#10;有形固定資産減価償却率"/>
        <xdr:cNvSpPr txBox="1"/>
      </xdr:nvSpPr>
      <xdr:spPr>
        <a:xfrm>
          <a:off x="238570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46372</xdr:rowOff>
    </xdr:from>
    <xdr:ext cx="405111" cy="259045"/>
    <xdr:sp macro="" textlink="">
      <xdr:nvSpPr>
        <xdr:cNvPr id="327" name="n_3mainValue【公営住宅】&#10;有形固定資産減価償却率"/>
        <xdr:cNvSpPr txBox="1"/>
      </xdr:nvSpPr>
      <xdr:spPr>
        <a:xfrm>
          <a:off x="161100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28" name="n_4mainValue【公営住宅】&#10;有形固定資産減価償却率"/>
        <xdr:cNvSpPr txBox="1"/>
      </xdr:nvSpPr>
      <xdr:spPr>
        <a:xfrm>
          <a:off x="836304" y="1384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xdr:cNvCxnSpPr/>
      </xdr:nvCxnSpPr>
      <xdr:spPr>
        <a:xfrm flipV="1">
          <a:off x="9219565" y="13258342"/>
          <a:ext cx="0" cy="1176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xdr:cNvSpPr txBox="1"/>
      </xdr:nvSpPr>
      <xdr:spPr>
        <a:xfrm>
          <a:off x="9258300" y="1443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xdr:cNvCxnSpPr/>
      </xdr:nvCxnSpPr>
      <xdr:spPr>
        <a:xfrm>
          <a:off x="9154160" y="1443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xdr:cNvSpPr txBox="1"/>
      </xdr:nvSpPr>
      <xdr:spPr>
        <a:xfrm>
          <a:off x="9258300" y="1304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xdr:cNvCxnSpPr/>
      </xdr:nvCxnSpPr>
      <xdr:spPr>
        <a:xfrm>
          <a:off x="9154160" y="13258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xdr:cNvSpPr txBox="1"/>
      </xdr:nvSpPr>
      <xdr:spPr>
        <a:xfrm>
          <a:off x="9258300" y="1401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xdr:cNvSpPr/>
      </xdr:nvSpPr>
      <xdr:spPr>
        <a:xfrm>
          <a:off x="9192260" y="141614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xdr:cNvSpPr/>
      </xdr:nvSpPr>
      <xdr:spPr>
        <a:xfrm>
          <a:off x="8445500" y="14159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xdr:cNvSpPr/>
      </xdr:nvSpPr>
      <xdr:spPr>
        <a:xfrm>
          <a:off x="7670800" y="141623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xdr:cNvSpPr/>
      </xdr:nvSpPr>
      <xdr:spPr>
        <a:xfrm>
          <a:off x="6873240" y="14181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xdr:cNvSpPr/>
      </xdr:nvSpPr>
      <xdr:spPr>
        <a:xfrm>
          <a:off x="6098540" y="141659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151892</xdr:rowOff>
    </xdr:from>
    <xdr:to>
      <xdr:col>55</xdr:col>
      <xdr:colOff>50800</xdr:colOff>
      <xdr:row>85</xdr:row>
      <xdr:rowOff>82042</xdr:rowOff>
    </xdr:to>
    <xdr:sp macro="" textlink="">
      <xdr:nvSpPr>
        <xdr:cNvPr id="366" name="楕円 365"/>
        <xdr:cNvSpPr/>
      </xdr:nvSpPr>
      <xdr:spPr>
        <a:xfrm>
          <a:off x="9192260" y="14233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130319</xdr:rowOff>
    </xdr:from>
    <xdr:ext cx="469744" cy="259045"/>
    <xdr:sp macro="" textlink="">
      <xdr:nvSpPr>
        <xdr:cNvPr id="367" name="【公営住宅】&#10;一人当たり面積該当値テキスト"/>
        <xdr:cNvSpPr txBox="1"/>
      </xdr:nvSpPr>
      <xdr:spPr>
        <a:xfrm>
          <a:off x="9258300"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154636</xdr:rowOff>
    </xdr:from>
    <xdr:to>
      <xdr:col>50</xdr:col>
      <xdr:colOff>165100</xdr:colOff>
      <xdr:row>85</xdr:row>
      <xdr:rowOff>84786</xdr:rowOff>
    </xdr:to>
    <xdr:sp macro="" textlink="">
      <xdr:nvSpPr>
        <xdr:cNvPr id="368" name="楕円 367"/>
        <xdr:cNvSpPr/>
      </xdr:nvSpPr>
      <xdr:spPr>
        <a:xfrm>
          <a:off x="8445500" y="14236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31242</xdr:rowOff>
    </xdr:from>
    <xdr:to>
      <xdr:col>55</xdr:col>
      <xdr:colOff>0</xdr:colOff>
      <xdr:row>85</xdr:row>
      <xdr:rowOff>33986</xdr:rowOff>
    </xdr:to>
    <xdr:cxnSp macro="">
      <xdr:nvCxnSpPr>
        <xdr:cNvPr id="369" name="直線コネクタ 368"/>
        <xdr:cNvCxnSpPr/>
      </xdr:nvCxnSpPr>
      <xdr:spPr>
        <a:xfrm flipV="1">
          <a:off x="8496300" y="14280642"/>
          <a:ext cx="7239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162864</xdr:rowOff>
    </xdr:from>
    <xdr:to>
      <xdr:col>46</xdr:col>
      <xdr:colOff>38100</xdr:colOff>
      <xdr:row>85</xdr:row>
      <xdr:rowOff>93014</xdr:rowOff>
    </xdr:to>
    <xdr:sp macro="" textlink="">
      <xdr:nvSpPr>
        <xdr:cNvPr id="370" name="楕円 369"/>
        <xdr:cNvSpPr/>
      </xdr:nvSpPr>
      <xdr:spPr>
        <a:xfrm>
          <a:off x="7670800" y="142446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33986</xdr:rowOff>
    </xdr:from>
    <xdr:to>
      <xdr:col>50</xdr:col>
      <xdr:colOff>114300</xdr:colOff>
      <xdr:row>85</xdr:row>
      <xdr:rowOff>42214</xdr:rowOff>
    </xdr:to>
    <xdr:cxnSp macro="">
      <xdr:nvCxnSpPr>
        <xdr:cNvPr id="371" name="直線コネクタ 370"/>
        <xdr:cNvCxnSpPr/>
      </xdr:nvCxnSpPr>
      <xdr:spPr>
        <a:xfrm flipV="1">
          <a:off x="7713980" y="14283386"/>
          <a:ext cx="782320" cy="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166066</xdr:rowOff>
    </xdr:from>
    <xdr:to>
      <xdr:col>41</xdr:col>
      <xdr:colOff>101600</xdr:colOff>
      <xdr:row>85</xdr:row>
      <xdr:rowOff>96216</xdr:rowOff>
    </xdr:to>
    <xdr:sp macro="" textlink="">
      <xdr:nvSpPr>
        <xdr:cNvPr id="372" name="楕円 371"/>
        <xdr:cNvSpPr/>
      </xdr:nvSpPr>
      <xdr:spPr>
        <a:xfrm>
          <a:off x="6873240" y="14247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42214</xdr:rowOff>
    </xdr:from>
    <xdr:to>
      <xdr:col>45</xdr:col>
      <xdr:colOff>177800</xdr:colOff>
      <xdr:row>85</xdr:row>
      <xdr:rowOff>45416</xdr:rowOff>
    </xdr:to>
    <xdr:cxnSp macro="">
      <xdr:nvCxnSpPr>
        <xdr:cNvPr id="373" name="直線コネクタ 372"/>
        <xdr:cNvCxnSpPr/>
      </xdr:nvCxnSpPr>
      <xdr:spPr>
        <a:xfrm flipV="1">
          <a:off x="6924040" y="14291614"/>
          <a:ext cx="78994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1930</xdr:rowOff>
    </xdr:from>
    <xdr:to>
      <xdr:col>36</xdr:col>
      <xdr:colOff>165100</xdr:colOff>
      <xdr:row>85</xdr:row>
      <xdr:rowOff>103530</xdr:rowOff>
    </xdr:to>
    <xdr:sp macro="" textlink="">
      <xdr:nvSpPr>
        <xdr:cNvPr id="374" name="楕円 373"/>
        <xdr:cNvSpPr/>
      </xdr:nvSpPr>
      <xdr:spPr>
        <a:xfrm>
          <a:off x="6098540" y="142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45416</xdr:rowOff>
    </xdr:from>
    <xdr:to>
      <xdr:col>41</xdr:col>
      <xdr:colOff>50800</xdr:colOff>
      <xdr:row>85</xdr:row>
      <xdr:rowOff>52730</xdr:rowOff>
    </xdr:to>
    <xdr:cxnSp macro="">
      <xdr:nvCxnSpPr>
        <xdr:cNvPr id="375" name="直線コネクタ 374"/>
        <xdr:cNvCxnSpPr/>
      </xdr:nvCxnSpPr>
      <xdr:spPr>
        <a:xfrm flipV="1">
          <a:off x="6149340" y="14294816"/>
          <a:ext cx="7747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6" name="n_1aveValue【公営住宅】&#10;一人当たり面積"/>
        <xdr:cNvSpPr txBox="1"/>
      </xdr:nvSpPr>
      <xdr:spPr>
        <a:xfrm>
          <a:off x="8271587" y="1393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7" name="n_2aveValue【公営住宅】&#10;一人当たり面積"/>
        <xdr:cNvSpPr txBox="1"/>
      </xdr:nvSpPr>
      <xdr:spPr>
        <a:xfrm>
          <a:off x="7509587" y="139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macro="" textlink="">
      <xdr:nvSpPr>
        <xdr:cNvPr id="378" name="n_3aveValue【公営住宅】&#10;一人当たり面積"/>
        <xdr:cNvSpPr txBox="1"/>
      </xdr:nvSpPr>
      <xdr:spPr>
        <a:xfrm>
          <a:off x="6712027" y="1396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9" name="n_4aveValue【公営住宅】&#10;一人当たり面積"/>
        <xdr:cNvSpPr txBox="1"/>
      </xdr:nvSpPr>
      <xdr:spPr>
        <a:xfrm>
          <a:off x="5937327" y="1394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75913</xdr:rowOff>
    </xdr:from>
    <xdr:ext cx="469744" cy="259045"/>
    <xdr:sp macro="" textlink="">
      <xdr:nvSpPr>
        <xdr:cNvPr id="380" name="n_1mainValue【公営住宅】&#10;一人当たり面積"/>
        <xdr:cNvSpPr txBox="1"/>
      </xdr:nvSpPr>
      <xdr:spPr>
        <a:xfrm>
          <a:off x="8271587" y="1432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84141</xdr:rowOff>
    </xdr:from>
    <xdr:ext cx="469744" cy="259045"/>
    <xdr:sp macro="" textlink="">
      <xdr:nvSpPr>
        <xdr:cNvPr id="381" name="n_2mainValue【公営住宅】&#10;一人当たり面積"/>
        <xdr:cNvSpPr txBox="1"/>
      </xdr:nvSpPr>
      <xdr:spPr>
        <a:xfrm>
          <a:off x="7509587" y="1433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87343</xdr:rowOff>
    </xdr:from>
    <xdr:ext cx="469744" cy="259045"/>
    <xdr:sp macro="" textlink="">
      <xdr:nvSpPr>
        <xdr:cNvPr id="382" name="n_3mainValue【公営住宅】&#10;一人当たり面積"/>
        <xdr:cNvSpPr txBox="1"/>
      </xdr:nvSpPr>
      <xdr:spPr>
        <a:xfrm>
          <a:off x="6712027" y="1433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94657</xdr:rowOff>
    </xdr:from>
    <xdr:ext cx="469744" cy="259045"/>
    <xdr:sp macro="" textlink="">
      <xdr:nvSpPr>
        <xdr:cNvPr id="383" name="n_4mainValue【公営住宅】&#10;一人当たり面積"/>
        <xdr:cNvSpPr txBox="1"/>
      </xdr:nvSpPr>
      <xdr:spPr>
        <a:xfrm>
          <a:off x="5937327" y="1434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424" name="直線コネクタ 423"/>
        <xdr:cNvCxnSpPr/>
      </xdr:nvCxnSpPr>
      <xdr:spPr>
        <a:xfrm flipV="1">
          <a:off x="14375764" y="58445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25" name="【認定こども園・幼稚園・保育所】&#10;有形固定資産減価償却率最小値テキスト"/>
        <xdr:cNvSpPr txBox="1"/>
      </xdr:nvSpPr>
      <xdr:spPr>
        <a:xfrm>
          <a:off x="144145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26" name="直線コネクタ 425"/>
        <xdr:cNvCxnSpPr/>
      </xdr:nvCxnSpPr>
      <xdr:spPr>
        <a:xfrm>
          <a:off x="14287500" y="701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27" name="【認定こども園・幼稚園・保育所】&#10;有形固定資産減価償却率最大値テキスト"/>
        <xdr:cNvSpPr txBox="1"/>
      </xdr:nvSpPr>
      <xdr:spPr>
        <a:xfrm>
          <a:off x="144145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28" name="直線コネクタ 427"/>
        <xdr:cNvCxnSpPr/>
      </xdr:nvCxnSpPr>
      <xdr:spPr>
        <a:xfrm>
          <a:off x="14287500" y="5844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429" name="【認定こども園・幼稚園・保育所】&#10;有形固定資産減価償却率平均値テキスト"/>
        <xdr:cNvSpPr txBox="1"/>
      </xdr:nvSpPr>
      <xdr:spPr>
        <a:xfrm>
          <a:off x="14414500" y="616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0" name="フローチャート: 判断 429"/>
        <xdr:cNvSpPr/>
      </xdr:nvSpPr>
      <xdr:spPr>
        <a:xfrm>
          <a:off x="14325600" y="63099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31" name="フローチャート: 判断 430"/>
        <xdr:cNvSpPr/>
      </xdr:nvSpPr>
      <xdr:spPr>
        <a:xfrm>
          <a:off x="13578840" y="6309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32" name="フローチャート: 判断 431"/>
        <xdr:cNvSpPr/>
      </xdr:nvSpPr>
      <xdr:spPr>
        <a:xfrm>
          <a:off x="1280414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3" name="フローチャート: 判断 432"/>
        <xdr:cNvSpPr/>
      </xdr:nvSpPr>
      <xdr:spPr>
        <a:xfrm>
          <a:off x="12029440" y="620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34" name="フローチャート: 判断 433"/>
        <xdr:cNvSpPr/>
      </xdr:nvSpPr>
      <xdr:spPr>
        <a:xfrm>
          <a:off x="11231880" y="6138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440" name="楕円 439"/>
        <xdr:cNvSpPr/>
      </xdr:nvSpPr>
      <xdr:spPr>
        <a:xfrm>
          <a:off x="14325600" y="63614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137177</xdr:rowOff>
    </xdr:from>
    <xdr:ext cx="405111" cy="259045"/>
    <xdr:sp macro="" textlink="">
      <xdr:nvSpPr>
        <xdr:cNvPr id="441" name="【認定こども園・幼稚園・保育所】&#10;有形固定資産減価償却率該当値テキスト"/>
        <xdr:cNvSpPr txBox="1"/>
      </xdr:nvSpPr>
      <xdr:spPr>
        <a:xfrm>
          <a:off x="14414500"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147320</xdr:rowOff>
    </xdr:from>
    <xdr:to>
      <xdr:col>81</xdr:col>
      <xdr:colOff>101600</xdr:colOff>
      <xdr:row>38</xdr:row>
      <xdr:rowOff>77470</xdr:rowOff>
    </xdr:to>
    <xdr:sp macro="" textlink="">
      <xdr:nvSpPr>
        <xdr:cNvPr id="442" name="楕円 441"/>
        <xdr:cNvSpPr/>
      </xdr:nvSpPr>
      <xdr:spPr>
        <a:xfrm>
          <a:off x="13578840" y="635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26670</xdr:rowOff>
    </xdr:from>
    <xdr:to>
      <xdr:col>85</xdr:col>
      <xdr:colOff>127000</xdr:colOff>
      <xdr:row>38</xdr:row>
      <xdr:rowOff>38100</xdr:rowOff>
    </xdr:to>
    <xdr:cxnSp macro="">
      <xdr:nvCxnSpPr>
        <xdr:cNvPr id="443" name="直線コネクタ 442"/>
        <xdr:cNvCxnSpPr/>
      </xdr:nvCxnSpPr>
      <xdr:spPr>
        <a:xfrm>
          <a:off x="13629640" y="6396990"/>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44" name="楕円 443"/>
        <xdr:cNvSpPr/>
      </xdr:nvSpPr>
      <xdr:spPr>
        <a:xfrm>
          <a:off x="12804140" y="6309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158115</xdr:rowOff>
    </xdr:from>
    <xdr:to>
      <xdr:col>81</xdr:col>
      <xdr:colOff>50800</xdr:colOff>
      <xdr:row>38</xdr:row>
      <xdr:rowOff>26670</xdr:rowOff>
    </xdr:to>
    <xdr:cxnSp macro="">
      <xdr:nvCxnSpPr>
        <xdr:cNvPr id="445" name="直線コネクタ 444"/>
        <xdr:cNvCxnSpPr/>
      </xdr:nvCxnSpPr>
      <xdr:spPr>
        <a:xfrm>
          <a:off x="12854940" y="636079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65405</xdr:rowOff>
    </xdr:from>
    <xdr:to>
      <xdr:col>72</xdr:col>
      <xdr:colOff>38100</xdr:colOff>
      <xdr:row>37</xdr:row>
      <xdr:rowOff>167005</xdr:rowOff>
    </xdr:to>
    <xdr:sp macro="" textlink="">
      <xdr:nvSpPr>
        <xdr:cNvPr id="446" name="楕円 445"/>
        <xdr:cNvSpPr/>
      </xdr:nvSpPr>
      <xdr:spPr>
        <a:xfrm>
          <a:off x="12029440" y="6268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116205</xdr:rowOff>
    </xdr:from>
    <xdr:to>
      <xdr:col>76</xdr:col>
      <xdr:colOff>114300</xdr:colOff>
      <xdr:row>37</xdr:row>
      <xdr:rowOff>158115</xdr:rowOff>
    </xdr:to>
    <xdr:cxnSp macro="">
      <xdr:nvCxnSpPr>
        <xdr:cNvPr id="447" name="直線コネクタ 446"/>
        <xdr:cNvCxnSpPr/>
      </xdr:nvCxnSpPr>
      <xdr:spPr>
        <a:xfrm>
          <a:off x="12072620" y="631888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50165</xdr:rowOff>
    </xdr:from>
    <xdr:to>
      <xdr:col>67</xdr:col>
      <xdr:colOff>101600</xdr:colOff>
      <xdr:row>37</xdr:row>
      <xdr:rowOff>151765</xdr:rowOff>
    </xdr:to>
    <xdr:sp macro="" textlink="">
      <xdr:nvSpPr>
        <xdr:cNvPr id="448" name="楕円 447"/>
        <xdr:cNvSpPr/>
      </xdr:nvSpPr>
      <xdr:spPr>
        <a:xfrm>
          <a:off x="1123188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100965</xdr:rowOff>
    </xdr:from>
    <xdr:to>
      <xdr:col>71</xdr:col>
      <xdr:colOff>177800</xdr:colOff>
      <xdr:row>37</xdr:row>
      <xdr:rowOff>116205</xdr:rowOff>
    </xdr:to>
    <xdr:cxnSp macro="">
      <xdr:nvCxnSpPr>
        <xdr:cNvPr id="449" name="直線コネクタ 448"/>
        <xdr:cNvCxnSpPr/>
      </xdr:nvCxnSpPr>
      <xdr:spPr>
        <a:xfrm>
          <a:off x="11282680" y="630364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50" name="n_1aveValue【認定こども園・幼稚園・保育所】&#10;有形固定資産減価償却率"/>
        <xdr:cNvSpPr txBox="1"/>
      </xdr:nvSpPr>
      <xdr:spPr>
        <a:xfrm>
          <a:off x="134372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451" name="n_2aveValue【認定こども園・幼稚園・保育所】&#10;有形固定資産減価償却率"/>
        <xdr:cNvSpPr txBox="1"/>
      </xdr:nvSpPr>
      <xdr:spPr>
        <a:xfrm>
          <a:off x="126752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52" name="n_3aveValue【認定こども園・幼稚園・保育所】&#10;有形固定資産減価償却率"/>
        <xdr:cNvSpPr txBox="1"/>
      </xdr:nvSpPr>
      <xdr:spPr>
        <a:xfrm>
          <a:off x="119005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53" name="n_4aveValue【認定こども園・幼稚園・保育所】&#10;有形固定資産減価償却率"/>
        <xdr:cNvSpPr txBox="1"/>
      </xdr:nvSpPr>
      <xdr:spPr>
        <a:xfrm>
          <a:off x="1110298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68597</xdr:rowOff>
    </xdr:from>
    <xdr:ext cx="405111" cy="259045"/>
    <xdr:sp macro="" textlink="">
      <xdr:nvSpPr>
        <xdr:cNvPr id="454" name="n_1mainValue【認定こども園・幼稚園・保育所】&#10;有形固定資産減価償却率"/>
        <xdr:cNvSpPr txBox="1"/>
      </xdr:nvSpPr>
      <xdr:spPr>
        <a:xfrm>
          <a:off x="134372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28592</xdr:rowOff>
    </xdr:from>
    <xdr:ext cx="405111" cy="259045"/>
    <xdr:sp macro="" textlink="">
      <xdr:nvSpPr>
        <xdr:cNvPr id="455" name="n_2mainValue【認定こども園・幼稚園・保育所】&#10;有形固定資産減価償却率"/>
        <xdr:cNvSpPr txBox="1"/>
      </xdr:nvSpPr>
      <xdr:spPr>
        <a:xfrm>
          <a:off x="126752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456" name="n_3mainValue【認定こども園・幼稚園・保育所】&#10;有形固定資産減価償却率"/>
        <xdr:cNvSpPr txBox="1"/>
      </xdr:nvSpPr>
      <xdr:spPr>
        <a:xfrm>
          <a:off x="119005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142892</xdr:rowOff>
    </xdr:from>
    <xdr:ext cx="405111" cy="259045"/>
    <xdr:sp macro="" textlink="">
      <xdr:nvSpPr>
        <xdr:cNvPr id="457" name="n_4mainValue【認定こども園・幼稚園・保育所】&#10;有形固定資産減価償却率"/>
        <xdr:cNvSpPr txBox="1"/>
      </xdr:nvSpPr>
      <xdr:spPr>
        <a:xfrm>
          <a:off x="1110298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481" name="直線コネクタ 480"/>
        <xdr:cNvCxnSpPr/>
      </xdr:nvCxnSpPr>
      <xdr:spPr>
        <a:xfrm flipV="1">
          <a:off x="19509104" y="57226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2" name="【認定こども園・幼稚園・保育所】&#10;一人当たり面積最小値テキスト"/>
        <xdr:cNvSpPr txBox="1"/>
      </xdr:nvSpPr>
      <xdr:spPr>
        <a:xfrm>
          <a:off x="19547840"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3" name="直線コネクタ 482"/>
        <xdr:cNvCxnSpPr/>
      </xdr:nvCxnSpPr>
      <xdr:spPr>
        <a:xfrm>
          <a:off x="19443700" y="701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84" name="【認定こども園・幼稚園・保育所】&#10;一人当たり面積最大値テキスト"/>
        <xdr:cNvSpPr txBox="1"/>
      </xdr:nvSpPr>
      <xdr:spPr>
        <a:xfrm>
          <a:off x="1954784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85" name="直線コネクタ 484"/>
        <xdr:cNvCxnSpPr/>
      </xdr:nvCxnSpPr>
      <xdr:spPr>
        <a:xfrm>
          <a:off x="19443700" y="5722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86" name="【認定こども園・幼稚園・保育所】&#10;一人当たり面積平均値テキスト"/>
        <xdr:cNvSpPr txBox="1"/>
      </xdr:nvSpPr>
      <xdr:spPr>
        <a:xfrm>
          <a:off x="19547840" y="6445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87" name="フローチャート: 判断 486"/>
        <xdr:cNvSpPr/>
      </xdr:nvSpPr>
      <xdr:spPr>
        <a:xfrm>
          <a:off x="1945894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488" name="フローチャート: 判断 487"/>
        <xdr:cNvSpPr/>
      </xdr:nvSpPr>
      <xdr:spPr>
        <a:xfrm>
          <a:off x="18735040" y="6593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9" name="フローチャート: 判断 488"/>
        <xdr:cNvSpPr/>
      </xdr:nvSpPr>
      <xdr:spPr>
        <a:xfrm>
          <a:off x="1793748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90" name="フローチャート: 判断 489"/>
        <xdr:cNvSpPr/>
      </xdr:nvSpPr>
      <xdr:spPr>
        <a:xfrm>
          <a:off x="17162780" y="661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1" name="フローチャート: 判断 490"/>
        <xdr:cNvSpPr/>
      </xdr:nvSpPr>
      <xdr:spPr>
        <a:xfrm>
          <a:off x="16388080" y="6578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6350</xdr:rowOff>
    </xdr:from>
    <xdr:to>
      <xdr:col>116</xdr:col>
      <xdr:colOff>114300</xdr:colOff>
      <xdr:row>40</xdr:row>
      <xdr:rowOff>107950</xdr:rowOff>
    </xdr:to>
    <xdr:sp macro="" textlink="">
      <xdr:nvSpPr>
        <xdr:cNvPr id="497" name="楕円 496"/>
        <xdr:cNvSpPr/>
      </xdr:nvSpPr>
      <xdr:spPr>
        <a:xfrm>
          <a:off x="1945894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156227</xdr:rowOff>
    </xdr:from>
    <xdr:ext cx="469744" cy="259045"/>
    <xdr:sp macro="" textlink="">
      <xdr:nvSpPr>
        <xdr:cNvPr id="498" name="【認定こども園・幼稚園・保育所】&#10;一人当たり面積該当値テキスト"/>
        <xdr:cNvSpPr txBox="1"/>
      </xdr:nvSpPr>
      <xdr:spPr>
        <a:xfrm>
          <a:off x="19547840"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499" name="楕円 498"/>
        <xdr:cNvSpPr/>
      </xdr:nvSpPr>
      <xdr:spPr>
        <a:xfrm>
          <a:off x="18735040" y="6719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57150</xdr:rowOff>
    </xdr:from>
    <xdr:to>
      <xdr:col>116</xdr:col>
      <xdr:colOff>63500</xdr:colOff>
      <xdr:row>40</xdr:row>
      <xdr:rowOff>64770</xdr:rowOff>
    </xdr:to>
    <xdr:cxnSp macro="">
      <xdr:nvCxnSpPr>
        <xdr:cNvPr id="500" name="直線コネクタ 499"/>
        <xdr:cNvCxnSpPr/>
      </xdr:nvCxnSpPr>
      <xdr:spPr>
        <a:xfrm flipV="1">
          <a:off x="18778220" y="676275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xdr:rowOff>
    </xdr:from>
    <xdr:to>
      <xdr:col>107</xdr:col>
      <xdr:colOff>101600</xdr:colOff>
      <xdr:row>40</xdr:row>
      <xdr:rowOff>115570</xdr:rowOff>
    </xdr:to>
    <xdr:sp macro="" textlink="">
      <xdr:nvSpPr>
        <xdr:cNvPr id="501" name="楕円 500"/>
        <xdr:cNvSpPr/>
      </xdr:nvSpPr>
      <xdr:spPr>
        <a:xfrm>
          <a:off x="1793748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64770</xdr:rowOff>
    </xdr:to>
    <xdr:cxnSp macro="">
      <xdr:nvCxnSpPr>
        <xdr:cNvPr id="502" name="直線コネクタ 501"/>
        <xdr:cNvCxnSpPr/>
      </xdr:nvCxnSpPr>
      <xdr:spPr>
        <a:xfrm>
          <a:off x="17988280" y="67703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17780</xdr:rowOff>
    </xdr:from>
    <xdr:to>
      <xdr:col>102</xdr:col>
      <xdr:colOff>165100</xdr:colOff>
      <xdr:row>40</xdr:row>
      <xdr:rowOff>119380</xdr:rowOff>
    </xdr:to>
    <xdr:sp macro="" textlink="">
      <xdr:nvSpPr>
        <xdr:cNvPr id="503" name="楕円 502"/>
        <xdr:cNvSpPr/>
      </xdr:nvSpPr>
      <xdr:spPr>
        <a:xfrm>
          <a:off x="1716278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64770</xdr:rowOff>
    </xdr:from>
    <xdr:to>
      <xdr:col>107</xdr:col>
      <xdr:colOff>50800</xdr:colOff>
      <xdr:row>40</xdr:row>
      <xdr:rowOff>68580</xdr:rowOff>
    </xdr:to>
    <xdr:cxnSp macro="">
      <xdr:nvCxnSpPr>
        <xdr:cNvPr id="504" name="直線コネクタ 503"/>
        <xdr:cNvCxnSpPr/>
      </xdr:nvCxnSpPr>
      <xdr:spPr>
        <a:xfrm flipV="1">
          <a:off x="17213580" y="677037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17780</xdr:rowOff>
    </xdr:from>
    <xdr:to>
      <xdr:col>98</xdr:col>
      <xdr:colOff>38100</xdr:colOff>
      <xdr:row>40</xdr:row>
      <xdr:rowOff>119380</xdr:rowOff>
    </xdr:to>
    <xdr:sp macro="" textlink="">
      <xdr:nvSpPr>
        <xdr:cNvPr id="505" name="楕円 504"/>
        <xdr:cNvSpPr/>
      </xdr:nvSpPr>
      <xdr:spPr>
        <a:xfrm>
          <a:off x="16388080" y="6723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68580</xdr:rowOff>
    </xdr:from>
    <xdr:to>
      <xdr:col>102</xdr:col>
      <xdr:colOff>114300</xdr:colOff>
      <xdr:row>40</xdr:row>
      <xdr:rowOff>68580</xdr:rowOff>
    </xdr:to>
    <xdr:cxnSp macro="">
      <xdr:nvCxnSpPr>
        <xdr:cNvPr id="506" name="直線コネクタ 505"/>
        <xdr:cNvCxnSpPr/>
      </xdr:nvCxnSpPr>
      <xdr:spPr>
        <a:xfrm>
          <a:off x="16431260" y="67741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507" name="n_1aveValue【認定こども園・幼稚園・保育所】&#10;一人当たり面積"/>
        <xdr:cNvSpPr txBox="1"/>
      </xdr:nvSpPr>
      <xdr:spPr>
        <a:xfrm>
          <a:off x="185611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08" name="n_2aveValue【認定こども園・幼稚園・保育所】&#10;一人当たり面積"/>
        <xdr:cNvSpPr txBox="1"/>
      </xdr:nvSpPr>
      <xdr:spPr>
        <a:xfrm>
          <a:off x="1777626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509" name="n_3aveValue【認定こども園・幼稚園・保育所】&#10;一人当たり面積"/>
        <xdr:cNvSpPr txBox="1"/>
      </xdr:nvSpPr>
      <xdr:spPr>
        <a:xfrm>
          <a:off x="1700156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510" name="n_4aveValue【認定こども園・幼稚園・保育所】&#10;一人当たり面積"/>
        <xdr:cNvSpPr txBox="1"/>
      </xdr:nvSpPr>
      <xdr:spPr>
        <a:xfrm>
          <a:off x="1622686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511" name="n_1mainValue【認定こども園・幼稚園・保育所】&#10;一人当たり面積"/>
        <xdr:cNvSpPr txBox="1"/>
      </xdr:nvSpPr>
      <xdr:spPr>
        <a:xfrm>
          <a:off x="18561127" y="681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106697</xdr:rowOff>
    </xdr:from>
    <xdr:ext cx="469744" cy="259045"/>
    <xdr:sp macro="" textlink="">
      <xdr:nvSpPr>
        <xdr:cNvPr id="512" name="n_2mainValue【認定こども園・幼稚園・保育所】&#10;一人当たり面積"/>
        <xdr:cNvSpPr txBox="1"/>
      </xdr:nvSpPr>
      <xdr:spPr>
        <a:xfrm>
          <a:off x="17776267" y="681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110507</xdr:rowOff>
    </xdr:from>
    <xdr:ext cx="469744" cy="259045"/>
    <xdr:sp macro="" textlink="">
      <xdr:nvSpPr>
        <xdr:cNvPr id="513" name="n_3mainValue【認定こども園・幼稚園・保育所】&#10;一人当たり面積"/>
        <xdr:cNvSpPr txBox="1"/>
      </xdr:nvSpPr>
      <xdr:spPr>
        <a:xfrm>
          <a:off x="1700156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110507</xdr:rowOff>
    </xdr:from>
    <xdr:ext cx="469744" cy="259045"/>
    <xdr:sp macro="" textlink="">
      <xdr:nvSpPr>
        <xdr:cNvPr id="514" name="n_4mainValue【認定こども園・幼稚園・保育所】&#10;一人当たり面積"/>
        <xdr:cNvSpPr txBox="1"/>
      </xdr:nvSpPr>
      <xdr:spPr>
        <a:xfrm>
          <a:off x="1622686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9" name="テキスト ボックス 538"/>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541" name="直線コネクタ 540"/>
        <xdr:cNvCxnSpPr/>
      </xdr:nvCxnSpPr>
      <xdr:spPr>
        <a:xfrm flipV="1">
          <a:off x="14375764" y="9381853"/>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542" name="【学校施設】&#10;有形固定資産減価償却率最小値テキスト"/>
        <xdr:cNvSpPr txBox="1"/>
      </xdr:nvSpPr>
      <xdr:spPr>
        <a:xfrm>
          <a:off x="14414500" y="1076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543" name="直線コネクタ 542"/>
        <xdr:cNvCxnSpPr/>
      </xdr:nvCxnSpPr>
      <xdr:spPr>
        <a:xfrm>
          <a:off x="14287500" y="1076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544" name="【学校施設】&#10;有形固定資産減価償却率最大値テキスト"/>
        <xdr:cNvSpPr txBox="1"/>
      </xdr:nvSpPr>
      <xdr:spPr>
        <a:xfrm>
          <a:off x="14414500" y="916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545" name="直線コネクタ 544"/>
        <xdr:cNvCxnSpPr/>
      </xdr:nvCxnSpPr>
      <xdr:spPr>
        <a:xfrm>
          <a:off x="14287500" y="93818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46" name="【学校施設】&#10;有形固定資産減価償却率平均値テキスト"/>
        <xdr:cNvSpPr txBox="1"/>
      </xdr:nvSpPr>
      <xdr:spPr>
        <a:xfrm>
          <a:off x="14414500" y="10016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47" name="フローチャート: 判断 546"/>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48" name="フローチャート: 判断 547"/>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xdr:cNvSpPr/>
      </xdr:nvSpPr>
      <xdr:spPr>
        <a:xfrm>
          <a:off x="1280414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0" name="フローチャート: 判断 549"/>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551" name="フローチャート: 判断 550"/>
        <xdr:cNvSpPr/>
      </xdr:nvSpPr>
      <xdr:spPr>
        <a:xfrm>
          <a:off x="11231880" y="10021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57" name="楕円 556"/>
        <xdr:cNvSpPr/>
      </xdr:nvSpPr>
      <xdr:spPr>
        <a:xfrm>
          <a:off x="14325600" y="1022640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146430</xdr:rowOff>
    </xdr:from>
    <xdr:ext cx="405111" cy="259045"/>
    <xdr:sp macro="" textlink="">
      <xdr:nvSpPr>
        <xdr:cNvPr id="558" name="【学校施設】&#10;有形固定資産減価償却率該当値テキスト"/>
        <xdr:cNvSpPr txBox="1"/>
      </xdr:nvSpPr>
      <xdr:spPr>
        <a:xfrm>
          <a:off x="14414500"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168003</xdr:rowOff>
    </xdr:from>
    <xdr:to>
      <xdr:col>81</xdr:col>
      <xdr:colOff>101600</xdr:colOff>
      <xdr:row>61</xdr:row>
      <xdr:rowOff>98153</xdr:rowOff>
    </xdr:to>
    <xdr:sp macro="" textlink="">
      <xdr:nvSpPr>
        <xdr:cNvPr id="559" name="楕円 558"/>
        <xdr:cNvSpPr/>
      </xdr:nvSpPr>
      <xdr:spPr>
        <a:xfrm>
          <a:off x="13578840" y="10226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47353</xdr:rowOff>
    </xdr:from>
    <xdr:to>
      <xdr:col>85</xdr:col>
      <xdr:colOff>127000</xdr:colOff>
      <xdr:row>61</xdr:row>
      <xdr:rowOff>47353</xdr:rowOff>
    </xdr:to>
    <xdr:cxnSp macro="">
      <xdr:nvCxnSpPr>
        <xdr:cNvPr id="560" name="直線コネクタ 559"/>
        <xdr:cNvCxnSpPr/>
      </xdr:nvCxnSpPr>
      <xdr:spPr>
        <a:xfrm>
          <a:off x="13629640" y="10273393"/>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68399</xdr:rowOff>
    </xdr:from>
    <xdr:to>
      <xdr:col>76</xdr:col>
      <xdr:colOff>165100</xdr:colOff>
      <xdr:row>61</xdr:row>
      <xdr:rowOff>169999</xdr:rowOff>
    </xdr:to>
    <xdr:sp macro="" textlink="">
      <xdr:nvSpPr>
        <xdr:cNvPr id="561" name="楕円 560"/>
        <xdr:cNvSpPr/>
      </xdr:nvSpPr>
      <xdr:spPr>
        <a:xfrm>
          <a:off x="12804140" y="102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47353</xdr:rowOff>
    </xdr:from>
    <xdr:to>
      <xdr:col>81</xdr:col>
      <xdr:colOff>50800</xdr:colOff>
      <xdr:row>61</xdr:row>
      <xdr:rowOff>119199</xdr:rowOff>
    </xdr:to>
    <xdr:cxnSp macro="">
      <xdr:nvCxnSpPr>
        <xdr:cNvPr id="562" name="直線コネクタ 561"/>
        <xdr:cNvCxnSpPr/>
      </xdr:nvCxnSpPr>
      <xdr:spPr>
        <a:xfrm flipV="1">
          <a:off x="12854940" y="10273393"/>
          <a:ext cx="7747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55335</xdr:rowOff>
    </xdr:from>
    <xdr:to>
      <xdr:col>72</xdr:col>
      <xdr:colOff>38100</xdr:colOff>
      <xdr:row>61</xdr:row>
      <xdr:rowOff>156935</xdr:rowOff>
    </xdr:to>
    <xdr:sp macro="" textlink="">
      <xdr:nvSpPr>
        <xdr:cNvPr id="563" name="楕円 562"/>
        <xdr:cNvSpPr/>
      </xdr:nvSpPr>
      <xdr:spPr>
        <a:xfrm>
          <a:off x="12029440" y="10281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106135</xdr:rowOff>
    </xdr:from>
    <xdr:to>
      <xdr:col>76</xdr:col>
      <xdr:colOff>114300</xdr:colOff>
      <xdr:row>61</xdr:row>
      <xdr:rowOff>119199</xdr:rowOff>
    </xdr:to>
    <xdr:cxnSp macro="">
      <xdr:nvCxnSpPr>
        <xdr:cNvPr id="564" name="直線コネクタ 563"/>
        <xdr:cNvCxnSpPr/>
      </xdr:nvCxnSpPr>
      <xdr:spPr>
        <a:xfrm>
          <a:off x="12072620" y="10332175"/>
          <a:ext cx="78232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32476</xdr:rowOff>
    </xdr:from>
    <xdr:to>
      <xdr:col>67</xdr:col>
      <xdr:colOff>101600</xdr:colOff>
      <xdr:row>61</xdr:row>
      <xdr:rowOff>134076</xdr:rowOff>
    </xdr:to>
    <xdr:sp macro="" textlink="">
      <xdr:nvSpPr>
        <xdr:cNvPr id="565" name="楕円 564"/>
        <xdr:cNvSpPr/>
      </xdr:nvSpPr>
      <xdr:spPr>
        <a:xfrm>
          <a:off x="11231880" y="102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83276</xdr:rowOff>
    </xdr:from>
    <xdr:to>
      <xdr:col>71</xdr:col>
      <xdr:colOff>177800</xdr:colOff>
      <xdr:row>61</xdr:row>
      <xdr:rowOff>106135</xdr:rowOff>
    </xdr:to>
    <xdr:cxnSp macro="">
      <xdr:nvCxnSpPr>
        <xdr:cNvPr id="566" name="直線コネクタ 565"/>
        <xdr:cNvCxnSpPr/>
      </xdr:nvCxnSpPr>
      <xdr:spPr>
        <a:xfrm>
          <a:off x="11282680" y="10309316"/>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67" name="n_1aveValue【学校施設】&#10;有形固定資産減価償却率"/>
        <xdr:cNvSpPr txBox="1"/>
      </xdr:nvSpPr>
      <xdr:spPr>
        <a:xfrm>
          <a:off x="13437244" y="990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568" name="n_2aveValue【学校施設】&#10;有形固定資産減価償却率"/>
        <xdr:cNvSpPr txBox="1"/>
      </xdr:nvSpPr>
      <xdr:spPr>
        <a:xfrm>
          <a:off x="1267524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9" name="n_3aveValue【学校施設】&#10;有形固定資産減価償却率"/>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570" name="n_4aveValue【学校施設】&#10;有形固定資産減価償却率"/>
        <xdr:cNvSpPr txBox="1"/>
      </xdr:nvSpPr>
      <xdr:spPr>
        <a:xfrm>
          <a:off x="11102984"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89280</xdr:rowOff>
    </xdr:from>
    <xdr:ext cx="405111" cy="259045"/>
    <xdr:sp macro="" textlink="">
      <xdr:nvSpPr>
        <xdr:cNvPr id="571" name="n_1mainValue【学校施設】&#10;有形固定資産減価償却率"/>
        <xdr:cNvSpPr txBox="1"/>
      </xdr:nvSpPr>
      <xdr:spPr>
        <a:xfrm>
          <a:off x="1343724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161126</xdr:rowOff>
    </xdr:from>
    <xdr:ext cx="405111" cy="259045"/>
    <xdr:sp macro="" textlink="">
      <xdr:nvSpPr>
        <xdr:cNvPr id="572" name="n_2mainValue【学校施設】&#10;有形固定資産減価償却率"/>
        <xdr:cNvSpPr txBox="1"/>
      </xdr:nvSpPr>
      <xdr:spPr>
        <a:xfrm>
          <a:off x="1267524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148062</xdr:rowOff>
    </xdr:from>
    <xdr:ext cx="405111" cy="259045"/>
    <xdr:sp macro="" textlink="">
      <xdr:nvSpPr>
        <xdr:cNvPr id="573" name="n_3mainValue【学校施設】&#10;有形固定資産減価償却率"/>
        <xdr:cNvSpPr txBox="1"/>
      </xdr:nvSpPr>
      <xdr:spPr>
        <a:xfrm>
          <a:off x="11900544"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125203</xdr:rowOff>
    </xdr:from>
    <xdr:ext cx="405111" cy="259045"/>
    <xdr:sp macro="" textlink="">
      <xdr:nvSpPr>
        <xdr:cNvPr id="574" name="n_4mainValue【学校施設】&#10;有形固定資産減価償却率"/>
        <xdr:cNvSpPr txBox="1"/>
      </xdr:nvSpPr>
      <xdr:spPr>
        <a:xfrm>
          <a:off x="11102984" y="1035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599" name="直線コネクタ 598"/>
        <xdr:cNvCxnSpPr/>
      </xdr:nvCxnSpPr>
      <xdr:spPr>
        <a:xfrm flipV="1">
          <a:off x="19509104" y="93522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00" name="【学校施設】&#10;一人当たり面積最小値テキスト"/>
        <xdr:cNvSpPr txBox="1"/>
      </xdr:nvSpPr>
      <xdr:spPr>
        <a:xfrm>
          <a:off x="19547840" y="1084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01" name="直線コネクタ 600"/>
        <xdr:cNvCxnSpPr/>
      </xdr:nvCxnSpPr>
      <xdr:spPr>
        <a:xfrm>
          <a:off x="19443700" y="1083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02" name="【学校施設】&#10;一人当たり面積最大値テキスト"/>
        <xdr:cNvSpPr txBox="1"/>
      </xdr:nvSpPr>
      <xdr:spPr>
        <a:xfrm>
          <a:off x="19547840" y="913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603" name="直線コネクタ 602"/>
        <xdr:cNvCxnSpPr/>
      </xdr:nvCxnSpPr>
      <xdr:spPr>
        <a:xfrm>
          <a:off x="19443700" y="9352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604" name="【学校施設】&#10;一人当たり面積平均値テキスト"/>
        <xdr:cNvSpPr txBox="1"/>
      </xdr:nvSpPr>
      <xdr:spPr>
        <a:xfrm>
          <a:off x="19547840" y="10185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605" name="フローチャート: 判断 604"/>
        <xdr:cNvSpPr/>
      </xdr:nvSpPr>
      <xdr:spPr>
        <a:xfrm>
          <a:off x="19458940" y="10330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606" name="フローチャート: 判断 605"/>
        <xdr:cNvSpPr/>
      </xdr:nvSpPr>
      <xdr:spPr>
        <a:xfrm>
          <a:off x="18735040" y="10341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607" name="フローチャート: 判断 606"/>
        <xdr:cNvSpPr/>
      </xdr:nvSpPr>
      <xdr:spPr>
        <a:xfrm>
          <a:off x="17937480" y="10355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608" name="フローチャート: 判断 607"/>
        <xdr:cNvSpPr/>
      </xdr:nvSpPr>
      <xdr:spPr>
        <a:xfrm>
          <a:off x="1716278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09" name="フローチャート: 判断 608"/>
        <xdr:cNvSpPr/>
      </xdr:nvSpPr>
      <xdr:spPr>
        <a:xfrm>
          <a:off x="16388080" y="10450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34290</xdr:rowOff>
    </xdr:from>
    <xdr:to>
      <xdr:col>116</xdr:col>
      <xdr:colOff>114300</xdr:colOff>
      <xdr:row>63</xdr:row>
      <xdr:rowOff>135890</xdr:rowOff>
    </xdr:to>
    <xdr:sp macro="" textlink="">
      <xdr:nvSpPr>
        <xdr:cNvPr id="615" name="楕円 614"/>
        <xdr:cNvSpPr/>
      </xdr:nvSpPr>
      <xdr:spPr>
        <a:xfrm>
          <a:off x="1945894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12717</xdr:rowOff>
    </xdr:from>
    <xdr:ext cx="469744" cy="259045"/>
    <xdr:sp macro="" textlink="">
      <xdr:nvSpPr>
        <xdr:cNvPr id="616" name="【学校施設】&#10;一人当たり面積該当値テキスト"/>
        <xdr:cNvSpPr txBox="1"/>
      </xdr:nvSpPr>
      <xdr:spPr>
        <a:xfrm>
          <a:off x="1954784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49530</xdr:rowOff>
    </xdr:from>
    <xdr:to>
      <xdr:col>112</xdr:col>
      <xdr:colOff>38100</xdr:colOff>
      <xdr:row>63</xdr:row>
      <xdr:rowOff>151130</xdr:rowOff>
    </xdr:to>
    <xdr:sp macro="" textlink="">
      <xdr:nvSpPr>
        <xdr:cNvPr id="617" name="楕円 616"/>
        <xdr:cNvSpPr/>
      </xdr:nvSpPr>
      <xdr:spPr>
        <a:xfrm>
          <a:off x="18735040" y="10610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85090</xdr:rowOff>
    </xdr:from>
    <xdr:to>
      <xdr:col>116</xdr:col>
      <xdr:colOff>63500</xdr:colOff>
      <xdr:row>63</xdr:row>
      <xdr:rowOff>100330</xdr:rowOff>
    </xdr:to>
    <xdr:cxnSp macro="">
      <xdr:nvCxnSpPr>
        <xdr:cNvPr id="618" name="直線コネクタ 617"/>
        <xdr:cNvCxnSpPr/>
      </xdr:nvCxnSpPr>
      <xdr:spPr>
        <a:xfrm flipV="1">
          <a:off x="18778220" y="1064641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90170</xdr:rowOff>
    </xdr:from>
    <xdr:to>
      <xdr:col>107</xdr:col>
      <xdr:colOff>101600</xdr:colOff>
      <xdr:row>64</xdr:row>
      <xdr:rowOff>20320</xdr:rowOff>
    </xdr:to>
    <xdr:sp macro="" textlink="">
      <xdr:nvSpPr>
        <xdr:cNvPr id="619" name="楕円 618"/>
        <xdr:cNvSpPr/>
      </xdr:nvSpPr>
      <xdr:spPr>
        <a:xfrm>
          <a:off x="17937480" y="10651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100330</xdr:rowOff>
    </xdr:from>
    <xdr:to>
      <xdr:col>111</xdr:col>
      <xdr:colOff>177800</xdr:colOff>
      <xdr:row>63</xdr:row>
      <xdr:rowOff>140970</xdr:rowOff>
    </xdr:to>
    <xdr:cxnSp macro="">
      <xdr:nvCxnSpPr>
        <xdr:cNvPr id="620" name="直線コネクタ 619"/>
        <xdr:cNvCxnSpPr/>
      </xdr:nvCxnSpPr>
      <xdr:spPr>
        <a:xfrm flipV="1">
          <a:off x="17988280" y="10661650"/>
          <a:ext cx="78994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113030</xdr:rowOff>
    </xdr:from>
    <xdr:to>
      <xdr:col>102</xdr:col>
      <xdr:colOff>165100</xdr:colOff>
      <xdr:row>64</xdr:row>
      <xdr:rowOff>43180</xdr:rowOff>
    </xdr:to>
    <xdr:sp macro="" textlink="">
      <xdr:nvSpPr>
        <xdr:cNvPr id="621" name="楕円 620"/>
        <xdr:cNvSpPr/>
      </xdr:nvSpPr>
      <xdr:spPr>
        <a:xfrm>
          <a:off x="17162780" y="1067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140970</xdr:rowOff>
    </xdr:from>
    <xdr:to>
      <xdr:col>107</xdr:col>
      <xdr:colOff>50800</xdr:colOff>
      <xdr:row>63</xdr:row>
      <xdr:rowOff>163830</xdr:rowOff>
    </xdr:to>
    <xdr:cxnSp macro="">
      <xdr:nvCxnSpPr>
        <xdr:cNvPr id="622" name="直線コネクタ 621"/>
        <xdr:cNvCxnSpPr/>
      </xdr:nvCxnSpPr>
      <xdr:spPr>
        <a:xfrm flipV="1">
          <a:off x="17213580" y="1070229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127000</xdr:rowOff>
    </xdr:from>
    <xdr:to>
      <xdr:col>98</xdr:col>
      <xdr:colOff>38100</xdr:colOff>
      <xdr:row>64</xdr:row>
      <xdr:rowOff>57150</xdr:rowOff>
    </xdr:to>
    <xdr:sp macro="" textlink="">
      <xdr:nvSpPr>
        <xdr:cNvPr id="623" name="楕円 622"/>
        <xdr:cNvSpPr/>
      </xdr:nvSpPr>
      <xdr:spPr>
        <a:xfrm>
          <a:off x="16388080" y="10688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163830</xdr:rowOff>
    </xdr:from>
    <xdr:to>
      <xdr:col>102</xdr:col>
      <xdr:colOff>114300</xdr:colOff>
      <xdr:row>64</xdr:row>
      <xdr:rowOff>6350</xdr:rowOff>
    </xdr:to>
    <xdr:cxnSp macro="">
      <xdr:nvCxnSpPr>
        <xdr:cNvPr id="624" name="直線コネクタ 623"/>
        <xdr:cNvCxnSpPr/>
      </xdr:nvCxnSpPr>
      <xdr:spPr>
        <a:xfrm flipV="1">
          <a:off x="16431260" y="10725150"/>
          <a:ext cx="78232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625" name="n_1aveValue【学校施設】&#10;一人当たり面積"/>
        <xdr:cNvSpPr txBox="1"/>
      </xdr:nvSpPr>
      <xdr:spPr>
        <a:xfrm>
          <a:off x="18561127" y="1012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626" name="n_2aveValue【学校施設】&#10;一人当たり面積"/>
        <xdr:cNvSpPr txBox="1"/>
      </xdr:nvSpPr>
      <xdr:spPr>
        <a:xfrm>
          <a:off x="17776267" y="1013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627" name="n_3aveValue【学校施設】&#10;一人当たり面積"/>
        <xdr:cNvSpPr txBox="1"/>
      </xdr:nvSpPr>
      <xdr:spPr>
        <a:xfrm>
          <a:off x="17001567" y="102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628" name="n_4aveValue【学校施設】&#10;一人当たり面積"/>
        <xdr:cNvSpPr txBox="1"/>
      </xdr:nvSpPr>
      <xdr:spPr>
        <a:xfrm>
          <a:off x="1622686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142257</xdr:rowOff>
    </xdr:from>
    <xdr:ext cx="469744" cy="259045"/>
    <xdr:sp macro="" textlink="">
      <xdr:nvSpPr>
        <xdr:cNvPr id="629" name="n_1mainValue【学校施設】&#10;一人当たり面積"/>
        <xdr:cNvSpPr txBox="1"/>
      </xdr:nvSpPr>
      <xdr:spPr>
        <a:xfrm>
          <a:off x="18561127" y="1070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11447</xdr:rowOff>
    </xdr:from>
    <xdr:ext cx="469744" cy="259045"/>
    <xdr:sp macro="" textlink="">
      <xdr:nvSpPr>
        <xdr:cNvPr id="630" name="n_2mainValue【学校施設】&#10;一人当たり面積"/>
        <xdr:cNvSpPr txBox="1"/>
      </xdr:nvSpPr>
      <xdr:spPr>
        <a:xfrm>
          <a:off x="1777626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34307</xdr:rowOff>
    </xdr:from>
    <xdr:ext cx="469744" cy="259045"/>
    <xdr:sp macro="" textlink="">
      <xdr:nvSpPr>
        <xdr:cNvPr id="631" name="n_3mainValue【学校施設】&#10;一人当たり面積"/>
        <xdr:cNvSpPr txBox="1"/>
      </xdr:nvSpPr>
      <xdr:spPr>
        <a:xfrm>
          <a:off x="1700156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48277</xdr:rowOff>
    </xdr:from>
    <xdr:ext cx="469744" cy="259045"/>
    <xdr:sp macro="" textlink="">
      <xdr:nvSpPr>
        <xdr:cNvPr id="632" name="n_4mainValue【学校施設】&#10;一人当たり面積"/>
        <xdr:cNvSpPr txBox="1"/>
      </xdr:nvSpPr>
      <xdr:spPr>
        <a:xfrm>
          <a:off x="16226867" y="107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4" name="直線コネクタ 643"/>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5" name="テキスト ボックス 644"/>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6" name="直線コネクタ 645"/>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7" name="テキスト ボックス 646"/>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8" name="直線コネクタ 647"/>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9" name="テキスト ボックス 648"/>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50" name="直線コネクタ 649"/>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1" name="テキスト ボックス 650"/>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2" name="直線コネクタ 651"/>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53" name="テキスト ボックス 652"/>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17780</xdr:rowOff>
    </xdr:from>
    <xdr:to>
      <xdr:col>85</xdr:col>
      <xdr:colOff>126364</xdr:colOff>
      <xdr:row>85</xdr:row>
      <xdr:rowOff>31750</xdr:rowOff>
    </xdr:to>
    <xdr:cxnSp macro="">
      <xdr:nvCxnSpPr>
        <xdr:cNvPr id="656" name="直線コネクタ 655"/>
        <xdr:cNvCxnSpPr/>
      </xdr:nvCxnSpPr>
      <xdr:spPr>
        <a:xfrm flipV="1">
          <a:off x="14375764" y="13093700"/>
          <a:ext cx="0"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7" name="【児童館】&#10;有形固定資産減価償却率最小値テキスト"/>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8" name="直線コネクタ 657"/>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135907</xdr:rowOff>
    </xdr:from>
    <xdr:ext cx="340478" cy="259045"/>
    <xdr:sp macro="" textlink="">
      <xdr:nvSpPr>
        <xdr:cNvPr id="659" name="【児童館】&#10;有形固定資産減価償却率最大値テキスト"/>
        <xdr:cNvSpPr txBox="1"/>
      </xdr:nvSpPr>
      <xdr:spPr>
        <a:xfrm>
          <a:off x="14414500" y="12876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17780</xdr:rowOff>
    </xdr:from>
    <xdr:to>
      <xdr:col>86</xdr:col>
      <xdr:colOff>25400</xdr:colOff>
      <xdr:row>78</xdr:row>
      <xdr:rowOff>17780</xdr:rowOff>
    </xdr:to>
    <xdr:cxnSp macro="">
      <xdr:nvCxnSpPr>
        <xdr:cNvPr id="660" name="直線コネクタ 659"/>
        <xdr:cNvCxnSpPr/>
      </xdr:nvCxnSpPr>
      <xdr:spPr>
        <a:xfrm>
          <a:off x="14287500" y="1309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142257</xdr:rowOff>
    </xdr:from>
    <xdr:ext cx="405111" cy="259045"/>
    <xdr:sp macro="" textlink="">
      <xdr:nvSpPr>
        <xdr:cNvPr id="661" name="【児童館】&#10;有形固定資産減価償却率平均値テキスト"/>
        <xdr:cNvSpPr txBox="1"/>
      </xdr:nvSpPr>
      <xdr:spPr>
        <a:xfrm>
          <a:off x="14414500" y="13553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163830</xdr:rowOff>
    </xdr:from>
    <xdr:to>
      <xdr:col>85</xdr:col>
      <xdr:colOff>177800</xdr:colOff>
      <xdr:row>81</xdr:row>
      <xdr:rowOff>93980</xdr:rowOff>
    </xdr:to>
    <xdr:sp macro="" textlink="">
      <xdr:nvSpPr>
        <xdr:cNvPr id="662" name="フローチャート: 判断 661"/>
        <xdr:cNvSpPr/>
      </xdr:nvSpPr>
      <xdr:spPr>
        <a:xfrm>
          <a:off x="14325600" y="135750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139700</xdr:rowOff>
    </xdr:from>
    <xdr:to>
      <xdr:col>81</xdr:col>
      <xdr:colOff>101600</xdr:colOff>
      <xdr:row>81</xdr:row>
      <xdr:rowOff>69850</xdr:rowOff>
    </xdr:to>
    <xdr:sp macro="" textlink="">
      <xdr:nvSpPr>
        <xdr:cNvPr id="663" name="フローチャート: 判断 662"/>
        <xdr:cNvSpPr/>
      </xdr:nvSpPr>
      <xdr:spPr>
        <a:xfrm>
          <a:off x="13578840" y="13550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144780</xdr:rowOff>
    </xdr:from>
    <xdr:to>
      <xdr:col>76</xdr:col>
      <xdr:colOff>165100</xdr:colOff>
      <xdr:row>81</xdr:row>
      <xdr:rowOff>74930</xdr:rowOff>
    </xdr:to>
    <xdr:sp macro="" textlink="">
      <xdr:nvSpPr>
        <xdr:cNvPr id="664" name="フローチャート: 判断 663"/>
        <xdr:cNvSpPr/>
      </xdr:nvSpPr>
      <xdr:spPr>
        <a:xfrm>
          <a:off x="12804140" y="13555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120650</xdr:rowOff>
    </xdr:from>
    <xdr:to>
      <xdr:col>72</xdr:col>
      <xdr:colOff>38100</xdr:colOff>
      <xdr:row>81</xdr:row>
      <xdr:rowOff>50800</xdr:rowOff>
    </xdr:to>
    <xdr:sp macro="" textlink="">
      <xdr:nvSpPr>
        <xdr:cNvPr id="665" name="フローチャート: 判断 664"/>
        <xdr:cNvSpPr/>
      </xdr:nvSpPr>
      <xdr:spPr>
        <a:xfrm>
          <a:off x="12029440" y="13531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24130</xdr:rowOff>
    </xdr:from>
    <xdr:to>
      <xdr:col>67</xdr:col>
      <xdr:colOff>101600</xdr:colOff>
      <xdr:row>81</xdr:row>
      <xdr:rowOff>125730</xdr:rowOff>
    </xdr:to>
    <xdr:sp macro="" textlink="">
      <xdr:nvSpPr>
        <xdr:cNvPr id="666" name="フローチャート: 判断 665"/>
        <xdr:cNvSpPr/>
      </xdr:nvSpPr>
      <xdr:spPr>
        <a:xfrm>
          <a:off x="11231880" y="1360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138430</xdr:rowOff>
    </xdr:from>
    <xdr:to>
      <xdr:col>85</xdr:col>
      <xdr:colOff>177800</xdr:colOff>
      <xdr:row>78</xdr:row>
      <xdr:rowOff>68580</xdr:rowOff>
    </xdr:to>
    <xdr:sp macro="" textlink="">
      <xdr:nvSpPr>
        <xdr:cNvPr id="672" name="楕円 671"/>
        <xdr:cNvSpPr/>
      </xdr:nvSpPr>
      <xdr:spPr>
        <a:xfrm>
          <a:off x="14325600" y="130467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91457</xdr:rowOff>
    </xdr:from>
    <xdr:ext cx="340478" cy="259045"/>
    <xdr:sp macro="" textlink="">
      <xdr:nvSpPr>
        <xdr:cNvPr id="673" name="【児童館】&#10;有形固定資産減価償却率該当値テキスト"/>
        <xdr:cNvSpPr txBox="1"/>
      </xdr:nvSpPr>
      <xdr:spPr>
        <a:xfrm>
          <a:off x="14414500" y="129997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110489</xdr:rowOff>
    </xdr:from>
    <xdr:to>
      <xdr:col>81</xdr:col>
      <xdr:colOff>101600</xdr:colOff>
      <xdr:row>78</xdr:row>
      <xdr:rowOff>40639</xdr:rowOff>
    </xdr:to>
    <xdr:sp macro="" textlink="">
      <xdr:nvSpPr>
        <xdr:cNvPr id="674" name="楕円 673"/>
        <xdr:cNvSpPr/>
      </xdr:nvSpPr>
      <xdr:spPr>
        <a:xfrm>
          <a:off x="13578840" y="13018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161289</xdr:rowOff>
    </xdr:from>
    <xdr:to>
      <xdr:col>85</xdr:col>
      <xdr:colOff>127000</xdr:colOff>
      <xdr:row>78</xdr:row>
      <xdr:rowOff>17780</xdr:rowOff>
    </xdr:to>
    <xdr:cxnSp macro="">
      <xdr:nvCxnSpPr>
        <xdr:cNvPr id="675" name="直線コネクタ 674"/>
        <xdr:cNvCxnSpPr/>
      </xdr:nvCxnSpPr>
      <xdr:spPr>
        <a:xfrm>
          <a:off x="13629640" y="13069569"/>
          <a:ext cx="74676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82550</xdr:rowOff>
    </xdr:from>
    <xdr:to>
      <xdr:col>76</xdr:col>
      <xdr:colOff>165100</xdr:colOff>
      <xdr:row>78</xdr:row>
      <xdr:rowOff>12700</xdr:rowOff>
    </xdr:to>
    <xdr:sp macro="" textlink="">
      <xdr:nvSpPr>
        <xdr:cNvPr id="676" name="楕円 675"/>
        <xdr:cNvSpPr/>
      </xdr:nvSpPr>
      <xdr:spPr>
        <a:xfrm>
          <a:off x="12804140" y="12990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77</xdr:row>
      <xdr:rowOff>161289</xdr:rowOff>
    </xdr:to>
    <xdr:cxnSp macro="">
      <xdr:nvCxnSpPr>
        <xdr:cNvPr id="677" name="直線コネクタ 676"/>
        <xdr:cNvCxnSpPr/>
      </xdr:nvCxnSpPr>
      <xdr:spPr>
        <a:xfrm>
          <a:off x="12854940" y="13041630"/>
          <a:ext cx="7747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60977</xdr:rowOff>
    </xdr:from>
    <xdr:ext cx="405111" cy="259045"/>
    <xdr:sp macro="" textlink="">
      <xdr:nvSpPr>
        <xdr:cNvPr id="678" name="n_1aveValue【児童館】&#10;有形固定資産減価償却率"/>
        <xdr:cNvSpPr txBox="1"/>
      </xdr:nvSpPr>
      <xdr:spPr>
        <a:xfrm>
          <a:off x="13437244" y="1363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66057</xdr:rowOff>
    </xdr:from>
    <xdr:ext cx="405111" cy="259045"/>
    <xdr:sp macro="" textlink="">
      <xdr:nvSpPr>
        <xdr:cNvPr id="679" name="n_2aveValue【児童館】&#10;有形固定資産減価償却率"/>
        <xdr:cNvSpPr txBox="1"/>
      </xdr:nvSpPr>
      <xdr:spPr>
        <a:xfrm>
          <a:off x="12675244" y="1364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67327</xdr:rowOff>
    </xdr:from>
    <xdr:ext cx="405111" cy="259045"/>
    <xdr:sp macro="" textlink="">
      <xdr:nvSpPr>
        <xdr:cNvPr id="680" name="n_3aveValue【児童館】&#10;有形固定資産減価償却率"/>
        <xdr:cNvSpPr txBox="1"/>
      </xdr:nvSpPr>
      <xdr:spPr>
        <a:xfrm>
          <a:off x="1190054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142257</xdr:rowOff>
    </xdr:from>
    <xdr:ext cx="405111" cy="259045"/>
    <xdr:sp macro="" textlink="">
      <xdr:nvSpPr>
        <xdr:cNvPr id="681" name="n_4aveValue【児童館】&#10;有形固定資産減価償却率"/>
        <xdr:cNvSpPr txBox="1"/>
      </xdr:nvSpPr>
      <xdr:spPr>
        <a:xfrm>
          <a:off x="11102984" y="13385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57166</xdr:rowOff>
    </xdr:from>
    <xdr:ext cx="340478" cy="259045"/>
    <xdr:sp macro="" textlink="">
      <xdr:nvSpPr>
        <xdr:cNvPr id="682" name="n_1mainValue【児童館】&#10;有形固定資産減価償却率"/>
        <xdr:cNvSpPr txBox="1"/>
      </xdr:nvSpPr>
      <xdr:spPr>
        <a:xfrm>
          <a:off x="13469561" y="127978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29227</xdr:rowOff>
    </xdr:from>
    <xdr:ext cx="340478" cy="259045"/>
    <xdr:sp macro="" textlink="">
      <xdr:nvSpPr>
        <xdr:cNvPr id="683" name="n_2mainValue【児童館】&#10;有形固定資産減価償却率"/>
        <xdr:cNvSpPr txBox="1"/>
      </xdr:nvSpPr>
      <xdr:spPr>
        <a:xfrm>
          <a:off x="12707561" y="127698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705" name="直線コネクタ 704"/>
        <xdr:cNvCxnSpPr/>
      </xdr:nvCxnSpPr>
      <xdr:spPr>
        <a:xfrm flipV="1">
          <a:off x="19509104" y="1300353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06" name="【児童館】&#10;一人当たり面積最小値テキスト"/>
        <xdr:cNvSpPr txBox="1"/>
      </xdr:nvSpPr>
      <xdr:spPr>
        <a:xfrm>
          <a:off x="19547840"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07" name="直線コネクタ 706"/>
        <xdr:cNvCxnSpPr/>
      </xdr:nvCxnSpPr>
      <xdr:spPr>
        <a:xfrm>
          <a:off x="1944370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8" name="【児童館】&#10;一人当たり面積最大値テキスト"/>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9" name="直線コネクタ 708"/>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0" name="【児童館】&#10;一人当たり面積平均値テキスト"/>
        <xdr:cNvSpPr txBox="1"/>
      </xdr:nvSpPr>
      <xdr:spPr>
        <a:xfrm>
          <a:off x="19547840" y="1381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2" name="フローチャート: 判断 711"/>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3" name="フローチャート: 判断 712"/>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4" name="フローチャート: 判断 713"/>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5" name="フローチャート: 判断 714"/>
        <xdr:cNvSpPr/>
      </xdr:nvSpPr>
      <xdr:spPr>
        <a:xfrm>
          <a:off x="1638808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21" name="楕円 720"/>
        <xdr:cNvSpPr/>
      </xdr:nvSpPr>
      <xdr:spPr>
        <a:xfrm>
          <a:off x="1945894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722" name="【児童館】&#10;一人当たり面積該当値テキスト"/>
        <xdr:cNvSpPr txBox="1"/>
      </xdr:nvSpPr>
      <xdr:spPr>
        <a:xfrm>
          <a:off x="19547840"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3" name="楕円 722"/>
        <xdr:cNvSpPr/>
      </xdr:nvSpPr>
      <xdr:spPr>
        <a:xfrm>
          <a:off x="1873504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4" name="直線コネクタ 723"/>
        <xdr:cNvCxnSpPr/>
      </xdr:nvCxnSpPr>
      <xdr:spPr>
        <a:xfrm>
          <a:off x="18778220" y="143446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5" name="楕円 724"/>
        <xdr:cNvSpPr/>
      </xdr:nvSpPr>
      <xdr:spPr>
        <a:xfrm>
          <a:off x="1793748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6" name="直線コネクタ 725"/>
        <xdr:cNvCxnSpPr/>
      </xdr:nvCxnSpPr>
      <xdr:spPr>
        <a:xfrm>
          <a:off x="17988280" y="143446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27" name="n_1aveValue【児童館】&#10;一人当たり面積"/>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28" name="n_2aveValue【児童館】&#10;一人当たり面積"/>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29" name="n_3aveValue【児童館】&#10;一人当たり面積"/>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30" name="n_4aveValue【児童館】&#10;一人当たり面積"/>
        <xdr:cNvSpPr txBox="1"/>
      </xdr:nvSpPr>
      <xdr:spPr>
        <a:xfrm>
          <a:off x="162268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1" name="n_1mainValue【児童館】&#10;一人当たり面積"/>
        <xdr:cNvSpPr txBox="1"/>
      </xdr:nvSpPr>
      <xdr:spPr>
        <a:xfrm>
          <a:off x="185611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2" name="n_2mainValue【児童館】&#10;一人当たり面積"/>
        <xdr:cNvSpPr txBox="1"/>
      </xdr:nvSpPr>
      <xdr:spPr>
        <a:xfrm>
          <a:off x="177762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44" name="直線コネクタ 743"/>
        <xdr:cNvCxnSpPr/>
      </xdr:nvCxnSpPr>
      <xdr:spPr>
        <a:xfrm>
          <a:off x="10960100" y="1834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45" name="テキスト ボックス 744"/>
        <xdr:cNvSpPr txBox="1"/>
      </xdr:nvSpPr>
      <xdr:spPr>
        <a:xfrm>
          <a:off x="10602761" y="1821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46" name="直線コネクタ 745"/>
        <xdr:cNvCxnSpPr/>
      </xdr:nvCxnSpPr>
      <xdr:spPr>
        <a:xfrm>
          <a:off x="10960100" y="18070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47" name="テキスト ボックス 746"/>
        <xdr:cNvSpPr txBox="1"/>
      </xdr:nvSpPr>
      <xdr:spPr>
        <a:xfrm>
          <a:off x="10602761" y="17932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48" name="直線コネクタ 747"/>
        <xdr:cNvCxnSpPr/>
      </xdr:nvCxnSpPr>
      <xdr:spPr>
        <a:xfrm>
          <a:off x="10960100" y="17788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49" name="テキスト ボックス 748"/>
        <xdr:cNvSpPr txBox="1"/>
      </xdr:nvSpPr>
      <xdr:spPr>
        <a:xfrm>
          <a:off x="10602761" y="17650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52" name="直線コネクタ 751"/>
        <xdr:cNvCxnSpPr/>
      </xdr:nvCxnSpPr>
      <xdr:spPr>
        <a:xfrm>
          <a:off x="10960100" y="17232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53" name="テキスト ボックス 752"/>
        <xdr:cNvSpPr txBox="1"/>
      </xdr:nvSpPr>
      <xdr:spPr>
        <a:xfrm>
          <a:off x="10602761" y="17094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54" name="直線コネクタ 753"/>
        <xdr:cNvCxnSpPr/>
      </xdr:nvCxnSpPr>
      <xdr:spPr>
        <a:xfrm>
          <a:off x="10960100" y="169506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55" name="テキスト ボックス 754"/>
        <xdr:cNvSpPr txBox="1"/>
      </xdr:nvSpPr>
      <xdr:spPr>
        <a:xfrm>
          <a:off x="1060276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56" name="直線コネクタ 755"/>
        <xdr:cNvCxnSpPr/>
      </xdr:nvCxnSpPr>
      <xdr:spPr>
        <a:xfrm>
          <a:off x="10960100" y="166725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57" name="テキスト ボックス 756"/>
        <xdr:cNvSpPr txBox="1"/>
      </xdr:nvSpPr>
      <xdr:spPr>
        <a:xfrm>
          <a:off x="10602761" y="165341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761" name="直線コネクタ 760"/>
        <xdr:cNvCxnSpPr/>
      </xdr:nvCxnSpPr>
      <xdr:spPr>
        <a:xfrm flipV="1">
          <a:off x="14375764" y="16814482"/>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762" name="【公民館】&#10;有形固定資産減価償却率最小値テキスト"/>
        <xdr:cNvSpPr txBox="1"/>
      </xdr:nvSpPr>
      <xdr:spPr>
        <a:xfrm>
          <a:off x="14414500" y="1817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763" name="直線コネクタ 762"/>
        <xdr:cNvCxnSpPr/>
      </xdr:nvCxnSpPr>
      <xdr:spPr>
        <a:xfrm>
          <a:off x="14287500" y="18172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764" name="【公民館】&#10;有形固定資産減価償却率最大値テキスト"/>
        <xdr:cNvSpPr txBox="1"/>
      </xdr:nvSpPr>
      <xdr:spPr>
        <a:xfrm>
          <a:off x="14414500" y="165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765" name="直線コネクタ 764"/>
        <xdr:cNvCxnSpPr/>
      </xdr:nvCxnSpPr>
      <xdr:spPr>
        <a:xfrm>
          <a:off x="14287500" y="168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115270</xdr:rowOff>
    </xdr:from>
    <xdr:ext cx="405111" cy="259045"/>
    <xdr:sp macro="" textlink="">
      <xdr:nvSpPr>
        <xdr:cNvPr id="766" name="【公民館】&#10;有形固定資産減価償却率平均値テキスト"/>
        <xdr:cNvSpPr txBox="1"/>
      </xdr:nvSpPr>
      <xdr:spPr>
        <a:xfrm>
          <a:off x="14414500" y="17549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767" name="フローチャート: 判断 766"/>
        <xdr:cNvSpPr/>
      </xdr:nvSpPr>
      <xdr:spPr>
        <a:xfrm>
          <a:off x="14325600" y="175714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768" name="フローチャート: 判断 767"/>
        <xdr:cNvSpPr/>
      </xdr:nvSpPr>
      <xdr:spPr>
        <a:xfrm>
          <a:off x="13578840" y="17534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69" name="フローチャート: 判断 768"/>
        <xdr:cNvSpPr/>
      </xdr:nvSpPr>
      <xdr:spPr>
        <a:xfrm>
          <a:off x="12804140" y="174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70" name="フローチャート: 判断 769"/>
        <xdr:cNvSpPr/>
      </xdr:nvSpPr>
      <xdr:spPr>
        <a:xfrm>
          <a:off x="12029440" y="17477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771" name="フローチャート: 判断 770"/>
        <xdr:cNvSpPr/>
      </xdr:nvSpPr>
      <xdr:spPr>
        <a:xfrm>
          <a:off x="11231880" y="17363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33973</xdr:rowOff>
    </xdr:from>
    <xdr:to>
      <xdr:col>85</xdr:col>
      <xdr:colOff>177800</xdr:colOff>
      <xdr:row>102</xdr:row>
      <xdr:rowOff>135573</xdr:rowOff>
    </xdr:to>
    <xdr:sp macro="" textlink="">
      <xdr:nvSpPr>
        <xdr:cNvPr id="777" name="楕円 776"/>
        <xdr:cNvSpPr/>
      </xdr:nvSpPr>
      <xdr:spPr>
        <a:xfrm>
          <a:off x="14325600" y="1713325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56850</xdr:rowOff>
    </xdr:from>
    <xdr:ext cx="405111" cy="259045"/>
    <xdr:sp macro="" textlink="">
      <xdr:nvSpPr>
        <xdr:cNvPr id="778" name="【公民館】&#10;有形固定資産減価償却率該当値テキスト"/>
        <xdr:cNvSpPr txBox="1"/>
      </xdr:nvSpPr>
      <xdr:spPr>
        <a:xfrm>
          <a:off x="14414500" y="16988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142557</xdr:rowOff>
    </xdr:from>
    <xdr:to>
      <xdr:col>81</xdr:col>
      <xdr:colOff>101600</xdr:colOff>
      <xdr:row>102</xdr:row>
      <xdr:rowOff>72707</xdr:rowOff>
    </xdr:to>
    <xdr:sp macro="" textlink="">
      <xdr:nvSpPr>
        <xdr:cNvPr id="779" name="楕円 778"/>
        <xdr:cNvSpPr/>
      </xdr:nvSpPr>
      <xdr:spPr>
        <a:xfrm>
          <a:off x="13578840" y="17074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21907</xdr:rowOff>
    </xdr:from>
    <xdr:to>
      <xdr:col>85</xdr:col>
      <xdr:colOff>127000</xdr:colOff>
      <xdr:row>102</xdr:row>
      <xdr:rowOff>84773</xdr:rowOff>
    </xdr:to>
    <xdr:cxnSp macro="">
      <xdr:nvCxnSpPr>
        <xdr:cNvPr id="780" name="直線コネクタ 779"/>
        <xdr:cNvCxnSpPr/>
      </xdr:nvCxnSpPr>
      <xdr:spPr>
        <a:xfrm>
          <a:off x="13629640" y="17121187"/>
          <a:ext cx="74676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105411</xdr:rowOff>
    </xdr:from>
    <xdr:to>
      <xdr:col>76</xdr:col>
      <xdr:colOff>165100</xdr:colOff>
      <xdr:row>102</xdr:row>
      <xdr:rowOff>35561</xdr:rowOff>
    </xdr:to>
    <xdr:sp macro="" textlink="">
      <xdr:nvSpPr>
        <xdr:cNvPr id="781" name="楕円 780"/>
        <xdr:cNvSpPr/>
      </xdr:nvSpPr>
      <xdr:spPr>
        <a:xfrm>
          <a:off x="12804140" y="17037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156211</xdr:rowOff>
    </xdr:from>
    <xdr:to>
      <xdr:col>81</xdr:col>
      <xdr:colOff>50800</xdr:colOff>
      <xdr:row>102</xdr:row>
      <xdr:rowOff>21907</xdr:rowOff>
    </xdr:to>
    <xdr:cxnSp macro="">
      <xdr:nvCxnSpPr>
        <xdr:cNvPr id="782" name="直線コネクタ 781"/>
        <xdr:cNvCxnSpPr/>
      </xdr:nvCxnSpPr>
      <xdr:spPr>
        <a:xfrm>
          <a:off x="12854940" y="17087851"/>
          <a:ext cx="774700" cy="3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76836</xdr:rowOff>
    </xdr:from>
    <xdr:to>
      <xdr:col>72</xdr:col>
      <xdr:colOff>38100</xdr:colOff>
      <xdr:row>102</xdr:row>
      <xdr:rowOff>6986</xdr:rowOff>
    </xdr:to>
    <xdr:sp macro="" textlink="">
      <xdr:nvSpPr>
        <xdr:cNvPr id="783" name="楕円 782"/>
        <xdr:cNvSpPr/>
      </xdr:nvSpPr>
      <xdr:spPr>
        <a:xfrm>
          <a:off x="12029440" y="170084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127636</xdr:rowOff>
    </xdr:from>
    <xdr:to>
      <xdr:col>76</xdr:col>
      <xdr:colOff>114300</xdr:colOff>
      <xdr:row>101</xdr:row>
      <xdr:rowOff>156211</xdr:rowOff>
    </xdr:to>
    <xdr:cxnSp macro="">
      <xdr:nvCxnSpPr>
        <xdr:cNvPr id="784" name="直線コネクタ 783"/>
        <xdr:cNvCxnSpPr/>
      </xdr:nvCxnSpPr>
      <xdr:spPr>
        <a:xfrm>
          <a:off x="12072620" y="17059276"/>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39688</xdr:rowOff>
    </xdr:from>
    <xdr:to>
      <xdr:col>67</xdr:col>
      <xdr:colOff>101600</xdr:colOff>
      <xdr:row>101</xdr:row>
      <xdr:rowOff>141288</xdr:rowOff>
    </xdr:to>
    <xdr:sp macro="" textlink="">
      <xdr:nvSpPr>
        <xdr:cNvPr id="785" name="楕円 784"/>
        <xdr:cNvSpPr/>
      </xdr:nvSpPr>
      <xdr:spPr>
        <a:xfrm>
          <a:off x="11231880" y="1697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90488</xdr:rowOff>
    </xdr:from>
    <xdr:to>
      <xdr:col>71</xdr:col>
      <xdr:colOff>177800</xdr:colOff>
      <xdr:row>101</xdr:row>
      <xdr:rowOff>127636</xdr:rowOff>
    </xdr:to>
    <xdr:cxnSp macro="">
      <xdr:nvCxnSpPr>
        <xdr:cNvPr id="786" name="直線コネクタ 785"/>
        <xdr:cNvCxnSpPr/>
      </xdr:nvCxnSpPr>
      <xdr:spPr>
        <a:xfrm>
          <a:off x="11282680" y="17022128"/>
          <a:ext cx="78994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20972</xdr:rowOff>
    </xdr:from>
    <xdr:ext cx="405111" cy="259045"/>
    <xdr:sp macro="" textlink="">
      <xdr:nvSpPr>
        <xdr:cNvPr id="787" name="n_1aveValue【公民館】&#10;有形固定資産減価償却率"/>
        <xdr:cNvSpPr txBox="1"/>
      </xdr:nvSpPr>
      <xdr:spPr>
        <a:xfrm>
          <a:off x="13437244" y="1762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788" name="n_2aveValue【公民館】&#10;有形固定資産減価償却率"/>
        <xdr:cNvSpPr txBox="1"/>
      </xdr:nvSpPr>
      <xdr:spPr>
        <a:xfrm>
          <a:off x="12675244" y="1758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789" name="n_3aveValue【公民館】&#10;有形固定資産減価償却率"/>
        <xdr:cNvSpPr txBox="1"/>
      </xdr:nvSpPr>
      <xdr:spPr>
        <a:xfrm>
          <a:off x="11900544" y="1756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18115</xdr:rowOff>
    </xdr:from>
    <xdr:ext cx="405111" cy="259045"/>
    <xdr:sp macro="" textlink="">
      <xdr:nvSpPr>
        <xdr:cNvPr id="790" name="n_4aveValue【公民館】&#10;有形固定資産減価償却率"/>
        <xdr:cNvSpPr txBox="1"/>
      </xdr:nvSpPr>
      <xdr:spPr>
        <a:xfrm>
          <a:off x="11102984" y="1745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89234</xdr:rowOff>
    </xdr:from>
    <xdr:ext cx="405111" cy="259045"/>
    <xdr:sp macro="" textlink="">
      <xdr:nvSpPr>
        <xdr:cNvPr id="791" name="n_1mainValue【公民館】&#10;有形固定資産減価償却率"/>
        <xdr:cNvSpPr txBox="1"/>
      </xdr:nvSpPr>
      <xdr:spPr>
        <a:xfrm>
          <a:off x="13437244" y="1685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52088</xdr:rowOff>
    </xdr:from>
    <xdr:ext cx="405111" cy="259045"/>
    <xdr:sp macro="" textlink="">
      <xdr:nvSpPr>
        <xdr:cNvPr id="792" name="n_2mainValue【公民館】&#10;有形固定資産減価償却率"/>
        <xdr:cNvSpPr txBox="1"/>
      </xdr:nvSpPr>
      <xdr:spPr>
        <a:xfrm>
          <a:off x="12675244" y="1681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23513</xdr:rowOff>
    </xdr:from>
    <xdr:ext cx="405111" cy="259045"/>
    <xdr:sp macro="" textlink="">
      <xdr:nvSpPr>
        <xdr:cNvPr id="793" name="n_3mainValue【公民館】&#10;有形固定資産減価償却率"/>
        <xdr:cNvSpPr txBox="1"/>
      </xdr:nvSpPr>
      <xdr:spPr>
        <a:xfrm>
          <a:off x="11900544" y="16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157815</xdr:rowOff>
    </xdr:from>
    <xdr:ext cx="405111" cy="259045"/>
    <xdr:sp macro="" textlink="">
      <xdr:nvSpPr>
        <xdr:cNvPr id="794" name="n_4mainValue【公民館】&#10;有形固定資産減価償却率"/>
        <xdr:cNvSpPr txBox="1"/>
      </xdr:nvSpPr>
      <xdr:spPr>
        <a:xfrm>
          <a:off x="11102984" y="1675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816" name="直線コネクタ 815"/>
        <xdr:cNvCxnSpPr/>
      </xdr:nvCxnSpPr>
      <xdr:spPr>
        <a:xfrm flipV="1">
          <a:off x="19509104" y="17087851"/>
          <a:ext cx="0" cy="1084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7" name="【公民館】&#10;一人当たり面積最小値テキスト"/>
        <xdr:cNvSpPr txBox="1"/>
      </xdr:nvSpPr>
      <xdr:spPr>
        <a:xfrm>
          <a:off x="19547840" y="181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8" name="直線コネクタ 817"/>
        <xdr:cNvCxnSpPr/>
      </xdr:nvCxnSpPr>
      <xdr:spPr>
        <a:xfrm>
          <a:off x="19443700" y="18172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819" name="【公民館】&#10;一人当たり面積最大値テキスト"/>
        <xdr:cNvSpPr txBox="1"/>
      </xdr:nvSpPr>
      <xdr:spPr>
        <a:xfrm>
          <a:off x="1954784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820" name="直線コネクタ 819"/>
        <xdr:cNvCxnSpPr/>
      </xdr:nvCxnSpPr>
      <xdr:spPr>
        <a:xfrm>
          <a:off x="19443700" y="17087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821" name="【公民館】&#10;一人当たり面積平均値テキスト"/>
        <xdr:cNvSpPr txBox="1"/>
      </xdr:nvSpPr>
      <xdr:spPr>
        <a:xfrm>
          <a:off x="19547840" y="1756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22" name="フローチャート: 判断 821"/>
        <xdr:cNvSpPr/>
      </xdr:nvSpPr>
      <xdr:spPr>
        <a:xfrm>
          <a:off x="19458940" y="17712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823" name="フローチャート: 判断 822"/>
        <xdr:cNvSpPr/>
      </xdr:nvSpPr>
      <xdr:spPr>
        <a:xfrm>
          <a:off x="1873504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24" name="フローチャート: 判断 823"/>
        <xdr:cNvSpPr/>
      </xdr:nvSpPr>
      <xdr:spPr>
        <a:xfrm>
          <a:off x="17937480" y="1773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25" name="フローチャート: 判断 824"/>
        <xdr:cNvSpPr/>
      </xdr:nvSpPr>
      <xdr:spPr>
        <a:xfrm>
          <a:off x="171627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26" name="フローチャート: 判断 825"/>
        <xdr:cNvSpPr/>
      </xdr:nvSpPr>
      <xdr:spPr>
        <a:xfrm>
          <a:off x="16388080" y="17808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157987</xdr:rowOff>
    </xdr:from>
    <xdr:to>
      <xdr:col>116</xdr:col>
      <xdr:colOff>114300</xdr:colOff>
      <xdr:row>107</xdr:row>
      <xdr:rowOff>88137</xdr:rowOff>
    </xdr:to>
    <xdr:sp macro="" textlink="">
      <xdr:nvSpPr>
        <xdr:cNvPr id="832" name="楕円 831"/>
        <xdr:cNvSpPr/>
      </xdr:nvSpPr>
      <xdr:spPr>
        <a:xfrm>
          <a:off x="19458940" y="17927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136414</xdr:rowOff>
    </xdr:from>
    <xdr:ext cx="469744" cy="259045"/>
    <xdr:sp macro="" textlink="">
      <xdr:nvSpPr>
        <xdr:cNvPr id="833" name="【公民館】&#10;一人当たり面積該当値テキスト"/>
        <xdr:cNvSpPr txBox="1"/>
      </xdr:nvSpPr>
      <xdr:spPr>
        <a:xfrm>
          <a:off x="19547840" y="179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xdr:rowOff>
    </xdr:from>
    <xdr:to>
      <xdr:col>112</xdr:col>
      <xdr:colOff>38100</xdr:colOff>
      <xdr:row>107</xdr:row>
      <xdr:rowOff>101854</xdr:rowOff>
    </xdr:to>
    <xdr:sp macro="" textlink="">
      <xdr:nvSpPr>
        <xdr:cNvPr id="834" name="楕円 833"/>
        <xdr:cNvSpPr/>
      </xdr:nvSpPr>
      <xdr:spPr>
        <a:xfrm>
          <a:off x="18735040" y="179377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37337</xdr:rowOff>
    </xdr:from>
    <xdr:to>
      <xdr:col>116</xdr:col>
      <xdr:colOff>63500</xdr:colOff>
      <xdr:row>107</xdr:row>
      <xdr:rowOff>51054</xdr:rowOff>
    </xdr:to>
    <xdr:cxnSp macro="">
      <xdr:nvCxnSpPr>
        <xdr:cNvPr id="835" name="直線コネクタ 834"/>
        <xdr:cNvCxnSpPr/>
      </xdr:nvCxnSpPr>
      <xdr:spPr>
        <a:xfrm flipV="1">
          <a:off x="18778220" y="17974817"/>
          <a:ext cx="73152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xdr:rowOff>
    </xdr:from>
    <xdr:to>
      <xdr:col>107</xdr:col>
      <xdr:colOff>101600</xdr:colOff>
      <xdr:row>107</xdr:row>
      <xdr:rowOff>101854</xdr:rowOff>
    </xdr:to>
    <xdr:sp macro="" textlink="">
      <xdr:nvSpPr>
        <xdr:cNvPr id="836" name="楕円 835"/>
        <xdr:cNvSpPr/>
      </xdr:nvSpPr>
      <xdr:spPr>
        <a:xfrm>
          <a:off x="17937480" y="179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51054</xdr:rowOff>
    </xdr:from>
    <xdr:to>
      <xdr:col>111</xdr:col>
      <xdr:colOff>177800</xdr:colOff>
      <xdr:row>107</xdr:row>
      <xdr:rowOff>51054</xdr:rowOff>
    </xdr:to>
    <xdr:cxnSp macro="">
      <xdr:nvCxnSpPr>
        <xdr:cNvPr id="837" name="直線コネクタ 836"/>
        <xdr:cNvCxnSpPr/>
      </xdr:nvCxnSpPr>
      <xdr:spPr>
        <a:xfrm>
          <a:off x="17988280" y="1798853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38" name="楕円 837"/>
        <xdr:cNvSpPr/>
      </xdr:nvSpPr>
      <xdr:spPr>
        <a:xfrm>
          <a:off x="17162780" y="17918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28194</xdr:rowOff>
    </xdr:from>
    <xdr:to>
      <xdr:col>107</xdr:col>
      <xdr:colOff>50800</xdr:colOff>
      <xdr:row>107</xdr:row>
      <xdr:rowOff>51054</xdr:rowOff>
    </xdr:to>
    <xdr:cxnSp macro="">
      <xdr:nvCxnSpPr>
        <xdr:cNvPr id="839" name="直線コネクタ 838"/>
        <xdr:cNvCxnSpPr/>
      </xdr:nvCxnSpPr>
      <xdr:spPr>
        <a:xfrm>
          <a:off x="17213580" y="17965674"/>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153415</xdr:rowOff>
    </xdr:from>
    <xdr:to>
      <xdr:col>98</xdr:col>
      <xdr:colOff>38100</xdr:colOff>
      <xdr:row>107</xdr:row>
      <xdr:rowOff>83565</xdr:rowOff>
    </xdr:to>
    <xdr:sp macro="" textlink="">
      <xdr:nvSpPr>
        <xdr:cNvPr id="840" name="楕円 839"/>
        <xdr:cNvSpPr/>
      </xdr:nvSpPr>
      <xdr:spPr>
        <a:xfrm>
          <a:off x="16388080" y="179232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28194</xdr:rowOff>
    </xdr:from>
    <xdr:to>
      <xdr:col>102</xdr:col>
      <xdr:colOff>114300</xdr:colOff>
      <xdr:row>107</xdr:row>
      <xdr:rowOff>32765</xdr:rowOff>
    </xdr:to>
    <xdr:cxnSp macro="">
      <xdr:nvCxnSpPr>
        <xdr:cNvPr id="841" name="直線コネクタ 840"/>
        <xdr:cNvCxnSpPr/>
      </xdr:nvCxnSpPr>
      <xdr:spPr>
        <a:xfrm flipV="1">
          <a:off x="16431260" y="17965674"/>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842" name="n_1aveValue【公民館】&#10;一人当たり面積"/>
        <xdr:cNvSpPr txBox="1"/>
      </xdr:nvSpPr>
      <xdr:spPr>
        <a:xfrm>
          <a:off x="1856112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43" name="n_2aveValue【公民館】&#10;一人当たり面積"/>
        <xdr:cNvSpPr txBox="1"/>
      </xdr:nvSpPr>
      <xdr:spPr>
        <a:xfrm>
          <a:off x="177762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44" name="n_3aveValue【公民館】&#10;一人当たり面積"/>
        <xdr:cNvSpPr txBox="1"/>
      </xdr:nvSpPr>
      <xdr:spPr>
        <a:xfrm>
          <a:off x="17001567" y="1757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845" name="n_4aveValue【公民館】&#10;一人当たり面積"/>
        <xdr:cNvSpPr txBox="1"/>
      </xdr:nvSpPr>
      <xdr:spPr>
        <a:xfrm>
          <a:off x="16226867" y="175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92981</xdr:rowOff>
    </xdr:from>
    <xdr:ext cx="469744" cy="259045"/>
    <xdr:sp macro="" textlink="">
      <xdr:nvSpPr>
        <xdr:cNvPr id="846" name="n_1mainValue【公民館】&#10;一人当たり面積"/>
        <xdr:cNvSpPr txBox="1"/>
      </xdr:nvSpPr>
      <xdr:spPr>
        <a:xfrm>
          <a:off x="18561127" y="1803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92981</xdr:rowOff>
    </xdr:from>
    <xdr:ext cx="469744" cy="259045"/>
    <xdr:sp macro="" textlink="">
      <xdr:nvSpPr>
        <xdr:cNvPr id="847" name="n_2mainValue【公民館】&#10;一人当たり面積"/>
        <xdr:cNvSpPr txBox="1"/>
      </xdr:nvSpPr>
      <xdr:spPr>
        <a:xfrm>
          <a:off x="17776267" y="1803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848" name="n_3mainValue【公民館】&#10;一人当たり面積"/>
        <xdr:cNvSpPr txBox="1"/>
      </xdr:nvSpPr>
      <xdr:spPr>
        <a:xfrm>
          <a:off x="1700156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74692</xdr:rowOff>
    </xdr:from>
    <xdr:ext cx="469744" cy="259045"/>
    <xdr:sp macro="" textlink="">
      <xdr:nvSpPr>
        <xdr:cNvPr id="849" name="n_4mainValue【公民館】&#10;一人当たり面積"/>
        <xdr:cNvSpPr txBox="1"/>
      </xdr:nvSpPr>
      <xdr:spPr>
        <a:xfrm>
          <a:off x="16226867" y="180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の平均値と同水準であるが、年々上昇している。これは、維持補修がパッチワーク工法やオーバーレイ等での対応が中心であるため、有形固定資産減価償却率を引き上げる要因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の有形固定資産減価償却率は、全国及び類似団体と比較して高い水準となっている。学校の校舎等は、有形固定資産額が大きく、その大半は建築後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年が経過し老朽化しているが、学校の校舎等の長寿命化工事が進捗していることから、有形固定資産取得価額が増加したため、有形固定資産減価償却率は前年度と同じ</a:t>
          </a:r>
          <a:r>
            <a:rPr kumimoji="1" lang="en-US" altLang="ja-JP" sz="1300">
              <a:latin typeface="ＭＳ Ｐゴシック" panose="020B0600070205080204" pitchFamily="50" charset="-128"/>
              <a:ea typeface="ＭＳ Ｐゴシック" panose="020B0600070205080204" pitchFamily="50" charset="-128"/>
            </a:rPr>
            <a:t>71.7</a:t>
          </a:r>
          <a:r>
            <a:rPr kumimoji="1" lang="ja-JP" altLang="en-US" sz="1300">
              <a:latin typeface="ＭＳ Ｐゴシック" panose="020B0600070205080204" pitchFamily="50" charset="-128"/>
              <a:ea typeface="ＭＳ Ｐゴシック" panose="020B0600070205080204" pitchFamily="50" charset="-128"/>
            </a:rPr>
            <a:t>％であった。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の有形固定資産減価償却率は、類似団体の平均値を下回っている。また、令和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年度に市営万野住宅の建替事業や市営月の輪住宅等の長寿命化事業を実施したが、減価償却額を下回ったため、前年度より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の一人当たり延長及び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の一人当たり有形固定資産（償却資産）額は、類似団体と比較して高い水準となっている。これは当市の面積が</a:t>
          </a:r>
          <a:r>
            <a:rPr kumimoji="1" lang="en-US" altLang="ja-JP" sz="1300">
              <a:latin typeface="ＭＳ Ｐゴシック" panose="020B0600070205080204" pitchFamily="50" charset="-128"/>
              <a:ea typeface="ＭＳ Ｐゴシック" panose="020B0600070205080204" pitchFamily="50" charset="-128"/>
            </a:rPr>
            <a:t>389.08㎢</a:t>
          </a:r>
          <a:r>
            <a:rPr kumimoji="1" lang="ja-JP" altLang="en-US" sz="1300">
              <a:latin typeface="ＭＳ Ｐゴシック" panose="020B0600070205080204" pitchFamily="50" charset="-128"/>
              <a:ea typeface="ＭＳ Ｐゴシック" panose="020B0600070205080204" pitchFamily="50" charset="-128"/>
            </a:rPr>
            <a:t>と広いため、人口に対してインフラ資産の総量が多いことが要因となっている。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128,169
125,192
389.08
60,146,931
56,358,555
3,452,111
28,212,057
31,973,774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xdr:cNvCxnSpPr/>
      </xdr:nvCxnSpPr>
      <xdr:spPr>
        <a:xfrm flipV="1">
          <a:off x="4086225" y="563281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124960" y="5411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02082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xdr:cNvSpPr txBox="1"/>
      </xdr:nvSpPr>
      <xdr:spPr>
        <a:xfrm>
          <a:off x="4124960" y="6181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xdr:cNvSpPr/>
      </xdr:nvSpPr>
      <xdr:spPr>
        <a:xfrm>
          <a:off x="403606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xdr:cNvSpPr/>
      </xdr:nvSpPr>
      <xdr:spPr>
        <a:xfrm>
          <a:off x="2514600" y="626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xdr:cNvSpPr/>
      </xdr:nvSpPr>
      <xdr:spPr>
        <a:xfrm>
          <a:off x="1739900" y="628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xdr:cNvSpPr/>
      </xdr:nvSpPr>
      <xdr:spPr>
        <a:xfrm>
          <a:off x="965200" y="6308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4" name="楕円 73"/>
        <xdr:cNvSpPr/>
      </xdr:nvSpPr>
      <xdr:spPr>
        <a:xfrm>
          <a:off x="403606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152417</xdr:rowOff>
    </xdr:from>
    <xdr:ext cx="405111" cy="259045"/>
    <xdr:sp macro="" textlink="">
      <xdr:nvSpPr>
        <xdr:cNvPr id="75" name="【図書館】&#10;有形固定資産減価償却率該当値テキスト"/>
        <xdr:cNvSpPr txBox="1"/>
      </xdr:nvSpPr>
      <xdr:spPr>
        <a:xfrm>
          <a:off x="4124960"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40096</xdr:rowOff>
    </xdr:from>
    <xdr:to>
      <xdr:col>20</xdr:col>
      <xdr:colOff>38100</xdr:colOff>
      <xdr:row>38</xdr:row>
      <xdr:rowOff>141696</xdr:rowOff>
    </xdr:to>
    <xdr:sp macro="" textlink="">
      <xdr:nvSpPr>
        <xdr:cNvPr id="76" name="楕円 75"/>
        <xdr:cNvSpPr/>
      </xdr:nvSpPr>
      <xdr:spPr>
        <a:xfrm>
          <a:off x="3312160" y="64104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90896</xdr:rowOff>
    </xdr:to>
    <xdr:cxnSp macro="">
      <xdr:nvCxnSpPr>
        <xdr:cNvPr id="77" name="直線コネクタ 76"/>
        <xdr:cNvCxnSpPr/>
      </xdr:nvCxnSpPr>
      <xdr:spPr>
        <a:xfrm flipV="1">
          <a:off x="3355340" y="6423660"/>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25400</xdr:rowOff>
    </xdr:from>
    <xdr:to>
      <xdr:col>15</xdr:col>
      <xdr:colOff>101600</xdr:colOff>
      <xdr:row>39</xdr:row>
      <xdr:rowOff>127000</xdr:rowOff>
    </xdr:to>
    <xdr:sp macro="" textlink="">
      <xdr:nvSpPr>
        <xdr:cNvPr id="78" name="楕円 77"/>
        <xdr:cNvSpPr/>
      </xdr:nvSpPr>
      <xdr:spPr>
        <a:xfrm>
          <a:off x="25146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90896</xdr:rowOff>
    </xdr:from>
    <xdr:to>
      <xdr:col>19</xdr:col>
      <xdr:colOff>177800</xdr:colOff>
      <xdr:row>39</xdr:row>
      <xdr:rowOff>76200</xdr:rowOff>
    </xdr:to>
    <xdr:cxnSp macro="">
      <xdr:nvCxnSpPr>
        <xdr:cNvPr id="79" name="直線コネクタ 78"/>
        <xdr:cNvCxnSpPr/>
      </xdr:nvCxnSpPr>
      <xdr:spPr>
        <a:xfrm flipV="1">
          <a:off x="2565400" y="6461216"/>
          <a:ext cx="789940" cy="1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162560</xdr:rowOff>
    </xdr:from>
    <xdr:to>
      <xdr:col>10</xdr:col>
      <xdr:colOff>165100</xdr:colOff>
      <xdr:row>39</xdr:row>
      <xdr:rowOff>92710</xdr:rowOff>
    </xdr:to>
    <xdr:sp macro="" textlink="">
      <xdr:nvSpPr>
        <xdr:cNvPr id="80" name="楕円 79"/>
        <xdr:cNvSpPr/>
      </xdr:nvSpPr>
      <xdr:spPr>
        <a:xfrm>
          <a:off x="1739900" y="653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41910</xdr:rowOff>
    </xdr:from>
    <xdr:to>
      <xdr:col>15</xdr:col>
      <xdr:colOff>50800</xdr:colOff>
      <xdr:row>39</xdr:row>
      <xdr:rowOff>76200</xdr:rowOff>
    </xdr:to>
    <xdr:cxnSp macro="">
      <xdr:nvCxnSpPr>
        <xdr:cNvPr id="81" name="直線コネクタ 80"/>
        <xdr:cNvCxnSpPr/>
      </xdr:nvCxnSpPr>
      <xdr:spPr>
        <a:xfrm>
          <a:off x="1790700" y="657987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128270</xdr:rowOff>
    </xdr:from>
    <xdr:to>
      <xdr:col>6</xdr:col>
      <xdr:colOff>38100</xdr:colOff>
      <xdr:row>39</xdr:row>
      <xdr:rowOff>58420</xdr:rowOff>
    </xdr:to>
    <xdr:sp macro="" textlink="">
      <xdr:nvSpPr>
        <xdr:cNvPr id="82" name="楕円 81"/>
        <xdr:cNvSpPr/>
      </xdr:nvSpPr>
      <xdr:spPr>
        <a:xfrm>
          <a:off x="965200" y="649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xdr:rowOff>
    </xdr:from>
    <xdr:to>
      <xdr:col>10</xdr:col>
      <xdr:colOff>114300</xdr:colOff>
      <xdr:row>39</xdr:row>
      <xdr:rowOff>41910</xdr:rowOff>
    </xdr:to>
    <xdr:cxnSp macro="">
      <xdr:nvCxnSpPr>
        <xdr:cNvPr id="83" name="直線コネクタ 82"/>
        <xdr:cNvCxnSpPr/>
      </xdr:nvCxnSpPr>
      <xdr:spPr>
        <a:xfrm>
          <a:off x="1008380" y="654558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17056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xdr:cNvSpPr txBox="1"/>
      </xdr:nvSpPr>
      <xdr:spPr>
        <a:xfrm>
          <a:off x="238570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xdr:cNvSpPr txBox="1"/>
      </xdr:nvSpPr>
      <xdr:spPr>
        <a:xfrm>
          <a:off x="1611004" y="605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xdr:cNvSpPr txBox="1"/>
      </xdr:nvSpPr>
      <xdr:spPr>
        <a:xfrm>
          <a:off x="8363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132823</xdr:rowOff>
    </xdr:from>
    <xdr:ext cx="405111" cy="259045"/>
    <xdr:sp macro="" textlink="">
      <xdr:nvSpPr>
        <xdr:cNvPr id="88" name="n_1mainValue【図書館】&#10;有形固定資産減価償却率"/>
        <xdr:cNvSpPr txBox="1"/>
      </xdr:nvSpPr>
      <xdr:spPr>
        <a:xfrm>
          <a:off x="3170564" y="650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118127</xdr:rowOff>
    </xdr:from>
    <xdr:ext cx="405111" cy="259045"/>
    <xdr:sp macro="" textlink="">
      <xdr:nvSpPr>
        <xdr:cNvPr id="89" name="n_2mainValue【図書館】&#10;有形固定資産減価償却率"/>
        <xdr:cNvSpPr txBox="1"/>
      </xdr:nvSpPr>
      <xdr:spPr>
        <a:xfrm>
          <a:off x="238570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83837</xdr:rowOff>
    </xdr:from>
    <xdr:ext cx="405111" cy="259045"/>
    <xdr:sp macro="" textlink="">
      <xdr:nvSpPr>
        <xdr:cNvPr id="90" name="n_3mainValue【図書館】&#10;有形固定資産減価償却率"/>
        <xdr:cNvSpPr txBox="1"/>
      </xdr:nvSpPr>
      <xdr:spPr>
        <a:xfrm>
          <a:off x="161100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49547</xdr:rowOff>
    </xdr:from>
    <xdr:ext cx="405111" cy="259045"/>
    <xdr:sp macro="" textlink="">
      <xdr:nvSpPr>
        <xdr:cNvPr id="91" name="n_4mainValue【図書館】&#10;有形固定資産減価償却率"/>
        <xdr:cNvSpPr txBox="1"/>
      </xdr:nvSpPr>
      <xdr:spPr>
        <a:xfrm>
          <a:off x="83630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xdr:cNvCxnSpPr/>
      </xdr:nvCxnSpPr>
      <xdr:spPr>
        <a:xfrm flipV="1">
          <a:off x="9219565" y="567817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xdr:cNvSpPr txBox="1"/>
      </xdr:nvSpPr>
      <xdr:spPr>
        <a:xfrm>
          <a:off x="9258300"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xdr:cNvCxnSpPr/>
      </xdr:nvCxnSpPr>
      <xdr:spPr>
        <a:xfrm>
          <a:off x="9154160" y="567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xdr:cNvSpPr txBox="1"/>
      </xdr:nvSpPr>
      <xdr:spPr>
        <a:xfrm>
          <a:off x="9258300" y="6314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xdr:cNvSpPr/>
      </xdr:nvSpPr>
      <xdr:spPr>
        <a:xfrm>
          <a:off x="9192260" y="6459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xdr:cNvSpPr/>
      </xdr:nvSpPr>
      <xdr:spPr>
        <a:xfrm>
          <a:off x="844550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xdr:cNvSpPr/>
      </xdr:nvSpPr>
      <xdr:spPr>
        <a:xfrm>
          <a:off x="767080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xdr:cNvSpPr/>
      </xdr:nvSpPr>
      <xdr:spPr>
        <a:xfrm>
          <a:off x="68732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31" name="楕円 130"/>
        <xdr:cNvSpPr/>
      </xdr:nvSpPr>
      <xdr:spPr>
        <a:xfrm>
          <a:off x="919226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143527</xdr:rowOff>
    </xdr:from>
    <xdr:ext cx="469744" cy="259045"/>
    <xdr:sp macro="" textlink="">
      <xdr:nvSpPr>
        <xdr:cNvPr id="132" name="【図書館】&#10;一人当たり面積該当値テキスト"/>
        <xdr:cNvSpPr txBox="1"/>
      </xdr:nvSpPr>
      <xdr:spPr>
        <a:xfrm>
          <a:off x="9258300"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3" name="楕円 132"/>
        <xdr:cNvSpPr/>
      </xdr:nvSpPr>
      <xdr:spPr>
        <a:xfrm>
          <a:off x="8445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44450</xdr:rowOff>
    </xdr:from>
    <xdr:to>
      <xdr:col>55</xdr:col>
      <xdr:colOff>0</xdr:colOff>
      <xdr:row>39</xdr:row>
      <xdr:rowOff>57150</xdr:rowOff>
    </xdr:to>
    <xdr:cxnSp macro="">
      <xdr:nvCxnSpPr>
        <xdr:cNvPr id="134" name="直線コネクタ 133"/>
        <xdr:cNvCxnSpPr/>
      </xdr:nvCxnSpPr>
      <xdr:spPr>
        <a:xfrm flipV="1">
          <a:off x="8496300" y="6582410"/>
          <a:ext cx="7239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5" name="楕円 134"/>
        <xdr:cNvSpPr/>
      </xdr:nvSpPr>
      <xdr:spPr>
        <a:xfrm>
          <a:off x="7670800" y="654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57150</xdr:rowOff>
    </xdr:to>
    <xdr:cxnSp macro="">
      <xdr:nvCxnSpPr>
        <xdr:cNvPr id="136" name="直線コネクタ 135"/>
        <xdr:cNvCxnSpPr/>
      </xdr:nvCxnSpPr>
      <xdr:spPr>
        <a:xfrm>
          <a:off x="7713980" y="65951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xdr:rowOff>
    </xdr:from>
    <xdr:to>
      <xdr:col>41</xdr:col>
      <xdr:colOff>101600</xdr:colOff>
      <xdr:row>39</xdr:row>
      <xdr:rowOff>107950</xdr:rowOff>
    </xdr:to>
    <xdr:sp macro="" textlink="">
      <xdr:nvSpPr>
        <xdr:cNvPr id="137" name="楕円 136"/>
        <xdr:cNvSpPr/>
      </xdr:nvSpPr>
      <xdr:spPr>
        <a:xfrm>
          <a:off x="687324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57150</xdr:rowOff>
    </xdr:to>
    <xdr:cxnSp macro="">
      <xdr:nvCxnSpPr>
        <xdr:cNvPr id="138" name="直線コネクタ 137"/>
        <xdr:cNvCxnSpPr/>
      </xdr:nvCxnSpPr>
      <xdr:spPr>
        <a:xfrm>
          <a:off x="6924040" y="65951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6350</xdr:rowOff>
    </xdr:from>
    <xdr:to>
      <xdr:col>36</xdr:col>
      <xdr:colOff>165100</xdr:colOff>
      <xdr:row>39</xdr:row>
      <xdr:rowOff>107950</xdr:rowOff>
    </xdr:to>
    <xdr:sp macro="" textlink="">
      <xdr:nvSpPr>
        <xdr:cNvPr id="139" name="楕円 138"/>
        <xdr:cNvSpPr/>
      </xdr:nvSpPr>
      <xdr:spPr>
        <a:xfrm>
          <a:off x="609854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57150</xdr:rowOff>
    </xdr:from>
    <xdr:to>
      <xdr:col>41</xdr:col>
      <xdr:colOff>50800</xdr:colOff>
      <xdr:row>39</xdr:row>
      <xdr:rowOff>57150</xdr:rowOff>
    </xdr:to>
    <xdr:cxnSp macro="">
      <xdr:nvCxnSpPr>
        <xdr:cNvPr id="140" name="直線コネクタ 139"/>
        <xdr:cNvCxnSpPr/>
      </xdr:nvCxnSpPr>
      <xdr:spPr>
        <a:xfrm>
          <a:off x="6149340" y="65951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xdr:cNvSpPr txBox="1"/>
      </xdr:nvSpPr>
      <xdr:spPr>
        <a:xfrm>
          <a:off x="827158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xdr:cNvSpPr txBox="1"/>
      </xdr:nvSpPr>
      <xdr:spPr>
        <a:xfrm>
          <a:off x="750958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xdr:cNvSpPr txBox="1"/>
      </xdr:nvSpPr>
      <xdr:spPr>
        <a:xfrm>
          <a:off x="67120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4" name="n_4aveValue【図書館】&#10;一人当たり面積"/>
        <xdr:cNvSpPr txBox="1"/>
      </xdr:nvSpPr>
      <xdr:spPr>
        <a:xfrm>
          <a:off x="59373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99077</xdr:rowOff>
    </xdr:from>
    <xdr:ext cx="469744" cy="259045"/>
    <xdr:sp macro="" textlink="">
      <xdr:nvSpPr>
        <xdr:cNvPr id="145" name="n_1mainValue【図書館】&#10;一人当たり面積"/>
        <xdr:cNvSpPr txBox="1"/>
      </xdr:nvSpPr>
      <xdr:spPr>
        <a:xfrm>
          <a:off x="827158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6" name="n_2mainValue【図書館】&#10;一人当たり面積"/>
        <xdr:cNvSpPr txBox="1"/>
      </xdr:nvSpPr>
      <xdr:spPr>
        <a:xfrm>
          <a:off x="750958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99077</xdr:rowOff>
    </xdr:from>
    <xdr:ext cx="469744" cy="259045"/>
    <xdr:sp macro="" textlink="">
      <xdr:nvSpPr>
        <xdr:cNvPr id="147" name="n_3mainValue【図書館】&#10;一人当たり面積"/>
        <xdr:cNvSpPr txBox="1"/>
      </xdr:nvSpPr>
      <xdr:spPr>
        <a:xfrm>
          <a:off x="67120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8" name="n_4mainValue【図書館】&#10;一人当たり面積"/>
        <xdr:cNvSpPr txBox="1"/>
      </xdr:nvSpPr>
      <xdr:spPr>
        <a:xfrm>
          <a:off x="59373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xdr:cNvCxnSpPr/>
      </xdr:nvCxnSpPr>
      <xdr:spPr>
        <a:xfrm flipV="1">
          <a:off x="4086225" y="9270492"/>
          <a:ext cx="0" cy="1255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xdr:cNvSpPr txBox="1"/>
      </xdr:nvSpPr>
      <xdr:spPr>
        <a:xfrm>
          <a:off x="4124960" y="1053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xdr:cNvCxnSpPr/>
      </xdr:nvCxnSpPr>
      <xdr:spPr>
        <a:xfrm>
          <a:off x="4020820" y="105262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xdr:cNvSpPr txBox="1"/>
      </xdr:nvSpPr>
      <xdr:spPr>
        <a:xfrm>
          <a:off x="4124960" y="9053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xdr:cNvCxnSpPr/>
      </xdr:nvCxnSpPr>
      <xdr:spPr>
        <a:xfrm>
          <a:off x="4020820" y="9270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xdr:cNvSpPr txBox="1"/>
      </xdr:nvSpPr>
      <xdr:spPr>
        <a:xfrm>
          <a:off x="4124960" y="9759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xdr:cNvSpPr/>
      </xdr:nvSpPr>
      <xdr:spPr>
        <a:xfrm>
          <a:off x="4036060" y="990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xdr:cNvSpPr/>
      </xdr:nvSpPr>
      <xdr:spPr>
        <a:xfrm>
          <a:off x="3312160" y="98689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xdr:cNvSpPr/>
      </xdr:nvSpPr>
      <xdr:spPr>
        <a:xfrm>
          <a:off x="2514600" y="9830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xdr:cNvSpPr/>
      </xdr:nvSpPr>
      <xdr:spPr>
        <a:xfrm>
          <a:off x="1739900" y="9841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xdr:cNvSpPr/>
      </xdr:nvSpPr>
      <xdr:spPr>
        <a:xfrm>
          <a:off x="965200" y="9786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72644</xdr:rowOff>
    </xdr:from>
    <xdr:to>
      <xdr:col>24</xdr:col>
      <xdr:colOff>114300</xdr:colOff>
      <xdr:row>60</xdr:row>
      <xdr:rowOff>2794</xdr:rowOff>
    </xdr:to>
    <xdr:sp macro="" textlink="">
      <xdr:nvSpPr>
        <xdr:cNvPr id="187" name="楕円 186"/>
        <xdr:cNvSpPr/>
      </xdr:nvSpPr>
      <xdr:spPr>
        <a:xfrm>
          <a:off x="4036060" y="9963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51071</xdr:rowOff>
    </xdr:from>
    <xdr:ext cx="405111" cy="259045"/>
    <xdr:sp macro="" textlink="">
      <xdr:nvSpPr>
        <xdr:cNvPr id="188" name="【体育館・プール】&#10;有形固定資産減価償却率該当値テキスト"/>
        <xdr:cNvSpPr txBox="1"/>
      </xdr:nvSpPr>
      <xdr:spPr>
        <a:xfrm>
          <a:off x="4124960" y="994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26924</xdr:rowOff>
    </xdr:from>
    <xdr:to>
      <xdr:col>20</xdr:col>
      <xdr:colOff>38100</xdr:colOff>
      <xdr:row>59</xdr:row>
      <xdr:rowOff>128524</xdr:rowOff>
    </xdr:to>
    <xdr:sp macro="" textlink="">
      <xdr:nvSpPr>
        <xdr:cNvPr id="189" name="楕円 188"/>
        <xdr:cNvSpPr/>
      </xdr:nvSpPr>
      <xdr:spPr>
        <a:xfrm>
          <a:off x="3312160" y="99176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77724</xdr:rowOff>
    </xdr:from>
    <xdr:to>
      <xdr:col>24</xdr:col>
      <xdr:colOff>63500</xdr:colOff>
      <xdr:row>59</xdr:row>
      <xdr:rowOff>123444</xdr:rowOff>
    </xdr:to>
    <xdr:cxnSp macro="">
      <xdr:nvCxnSpPr>
        <xdr:cNvPr id="190" name="直線コネクタ 189"/>
        <xdr:cNvCxnSpPr/>
      </xdr:nvCxnSpPr>
      <xdr:spPr>
        <a:xfrm>
          <a:off x="3355340" y="9968484"/>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150368</xdr:rowOff>
    </xdr:from>
    <xdr:to>
      <xdr:col>15</xdr:col>
      <xdr:colOff>101600</xdr:colOff>
      <xdr:row>59</xdr:row>
      <xdr:rowOff>80518</xdr:rowOff>
    </xdr:to>
    <xdr:sp macro="" textlink="">
      <xdr:nvSpPr>
        <xdr:cNvPr id="191" name="楕円 190"/>
        <xdr:cNvSpPr/>
      </xdr:nvSpPr>
      <xdr:spPr>
        <a:xfrm>
          <a:off x="2514600" y="9873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29718</xdr:rowOff>
    </xdr:from>
    <xdr:to>
      <xdr:col>19</xdr:col>
      <xdr:colOff>177800</xdr:colOff>
      <xdr:row>59</xdr:row>
      <xdr:rowOff>77724</xdr:rowOff>
    </xdr:to>
    <xdr:cxnSp macro="">
      <xdr:nvCxnSpPr>
        <xdr:cNvPr id="192" name="直線コネクタ 191"/>
        <xdr:cNvCxnSpPr/>
      </xdr:nvCxnSpPr>
      <xdr:spPr>
        <a:xfrm>
          <a:off x="2565400" y="9920478"/>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13208</xdr:rowOff>
    </xdr:from>
    <xdr:to>
      <xdr:col>10</xdr:col>
      <xdr:colOff>165100</xdr:colOff>
      <xdr:row>59</xdr:row>
      <xdr:rowOff>114808</xdr:rowOff>
    </xdr:to>
    <xdr:sp macro="" textlink="">
      <xdr:nvSpPr>
        <xdr:cNvPr id="193" name="楕円 192"/>
        <xdr:cNvSpPr/>
      </xdr:nvSpPr>
      <xdr:spPr>
        <a:xfrm>
          <a:off x="1739900" y="99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29718</xdr:rowOff>
    </xdr:from>
    <xdr:to>
      <xdr:col>15</xdr:col>
      <xdr:colOff>50800</xdr:colOff>
      <xdr:row>59</xdr:row>
      <xdr:rowOff>64008</xdr:rowOff>
    </xdr:to>
    <xdr:cxnSp macro="">
      <xdr:nvCxnSpPr>
        <xdr:cNvPr id="194" name="直線コネクタ 193"/>
        <xdr:cNvCxnSpPr/>
      </xdr:nvCxnSpPr>
      <xdr:spPr>
        <a:xfrm flipV="1">
          <a:off x="1790700" y="9920478"/>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8636</xdr:rowOff>
    </xdr:from>
    <xdr:to>
      <xdr:col>6</xdr:col>
      <xdr:colOff>38100</xdr:colOff>
      <xdr:row>59</xdr:row>
      <xdr:rowOff>110236</xdr:rowOff>
    </xdr:to>
    <xdr:sp macro="" textlink="">
      <xdr:nvSpPr>
        <xdr:cNvPr id="195" name="楕円 194"/>
        <xdr:cNvSpPr/>
      </xdr:nvSpPr>
      <xdr:spPr>
        <a:xfrm>
          <a:off x="965200" y="9899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59436</xdr:rowOff>
    </xdr:from>
    <xdr:to>
      <xdr:col>10</xdr:col>
      <xdr:colOff>114300</xdr:colOff>
      <xdr:row>59</xdr:row>
      <xdr:rowOff>64008</xdr:rowOff>
    </xdr:to>
    <xdr:cxnSp macro="">
      <xdr:nvCxnSpPr>
        <xdr:cNvPr id="196" name="直線コネクタ 195"/>
        <xdr:cNvCxnSpPr/>
      </xdr:nvCxnSpPr>
      <xdr:spPr>
        <a:xfrm>
          <a:off x="1008380" y="995019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xdr:cNvSpPr txBox="1"/>
      </xdr:nvSpPr>
      <xdr:spPr>
        <a:xfrm>
          <a:off x="3170564" y="964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xdr:cNvSpPr txBox="1"/>
      </xdr:nvSpPr>
      <xdr:spPr>
        <a:xfrm>
          <a:off x="238570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xdr:cNvSpPr txBox="1"/>
      </xdr:nvSpPr>
      <xdr:spPr>
        <a:xfrm>
          <a:off x="161100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xdr:cNvSpPr txBox="1"/>
      </xdr:nvSpPr>
      <xdr:spPr>
        <a:xfrm>
          <a:off x="83630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119651</xdr:rowOff>
    </xdr:from>
    <xdr:ext cx="405111" cy="259045"/>
    <xdr:sp macro="" textlink="">
      <xdr:nvSpPr>
        <xdr:cNvPr id="201" name="n_1mainValue【体育館・プール】&#10;有形固定資産減価償却率"/>
        <xdr:cNvSpPr txBox="1"/>
      </xdr:nvSpPr>
      <xdr:spPr>
        <a:xfrm>
          <a:off x="3170564" y="1001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71645</xdr:rowOff>
    </xdr:from>
    <xdr:ext cx="405111" cy="259045"/>
    <xdr:sp macro="" textlink="">
      <xdr:nvSpPr>
        <xdr:cNvPr id="202" name="n_2mainValue【体育館・プール】&#10;有形固定資産減価償却率"/>
        <xdr:cNvSpPr txBox="1"/>
      </xdr:nvSpPr>
      <xdr:spPr>
        <a:xfrm>
          <a:off x="2385704" y="996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105935</xdr:rowOff>
    </xdr:from>
    <xdr:ext cx="405111" cy="259045"/>
    <xdr:sp macro="" textlink="">
      <xdr:nvSpPr>
        <xdr:cNvPr id="203" name="n_3mainValue【体育館・プール】&#10;有形固定資産減価償却率"/>
        <xdr:cNvSpPr txBox="1"/>
      </xdr:nvSpPr>
      <xdr:spPr>
        <a:xfrm>
          <a:off x="1611004" y="9996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101363</xdr:rowOff>
    </xdr:from>
    <xdr:ext cx="405111" cy="259045"/>
    <xdr:sp macro="" textlink="">
      <xdr:nvSpPr>
        <xdr:cNvPr id="204" name="n_4mainValue【体育館・プール】&#10;有形固定資産減価償却率"/>
        <xdr:cNvSpPr txBox="1"/>
      </xdr:nvSpPr>
      <xdr:spPr>
        <a:xfrm>
          <a:off x="836304" y="9992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xdr:cNvCxnSpPr/>
      </xdr:nvCxnSpPr>
      <xdr:spPr>
        <a:xfrm flipV="1">
          <a:off x="9219565" y="9407434"/>
          <a:ext cx="0" cy="1273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xdr:cNvSpPr txBox="1"/>
      </xdr:nvSpPr>
      <xdr:spPr>
        <a:xfrm>
          <a:off x="9258300" y="1068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xdr:cNvCxnSpPr/>
      </xdr:nvCxnSpPr>
      <xdr:spPr>
        <a:xfrm>
          <a:off x="9154160" y="10680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xdr:cNvSpPr txBox="1"/>
      </xdr:nvSpPr>
      <xdr:spPr>
        <a:xfrm>
          <a:off x="9258300" y="919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xdr:cNvCxnSpPr/>
      </xdr:nvCxnSpPr>
      <xdr:spPr>
        <a:xfrm>
          <a:off x="9154160" y="9407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xdr:cNvSpPr txBox="1"/>
      </xdr:nvSpPr>
      <xdr:spPr>
        <a:xfrm>
          <a:off x="9258300" y="10149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xdr:cNvSpPr/>
      </xdr:nvSpPr>
      <xdr:spPr>
        <a:xfrm>
          <a:off x="9192260" y="102944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xdr:cNvSpPr/>
      </xdr:nvSpPr>
      <xdr:spPr>
        <a:xfrm>
          <a:off x="844550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xdr:cNvSpPr/>
      </xdr:nvSpPr>
      <xdr:spPr>
        <a:xfrm>
          <a:off x="7670800" y="1031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xdr:cNvSpPr/>
      </xdr:nvSpPr>
      <xdr:spPr>
        <a:xfrm>
          <a:off x="6873240" y="103532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xdr:cNvSpPr/>
      </xdr:nvSpPr>
      <xdr:spPr>
        <a:xfrm>
          <a:off x="6098540" y="10366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66766</xdr:rowOff>
    </xdr:from>
    <xdr:to>
      <xdr:col>55</xdr:col>
      <xdr:colOff>50800</xdr:colOff>
      <xdr:row>62</xdr:row>
      <xdr:rowOff>168366</xdr:rowOff>
    </xdr:to>
    <xdr:sp macro="" textlink="">
      <xdr:nvSpPr>
        <xdr:cNvPr id="246" name="楕円 245"/>
        <xdr:cNvSpPr/>
      </xdr:nvSpPr>
      <xdr:spPr>
        <a:xfrm>
          <a:off x="9192260" y="104604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45193</xdr:rowOff>
    </xdr:from>
    <xdr:ext cx="469744" cy="259045"/>
    <xdr:sp macro="" textlink="">
      <xdr:nvSpPr>
        <xdr:cNvPr id="247" name="【体育館・プール】&#10;一人当たり面積該当値テキスト"/>
        <xdr:cNvSpPr txBox="1"/>
      </xdr:nvSpPr>
      <xdr:spPr>
        <a:xfrm>
          <a:off x="9258300" y="1043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73297</xdr:rowOff>
    </xdr:from>
    <xdr:to>
      <xdr:col>50</xdr:col>
      <xdr:colOff>165100</xdr:colOff>
      <xdr:row>63</xdr:row>
      <xdr:rowOff>3447</xdr:rowOff>
    </xdr:to>
    <xdr:sp macro="" textlink="">
      <xdr:nvSpPr>
        <xdr:cNvPr id="248" name="楕円 247"/>
        <xdr:cNvSpPr/>
      </xdr:nvSpPr>
      <xdr:spPr>
        <a:xfrm>
          <a:off x="8445500" y="10466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117566</xdr:rowOff>
    </xdr:from>
    <xdr:to>
      <xdr:col>55</xdr:col>
      <xdr:colOff>0</xdr:colOff>
      <xdr:row>62</xdr:row>
      <xdr:rowOff>124097</xdr:rowOff>
    </xdr:to>
    <xdr:cxnSp macro="">
      <xdr:nvCxnSpPr>
        <xdr:cNvPr id="249" name="直線コネクタ 248"/>
        <xdr:cNvCxnSpPr/>
      </xdr:nvCxnSpPr>
      <xdr:spPr>
        <a:xfrm flipV="1">
          <a:off x="8496300" y="10511246"/>
          <a:ext cx="7239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73297</xdr:rowOff>
    </xdr:from>
    <xdr:to>
      <xdr:col>46</xdr:col>
      <xdr:colOff>38100</xdr:colOff>
      <xdr:row>63</xdr:row>
      <xdr:rowOff>3447</xdr:rowOff>
    </xdr:to>
    <xdr:sp macro="" textlink="">
      <xdr:nvSpPr>
        <xdr:cNvPr id="250" name="楕円 249"/>
        <xdr:cNvSpPr/>
      </xdr:nvSpPr>
      <xdr:spPr>
        <a:xfrm>
          <a:off x="7670800" y="104669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124097</xdr:rowOff>
    </xdr:from>
    <xdr:to>
      <xdr:col>50</xdr:col>
      <xdr:colOff>114300</xdr:colOff>
      <xdr:row>62</xdr:row>
      <xdr:rowOff>124097</xdr:rowOff>
    </xdr:to>
    <xdr:cxnSp macro="">
      <xdr:nvCxnSpPr>
        <xdr:cNvPr id="251" name="直線コネクタ 250"/>
        <xdr:cNvCxnSpPr/>
      </xdr:nvCxnSpPr>
      <xdr:spPr>
        <a:xfrm>
          <a:off x="7713980" y="1051777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76563</xdr:rowOff>
    </xdr:from>
    <xdr:to>
      <xdr:col>41</xdr:col>
      <xdr:colOff>101600</xdr:colOff>
      <xdr:row>63</xdr:row>
      <xdr:rowOff>6713</xdr:rowOff>
    </xdr:to>
    <xdr:sp macro="" textlink="">
      <xdr:nvSpPr>
        <xdr:cNvPr id="252" name="楕円 251"/>
        <xdr:cNvSpPr/>
      </xdr:nvSpPr>
      <xdr:spPr>
        <a:xfrm>
          <a:off x="6873240" y="10470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124097</xdr:rowOff>
    </xdr:from>
    <xdr:to>
      <xdr:col>45</xdr:col>
      <xdr:colOff>177800</xdr:colOff>
      <xdr:row>62</xdr:row>
      <xdr:rowOff>127363</xdr:rowOff>
    </xdr:to>
    <xdr:cxnSp macro="">
      <xdr:nvCxnSpPr>
        <xdr:cNvPr id="253" name="直線コネクタ 252"/>
        <xdr:cNvCxnSpPr/>
      </xdr:nvCxnSpPr>
      <xdr:spPr>
        <a:xfrm flipV="1">
          <a:off x="6924040" y="10517777"/>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56969</xdr:rowOff>
    </xdr:from>
    <xdr:to>
      <xdr:col>36</xdr:col>
      <xdr:colOff>165100</xdr:colOff>
      <xdr:row>62</xdr:row>
      <xdr:rowOff>158569</xdr:rowOff>
    </xdr:to>
    <xdr:sp macro="" textlink="">
      <xdr:nvSpPr>
        <xdr:cNvPr id="254" name="楕円 253"/>
        <xdr:cNvSpPr/>
      </xdr:nvSpPr>
      <xdr:spPr>
        <a:xfrm>
          <a:off x="6098540" y="1045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107769</xdr:rowOff>
    </xdr:from>
    <xdr:to>
      <xdr:col>41</xdr:col>
      <xdr:colOff>50800</xdr:colOff>
      <xdr:row>62</xdr:row>
      <xdr:rowOff>127363</xdr:rowOff>
    </xdr:to>
    <xdr:cxnSp macro="">
      <xdr:nvCxnSpPr>
        <xdr:cNvPr id="255" name="直線コネクタ 254"/>
        <xdr:cNvCxnSpPr/>
      </xdr:nvCxnSpPr>
      <xdr:spPr>
        <a:xfrm>
          <a:off x="6149340" y="10501449"/>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xdr:cNvSpPr txBox="1"/>
      </xdr:nvSpPr>
      <xdr:spPr>
        <a:xfrm>
          <a:off x="8271587"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xdr:cNvSpPr txBox="1"/>
      </xdr:nvSpPr>
      <xdr:spPr>
        <a:xfrm>
          <a:off x="750958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xdr:cNvSpPr txBox="1"/>
      </xdr:nvSpPr>
      <xdr:spPr>
        <a:xfrm>
          <a:off x="6712027" y="1013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xdr:cNvSpPr txBox="1"/>
      </xdr:nvSpPr>
      <xdr:spPr>
        <a:xfrm>
          <a:off x="5937327" y="1014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166024</xdr:rowOff>
    </xdr:from>
    <xdr:ext cx="469744" cy="259045"/>
    <xdr:sp macro="" textlink="">
      <xdr:nvSpPr>
        <xdr:cNvPr id="260" name="n_1mainValue【体育館・プール】&#10;一人当たり面積"/>
        <xdr:cNvSpPr txBox="1"/>
      </xdr:nvSpPr>
      <xdr:spPr>
        <a:xfrm>
          <a:off x="8271587" y="10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166024</xdr:rowOff>
    </xdr:from>
    <xdr:ext cx="469744" cy="259045"/>
    <xdr:sp macro="" textlink="">
      <xdr:nvSpPr>
        <xdr:cNvPr id="261" name="n_2mainValue【体育館・プール】&#10;一人当たり面積"/>
        <xdr:cNvSpPr txBox="1"/>
      </xdr:nvSpPr>
      <xdr:spPr>
        <a:xfrm>
          <a:off x="7509587" y="10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169290</xdr:rowOff>
    </xdr:from>
    <xdr:ext cx="469744" cy="259045"/>
    <xdr:sp macro="" textlink="">
      <xdr:nvSpPr>
        <xdr:cNvPr id="262" name="n_3mainValue【体育館・プール】&#10;一人当たり面積"/>
        <xdr:cNvSpPr txBox="1"/>
      </xdr:nvSpPr>
      <xdr:spPr>
        <a:xfrm>
          <a:off x="6712027" y="1056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149696</xdr:rowOff>
    </xdr:from>
    <xdr:ext cx="469744" cy="259045"/>
    <xdr:sp macro="" textlink="">
      <xdr:nvSpPr>
        <xdr:cNvPr id="263" name="n_4mainValue【体育館・プール】&#10;一人当たり面積"/>
        <xdr:cNvSpPr txBox="1"/>
      </xdr:nvSpPr>
      <xdr:spPr>
        <a:xfrm>
          <a:off x="5937327" y="1054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xdr:cNvCxnSpPr/>
      </xdr:nvCxnSpPr>
      <xdr:spPr>
        <a:xfrm flipV="1">
          <a:off x="4086225" y="13012674"/>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xdr:cNvSpPr txBox="1"/>
      </xdr:nvSpPr>
      <xdr:spPr>
        <a:xfrm>
          <a:off x="4124960" y="142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xdr:cNvCxnSpPr/>
      </xdr:nvCxnSpPr>
      <xdr:spPr>
        <a:xfrm>
          <a:off x="4020820" y="14197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xdr:cNvSpPr txBox="1"/>
      </xdr:nvSpPr>
      <xdr:spPr>
        <a:xfrm>
          <a:off x="4124960" y="1279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xdr:cNvCxnSpPr/>
      </xdr:nvCxnSpPr>
      <xdr:spPr>
        <a:xfrm>
          <a:off x="4020820" y="13012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109745</xdr:rowOff>
    </xdr:from>
    <xdr:ext cx="405111" cy="259045"/>
    <xdr:sp macro="" textlink="">
      <xdr:nvSpPr>
        <xdr:cNvPr id="291" name="【福祉施設】&#10;有形固定資産減価償却率平均値テキスト"/>
        <xdr:cNvSpPr txBox="1"/>
      </xdr:nvSpPr>
      <xdr:spPr>
        <a:xfrm>
          <a:off x="4124960" y="13520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xdr:cNvSpPr/>
      </xdr:nvSpPr>
      <xdr:spPr>
        <a:xfrm>
          <a:off x="403606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xdr:cNvSpPr/>
      </xdr:nvSpPr>
      <xdr:spPr>
        <a:xfrm>
          <a:off x="3312160" y="134945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xdr:cNvSpPr/>
      </xdr:nvSpPr>
      <xdr:spPr>
        <a:xfrm>
          <a:off x="2514600" y="13483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xdr:cNvSpPr/>
      </xdr:nvSpPr>
      <xdr:spPr>
        <a:xfrm>
          <a:off x="1739900" y="134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xdr:cNvSpPr/>
      </xdr:nvSpPr>
      <xdr:spPr>
        <a:xfrm>
          <a:off x="965200" y="13413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131318</xdr:rowOff>
    </xdr:from>
    <xdr:to>
      <xdr:col>24</xdr:col>
      <xdr:colOff>114300</xdr:colOff>
      <xdr:row>80</xdr:row>
      <xdr:rowOff>61468</xdr:rowOff>
    </xdr:to>
    <xdr:sp macro="" textlink="">
      <xdr:nvSpPr>
        <xdr:cNvPr id="302" name="楕円 301"/>
        <xdr:cNvSpPr/>
      </xdr:nvSpPr>
      <xdr:spPr>
        <a:xfrm>
          <a:off x="4036060" y="13374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154195</xdr:rowOff>
    </xdr:from>
    <xdr:ext cx="405111" cy="259045"/>
    <xdr:sp macro="" textlink="">
      <xdr:nvSpPr>
        <xdr:cNvPr id="303" name="【福祉施設】&#10;有形固定資産減価償却率該当値テキスト"/>
        <xdr:cNvSpPr txBox="1"/>
      </xdr:nvSpPr>
      <xdr:spPr>
        <a:xfrm>
          <a:off x="4124960" y="132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7874</xdr:rowOff>
    </xdr:from>
    <xdr:to>
      <xdr:col>20</xdr:col>
      <xdr:colOff>38100</xdr:colOff>
      <xdr:row>80</xdr:row>
      <xdr:rowOff>109474</xdr:rowOff>
    </xdr:to>
    <xdr:sp macro="" textlink="">
      <xdr:nvSpPr>
        <xdr:cNvPr id="304" name="楕円 303"/>
        <xdr:cNvSpPr/>
      </xdr:nvSpPr>
      <xdr:spPr>
        <a:xfrm>
          <a:off x="3312160" y="13419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xdr:rowOff>
    </xdr:from>
    <xdr:to>
      <xdr:col>24</xdr:col>
      <xdr:colOff>63500</xdr:colOff>
      <xdr:row>80</xdr:row>
      <xdr:rowOff>58674</xdr:rowOff>
    </xdr:to>
    <xdr:cxnSp macro="">
      <xdr:nvCxnSpPr>
        <xdr:cNvPr id="305" name="直線コネクタ 304"/>
        <xdr:cNvCxnSpPr/>
      </xdr:nvCxnSpPr>
      <xdr:spPr>
        <a:xfrm flipV="1">
          <a:off x="3355340" y="13421868"/>
          <a:ext cx="7315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126746</xdr:rowOff>
    </xdr:from>
    <xdr:to>
      <xdr:col>15</xdr:col>
      <xdr:colOff>101600</xdr:colOff>
      <xdr:row>80</xdr:row>
      <xdr:rowOff>56896</xdr:rowOff>
    </xdr:to>
    <xdr:sp macro="" textlink="">
      <xdr:nvSpPr>
        <xdr:cNvPr id="306" name="楕円 305"/>
        <xdr:cNvSpPr/>
      </xdr:nvSpPr>
      <xdr:spPr>
        <a:xfrm>
          <a:off x="2514600" y="13370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xdr:rowOff>
    </xdr:from>
    <xdr:to>
      <xdr:col>19</xdr:col>
      <xdr:colOff>177800</xdr:colOff>
      <xdr:row>80</xdr:row>
      <xdr:rowOff>58674</xdr:rowOff>
    </xdr:to>
    <xdr:cxnSp macro="">
      <xdr:nvCxnSpPr>
        <xdr:cNvPr id="307" name="直線コネクタ 306"/>
        <xdr:cNvCxnSpPr/>
      </xdr:nvCxnSpPr>
      <xdr:spPr>
        <a:xfrm>
          <a:off x="2565400" y="13417296"/>
          <a:ext cx="78994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74168</xdr:rowOff>
    </xdr:from>
    <xdr:to>
      <xdr:col>10</xdr:col>
      <xdr:colOff>165100</xdr:colOff>
      <xdr:row>80</xdr:row>
      <xdr:rowOff>4318</xdr:rowOff>
    </xdr:to>
    <xdr:sp macro="" textlink="">
      <xdr:nvSpPr>
        <xdr:cNvPr id="308" name="楕円 307"/>
        <xdr:cNvSpPr/>
      </xdr:nvSpPr>
      <xdr:spPr>
        <a:xfrm>
          <a:off x="1739900" y="13317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124968</xdr:rowOff>
    </xdr:from>
    <xdr:to>
      <xdr:col>15</xdr:col>
      <xdr:colOff>50800</xdr:colOff>
      <xdr:row>80</xdr:row>
      <xdr:rowOff>6096</xdr:rowOff>
    </xdr:to>
    <xdr:cxnSp macro="">
      <xdr:nvCxnSpPr>
        <xdr:cNvPr id="309" name="直線コネクタ 308"/>
        <xdr:cNvCxnSpPr/>
      </xdr:nvCxnSpPr>
      <xdr:spPr>
        <a:xfrm>
          <a:off x="1790700" y="13368528"/>
          <a:ext cx="7747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19304</xdr:rowOff>
    </xdr:from>
    <xdr:to>
      <xdr:col>6</xdr:col>
      <xdr:colOff>38100</xdr:colOff>
      <xdr:row>79</xdr:row>
      <xdr:rowOff>120904</xdr:rowOff>
    </xdr:to>
    <xdr:sp macro="" textlink="">
      <xdr:nvSpPr>
        <xdr:cNvPr id="310" name="楕円 309"/>
        <xdr:cNvSpPr/>
      </xdr:nvSpPr>
      <xdr:spPr>
        <a:xfrm>
          <a:off x="965200" y="132628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70104</xdr:rowOff>
    </xdr:from>
    <xdr:to>
      <xdr:col>10</xdr:col>
      <xdr:colOff>114300</xdr:colOff>
      <xdr:row>79</xdr:row>
      <xdr:rowOff>124968</xdr:rowOff>
    </xdr:to>
    <xdr:cxnSp macro="">
      <xdr:nvCxnSpPr>
        <xdr:cNvPr id="311" name="直線コネクタ 310"/>
        <xdr:cNvCxnSpPr/>
      </xdr:nvCxnSpPr>
      <xdr:spPr>
        <a:xfrm>
          <a:off x="1008380" y="13313664"/>
          <a:ext cx="7823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4590</xdr:rowOff>
    </xdr:from>
    <xdr:ext cx="405111" cy="259045"/>
    <xdr:sp macro="" textlink="">
      <xdr:nvSpPr>
        <xdr:cNvPr id="312" name="n_1aveValue【福祉施設】&#10;有形固定資産減価償却率"/>
        <xdr:cNvSpPr txBox="1"/>
      </xdr:nvSpPr>
      <xdr:spPr>
        <a:xfrm>
          <a:off x="3170564" y="1358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164609</xdr:rowOff>
    </xdr:from>
    <xdr:ext cx="405111" cy="259045"/>
    <xdr:sp macro="" textlink="">
      <xdr:nvSpPr>
        <xdr:cNvPr id="313" name="n_2aveValue【福祉施設】&#10;有形固定資産減価償却率"/>
        <xdr:cNvSpPr txBox="1"/>
      </xdr:nvSpPr>
      <xdr:spPr>
        <a:xfrm>
          <a:off x="2385704" y="13575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14" name="n_3aveValue【福祉施設】&#10;有形固定資産減価償却率"/>
        <xdr:cNvSpPr txBox="1"/>
      </xdr:nvSpPr>
      <xdr:spPr>
        <a:xfrm>
          <a:off x="1611004" y="1355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5" name="n_4aveValue【福祉施設】&#10;有形固定資産減価償却率"/>
        <xdr:cNvSpPr txBox="1"/>
      </xdr:nvSpPr>
      <xdr:spPr>
        <a:xfrm>
          <a:off x="836304" y="1350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126001</xdr:rowOff>
    </xdr:from>
    <xdr:ext cx="405111" cy="259045"/>
    <xdr:sp macro="" textlink="">
      <xdr:nvSpPr>
        <xdr:cNvPr id="316" name="n_1mainValue【福祉施設】&#10;有形固定資産減価償却率"/>
        <xdr:cNvSpPr txBox="1"/>
      </xdr:nvSpPr>
      <xdr:spPr>
        <a:xfrm>
          <a:off x="3170564" y="1320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73423</xdr:rowOff>
    </xdr:from>
    <xdr:ext cx="405111" cy="259045"/>
    <xdr:sp macro="" textlink="">
      <xdr:nvSpPr>
        <xdr:cNvPr id="317" name="n_2mainValue【福祉施設】&#10;有形固定資産減価償却率"/>
        <xdr:cNvSpPr txBox="1"/>
      </xdr:nvSpPr>
      <xdr:spPr>
        <a:xfrm>
          <a:off x="2385704" y="1314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20845</xdr:rowOff>
    </xdr:from>
    <xdr:ext cx="405111" cy="259045"/>
    <xdr:sp macro="" textlink="">
      <xdr:nvSpPr>
        <xdr:cNvPr id="318" name="n_3mainValue【福祉施設】&#10;有形固定資産減価償却率"/>
        <xdr:cNvSpPr txBox="1"/>
      </xdr:nvSpPr>
      <xdr:spPr>
        <a:xfrm>
          <a:off x="1611004" y="1309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137431</xdr:rowOff>
    </xdr:from>
    <xdr:ext cx="405111" cy="259045"/>
    <xdr:sp macro="" textlink="">
      <xdr:nvSpPr>
        <xdr:cNvPr id="319" name="n_4mainValue【福祉施設】&#10;有形固定資産減価償却率"/>
        <xdr:cNvSpPr txBox="1"/>
      </xdr:nvSpPr>
      <xdr:spPr>
        <a:xfrm>
          <a:off x="836304" y="130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xdr:cNvCxnSpPr/>
      </xdr:nvCxnSpPr>
      <xdr:spPr>
        <a:xfrm flipV="1">
          <a:off x="9219565" y="13035534"/>
          <a:ext cx="0" cy="135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xdr:cNvSpPr txBox="1"/>
      </xdr:nvSpPr>
      <xdr:spPr>
        <a:xfrm>
          <a:off x="9258300" y="1439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xdr:cNvCxnSpPr/>
      </xdr:nvCxnSpPr>
      <xdr:spPr>
        <a:xfrm>
          <a:off x="9154160" y="14394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xdr:cNvSpPr txBox="1"/>
      </xdr:nvSpPr>
      <xdr:spPr>
        <a:xfrm>
          <a:off x="9258300" y="1281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xdr:cNvCxnSpPr/>
      </xdr:nvCxnSpPr>
      <xdr:spPr>
        <a:xfrm>
          <a:off x="9154160" y="130355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xdr:cNvSpPr txBox="1"/>
      </xdr:nvSpPr>
      <xdr:spPr>
        <a:xfrm>
          <a:off x="9258300" y="13598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xdr:cNvSpPr/>
      </xdr:nvSpPr>
      <xdr:spPr>
        <a:xfrm>
          <a:off x="9192260" y="137467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xdr:cNvSpPr/>
      </xdr:nvSpPr>
      <xdr:spPr>
        <a:xfrm>
          <a:off x="844550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xdr:cNvSpPr/>
      </xdr:nvSpPr>
      <xdr:spPr>
        <a:xfrm>
          <a:off x="7670800" y="1373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xdr:cNvSpPr/>
      </xdr:nvSpPr>
      <xdr:spPr>
        <a:xfrm>
          <a:off x="6873240" y="13682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xdr:cNvSpPr/>
      </xdr:nvSpPr>
      <xdr:spPr>
        <a:xfrm>
          <a:off x="6098540" y="137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74168</xdr:rowOff>
    </xdr:from>
    <xdr:to>
      <xdr:col>55</xdr:col>
      <xdr:colOff>50800</xdr:colOff>
      <xdr:row>85</xdr:row>
      <xdr:rowOff>4318</xdr:rowOff>
    </xdr:to>
    <xdr:sp macro="" textlink="">
      <xdr:nvSpPr>
        <xdr:cNvPr id="357" name="楕円 356"/>
        <xdr:cNvSpPr/>
      </xdr:nvSpPr>
      <xdr:spPr>
        <a:xfrm>
          <a:off x="9192260" y="14155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52595</xdr:rowOff>
    </xdr:from>
    <xdr:ext cx="469744" cy="259045"/>
    <xdr:sp macro="" textlink="">
      <xdr:nvSpPr>
        <xdr:cNvPr id="358" name="【福祉施設】&#10;一人当たり面積該当値テキスト"/>
        <xdr:cNvSpPr txBox="1"/>
      </xdr:nvSpPr>
      <xdr:spPr>
        <a:xfrm>
          <a:off x="9258300" y="1413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74168</xdr:rowOff>
    </xdr:from>
    <xdr:to>
      <xdr:col>50</xdr:col>
      <xdr:colOff>165100</xdr:colOff>
      <xdr:row>85</xdr:row>
      <xdr:rowOff>4318</xdr:rowOff>
    </xdr:to>
    <xdr:sp macro="" textlink="">
      <xdr:nvSpPr>
        <xdr:cNvPr id="359" name="楕円 358"/>
        <xdr:cNvSpPr/>
      </xdr:nvSpPr>
      <xdr:spPr>
        <a:xfrm>
          <a:off x="8445500" y="14155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124968</xdr:rowOff>
    </xdr:from>
    <xdr:to>
      <xdr:col>55</xdr:col>
      <xdr:colOff>0</xdr:colOff>
      <xdr:row>84</xdr:row>
      <xdr:rowOff>124968</xdr:rowOff>
    </xdr:to>
    <xdr:cxnSp macro="">
      <xdr:nvCxnSpPr>
        <xdr:cNvPr id="360" name="直線コネクタ 359"/>
        <xdr:cNvCxnSpPr/>
      </xdr:nvCxnSpPr>
      <xdr:spPr>
        <a:xfrm>
          <a:off x="8496300" y="1420672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74168</xdr:rowOff>
    </xdr:from>
    <xdr:to>
      <xdr:col>46</xdr:col>
      <xdr:colOff>38100</xdr:colOff>
      <xdr:row>85</xdr:row>
      <xdr:rowOff>4318</xdr:rowOff>
    </xdr:to>
    <xdr:sp macro="" textlink="">
      <xdr:nvSpPr>
        <xdr:cNvPr id="361" name="楕円 360"/>
        <xdr:cNvSpPr/>
      </xdr:nvSpPr>
      <xdr:spPr>
        <a:xfrm>
          <a:off x="7670800" y="14155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124968</xdr:rowOff>
    </xdr:from>
    <xdr:to>
      <xdr:col>50</xdr:col>
      <xdr:colOff>114300</xdr:colOff>
      <xdr:row>84</xdr:row>
      <xdr:rowOff>124968</xdr:rowOff>
    </xdr:to>
    <xdr:cxnSp macro="">
      <xdr:nvCxnSpPr>
        <xdr:cNvPr id="362" name="直線コネクタ 361"/>
        <xdr:cNvCxnSpPr/>
      </xdr:nvCxnSpPr>
      <xdr:spPr>
        <a:xfrm>
          <a:off x="7713980" y="1420672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74168</xdr:rowOff>
    </xdr:from>
    <xdr:to>
      <xdr:col>41</xdr:col>
      <xdr:colOff>101600</xdr:colOff>
      <xdr:row>85</xdr:row>
      <xdr:rowOff>4318</xdr:rowOff>
    </xdr:to>
    <xdr:sp macro="" textlink="">
      <xdr:nvSpPr>
        <xdr:cNvPr id="363" name="楕円 362"/>
        <xdr:cNvSpPr/>
      </xdr:nvSpPr>
      <xdr:spPr>
        <a:xfrm>
          <a:off x="6873240" y="14155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124968</xdr:rowOff>
    </xdr:from>
    <xdr:to>
      <xdr:col>45</xdr:col>
      <xdr:colOff>177800</xdr:colOff>
      <xdr:row>84</xdr:row>
      <xdr:rowOff>124968</xdr:rowOff>
    </xdr:to>
    <xdr:cxnSp macro="">
      <xdr:nvCxnSpPr>
        <xdr:cNvPr id="364" name="直線コネクタ 363"/>
        <xdr:cNvCxnSpPr/>
      </xdr:nvCxnSpPr>
      <xdr:spPr>
        <a:xfrm>
          <a:off x="6924040" y="142067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74168</xdr:rowOff>
    </xdr:from>
    <xdr:to>
      <xdr:col>36</xdr:col>
      <xdr:colOff>165100</xdr:colOff>
      <xdr:row>85</xdr:row>
      <xdr:rowOff>4318</xdr:rowOff>
    </xdr:to>
    <xdr:sp macro="" textlink="">
      <xdr:nvSpPr>
        <xdr:cNvPr id="365" name="楕円 364"/>
        <xdr:cNvSpPr/>
      </xdr:nvSpPr>
      <xdr:spPr>
        <a:xfrm>
          <a:off x="6098540" y="14155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124968</xdr:rowOff>
    </xdr:from>
    <xdr:to>
      <xdr:col>41</xdr:col>
      <xdr:colOff>50800</xdr:colOff>
      <xdr:row>84</xdr:row>
      <xdr:rowOff>124968</xdr:rowOff>
    </xdr:to>
    <xdr:cxnSp macro="">
      <xdr:nvCxnSpPr>
        <xdr:cNvPr id="366" name="直線コネクタ 365"/>
        <xdr:cNvCxnSpPr/>
      </xdr:nvCxnSpPr>
      <xdr:spPr>
        <a:xfrm>
          <a:off x="6149340" y="142067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xdr:cNvSpPr txBox="1"/>
      </xdr:nvSpPr>
      <xdr:spPr>
        <a:xfrm>
          <a:off x="827158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xdr:cNvSpPr txBox="1"/>
      </xdr:nvSpPr>
      <xdr:spPr>
        <a:xfrm>
          <a:off x="750958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macro="" textlink="">
      <xdr:nvSpPr>
        <xdr:cNvPr id="369" name="n_3aveValue【福祉施設】&#10;一人当たり面積"/>
        <xdr:cNvSpPr txBox="1"/>
      </xdr:nvSpPr>
      <xdr:spPr>
        <a:xfrm>
          <a:off x="6712027" y="1346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70" name="n_4aveValue【福祉施設】&#10;一人当たり面積"/>
        <xdr:cNvSpPr txBox="1"/>
      </xdr:nvSpPr>
      <xdr:spPr>
        <a:xfrm>
          <a:off x="5937327" y="135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166895</xdr:rowOff>
    </xdr:from>
    <xdr:ext cx="469744" cy="259045"/>
    <xdr:sp macro="" textlink="">
      <xdr:nvSpPr>
        <xdr:cNvPr id="371" name="n_1mainValue【福祉施設】&#10;一人当たり面積"/>
        <xdr:cNvSpPr txBox="1"/>
      </xdr:nvSpPr>
      <xdr:spPr>
        <a:xfrm>
          <a:off x="827158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166895</xdr:rowOff>
    </xdr:from>
    <xdr:ext cx="469744" cy="259045"/>
    <xdr:sp macro="" textlink="">
      <xdr:nvSpPr>
        <xdr:cNvPr id="372" name="n_2mainValue【福祉施設】&#10;一人当たり面積"/>
        <xdr:cNvSpPr txBox="1"/>
      </xdr:nvSpPr>
      <xdr:spPr>
        <a:xfrm>
          <a:off x="750958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166895</xdr:rowOff>
    </xdr:from>
    <xdr:ext cx="469744" cy="259045"/>
    <xdr:sp macro="" textlink="">
      <xdr:nvSpPr>
        <xdr:cNvPr id="373" name="n_3mainValue【福祉施設】&#10;一人当たり面積"/>
        <xdr:cNvSpPr txBox="1"/>
      </xdr:nvSpPr>
      <xdr:spPr>
        <a:xfrm>
          <a:off x="671202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166895</xdr:rowOff>
    </xdr:from>
    <xdr:ext cx="469744" cy="259045"/>
    <xdr:sp macro="" textlink="">
      <xdr:nvSpPr>
        <xdr:cNvPr id="374" name="n_4mainValue【福祉施設】&#10;一人当たり面積"/>
        <xdr:cNvSpPr txBox="1"/>
      </xdr:nvSpPr>
      <xdr:spPr>
        <a:xfrm>
          <a:off x="593732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xdr:cNvCxnSpPr/>
      </xdr:nvCxnSpPr>
      <xdr:spPr>
        <a:xfrm flipV="1">
          <a:off x="4086225" y="16905514"/>
          <a:ext cx="0" cy="1368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xdr:cNvSpPr txBox="1"/>
      </xdr:nvSpPr>
      <xdr:spPr>
        <a:xfrm>
          <a:off x="4124960" y="182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xdr:cNvCxnSpPr/>
      </xdr:nvCxnSpPr>
      <xdr:spPr>
        <a:xfrm>
          <a:off x="4020820" y="1827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xdr:cNvSpPr txBox="1"/>
      </xdr:nvSpPr>
      <xdr:spPr>
        <a:xfrm>
          <a:off x="4124960" y="16684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xdr:cNvCxnSpPr/>
      </xdr:nvCxnSpPr>
      <xdr:spPr>
        <a:xfrm>
          <a:off x="4020820" y="169055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124658</xdr:rowOff>
    </xdr:from>
    <xdr:ext cx="405111" cy="259045"/>
    <xdr:sp macro="" textlink="">
      <xdr:nvSpPr>
        <xdr:cNvPr id="405" name="【市民会館】&#10;有形固定資産減価償却率平均値テキスト"/>
        <xdr:cNvSpPr txBox="1"/>
      </xdr:nvSpPr>
      <xdr:spPr>
        <a:xfrm>
          <a:off x="4124960" y="175592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xdr:cNvSpPr/>
      </xdr:nvSpPr>
      <xdr:spPr>
        <a:xfrm>
          <a:off x="4036060" y="17580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xdr:cNvSpPr/>
      </xdr:nvSpPr>
      <xdr:spPr>
        <a:xfrm>
          <a:off x="3312160" y="17548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xdr:cNvSpPr/>
      </xdr:nvSpPr>
      <xdr:spPr>
        <a:xfrm>
          <a:off x="251460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xdr:cNvSpPr/>
      </xdr:nvSpPr>
      <xdr:spPr>
        <a:xfrm>
          <a:off x="173990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xdr:cNvSpPr/>
      </xdr:nvSpPr>
      <xdr:spPr>
        <a:xfrm>
          <a:off x="965200" y="17441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16" name="楕円 415"/>
        <xdr:cNvSpPr/>
      </xdr:nvSpPr>
      <xdr:spPr>
        <a:xfrm>
          <a:off x="4036060" y="17549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138084</xdr:rowOff>
    </xdr:from>
    <xdr:ext cx="405111" cy="259045"/>
    <xdr:sp macro="" textlink="">
      <xdr:nvSpPr>
        <xdr:cNvPr id="417" name="【市民会館】&#10;有形固定資産減価償却率該当値テキスト"/>
        <xdr:cNvSpPr txBox="1"/>
      </xdr:nvSpPr>
      <xdr:spPr>
        <a:xfrm>
          <a:off x="4124960" y="1740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79284</xdr:rowOff>
    </xdr:from>
    <xdr:to>
      <xdr:col>20</xdr:col>
      <xdr:colOff>38100</xdr:colOff>
      <xdr:row>105</xdr:row>
      <xdr:rowOff>9434</xdr:rowOff>
    </xdr:to>
    <xdr:sp macro="" textlink="">
      <xdr:nvSpPr>
        <xdr:cNvPr id="418" name="楕円 417"/>
        <xdr:cNvSpPr/>
      </xdr:nvSpPr>
      <xdr:spPr>
        <a:xfrm>
          <a:off x="3312160" y="175138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130084</xdr:rowOff>
    </xdr:from>
    <xdr:to>
      <xdr:col>24</xdr:col>
      <xdr:colOff>63500</xdr:colOff>
      <xdr:row>104</xdr:row>
      <xdr:rowOff>166007</xdr:rowOff>
    </xdr:to>
    <xdr:cxnSp macro="">
      <xdr:nvCxnSpPr>
        <xdr:cNvPr id="419" name="直線コネクタ 418"/>
        <xdr:cNvCxnSpPr/>
      </xdr:nvCxnSpPr>
      <xdr:spPr>
        <a:xfrm>
          <a:off x="3355340" y="17564644"/>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43362</xdr:rowOff>
    </xdr:from>
    <xdr:to>
      <xdr:col>15</xdr:col>
      <xdr:colOff>101600</xdr:colOff>
      <xdr:row>104</xdr:row>
      <xdr:rowOff>144962</xdr:rowOff>
    </xdr:to>
    <xdr:sp macro="" textlink="">
      <xdr:nvSpPr>
        <xdr:cNvPr id="420" name="楕円 419"/>
        <xdr:cNvSpPr/>
      </xdr:nvSpPr>
      <xdr:spPr>
        <a:xfrm>
          <a:off x="2514600" y="1747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94162</xdr:rowOff>
    </xdr:from>
    <xdr:to>
      <xdr:col>19</xdr:col>
      <xdr:colOff>177800</xdr:colOff>
      <xdr:row>104</xdr:row>
      <xdr:rowOff>130084</xdr:rowOff>
    </xdr:to>
    <xdr:cxnSp macro="">
      <xdr:nvCxnSpPr>
        <xdr:cNvPr id="421" name="直線コネクタ 420"/>
        <xdr:cNvCxnSpPr/>
      </xdr:nvCxnSpPr>
      <xdr:spPr>
        <a:xfrm>
          <a:off x="2565400" y="17528722"/>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22" name="楕円 421"/>
        <xdr:cNvSpPr/>
      </xdr:nvSpPr>
      <xdr:spPr>
        <a:xfrm>
          <a:off x="1739900" y="174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58238</xdr:rowOff>
    </xdr:from>
    <xdr:to>
      <xdr:col>15</xdr:col>
      <xdr:colOff>50800</xdr:colOff>
      <xdr:row>104</xdr:row>
      <xdr:rowOff>94162</xdr:rowOff>
    </xdr:to>
    <xdr:cxnSp macro="">
      <xdr:nvCxnSpPr>
        <xdr:cNvPr id="423" name="直線コネクタ 422"/>
        <xdr:cNvCxnSpPr/>
      </xdr:nvCxnSpPr>
      <xdr:spPr>
        <a:xfrm>
          <a:off x="1790700" y="17492798"/>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102144</xdr:rowOff>
    </xdr:from>
    <xdr:to>
      <xdr:col>6</xdr:col>
      <xdr:colOff>38100</xdr:colOff>
      <xdr:row>105</xdr:row>
      <xdr:rowOff>32294</xdr:rowOff>
    </xdr:to>
    <xdr:sp macro="" textlink="">
      <xdr:nvSpPr>
        <xdr:cNvPr id="424" name="楕円 423"/>
        <xdr:cNvSpPr/>
      </xdr:nvSpPr>
      <xdr:spPr>
        <a:xfrm>
          <a:off x="965200" y="175367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58238</xdr:rowOff>
    </xdr:from>
    <xdr:to>
      <xdr:col>10</xdr:col>
      <xdr:colOff>114300</xdr:colOff>
      <xdr:row>104</xdr:row>
      <xdr:rowOff>152944</xdr:rowOff>
    </xdr:to>
    <xdr:cxnSp macro="">
      <xdr:nvCxnSpPr>
        <xdr:cNvPr id="425" name="直線コネクタ 424"/>
        <xdr:cNvCxnSpPr/>
      </xdr:nvCxnSpPr>
      <xdr:spPr>
        <a:xfrm flipV="1">
          <a:off x="1008380" y="17492798"/>
          <a:ext cx="78232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426" name="n_1aveValue【市民会館】&#10;有形固定資産減価償却率"/>
        <xdr:cNvSpPr txBox="1"/>
      </xdr:nvSpPr>
      <xdr:spPr>
        <a:xfrm>
          <a:off x="3170564" y="1763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427" name="n_2aveValue【市民会館】&#10;有形固定資産減価償却率"/>
        <xdr:cNvSpPr txBox="1"/>
      </xdr:nvSpPr>
      <xdr:spPr>
        <a:xfrm>
          <a:off x="2385704" y="1760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28" name="n_3aveValue【市民会館】&#10;有形固定資産減価償却率"/>
        <xdr:cNvSpPr txBox="1"/>
      </xdr:nvSpPr>
      <xdr:spPr>
        <a:xfrm>
          <a:off x="1611004" y="1758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29" name="n_4aveValue【市民会館】&#10;有形固定資産減価償却率"/>
        <xdr:cNvSpPr txBox="1"/>
      </xdr:nvSpPr>
      <xdr:spPr>
        <a:xfrm>
          <a:off x="836304" y="1722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25961</xdr:rowOff>
    </xdr:from>
    <xdr:ext cx="405111" cy="259045"/>
    <xdr:sp macro="" textlink="">
      <xdr:nvSpPr>
        <xdr:cNvPr id="430" name="n_1mainValue【市民会館】&#10;有形固定資産減価償却率"/>
        <xdr:cNvSpPr txBox="1"/>
      </xdr:nvSpPr>
      <xdr:spPr>
        <a:xfrm>
          <a:off x="317056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161489</xdr:rowOff>
    </xdr:from>
    <xdr:ext cx="405111" cy="259045"/>
    <xdr:sp macro="" textlink="">
      <xdr:nvSpPr>
        <xdr:cNvPr id="431" name="n_2mainValue【市民会館】&#10;有形固定資産減価償却率"/>
        <xdr:cNvSpPr txBox="1"/>
      </xdr:nvSpPr>
      <xdr:spPr>
        <a:xfrm>
          <a:off x="2385704"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125565</xdr:rowOff>
    </xdr:from>
    <xdr:ext cx="405111" cy="259045"/>
    <xdr:sp macro="" textlink="">
      <xdr:nvSpPr>
        <xdr:cNvPr id="432" name="n_3mainValue【市民会館】&#10;有形固定資産減価償却率"/>
        <xdr:cNvSpPr txBox="1"/>
      </xdr:nvSpPr>
      <xdr:spPr>
        <a:xfrm>
          <a:off x="1611004" y="1722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23421</xdr:rowOff>
    </xdr:from>
    <xdr:ext cx="405111" cy="259045"/>
    <xdr:sp macro="" textlink="">
      <xdr:nvSpPr>
        <xdr:cNvPr id="433" name="n_4mainValue【市民会館】&#10;有形固定資産減価償却率"/>
        <xdr:cNvSpPr txBox="1"/>
      </xdr:nvSpPr>
      <xdr:spPr>
        <a:xfrm>
          <a:off x="836304" y="1762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xdr:cNvCxnSpPr/>
      </xdr:nvCxnSpPr>
      <xdr:spPr>
        <a:xfrm flipV="1">
          <a:off x="9219565" y="16965929"/>
          <a:ext cx="0" cy="1238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xdr:cNvSpPr txBox="1"/>
      </xdr:nvSpPr>
      <xdr:spPr>
        <a:xfrm>
          <a:off x="9258300" y="1820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xdr:cNvCxnSpPr/>
      </xdr:nvCxnSpPr>
      <xdr:spPr>
        <a:xfrm>
          <a:off x="9154160" y="18204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xdr:cNvSpPr txBox="1"/>
      </xdr:nvSpPr>
      <xdr:spPr>
        <a:xfrm>
          <a:off x="9258300" y="1674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xdr:cNvCxnSpPr/>
      </xdr:nvCxnSpPr>
      <xdr:spPr>
        <a:xfrm>
          <a:off x="9154160" y="169659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21607</xdr:rowOff>
    </xdr:from>
    <xdr:ext cx="469744" cy="259045"/>
    <xdr:sp macro="" textlink="">
      <xdr:nvSpPr>
        <xdr:cNvPr id="462" name="【市民会館】&#10;一人当たり面積平均値テキスト"/>
        <xdr:cNvSpPr txBox="1"/>
      </xdr:nvSpPr>
      <xdr:spPr>
        <a:xfrm>
          <a:off x="9258300" y="1762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xdr:cNvSpPr/>
      </xdr:nvSpPr>
      <xdr:spPr>
        <a:xfrm>
          <a:off x="9192260" y="17772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xdr:cNvSpPr/>
      </xdr:nvSpPr>
      <xdr:spPr>
        <a:xfrm>
          <a:off x="8445500" y="17764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xdr:cNvSpPr/>
      </xdr:nvSpPr>
      <xdr:spPr>
        <a:xfrm>
          <a:off x="7670800" y="17768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xdr:cNvSpPr/>
      </xdr:nvSpPr>
      <xdr:spPr>
        <a:xfrm>
          <a:off x="6873240" y="177457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xdr:cNvSpPr/>
      </xdr:nvSpPr>
      <xdr:spPr>
        <a:xfrm>
          <a:off x="6098540" y="1773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82550</xdr:rowOff>
    </xdr:from>
    <xdr:to>
      <xdr:col>55</xdr:col>
      <xdr:colOff>50800</xdr:colOff>
      <xdr:row>107</xdr:row>
      <xdr:rowOff>12700</xdr:rowOff>
    </xdr:to>
    <xdr:sp macro="" textlink="">
      <xdr:nvSpPr>
        <xdr:cNvPr id="473" name="楕円 472"/>
        <xdr:cNvSpPr/>
      </xdr:nvSpPr>
      <xdr:spPr>
        <a:xfrm>
          <a:off x="9192260" y="17852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60977</xdr:rowOff>
    </xdr:from>
    <xdr:ext cx="469744" cy="259045"/>
    <xdr:sp macro="" textlink="">
      <xdr:nvSpPr>
        <xdr:cNvPr id="474" name="【市民会館】&#10;一人当たり面積該当値テキスト"/>
        <xdr:cNvSpPr txBox="1"/>
      </xdr:nvSpPr>
      <xdr:spPr>
        <a:xfrm>
          <a:off x="9258300" y="1783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86361</xdr:rowOff>
    </xdr:from>
    <xdr:to>
      <xdr:col>50</xdr:col>
      <xdr:colOff>165100</xdr:colOff>
      <xdr:row>107</xdr:row>
      <xdr:rowOff>16511</xdr:rowOff>
    </xdr:to>
    <xdr:sp macro="" textlink="">
      <xdr:nvSpPr>
        <xdr:cNvPr id="475" name="楕円 474"/>
        <xdr:cNvSpPr/>
      </xdr:nvSpPr>
      <xdr:spPr>
        <a:xfrm>
          <a:off x="8445500" y="17856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133350</xdr:rowOff>
    </xdr:from>
    <xdr:to>
      <xdr:col>55</xdr:col>
      <xdr:colOff>0</xdr:colOff>
      <xdr:row>106</xdr:row>
      <xdr:rowOff>137161</xdr:rowOff>
    </xdr:to>
    <xdr:cxnSp macro="">
      <xdr:nvCxnSpPr>
        <xdr:cNvPr id="476" name="直線コネクタ 475"/>
        <xdr:cNvCxnSpPr/>
      </xdr:nvCxnSpPr>
      <xdr:spPr>
        <a:xfrm flipV="1">
          <a:off x="8496300" y="17903190"/>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7" name="楕円 476"/>
        <xdr:cNvSpPr/>
      </xdr:nvSpPr>
      <xdr:spPr>
        <a:xfrm>
          <a:off x="7670800" y="17856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137161</xdr:rowOff>
    </xdr:from>
    <xdr:to>
      <xdr:col>50</xdr:col>
      <xdr:colOff>114300</xdr:colOff>
      <xdr:row>106</xdr:row>
      <xdr:rowOff>137161</xdr:rowOff>
    </xdr:to>
    <xdr:cxnSp macro="">
      <xdr:nvCxnSpPr>
        <xdr:cNvPr id="478" name="直線コネクタ 477"/>
        <xdr:cNvCxnSpPr/>
      </xdr:nvCxnSpPr>
      <xdr:spPr>
        <a:xfrm>
          <a:off x="7713980" y="1790700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90170</xdr:rowOff>
    </xdr:from>
    <xdr:to>
      <xdr:col>41</xdr:col>
      <xdr:colOff>101600</xdr:colOff>
      <xdr:row>107</xdr:row>
      <xdr:rowOff>20320</xdr:rowOff>
    </xdr:to>
    <xdr:sp macro="" textlink="">
      <xdr:nvSpPr>
        <xdr:cNvPr id="479" name="楕円 478"/>
        <xdr:cNvSpPr/>
      </xdr:nvSpPr>
      <xdr:spPr>
        <a:xfrm>
          <a:off x="6873240" y="17860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137161</xdr:rowOff>
    </xdr:from>
    <xdr:to>
      <xdr:col>45</xdr:col>
      <xdr:colOff>177800</xdr:colOff>
      <xdr:row>106</xdr:row>
      <xdr:rowOff>140970</xdr:rowOff>
    </xdr:to>
    <xdr:cxnSp macro="">
      <xdr:nvCxnSpPr>
        <xdr:cNvPr id="480" name="直線コネクタ 479"/>
        <xdr:cNvCxnSpPr/>
      </xdr:nvCxnSpPr>
      <xdr:spPr>
        <a:xfrm flipV="1">
          <a:off x="6924040" y="1790700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128270</xdr:rowOff>
    </xdr:from>
    <xdr:to>
      <xdr:col>36</xdr:col>
      <xdr:colOff>165100</xdr:colOff>
      <xdr:row>107</xdr:row>
      <xdr:rowOff>58420</xdr:rowOff>
    </xdr:to>
    <xdr:sp macro="" textlink="">
      <xdr:nvSpPr>
        <xdr:cNvPr id="481" name="楕円 480"/>
        <xdr:cNvSpPr/>
      </xdr:nvSpPr>
      <xdr:spPr>
        <a:xfrm>
          <a:off x="609854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140970</xdr:rowOff>
    </xdr:from>
    <xdr:to>
      <xdr:col>41</xdr:col>
      <xdr:colOff>50800</xdr:colOff>
      <xdr:row>107</xdr:row>
      <xdr:rowOff>7620</xdr:rowOff>
    </xdr:to>
    <xdr:cxnSp macro="">
      <xdr:nvCxnSpPr>
        <xdr:cNvPr id="482" name="直線コネクタ 481"/>
        <xdr:cNvCxnSpPr/>
      </xdr:nvCxnSpPr>
      <xdr:spPr>
        <a:xfrm flipV="1">
          <a:off x="6149340" y="1791081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109238</xdr:rowOff>
    </xdr:from>
    <xdr:ext cx="469744" cy="259045"/>
    <xdr:sp macro="" textlink="">
      <xdr:nvSpPr>
        <xdr:cNvPr id="483" name="n_1aveValue【市民会館】&#10;一人当たり面積"/>
        <xdr:cNvSpPr txBox="1"/>
      </xdr:nvSpPr>
      <xdr:spPr>
        <a:xfrm>
          <a:off x="827158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84" name="n_2aveValue【市民会館】&#10;一人当たり面積"/>
        <xdr:cNvSpPr txBox="1"/>
      </xdr:nvSpPr>
      <xdr:spPr>
        <a:xfrm>
          <a:off x="750958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5" name="n_3aveValue【市民会館】&#10;一人当たり面積"/>
        <xdr:cNvSpPr txBox="1"/>
      </xdr:nvSpPr>
      <xdr:spPr>
        <a:xfrm>
          <a:off x="6712027" y="1752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xdr:cNvSpPr txBox="1"/>
      </xdr:nvSpPr>
      <xdr:spPr>
        <a:xfrm>
          <a:off x="5937327"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7638</xdr:rowOff>
    </xdr:from>
    <xdr:ext cx="469744" cy="259045"/>
    <xdr:sp macro="" textlink="">
      <xdr:nvSpPr>
        <xdr:cNvPr id="487" name="n_1mainValue【市民会館】&#10;一人当たり面積"/>
        <xdr:cNvSpPr txBox="1"/>
      </xdr:nvSpPr>
      <xdr:spPr>
        <a:xfrm>
          <a:off x="8271587" y="1794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88" name="n_2mainValue【市民会館】&#10;一人当たり面積"/>
        <xdr:cNvSpPr txBox="1"/>
      </xdr:nvSpPr>
      <xdr:spPr>
        <a:xfrm>
          <a:off x="7509587" y="1794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9" name="n_3mainValue【市民会館】&#10;一人当たり面積"/>
        <xdr:cNvSpPr txBox="1"/>
      </xdr:nvSpPr>
      <xdr:spPr>
        <a:xfrm>
          <a:off x="67120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49547</xdr:rowOff>
    </xdr:from>
    <xdr:ext cx="469744" cy="259045"/>
    <xdr:sp macro="" textlink="">
      <xdr:nvSpPr>
        <xdr:cNvPr id="490" name="n_4mainValue【市民会館】&#10;一人当たり面積"/>
        <xdr:cNvSpPr txBox="1"/>
      </xdr:nvSpPr>
      <xdr:spPr>
        <a:xfrm>
          <a:off x="59373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xdr:cNvCxnSpPr/>
      </xdr:nvCxnSpPr>
      <xdr:spPr>
        <a:xfrm flipV="1">
          <a:off x="14375764" y="575119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xdr:cNvSpPr txBox="1"/>
      </xdr:nvSpPr>
      <xdr:spPr>
        <a:xfrm>
          <a:off x="14414500"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xdr:cNvCxnSpPr/>
      </xdr:nvCxnSpPr>
      <xdr:spPr>
        <a:xfrm>
          <a:off x="14287500" y="7147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xdr:cNvSpPr txBox="1"/>
      </xdr:nvSpPr>
      <xdr:spPr>
        <a:xfrm>
          <a:off x="14414500" y="55340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xdr:cNvCxnSpPr/>
      </xdr:nvCxnSpPr>
      <xdr:spPr>
        <a:xfrm>
          <a:off x="14287500" y="575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519" name="【一般廃棄物処理施設】&#10;有形固定資産減価償却率平均値テキスト"/>
        <xdr:cNvSpPr txBox="1"/>
      </xdr:nvSpPr>
      <xdr:spPr>
        <a:xfrm>
          <a:off x="14414500" y="6580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xdr:cNvSpPr/>
      </xdr:nvSpPr>
      <xdr:spPr>
        <a:xfrm>
          <a:off x="14325600" y="67252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xdr:cNvSpPr/>
      </xdr:nvSpPr>
      <xdr:spPr>
        <a:xfrm>
          <a:off x="13578840" y="6679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xdr:cNvSpPr/>
      </xdr:nvSpPr>
      <xdr:spPr>
        <a:xfrm>
          <a:off x="128041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xdr:cNvSpPr/>
      </xdr:nvSpPr>
      <xdr:spPr>
        <a:xfrm>
          <a:off x="12029440" y="6538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xdr:cNvSpPr/>
      </xdr:nvSpPr>
      <xdr:spPr>
        <a:xfrm>
          <a:off x="112318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90170</xdr:rowOff>
    </xdr:from>
    <xdr:to>
      <xdr:col>85</xdr:col>
      <xdr:colOff>177800</xdr:colOff>
      <xdr:row>41</xdr:row>
      <xdr:rowOff>20320</xdr:rowOff>
    </xdr:to>
    <xdr:sp macro="" textlink="">
      <xdr:nvSpPr>
        <xdr:cNvPr id="530" name="楕円 529"/>
        <xdr:cNvSpPr/>
      </xdr:nvSpPr>
      <xdr:spPr>
        <a:xfrm>
          <a:off x="14325600" y="67957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68597</xdr:rowOff>
    </xdr:from>
    <xdr:ext cx="405111" cy="259045"/>
    <xdr:sp macro="" textlink="">
      <xdr:nvSpPr>
        <xdr:cNvPr id="531" name="【一般廃棄物処理施設】&#10;有形固定資産減価償却率該当値テキスト"/>
        <xdr:cNvSpPr txBox="1"/>
      </xdr:nvSpPr>
      <xdr:spPr>
        <a:xfrm>
          <a:off x="14414500"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86360</xdr:rowOff>
    </xdr:from>
    <xdr:to>
      <xdr:col>81</xdr:col>
      <xdr:colOff>101600</xdr:colOff>
      <xdr:row>41</xdr:row>
      <xdr:rowOff>16510</xdr:rowOff>
    </xdr:to>
    <xdr:sp macro="" textlink="">
      <xdr:nvSpPr>
        <xdr:cNvPr id="532" name="楕円 531"/>
        <xdr:cNvSpPr/>
      </xdr:nvSpPr>
      <xdr:spPr>
        <a:xfrm>
          <a:off x="13578840" y="6791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137160</xdr:rowOff>
    </xdr:from>
    <xdr:to>
      <xdr:col>85</xdr:col>
      <xdr:colOff>127000</xdr:colOff>
      <xdr:row>40</xdr:row>
      <xdr:rowOff>140970</xdr:rowOff>
    </xdr:to>
    <xdr:cxnSp macro="">
      <xdr:nvCxnSpPr>
        <xdr:cNvPr id="533" name="直線コネクタ 532"/>
        <xdr:cNvCxnSpPr/>
      </xdr:nvCxnSpPr>
      <xdr:spPr>
        <a:xfrm>
          <a:off x="13629640" y="6842760"/>
          <a:ext cx="7467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42545</xdr:rowOff>
    </xdr:from>
    <xdr:to>
      <xdr:col>76</xdr:col>
      <xdr:colOff>165100</xdr:colOff>
      <xdr:row>40</xdr:row>
      <xdr:rowOff>144145</xdr:rowOff>
    </xdr:to>
    <xdr:sp macro="" textlink="">
      <xdr:nvSpPr>
        <xdr:cNvPr id="534" name="楕円 533"/>
        <xdr:cNvSpPr/>
      </xdr:nvSpPr>
      <xdr:spPr>
        <a:xfrm>
          <a:off x="1280414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93345</xdr:rowOff>
    </xdr:from>
    <xdr:to>
      <xdr:col>81</xdr:col>
      <xdr:colOff>50800</xdr:colOff>
      <xdr:row>40</xdr:row>
      <xdr:rowOff>137160</xdr:rowOff>
    </xdr:to>
    <xdr:cxnSp macro="">
      <xdr:nvCxnSpPr>
        <xdr:cNvPr id="535" name="直線コネクタ 534"/>
        <xdr:cNvCxnSpPr/>
      </xdr:nvCxnSpPr>
      <xdr:spPr>
        <a:xfrm>
          <a:off x="12854940" y="679894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168275</xdr:rowOff>
    </xdr:from>
    <xdr:to>
      <xdr:col>72</xdr:col>
      <xdr:colOff>38100</xdr:colOff>
      <xdr:row>40</xdr:row>
      <xdr:rowOff>98425</xdr:rowOff>
    </xdr:to>
    <xdr:sp macro="" textlink="">
      <xdr:nvSpPr>
        <xdr:cNvPr id="536" name="楕円 535"/>
        <xdr:cNvSpPr/>
      </xdr:nvSpPr>
      <xdr:spPr>
        <a:xfrm>
          <a:off x="12029440" y="6706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47625</xdr:rowOff>
    </xdr:from>
    <xdr:to>
      <xdr:col>76</xdr:col>
      <xdr:colOff>114300</xdr:colOff>
      <xdr:row>40</xdr:row>
      <xdr:rowOff>93345</xdr:rowOff>
    </xdr:to>
    <xdr:cxnSp macro="">
      <xdr:nvCxnSpPr>
        <xdr:cNvPr id="537" name="直線コネクタ 536"/>
        <xdr:cNvCxnSpPr/>
      </xdr:nvCxnSpPr>
      <xdr:spPr>
        <a:xfrm>
          <a:off x="12072620" y="675322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124460</xdr:rowOff>
    </xdr:from>
    <xdr:to>
      <xdr:col>67</xdr:col>
      <xdr:colOff>101600</xdr:colOff>
      <xdr:row>40</xdr:row>
      <xdr:rowOff>54610</xdr:rowOff>
    </xdr:to>
    <xdr:sp macro="" textlink="">
      <xdr:nvSpPr>
        <xdr:cNvPr id="538" name="楕円 537"/>
        <xdr:cNvSpPr/>
      </xdr:nvSpPr>
      <xdr:spPr>
        <a:xfrm>
          <a:off x="11231880" y="666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3810</xdr:rowOff>
    </xdr:from>
    <xdr:to>
      <xdr:col>71</xdr:col>
      <xdr:colOff>177800</xdr:colOff>
      <xdr:row>40</xdr:row>
      <xdr:rowOff>47625</xdr:rowOff>
    </xdr:to>
    <xdr:cxnSp macro="">
      <xdr:nvCxnSpPr>
        <xdr:cNvPr id="539" name="直線コネクタ 538"/>
        <xdr:cNvCxnSpPr/>
      </xdr:nvCxnSpPr>
      <xdr:spPr>
        <a:xfrm>
          <a:off x="11282680" y="670941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0" name="n_1aveValue【一般廃棄物処理施設】&#10;有形固定資産減価償却率"/>
        <xdr:cNvSpPr txBox="1"/>
      </xdr:nvSpPr>
      <xdr:spPr>
        <a:xfrm>
          <a:off x="134372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1" name="n_2aveValue【一般廃棄物処理施設】&#10;有形固定資産減価償却率"/>
        <xdr:cNvSpPr txBox="1"/>
      </xdr:nvSpPr>
      <xdr:spPr>
        <a:xfrm>
          <a:off x="12675244" y="639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42" name="n_3aveValue【一般廃棄物処理施設】&#10;有形固定資産減価償却率"/>
        <xdr:cNvSpPr txBox="1"/>
      </xdr:nvSpPr>
      <xdr:spPr>
        <a:xfrm>
          <a:off x="119005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3" name="n_4aveValue【一般廃棄物処理施設】&#10;有形固定資産減価償却率"/>
        <xdr:cNvSpPr txBox="1"/>
      </xdr:nvSpPr>
      <xdr:spPr>
        <a:xfrm>
          <a:off x="1110298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7637</xdr:rowOff>
    </xdr:from>
    <xdr:ext cx="405111" cy="259045"/>
    <xdr:sp macro="" textlink="">
      <xdr:nvSpPr>
        <xdr:cNvPr id="544" name="n_1mainValue【一般廃棄物処理施設】&#10;有形固定資産減価償却率"/>
        <xdr:cNvSpPr txBox="1"/>
      </xdr:nvSpPr>
      <xdr:spPr>
        <a:xfrm>
          <a:off x="134372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135272</xdr:rowOff>
    </xdr:from>
    <xdr:ext cx="405111" cy="259045"/>
    <xdr:sp macro="" textlink="">
      <xdr:nvSpPr>
        <xdr:cNvPr id="545" name="n_2mainValue【一般廃棄物処理施設】&#10;有形固定資産減価償却率"/>
        <xdr:cNvSpPr txBox="1"/>
      </xdr:nvSpPr>
      <xdr:spPr>
        <a:xfrm>
          <a:off x="126752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89552</xdr:rowOff>
    </xdr:from>
    <xdr:ext cx="405111" cy="259045"/>
    <xdr:sp macro="" textlink="">
      <xdr:nvSpPr>
        <xdr:cNvPr id="546" name="n_3mainValue【一般廃棄物処理施設】&#10;有形固定資産減価償却率"/>
        <xdr:cNvSpPr txBox="1"/>
      </xdr:nvSpPr>
      <xdr:spPr>
        <a:xfrm>
          <a:off x="119005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45737</xdr:rowOff>
    </xdr:from>
    <xdr:ext cx="405111" cy="259045"/>
    <xdr:sp macro="" textlink="">
      <xdr:nvSpPr>
        <xdr:cNvPr id="547" name="n_4mainValue【一般廃棄物処理施設】&#10;有形固定資産減価償却率"/>
        <xdr:cNvSpPr txBox="1"/>
      </xdr:nvSpPr>
      <xdr:spPr>
        <a:xfrm>
          <a:off x="1110298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xdr:cNvCxnSpPr/>
      </xdr:nvCxnSpPr>
      <xdr:spPr>
        <a:xfrm flipV="1">
          <a:off x="19509104" y="5701197"/>
          <a:ext cx="0" cy="137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xdr:cNvSpPr txBox="1"/>
      </xdr:nvSpPr>
      <xdr:spPr>
        <a:xfrm>
          <a:off x="19547840" y="7081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xdr:cNvCxnSpPr/>
      </xdr:nvCxnSpPr>
      <xdr:spPr>
        <a:xfrm>
          <a:off x="19443700" y="7077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xdr:cNvSpPr txBox="1"/>
      </xdr:nvSpPr>
      <xdr:spPr>
        <a:xfrm>
          <a:off x="19547840" y="548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xdr:cNvCxnSpPr/>
      </xdr:nvCxnSpPr>
      <xdr:spPr>
        <a:xfrm>
          <a:off x="19443700" y="5701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576" name="【一般廃棄物処理施設】&#10;一人当たり有形固定資産（償却資産）額平均値テキスト"/>
        <xdr:cNvSpPr txBox="1"/>
      </xdr:nvSpPr>
      <xdr:spPr>
        <a:xfrm>
          <a:off x="19547840" y="6622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xdr:cNvSpPr/>
      </xdr:nvSpPr>
      <xdr:spPr>
        <a:xfrm>
          <a:off x="19458940" y="676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xdr:cNvSpPr/>
      </xdr:nvSpPr>
      <xdr:spPr>
        <a:xfrm>
          <a:off x="18735040" y="6770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xdr:cNvSpPr/>
      </xdr:nvSpPr>
      <xdr:spPr>
        <a:xfrm>
          <a:off x="17937480" y="677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xdr:cNvSpPr/>
      </xdr:nvSpPr>
      <xdr:spPr>
        <a:xfrm>
          <a:off x="17162780" y="67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xdr:cNvSpPr/>
      </xdr:nvSpPr>
      <xdr:spPr>
        <a:xfrm>
          <a:off x="16388080" y="68214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50237</xdr:rowOff>
    </xdr:from>
    <xdr:to>
      <xdr:col>116</xdr:col>
      <xdr:colOff>114300</xdr:colOff>
      <xdr:row>41</xdr:row>
      <xdr:rowOff>151837</xdr:rowOff>
    </xdr:to>
    <xdr:sp macro="" textlink="">
      <xdr:nvSpPr>
        <xdr:cNvPr id="587" name="楕円 586"/>
        <xdr:cNvSpPr/>
      </xdr:nvSpPr>
      <xdr:spPr>
        <a:xfrm>
          <a:off x="19458940" y="692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136614</xdr:rowOff>
    </xdr:from>
    <xdr:ext cx="534377" cy="259045"/>
    <xdr:sp macro="" textlink="">
      <xdr:nvSpPr>
        <xdr:cNvPr id="588" name="【一般廃棄物処理施設】&#10;一人当たり有形固定資産（償却資産）額該当値テキスト"/>
        <xdr:cNvSpPr txBox="1"/>
      </xdr:nvSpPr>
      <xdr:spPr>
        <a:xfrm>
          <a:off x="19547840" y="684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55031</xdr:rowOff>
    </xdr:from>
    <xdr:to>
      <xdr:col>112</xdr:col>
      <xdr:colOff>38100</xdr:colOff>
      <xdr:row>41</xdr:row>
      <xdr:rowOff>156631</xdr:rowOff>
    </xdr:to>
    <xdr:sp macro="" textlink="">
      <xdr:nvSpPr>
        <xdr:cNvPr id="589" name="楕円 588"/>
        <xdr:cNvSpPr/>
      </xdr:nvSpPr>
      <xdr:spPr>
        <a:xfrm>
          <a:off x="18735040" y="69282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101037</xdr:rowOff>
    </xdr:from>
    <xdr:to>
      <xdr:col>116</xdr:col>
      <xdr:colOff>63500</xdr:colOff>
      <xdr:row>41</xdr:row>
      <xdr:rowOff>105831</xdr:rowOff>
    </xdr:to>
    <xdr:cxnSp macro="">
      <xdr:nvCxnSpPr>
        <xdr:cNvPr id="590" name="直線コネクタ 589"/>
        <xdr:cNvCxnSpPr/>
      </xdr:nvCxnSpPr>
      <xdr:spPr>
        <a:xfrm flipV="1">
          <a:off x="18778220" y="6974277"/>
          <a:ext cx="73152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55750</xdr:rowOff>
    </xdr:from>
    <xdr:to>
      <xdr:col>107</xdr:col>
      <xdr:colOff>101600</xdr:colOff>
      <xdr:row>41</xdr:row>
      <xdr:rowOff>157350</xdr:rowOff>
    </xdr:to>
    <xdr:sp macro="" textlink="">
      <xdr:nvSpPr>
        <xdr:cNvPr id="591" name="楕円 590"/>
        <xdr:cNvSpPr/>
      </xdr:nvSpPr>
      <xdr:spPr>
        <a:xfrm>
          <a:off x="17937480" y="692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105831</xdr:rowOff>
    </xdr:from>
    <xdr:to>
      <xdr:col>111</xdr:col>
      <xdr:colOff>177800</xdr:colOff>
      <xdr:row>41</xdr:row>
      <xdr:rowOff>106550</xdr:rowOff>
    </xdr:to>
    <xdr:cxnSp macro="">
      <xdr:nvCxnSpPr>
        <xdr:cNvPr id="592" name="直線コネクタ 591"/>
        <xdr:cNvCxnSpPr/>
      </xdr:nvCxnSpPr>
      <xdr:spPr>
        <a:xfrm flipV="1">
          <a:off x="17988280" y="6979071"/>
          <a:ext cx="78994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56593</xdr:rowOff>
    </xdr:from>
    <xdr:to>
      <xdr:col>102</xdr:col>
      <xdr:colOff>165100</xdr:colOff>
      <xdr:row>41</xdr:row>
      <xdr:rowOff>158193</xdr:rowOff>
    </xdr:to>
    <xdr:sp macro="" textlink="">
      <xdr:nvSpPr>
        <xdr:cNvPr id="593" name="楕円 592"/>
        <xdr:cNvSpPr/>
      </xdr:nvSpPr>
      <xdr:spPr>
        <a:xfrm>
          <a:off x="17162780" y="69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106550</xdr:rowOff>
    </xdr:from>
    <xdr:to>
      <xdr:col>107</xdr:col>
      <xdr:colOff>50800</xdr:colOff>
      <xdr:row>41</xdr:row>
      <xdr:rowOff>107393</xdr:rowOff>
    </xdr:to>
    <xdr:cxnSp macro="">
      <xdr:nvCxnSpPr>
        <xdr:cNvPr id="594" name="直線コネクタ 593"/>
        <xdr:cNvCxnSpPr/>
      </xdr:nvCxnSpPr>
      <xdr:spPr>
        <a:xfrm flipV="1">
          <a:off x="17213580" y="6979790"/>
          <a:ext cx="7747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57423</xdr:rowOff>
    </xdr:from>
    <xdr:to>
      <xdr:col>98</xdr:col>
      <xdr:colOff>38100</xdr:colOff>
      <xdr:row>41</xdr:row>
      <xdr:rowOff>159023</xdr:rowOff>
    </xdr:to>
    <xdr:sp macro="" textlink="">
      <xdr:nvSpPr>
        <xdr:cNvPr id="595" name="楕円 594"/>
        <xdr:cNvSpPr/>
      </xdr:nvSpPr>
      <xdr:spPr>
        <a:xfrm>
          <a:off x="16388080" y="69306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107393</xdr:rowOff>
    </xdr:from>
    <xdr:to>
      <xdr:col>102</xdr:col>
      <xdr:colOff>114300</xdr:colOff>
      <xdr:row>41</xdr:row>
      <xdr:rowOff>108223</xdr:rowOff>
    </xdr:to>
    <xdr:cxnSp macro="">
      <xdr:nvCxnSpPr>
        <xdr:cNvPr id="596" name="直線コネクタ 595"/>
        <xdr:cNvCxnSpPr/>
      </xdr:nvCxnSpPr>
      <xdr:spPr>
        <a:xfrm flipV="1">
          <a:off x="16431260" y="6980633"/>
          <a:ext cx="78232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xdr:rowOff>
    </xdr:from>
    <xdr:ext cx="534377" cy="259045"/>
    <xdr:sp macro="" textlink="">
      <xdr:nvSpPr>
        <xdr:cNvPr id="597" name="n_1aveValue【一般廃棄物処理施設】&#10;一人当たり有形固定資産（償却資産）額"/>
        <xdr:cNvSpPr txBox="1"/>
      </xdr:nvSpPr>
      <xdr:spPr>
        <a:xfrm>
          <a:off x="18528811" y="654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98" name="n_2aveValue【一般廃棄物処理施設】&#10;一人当たり有形固定資産（償却資産）額"/>
        <xdr:cNvSpPr txBox="1"/>
      </xdr:nvSpPr>
      <xdr:spPr>
        <a:xfrm>
          <a:off x="17766811" y="655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12341</xdr:rowOff>
    </xdr:from>
    <xdr:ext cx="534377" cy="259045"/>
    <xdr:sp macro="" textlink="">
      <xdr:nvSpPr>
        <xdr:cNvPr id="599" name="n_3aveValue【一般廃棄物処理施設】&#10;一人当たり有形固定資産（償却資産）額"/>
        <xdr:cNvSpPr txBox="1"/>
      </xdr:nvSpPr>
      <xdr:spPr>
        <a:xfrm>
          <a:off x="16969251" y="655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62496</xdr:rowOff>
    </xdr:from>
    <xdr:ext cx="534377" cy="259045"/>
    <xdr:sp macro="" textlink="">
      <xdr:nvSpPr>
        <xdr:cNvPr id="600" name="n_4aveValue【一般廃棄物処理施設】&#10;一人当たり有形固定資産（償却資産）額"/>
        <xdr:cNvSpPr txBox="1"/>
      </xdr:nvSpPr>
      <xdr:spPr>
        <a:xfrm>
          <a:off x="16194551" y="66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147758</xdr:rowOff>
    </xdr:from>
    <xdr:ext cx="534377" cy="259045"/>
    <xdr:sp macro="" textlink="">
      <xdr:nvSpPr>
        <xdr:cNvPr id="601" name="n_1mainValue【一般廃棄物処理施設】&#10;一人当たり有形固定資産（償却資産）額"/>
        <xdr:cNvSpPr txBox="1"/>
      </xdr:nvSpPr>
      <xdr:spPr>
        <a:xfrm>
          <a:off x="18528811" y="702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148477</xdr:rowOff>
    </xdr:from>
    <xdr:ext cx="534377" cy="259045"/>
    <xdr:sp macro="" textlink="">
      <xdr:nvSpPr>
        <xdr:cNvPr id="602" name="n_2mainValue【一般廃棄物処理施設】&#10;一人当たり有形固定資産（償却資産）額"/>
        <xdr:cNvSpPr txBox="1"/>
      </xdr:nvSpPr>
      <xdr:spPr>
        <a:xfrm>
          <a:off x="17766811" y="70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149320</xdr:rowOff>
    </xdr:from>
    <xdr:ext cx="534377" cy="259045"/>
    <xdr:sp macro="" textlink="">
      <xdr:nvSpPr>
        <xdr:cNvPr id="603" name="n_3mainValue【一般廃棄物処理施設】&#10;一人当たり有形固定資産（償却資産）額"/>
        <xdr:cNvSpPr txBox="1"/>
      </xdr:nvSpPr>
      <xdr:spPr>
        <a:xfrm>
          <a:off x="16969251" y="702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150150</xdr:rowOff>
    </xdr:from>
    <xdr:ext cx="534377" cy="259045"/>
    <xdr:sp macro="" textlink="">
      <xdr:nvSpPr>
        <xdr:cNvPr id="604" name="n_4mainValue【一般廃棄物処理施設】&#10;一人当たり有形固定資産（償却資産）額"/>
        <xdr:cNvSpPr txBox="1"/>
      </xdr:nvSpPr>
      <xdr:spPr>
        <a:xfrm>
          <a:off x="16194551" y="70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xdr:cNvCxnSpPr/>
      </xdr:nvCxnSpPr>
      <xdr:spPr>
        <a:xfrm flipV="1">
          <a:off x="14375764" y="952881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xdr:cNvSpPr txBox="1"/>
      </xdr:nvSpPr>
      <xdr:spPr>
        <a:xfrm>
          <a:off x="144145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xdr:cNvCxnSpPr/>
      </xdr:nvCxnSpPr>
      <xdr:spPr>
        <a:xfrm>
          <a:off x="14287500" y="1082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xdr:cNvSpPr txBox="1"/>
      </xdr:nvSpPr>
      <xdr:spPr>
        <a:xfrm>
          <a:off x="144145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xdr:cNvCxnSpPr/>
      </xdr:nvCxnSpPr>
      <xdr:spPr>
        <a:xfrm>
          <a:off x="1428750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保健センター・保健所】&#10;有形固定資産減価償却率平均値テキスト"/>
        <xdr:cNvSpPr txBox="1"/>
      </xdr:nvSpPr>
      <xdr:spPr>
        <a:xfrm>
          <a:off x="144145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xdr:cNvSpPr/>
      </xdr:nvSpPr>
      <xdr:spPr>
        <a:xfrm>
          <a:off x="13578840" y="9817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xdr:cNvSpPr/>
      </xdr:nvSpPr>
      <xdr:spPr>
        <a:xfrm>
          <a:off x="1280414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xdr:cNvSpPr/>
      </xdr:nvSpPr>
      <xdr:spPr>
        <a:xfrm>
          <a:off x="12029440" y="97828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xdr:cNvSpPr/>
      </xdr:nvSpPr>
      <xdr:spPr>
        <a:xfrm>
          <a:off x="1123188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45" name="楕円 644"/>
        <xdr:cNvSpPr/>
      </xdr:nvSpPr>
      <xdr:spPr>
        <a:xfrm>
          <a:off x="14325600" y="96913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158767</xdr:rowOff>
    </xdr:from>
    <xdr:ext cx="405111" cy="259045"/>
    <xdr:sp macro="" textlink="">
      <xdr:nvSpPr>
        <xdr:cNvPr id="646" name="【保健センター・保健所】&#10;有形固定資産減価償却率該当値テキスト"/>
        <xdr:cNvSpPr txBox="1"/>
      </xdr:nvSpPr>
      <xdr:spPr>
        <a:xfrm>
          <a:off x="14414500"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59690</xdr:rowOff>
    </xdr:from>
    <xdr:to>
      <xdr:col>81</xdr:col>
      <xdr:colOff>101600</xdr:colOff>
      <xdr:row>57</xdr:row>
      <xdr:rowOff>161290</xdr:rowOff>
    </xdr:to>
    <xdr:sp macro="" textlink="">
      <xdr:nvSpPr>
        <xdr:cNvPr id="647" name="楕円 646"/>
        <xdr:cNvSpPr/>
      </xdr:nvSpPr>
      <xdr:spPr>
        <a:xfrm>
          <a:off x="1357884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110490</xdr:rowOff>
    </xdr:from>
    <xdr:to>
      <xdr:col>85</xdr:col>
      <xdr:colOff>127000</xdr:colOff>
      <xdr:row>58</xdr:row>
      <xdr:rowOff>15240</xdr:rowOff>
    </xdr:to>
    <xdr:cxnSp macro="">
      <xdr:nvCxnSpPr>
        <xdr:cNvPr id="648" name="直線コネクタ 647"/>
        <xdr:cNvCxnSpPr/>
      </xdr:nvCxnSpPr>
      <xdr:spPr>
        <a:xfrm>
          <a:off x="13629640" y="9665970"/>
          <a:ext cx="7467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154940</xdr:rowOff>
    </xdr:from>
    <xdr:to>
      <xdr:col>76</xdr:col>
      <xdr:colOff>165100</xdr:colOff>
      <xdr:row>57</xdr:row>
      <xdr:rowOff>85090</xdr:rowOff>
    </xdr:to>
    <xdr:sp macro="" textlink="">
      <xdr:nvSpPr>
        <xdr:cNvPr id="649" name="楕円 648"/>
        <xdr:cNvSpPr/>
      </xdr:nvSpPr>
      <xdr:spPr>
        <a:xfrm>
          <a:off x="12804140" y="9542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34290</xdr:rowOff>
    </xdr:from>
    <xdr:to>
      <xdr:col>81</xdr:col>
      <xdr:colOff>50800</xdr:colOff>
      <xdr:row>57</xdr:row>
      <xdr:rowOff>110490</xdr:rowOff>
    </xdr:to>
    <xdr:cxnSp macro="">
      <xdr:nvCxnSpPr>
        <xdr:cNvPr id="650" name="直線コネクタ 649"/>
        <xdr:cNvCxnSpPr/>
      </xdr:nvCxnSpPr>
      <xdr:spPr>
        <a:xfrm>
          <a:off x="12854940" y="958977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74930</xdr:rowOff>
    </xdr:from>
    <xdr:to>
      <xdr:col>72</xdr:col>
      <xdr:colOff>38100</xdr:colOff>
      <xdr:row>57</xdr:row>
      <xdr:rowOff>5080</xdr:rowOff>
    </xdr:to>
    <xdr:sp macro="" textlink="">
      <xdr:nvSpPr>
        <xdr:cNvPr id="651" name="楕円 650"/>
        <xdr:cNvSpPr/>
      </xdr:nvSpPr>
      <xdr:spPr>
        <a:xfrm>
          <a:off x="12029440" y="9462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125730</xdr:rowOff>
    </xdr:from>
    <xdr:to>
      <xdr:col>76</xdr:col>
      <xdr:colOff>114300</xdr:colOff>
      <xdr:row>57</xdr:row>
      <xdr:rowOff>34290</xdr:rowOff>
    </xdr:to>
    <xdr:cxnSp macro="">
      <xdr:nvCxnSpPr>
        <xdr:cNvPr id="652" name="直線コネクタ 651"/>
        <xdr:cNvCxnSpPr/>
      </xdr:nvCxnSpPr>
      <xdr:spPr>
        <a:xfrm>
          <a:off x="12072620" y="951357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29210</xdr:rowOff>
    </xdr:from>
    <xdr:to>
      <xdr:col>67</xdr:col>
      <xdr:colOff>101600</xdr:colOff>
      <xdr:row>57</xdr:row>
      <xdr:rowOff>130810</xdr:rowOff>
    </xdr:to>
    <xdr:sp macro="" textlink="">
      <xdr:nvSpPr>
        <xdr:cNvPr id="653" name="楕円 652"/>
        <xdr:cNvSpPr/>
      </xdr:nvSpPr>
      <xdr:spPr>
        <a:xfrm>
          <a:off x="1123188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125730</xdr:rowOff>
    </xdr:from>
    <xdr:to>
      <xdr:col>71</xdr:col>
      <xdr:colOff>177800</xdr:colOff>
      <xdr:row>57</xdr:row>
      <xdr:rowOff>80010</xdr:rowOff>
    </xdr:to>
    <xdr:cxnSp macro="">
      <xdr:nvCxnSpPr>
        <xdr:cNvPr id="654" name="直線コネクタ 653"/>
        <xdr:cNvCxnSpPr/>
      </xdr:nvCxnSpPr>
      <xdr:spPr>
        <a:xfrm flipV="1">
          <a:off x="11282680" y="9513570"/>
          <a:ext cx="78994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655" name="n_1aveValue【保健センター・保健所】&#10;有形固定資産減価償却率"/>
        <xdr:cNvSpPr txBox="1"/>
      </xdr:nvSpPr>
      <xdr:spPr>
        <a:xfrm>
          <a:off x="1343724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152417</xdr:rowOff>
    </xdr:from>
    <xdr:ext cx="405111" cy="259045"/>
    <xdr:sp macro="" textlink="">
      <xdr:nvSpPr>
        <xdr:cNvPr id="656" name="n_2aveValue【保健センター・保健所】&#10;有形固定資産減価償却率"/>
        <xdr:cNvSpPr txBox="1"/>
      </xdr:nvSpPr>
      <xdr:spPr>
        <a:xfrm>
          <a:off x="126752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152417</xdr:rowOff>
    </xdr:from>
    <xdr:ext cx="405111" cy="259045"/>
    <xdr:sp macro="" textlink="">
      <xdr:nvSpPr>
        <xdr:cNvPr id="657" name="n_3aveValue【保健センター・保健所】&#10;有形固定資産減価償却率"/>
        <xdr:cNvSpPr txBox="1"/>
      </xdr:nvSpPr>
      <xdr:spPr>
        <a:xfrm>
          <a:off x="119005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106697</xdr:rowOff>
    </xdr:from>
    <xdr:ext cx="405111" cy="259045"/>
    <xdr:sp macro="" textlink="">
      <xdr:nvSpPr>
        <xdr:cNvPr id="658" name="n_4aveValue【保健センター・保健所】&#10;有形固定資産減価償却率"/>
        <xdr:cNvSpPr txBox="1"/>
      </xdr:nvSpPr>
      <xdr:spPr>
        <a:xfrm>
          <a:off x="11102984" y="982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6367</xdr:rowOff>
    </xdr:from>
    <xdr:ext cx="405111" cy="259045"/>
    <xdr:sp macro="" textlink="">
      <xdr:nvSpPr>
        <xdr:cNvPr id="659" name="n_1mainValue【保健センター・保健所】&#10;有形固定資産減価償却率"/>
        <xdr:cNvSpPr txBox="1"/>
      </xdr:nvSpPr>
      <xdr:spPr>
        <a:xfrm>
          <a:off x="134372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101617</xdr:rowOff>
    </xdr:from>
    <xdr:ext cx="405111" cy="259045"/>
    <xdr:sp macro="" textlink="">
      <xdr:nvSpPr>
        <xdr:cNvPr id="660" name="n_2mainValue【保健センター・保健所】&#10;有形固定資産減価償却率"/>
        <xdr:cNvSpPr txBox="1"/>
      </xdr:nvSpPr>
      <xdr:spPr>
        <a:xfrm>
          <a:off x="1267524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21607</xdr:rowOff>
    </xdr:from>
    <xdr:ext cx="405111" cy="259045"/>
    <xdr:sp macro="" textlink="">
      <xdr:nvSpPr>
        <xdr:cNvPr id="661" name="n_3mainValue【保健センター・保健所】&#10;有形固定資産減価償却率"/>
        <xdr:cNvSpPr txBox="1"/>
      </xdr:nvSpPr>
      <xdr:spPr>
        <a:xfrm>
          <a:off x="119005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62" name="n_4mainValue【保健センター・保健所】&#10;有形固定資産減価償却率"/>
        <xdr:cNvSpPr txBox="1"/>
      </xdr:nvSpPr>
      <xdr:spPr>
        <a:xfrm>
          <a:off x="1110298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xdr:cNvCxnSpPr/>
      </xdr:nvCxnSpPr>
      <xdr:spPr>
        <a:xfrm flipV="1">
          <a:off x="19509104" y="9453155"/>
          <a:ext cx="0" cy="1308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xdr:cNvSpPr txBox="1"/>
      </xdr:nvSpPr>
      <xdr:spPr>
        <a:xfrm>
          <a:off x="19547840" y="1076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xdr:cNvCxnSpPr/>
      </xdr:nvCxnSpPr>
      <xdr:spPr>
        <a:xfrm>
          <a:off x="194437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xdr:cNvSpPr txBox="1"/>
      </xdr:nvSpPr>
      <xdr:spPr>
        <a:xfrm>
          <a:off x="19547840" y="923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xdr:cNvCxnSpPr/>
      </xdr:nvCxnSpPr>
      <xdr:spPr>
        <a:xfrm>
          <a:off x="194437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693" name="【保健センター・保健所】&#10;一人当たり面積平均値テキスト"/>
        <xdr:cNvSpPr txBox="1"/>
      </xdr:nvSpPr>
      <xdr:spPr>
        <a:xfrm>
          <a:off x="19547840" y="10290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xdr:cNvSpPr/>
      </xdr:nvSpPr>
      <xdr:spPr>
        <a:xfrm>
          <a:off x="194589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xdr:cNvSpPr/>
      </xdr:nvSpPr>
      <xdr:spPr>
        <a:xfrm>
          <a:off x="18735040" y="10446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xdr:cNvSpPr/>
      </xdr:nvSpPr>
      <xdr:spPr>
        <a:xfrm>
          <a:off x="17937480" y="1044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xdr:cNvSpPr/>
      </xdr:nvSpPr>
      <xdr:spPr>
        <a:xfrm>
          <a:off x="171627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xdr:cNvSpPr/>
      </xdr:nvSpPr>
      <xdr:spPr>
        <a:xfrm>
          <a:off x="16388080" y="10544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704" name="楕円 703"/>
        <xdr:cNvSpPr/>
      </xdr:nvSpPr>
      <xdr:spPr>
        <a:xfrm>
          <a:off x="1945894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705" name="【保健センター・保健所】&#10;一人当たり面積該当値テキスト"/>
        <xdr:cNvSpPr txBox="1"/>
      </xdr:nvSpPr>
      <xdr:spPr>
        <a:xfrm>
          <a:off x="19547840"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706" name="楕円 705"/>
        <xdr:cNvSpPr/>
      </xdr:nvSpPr>
      <xdr:spPr>
        <a:xfrm>
          <a:off x="1873504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707" name="直線コネクタ 706"/>
        <xdr:cNvCxnSpPr/>
      </xdr:nvCxnSpPr>
      <xdr:spPr>
        <a:xfrm>
          <a:off x="18778220" y="106565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708" name="楕円 707"/>
        <xdr:cNvSpPr/>
      </xdr:nvSpPr>
      <xdr:spPr>
        <a:xfrm>
          <a:off x="179374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709" name="直線コネクタ 708"/>
        <xdr:cNvCxnSpPr/>
      </xdr:nvCxnSpPr>
      <xdr:spPr>
        <a:xfrm>
          <a:off x="17988280" y="106565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55335</xdr:rowOff>
    </xdr:from>
    <xdr:to>
      <xdr:col>102</xdr:col>
      <xdr:colOff>165100</xdr:colOff>
      <xdr:row>63</xdr:row>
      <xdr:rowOff>156935</xdr:rowOff>
    </xdr:to>
    <xdr:sp macro="" textlink="">
      <xdr:nvSpPr>
        <xdr:cNvPr id="710" name="楕円 709"/>
        <xdr:cNvSpPr/>
      </xdr:nvSpPr>
      <xdr:spPr>
        <a:xfrm>
          <a:off x="17162780" y="106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106135</xdr:rowOff>
    </xdr:to>
    <xdr:cxnSp macro="">
      <xdr:nvCxnSpPr>
        <xdr:cNvPr id="711" name="直線コネクタ 710"/>
        <xdr:cNvCxnSpPr/>
      </xdr:nvCxnSpPr>
      <xdr:spPr>
        <a:xfrm flipV="1">
          <a:off x="17213580" y="10656570"/>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55335</xdr:rowOff>
    </xdr:from>
    <xdr:to>
      <xdr:col>98</xdr:col>
      <xdr:colOff>38100</xdr:colOff>
      <xdr:row>63</xdr:row>
      <xdr:rowOff>156935</xdr:rowOff>
    </xdr:to>
    <xdr:sp macro="" textlink="">
      <xdr:nvSpPr>
        <xdr:cNvPr id="712" name="楕円 711"/>
        <xdr:cNvSpPr/>
      </xdr:nvSpPr>
      <xdr:spPr>
        <a:xfrm>
          <a:off x="16388080" y="106166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106135</xdr:rowOff>
    </xdr:from>
    <xdr:to>
      <xdr:col>102</xdr:col>
      <xdr:colOff>114300</xdr:colOff>
      <xdr:row>63</xdr:row>
      <xdr:rowOff>106135</xdr:rowOff>
    </xdr:to>
    <xdr:cxnSp macro="">
      <xdr:nvCxnSpPr>
        <xdr:cNvPr id="713" name="直線コネクタ 712"/>
        <xdr:cNvCxnSpPr/>
      </xdr:nvCxnSpPr>
      <xdr:spPr>
        <a:xfrm>
          <a:off x="16431260" y="1066745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714" name="n_1aveValue【保健センター・保健所】&#10;一人当たり面積"/>
        <xdr:cNvSpPr txBox="1"/>
      </xdr:nvSpPr>
      <xdr:spPr>
        <a:xfrm>
          <a:off x="185611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715" name="n_2aveValue【保健センター・保健所】&#10;一人当たり面積"/>
        <xdr:cNvSpPr txBox="1"/>
      </xdr:nvSpPr>
      <xdr:spPr>
        <a:xfrm>
          <a:off x="1777626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716" name="n_3aveValue【保健センター・保健所】&#10;一人当たり面積"/>
        <xdr:cNvSpPr txBox="1"/>
      </xdr:nvSpPr>
      <xdr:spPr>
        <a:xfrm>
          <a:off x="1700156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717" name="n_4aveValue【保健センター・保健所】&#10;一人当たり面積"/>
        <xdr:cNvSpPr txBox="1"/>
      </xdr:nvSpPr>
      <xdr:spPr>
        <a:xfrm>
          <a:off x="16226867" y="1032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18" name="n_1mainValue【保健センター・保健所】&#10;一人当たり面積"/>
        <xdr:cNvSpPr txBox="1"/>
      </xdr:nvSpPr>
      <xdr:spPr>
        <a:xfrm>
          <a:off x="185611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719" name="n_2mainValue【保健センター・保健所】&#10;一人当たり面積"/>
        <xdr:cNvSpPr txBox="1"/>
      </xdr:nvSpPr>
      <xdr:spPr>
        <a:xfrm>
          <a:off x="177762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148062</xdr:rowOff>
    </xdr:from>
    <xdr:ext cx="469744" cy="259045"/>
    <xdr:sp macro="" textlink="">
      <xdr:nvSpPr>
        <xdr:cNvPr id="720" name="n_3mainValue【保健センター・保健所】&#10;一人当たり面積"/>
        <xdr:cNvSpPr txBox="1"/>
      </xdr:nvSpPr>
      <xdr:spPr>
        <a:xfrm>
          <a:off x="17001567" y="1070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148062</xdr:rowOff>
    </xdr:from>
    <xdr:ext cx="469744" cy="259045"/>
    <xdr:sp macro="" textlink="">
      <xdr:nvSpPr>
        <xdr:cNvPr id="721" name="n_4mainValue【保健センター・保健所】&#10;一人当たり面積"/>
        <xdr:cNvSpPr txBox="1"/>
      </xdr:nvSpPr>
      <xdr:spPr>
        <a:xfrm>
          <a:off x="16226867" y="1070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xdr:cNvCxnSpPr/>
      </xdr:nvCxnSpPr>
      <xdr:spPr>
        <a:xfrm flipV="1">
          <a:off x="14375764" y="13154025"/>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xdr:cNvSpPr txBox="1"/>
      </xdr:nvSpPr>
      <xdr:spPr>
        <a:xfrm>
          <a:off x="14414500"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xdr:cNvCxnSpPr/>
      </xdr:nvCxnSpPr>
      <xdr:spPr>
        <a:xfrm>
          <a:off x="14287500" y="14380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xdr:cNvSpPr txBox="1"/>
      </xdr:nvSpPr>
      <xdr:spPr>
        <a:xfrm>
          <a:off x="1441450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xdr:cNvCxnSpPr/>
      </xdr:nvCxnSpPr>
      <xdr:spPr>
        <a:xfrm>
          <a:off x="1428750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1" name="【消防施設】&#10;有形固定資産減価償却率平均値テキスト"/>
        <xdr:cNvSpPr txBox="1"/>
      </xdr:nvSpPr>
      <xdr:spPr>
        <a:xfrm>
          <a:off x="14414500" y="1371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xdr:cNvSpPr/>
      </xdr:nvSpPr>
      <xdr:spPr>
        <a:xfrm>
          <a:off x="14325600" y="137394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xdr:cNvSpPr/>
      </xdr:nvSpPr>
      <xdr:spPr>
        <a:xfrm>
          <a:off x="128041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xdr:cNvSpPr/>
      </xdr:nvSpPr>
      <xdr:spPr>
        <a:xfrm>
          <a:off x="12029440" y="13611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xdr:cNvSpPr/>
      </xdr:nvSpPr>
      <xdr:spPr>
        <a:xfrm>
          <a:off x="11231880" y="1356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133986</xdr:rowOff>
    </xdr:from>
    <xdr:to>
      <xdr:col>85</xdr:col>
      <xdr:colOff>177800</xdr:colOff>
      <xdr:row>81</xdr:row>
      <xdr:rowOff>64136</xdr:rowOff>
    </xdr:to>
    <xdr:sp macro="" textlink="">
      <xdr:nvSpPr>
        <xdr:cNvPr id="762" name="楕円 761"/>
        <xdr:cNvSpPr/>
      </xdr:nvSpPr>
      <xdr:spPr>
        <a:xfrm>
          <a:off x="14325600" y="135451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156863</xdr:rowOff>
    </xdr:from>
    <xdr:ext cx="405111" cy="259045"/>
    <xdr:sp macro="" textlink="">
      <xdr:nvSpPr>
        <xdr:cNvPr id="763" name="【消防施設】&#10;有形固定資産減価償却率該当値テキスト"/>
        <xdr:cNvSpPr txBox="1"/>
      </xdr:nvSpPr>
      <xdr:spPr>
        <a:xfrm>
          <a:off x="14414500" y="1340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120650</xdr:rowOff>
    </xdr:from>
    <xdr:to>
      <xdr:col>81</xdr:col>
      <xdr:colOff>101600</xdr:colOff>
      <xdr:row>81</xdr:row>
      <xdr:rowOff>50800</xdr:rowOff>
    </xdr:to>
    <xdr:sp macro="" textlink="">
      <xdr:nvSpPr>
        <xdr:cNvPr id="764" name="楕円 763"/>
        <xdr:cNvSpPr/>
      </xdr:nvSpPr>
      <xdr:spPr>
        <a:xfrm>
          <a:off x="13578840" y="13531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0</xdr:rowOff>
    </xdr:from>
    <xdr:to>
      <xdr:col>85</xdr:col>
      <xdr:colOff>127000</xdr:colOff>
      <xdr:row>81</xdr:row>
      <xdr:rowOff>13336</xdr:rowOff>
    </xdr:to>
    <xdr:cxnSp macro="">
      <xdr:nvCxnSpPr>
        <xdr:cNvPr id="765" name="直線コネクタ 764"/>
        <xdr:cNvCxnSpPr/>
      </xdr:nvCxnSpPr>
      <xdr:spPr>
        <a:xfrm>
          <a:off x="13629640" y="13578840"/>
          <a:ext cx="74676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80645</xdr:rowOff>
    </xdr:from>
    <xdr:to>
      <xdr:col>76</xdr:col>
      <xdr:colOff>165100</xdr:colOff>
      <xdr:row>81</xdr:row>
      <xdr:rowOff>10795</xdr:rowOff>
    </xdr:to>
    <xdr:sp macro="" textlink="">
      <xdr:nvSpPr>
        <xdr:cNvPr id="766" name="楕円 765"/>
        <xdr:cNvSpPr/>
      </xdr:nvSpPr>
      <xdr:spPr>
        <a:xfrm>
          <a:off x="12804140" y="13491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131445</xdr:rowOff>
    </xdr:from>
    <xdr:to>
      <xdr:col>81</xdr:col>
      <xdr:colOff>50800</xdr:colOff>
      <xdr:row>81</xdr:row>
      <xdr:rowOff>0</xdr:rowOff>
    </xdr:to>
    <xdr:cxnSp macro="">
      <xdr:nvCxnSpPr>
        <xdr:cNvPr id="767" name="直線コネクタ 766"/>
        <xdr:cNvCxnSpPr/>
      </xdr:nvCxnSpPr>
      <xdr:spPr>
        <a:xfrm>
          <a:off x="12854940" y="1354264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44450</xdr:rowOff>
    </xdr:from>
    <xdr:to>
      <xdr:col>72</xdr:col>
      <xdr:colOff>38100</xdr:colOff>
      <xdr:row>80</xdr:row>
      <xdr:rowOff>146050</xdr:rowOff>
    </xdr:to>
    <xdr:sp macro="" textlink="">
      <xdr:nvSpPr>
        <xdr:cNvPr id="768" name="楕円 767"/>
        <xdr:cNvSpPr/>
      </xdr:nvSpPr>
      <xdr:spPr>
        <a:xfrm>
          <a:off x="12029440" y="13455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95250</xdr:rowOff>
    </xdr:from>
    <xdr:to>
      <xdr:col>76</xdr:col>
      <xdr:colOff>114300</xdr:colOff>
      <xdr:row>80</xdr:row>
      <xdr:rowOff>131445</xdr:rowOff>
    </xdr:to>
    <xdr:cxnSp macro="">
      <xdr:nvCxnSpPr>
        <xdr:cNvPr id="769" name="直線コネクタ 768"/>
        <xdr:cNvCxnSpPr/>
      </xdr:nvCxnSpPr>
      <xdr:spPr>
        <a:xfrm>
          <a:off x="12072620" y="1350645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158750</xdr:rowOff>
    </xdr:from>
    <xdr:to>
      <xdr:col>67</xdr:col>
      <xdr:colOff>101600</xdr:colOff>
      <xdr:row>81</xdr:row>
      <xdr:rowOff>88900</xdr:rowOff>
    </xdr:to>
    <xdr:sp macro="" textlink="">
      <xdr:nvSpPr>
        <xdr:cNvPr id="770" name="楕円 769"/>
        <xdr:cNvSpPr/>
      </xdr:nvSpPr>
      <xdr:spPr>
        <a:xfrm>
          <a:off x="11231880" y="1356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95250</xdr:rowOff>
    </xdr:from>
    <xdr:to>
      <xdr:col>71</xdr:col>
      <xdr:colOff>177800</xdr:colOff>
      <xdr:row>81</xdr:row>
      <xdr:rowOff>38100</xdr:rowOff>
    </xdr:to>
    <xdr:cxnSp macro="">
      <xdr:nvCxnSpPr>
        <xdr:cNvPr id="771" name="直線コネクタ 770"/>
        <xdr:cNvCxnSpPr/>
      </xdr:nvCxnSpPr>
      <xdr:spPr>
        <a:xfrm flipV="1">
          <a:off x="11282680" y="13506450"/>
          <a:ext cx="78994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2" name="n_1aveValue【消防施設】&#10;有形固定資産減価償却率"/>
        <xdr:cNvSpPr txBox="1"/>
      </xdr:nvSpPr>
      <xdr:spPr>
        <a:xfrm>
          <a:off x="13437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73" name="n_2aveValue【消防施設】&#10;有形固定資産減価償却率"/>
        <xdr:cNvSpPr txBox="1"/>
      </xdr:nvSpPr>
      <xdr:spPr>
        <a:xfrm>
          <a:off x="126752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774" name="n_3aveValue【消防施設】&#10;有形固定資産減価償却率"/>
        <xdr:cNvSpPr txBox="1"/>
      </xdr:nvSpPr>
      <xdr:spPr>
        <a:xfrm>
          <a:off x="11900544" y="1370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775" name="n_4aveValue【消防施設】&#10;有形固定資産減価償却率"/>
        <xdr:cNvSpPr txBox="1"/>
      </xdr:nvSpPr>
      <xdr:spPr>
        <a:xfrm>
          <a:off x="11102984" y="133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67327</xdr:rowOff>
    </xdr:from>
    <xdr:ext cx="405111" cy="259045"/>
    <xdr:sp macro="" textlink="">
      <xdr:nvSpPr>
        <xdr:cNvPr id="776" name="n_1mainValue【消防施設】&#10;有形固定資産減価償却率"/>
        <xdr:cNvSpPr txBox="1"/>
      </xdr:nvSpPr>
      <xdr:spPr>
        <a:xfrm>
          <a:off x="1343724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27322</xdr:rowOff>
    </xdr:from>
    <xdr:ext cx="405111" cy="259045"/>
    <xdr:sp macro="" textlink="">
      <xdr:nvSpPr>
        <xdr:cNvPr id="777" name="n_2mainValue【消防施設】&#10;有形固定資産減価償却率"/>
        <xdr:cNvSpPr txBox="1"/>
      </xdr:nvSpPr>
      <xdr:spPr>
        <a:xfrm>
          <a:off x="126752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162577</xdr:rowOff>
    </xdr:from>
    <xdr:ext cx="405111" cy="259045"/>
    <xdr:sp macro="" textlink="">
      <xdr:nvSpPr>
        <xdr:cNvPr id="778" name="n_3mainValue【消防施設】&#10;有形固定資産減価償却率"/>
        <xdr:cNvSpPr txBox="1"/>
      </xdr:nvSpPr>
      <xdr:spPr>
        <a:xfrm>
          <a:off x="119005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80027</xdr:rowOff>
    </xdr:from>
    <xdr:ext cx="405111" cy="259045"/>
    <xdr:sp macro="" textlink="">
      <xdr:nvSpPr>
        <xdr:cNvPr id="779" name="n_4mainValue【消防施設】&#10;有形固定資産減価償却率"/>
        <xdr:cNvSpPr txBox="1"/>
      </xdr:nvSpPr>
      <xdr:spPr>
        <a:xfrm>
          <a:off x="11102984" y="1365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xdr:cNvCxnSpPr/>
      </xdr:nvCxnSpPr>
      <xdr:spPr>
        <a:xfrm flipV="1">
          <a:off x="19509104" y="13102590"/>
          <a:ext cx="0" cy="1137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xdr:cNvSpPr txBox="1"/>
      </xdr:nvSpPr>
      <xdr:spPr>
        <a:xfrm>
          <a:off x="19547840" y="1424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xdr:cNvCxnSpPr/>
      </xdr:nvCxnSpPr>
      <xdr:spPr>
        <a:xfrm>
          <a:off x="19443700" y="14239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xdr:cNvSpPr txBox="1"/>
      </xdr:nvSpPr>
      <xdr:spPr>
        <a:xfrm>
          <a:off x="19547840" y="1288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xdr:cNvCxnSpPr/>
      </xdr:nvCxnSpPr>
      <xdr:spPr>
        <a:xfrm>
          <a:off x="194437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804" name="【消防施設】&#10;一人当たり面積平均値テキスト"/>
        <xdr:cNvSpPr txBox="1"/>
      </xdr:nvSpPr>
      <xdr:spPr>
        <a:xfrm>
          <a:off x="19547840" y="13731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xdr:cNvSpPr/>
      </xdr:nvSpPr>
      <xdr:spPr>
        <a:xfrm>
          <a:off x="19458940" y="1387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xdr:cNvSpPr/>
      </xdr:nvSpPr>
      <xdr:spPr>
        <a:xfrm>
          <a:off x="187350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xdr:cNvSpPr/>
      </xdr:nvSpPr>
      <xdr:spPr>
        <a:xfrm>
          <a:off x="17937480" y="13882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xdr:cNvSpPr/>
      </xdr:nvSpPr>
      <xdr:spPr>
        <a:xfrm>
          <a:off x="1716278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xdr:cNvSpPr/>
      </xdr:nvSpPr>
      <xdr:spPr>
        <a:xfrm>
          <a:off x="1638808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164464</xdr:rowOff>
    </xdr:from>
    <xdr:to>
      <xdr:col>116</xdr:col>
      <xdr:colOff>114300</xdr:colOff>
      <xdr:row>83</xdr:row>
      <xdr:rowOff>94614</xdr:rowOff>
    </xdr:to>
    <xdr:sp macro="" textlink="">
      <xdr:nvSpPr>
        <xdr:cNvPr id="815" name="楕円 814"/>
        <xdr:cNvSpPr/>
      </xdr:nvSpPr>
      <xdr:spPr>
        <a:xfrm>
          <a:off x="19458940" y="13910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142891</xdr:rowOff>
    </xdr:from>
    <xdr:ext cx="469744" cy="259045"/>
    <xdr:sp macro="" textlink="">
      <xdr:nvSpPr>
        <xdr:cNvPr id="816" name="【消防施設】&#10;一人当たり面積該当値テキスト"/>
        <xdr:cNvSpPr txBox="1"/>
      </xdr:nvSpPr>
      <xdr:spPr>
        <a:xfrm>
          <a:off x="19547840" y="1388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xdr:rowOff>
    </xdr:from>
    <xdr:to>
      <xdr:col>112</xdr:col>
      <xdr:colOff>38100</xdr:colOff>
      <xdr:row>83</xdr:row>
      <xdr:rowOff>106045</xdr:rowOff>
    </xdr:to>
    <xdr:sp macro="" textlink="">
      <xdr:nvSpPr>
        <xdr:cNvPr id="817" name="楕円 816"/>
        <xdr:cNvSpPr/>
      </xdr:nvSpPr>
      <xdr:spPr>
        <a:xfrm>
          <a:off x="18735040" y="13918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43814</xdr:rowOff>
    </xdr:from>
    <xdr:to>
      <xdr:col>116</xdr:col>
      <xdr:colOff>63500</xdr:colOff>
      <xdr:row>83</xdr:row>
      <xdr:rowOff>55245</xdr:rowOff>
    </xdr:to>
    <xdr:cxnSp macro="">
      <xdr:nvCxnSpPr>
        <xdr:cNvPr id="818" name="直線コネクタ 817"/>
        <xdr:cNvCxnSpPr/>
      </xdr:nvCxnSpPr>
      <xdr:spPr>
        <a:xfrm flipV="1">
          <a:off x="18778220" y="13957934"/>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xdr:rowOff>
    </xdr:from>
    <xdr:to>
      <xdr:col>107</xdr:col>
      <xdr:colOff>101600</xdr:colOff>
      <xdr:row>83</xdr:row>
      <xdr:rowOff>106045</xdr:rowOff>
    </xdr:to>
    <xdr:sp macro="" textlink="">
      <xdr:nvSpPr>
        <xdr:cNvPr id="819" name="楕円 818"/>
        <xdr:cNvSpPr/>
      </xdr:nvSpPr>
      <xdr:spPr>
        <a:xfrm>
          <a:off x="17937480" y="139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55245</xdr:rowOff>
    </xdr:from>
    <xdr:to>
      <xdr:col>111</xdr:col>
      <xdr:colOff>177800</xdr:colOff>
      <xdr:row>83</xdr:row>
      <xdr:rowOff>55245</xdr:rowOff>
    </xdr:to>
    <xdr:cxnSp macro="">
      <xdr:nvCxnSpPr>
        <xdr:cNvPr id="820" name="直線コネクタ 819"/>
        <xdr:cNvCxnSpPr/>
      </xdr:nvCxnSpPr>
      <xdr:spPr>
        <a:xfrm>
          <a:off x="17988280" y="1396936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xdr:rowOff>
    </xdr:from>
    <xdr:to>
      <xdr:col>102</xdr:col>
      <xdr:colOff>165100</xdr:colOff>
      <xdr:row>83</xdr:row>
      <xdr:rowOff>106045</xdr:rowOff>
    </xdr:to>
    <xdr:sp macro="" textlink="">
      <xdr:nvSpPr>
        <xdr:cNvPr id="821" name="楕円 820"/>
        <xdr:cNvSpPr/>
      </xdr:nvSpPr>
      <xdr:spPr>
        <a:xfrm>
          <a:off x="17162780" y="139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55245</xdr:rowOff>
    </xdr:from>
    <xdr:to>
      <xdr:col>107</xdr:col>
      <xdr:colOff>50800</xdr:colOff>
      <xdr:row>83</xdr:row>
      <xdr:rowOff>55245</xdr:rowOff>
    </xdr:to>
    <xdr:cxnSp macro="">
      <xdr:nvCxnSpPr>
        <xdr:cNvPr id="822" name="直線コネクタ 821"/>
        <xdr:cNvCxnSpPr/>
      </xdr:nvCxnSpPr>
      <xdr:spPr>
        <a:xfrm>
          <a:off x="17213580" y="1396936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10161</xdr:rowOff>
    </xdr:from>
    <xdr:to>
      <xdr:col>98</xdr:col>
      <xdr:colOff>38100</xdr:colOff>
      <xdr:row>83</xdr:row>
      <xdr:rowOff>111761</xdr:rowOff>
    </xdr:to>
    <xdr:sp macro="" textlink="">
      <xdr:nvSpPr>
        <xdr:cNvPr id="823" name="楕円 822"/>
        <xdr:cNvSpPr/>
      </xdr:nvSpPr>
      <xdr:spPr>
        <a:xfrm>
          <a:off x="16388080" y="139242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55245</xdr:rowOff>
    </xdr:from>
    <xdr:to>
      <xdr:col>102</xdr:col>
      <xdr:colOff>114300</xdr:colOff>
      <xdr:row>83</xdr:row>
      <xdr:rowOff>60961</xdr:rowOff>
    </xdr:to>
    <xdr:cxnSp macro="">
      <xdr:nvCxnSpPr>
        <xdr:cNvPr id="824" name="直線コネクタ 823"/>
        <xdr:cNvCxnSpPr/>
      </xdr:nvCxnSpPr>
      <xdr:spPr>
        <a:xfrm flipV="1">
          <a:off x="16431260" y="13969365"/>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825" name="n_1aveValue【消防施設】&#10;一人当たり面積"/>
        <xdr:cNvSpPr txBox="1"/>
      </xdr:nvSpPr>
      <xdr:spPr>
        <a:xfrm>
          <a:off x="1856112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826" name="n_2aveValue【消防施設】&#10;一人当たり面積"/>
        <xdr:cNvSpPr txBox="1"/>
      </xdr:nvSpPr>
      <xdr:spPr>
        <a:xfrm>
          <a:off x="1777626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827" name="n_3aveValue【消防施設】&#10;一人当たり面積"/>
        <xdr:cNvSpPr txBox="1"/>
      </xdr:nvSpPr>
      <xdr:spPr>
        <a:xfrm>
          <a:off x="1700156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828" name="n_4aveValue【消防施設】&#10;一人当たり面積"/>
        <xdr:cNvSpPr txBox="1"/>
      </xdr:nvSpPr>
      <xdr:spPr>
        <a:xfrm>
          <a:off x="1622686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97172</xdr:rowOff>
    </xdr:from>
    <xdr:ext cx="469744" cy="259045"/>
    <xdr:sp macro="" textlink="">
      <xdr:nvSpPr>
        <xdr:cNvPr id="829" name="n_1mainValue【消防施設】&#10;一人当たり面積"/>
        <xdr:cNvSpPr txBox="1"/>
      </xdr:nvSpPr>
      <xdr:spPr>
        <a:xfrm>
          <a:off x="18561127" y="140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97172</xdr:rowOff>
    </xdr:from>
    <xdr:ext cx="469744" cy="259045"/>
    <xdr:sp macro="" textlink="">
      <xdr:nvSpPr>
        <xdr:cNvPr id="830" name="n_2mainValue【消防施設】&#10;一人当たり面積"/>
        <xdr:cNvSpPr txBox="1"/>
      </xdr:nvSpPr>
      <xdr:spPr>
        <a:xfrm>
          <a:off x="17776267" y="140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97172</xdr:rowOff>
    </xdr:from>
    <xdr:ext cx="469744" cy="259045"/>
    <xdr:sp macro="" textlink="">
      <xdr:nvSpPr>
        <xdr:cNvPr id="831" name="n_3mainValue【消防施設】&#10;一人当たり面積"/>
        <xdr:cNvSpPr txBox="1"/>
      </xdr:nvSpPr>
      <xdr:spPr>
        <a:xfrm>
          <a:off x="17001567" y="140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102888</xdr:rowOff>
    </xdr:from>
    <xdr:ext cx="469744" cy="259045"/>
    <xdr:sp macro="" textlink="">
      <xdr:nvSpPr>
        <xdr:cNvPr id="832" name="n_4mainValue【消防施設】&#10;一人当たり面積"/>
        <xdr:cNvSpPr txBox="1"/>
      </xdr:nvSpPr>
      <xdr:spPr>
        <a:xfrm>
          <a:off x="16226867" y="1401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7" name="直線コネクタ 856"/>
        <xdr:cNvCxnSpPr/>
      </xdr:nvCxnSpPr>
      <xdr:spPr>
        <a:xfrm flipV="1">
          <a:off x="14375764" y="16661130"/>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58" name="【庁舎】&#10;有形固定資産減価償却率最小値テキスト"/>
        <xdr:cNvSpPr txBox="1"/>
      </xdr:nvSpPr>
      <xdr:spPr>
        <a:xfrm>
          <a:off x="14414500"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59" name="直線コネクタ 858"/>
        <xdr:cNvCxnSpPr/>
      </xdr:nvCxnSpPr>
      <xdr:spPr>
        <a:xfrm>
          <a:off x="14287500" y="1822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0" name="【庁舎】&#10;有形固定資産減価償却率最大値テキスト"/>
        <xdr:cNvSpPr txBox="1"/>
      </xdr:nvSpPr>
      <xdr:spPr>
        <a:xfrm>
          <a:off x="14414500" y="16440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1" name="直線コネクタ 860"/>
        <xdr:cNvCxnSpPr/>
      </xdr:nvCxnSpPr>
      <xdr:spPr>
        <a:xfrm>
          <a:off x="14287500" y="16661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862" name="【庁舎】&#10;有形固定資産減価償却率平均値テキスト"/>
        <xdr:cNvSpPr txBox="1"/>
      </xdr:nvSpPr>
      <xdr:spPr>
        <a:xfrm>
          <a:off x="14414500" y="17126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3" name="フローチャート: 判断 862"/>
        <xdr:cNvSpPr/>
      </xdr:nvSpPr>
      <xdr:spPr>
        <a:xfrm>
          <a:off x="14325600" y="172713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4" name="フローチャート: 判断 863"/>
        <xdr:cNvSpPr/>
      </xdr:nvSpPr>
      <xdr:spPr>
        <a:xfrm>
          <a:off x="13578840" y="17248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5" name="フローチャート: 判断 864"/>
        <xdr:cNvSpPr/>
      </xdr:nvSpPr>
      <xdr:spPr>
        <a:xfrm>
          <a:off x="12804140" y="17263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6" name="フローチャート: 判断 865"/>
        <xdr:cNvSpPr/>
      </xdr:nvSpPr>
      <xdr:spPr>
        <a:xfrm>
          <a:off x="1202944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67" name="フローチャート: 判断 866"/>
        <xdr:cNvSpPr/>
      </xdr:nvSpPr>
      <xdr:spPr>
        <a:xfrm>
          <a:off x="11231880"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120650</xdr:rowOff>
    </xdr:from>
    <xdr:to>
      <xdr:col>85</xdr:col>
      <xdr:colOff>177800</xdr:colOff>
      <xdr:row>104</xdr:row>
      <xdr:rowOff>50800</xdr:rowOff>
    </xdr:to>
    <xdr:sp macro="" textlink="">
      <xdr:nvSpPr>
        <xdr:cNvPr id="873" name="楕円 872"/>
        <xdr:cNvSpPr/>
      </xdr:nvSpPr>
      <xdr:spPr>
        <a:xfrm>
          <a:off x="14325600" y="173875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99077</xdr:rowOff>
    </xdr:from>
    <xdr:ext cx="405111" cy="259045"/>
    <xdr:sp macro="" textlink="">
      <xdr:nvSpPr>
        <xdr:cNvPr id="874" name="【庁舎】&#10;有形固定資産減価償却率該当値テキスト"/>
        <xdr:cNvSpPr txBox="1"/>
      </xdr:nvSpPr>
      <xdr:spPr>
        <a:xfrm>
          <a:off x="14414500"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67311</xdr:rowOff>
    </xdr:from>
    <xdr:to>
      <xdr:col>81</xdr:col>
      <xdr:colOff>101600</xdr:colOff>
      <xdr:row>103</xdr:row>
      <xdr:rowOff>168911</xdr:rowOff>
    </xdr:to>
    <xdr:sp macro="" textlink="">
      <xdr:nvSpPr>
        <xdr:cNvPr id="875" name="楕円 874"/>
        <xdr:cNvSpPr/>
      </xdr:nvSpPr>
      <xdr:spPr>
        <a:xfrm>
          <a:off x="13578840" y="173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118111</xdr:rowOff>
    </xdr:from>
    <xdr:to>
      <xdr:col>85</xdr:col>
      <xdr:colOff>127000</xdr:colOff>
      <xdr:row>104</xdr:row>
      <xdr:rowOff>0</xdr:rowOff>
    </xdr:to>
    <xdr:cxnSp macro="">
      <xdr:nvCxnSpPr>
        <xdr:cNvPr id="876" name="直線コネクタ 875"/>
        <xdr:cNvCxnSpPr/>
      </xdr:nvCxnSpPr>
      <xdr:spPr>
        <a:xfrm>
          <a:off x="13629640" y="17385031"/>
          <a:ext cx="74676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50164</xdr:rowOff>
    </xdr:from>
    <xdr:to>
      <xdr:col>76</xdr:col>
      <xdr:colOff>165100</xdr:colOff>
      <xdr:row>103</xdr:row>
      <xdr:rowOff>151764</xdr:rowOff>
    </xdr:to>
    <xdr:sp macro="" textlink="">
      <xdr:nvSpPr>
        <xdr:cNvPr id="877" name="楕円 876"/>
        <xdr:cNvSpPr/>
      </xdr:nvSpPr>
      <xdr:spPr>
        <a:xfrm>
          <a:off x="12804140" y="1731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100964</xdr:rowOff>
    </xdr:from>
    <xdr:to>
      <xdr:col>81</xdr:col>
      <xdr:colOff>50800</xdr:colOff>
      <xdr:row>103</xdr:row>
      <xdr:rowOff>118111</xdr:rowOff>
    </xdr:to>
    <xdr:cxnSp macro="">
      <xdr:nvCxnSpPr>
        <xdr:cNvPr id="878" name="直線コネクタ 877"/>
        <xdr:cNvCxnSpPr/>
      </xdr:nvCxnSpPr>
      <xdr:spPr>
        <a:xfrm>
          <a:off x="12854940" y="17367884"/>
          <a:ext cx="7747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76836</xdr:rowOff>
    </xdr:from>
    <xdr:to>
      <xdr:col>72</xdr:col>
      <xdr:colOff>38100</xdr:colOff>
      <xdr:row>104</xdr:row>
      <xdr:rowOff>6986</xdr:rowOff>
    </xdr:to>
    <xdr:sp macro="" textlink="">
      <xdr:nvSpPr>
        <xdr:cNvPr id="879" name="楕円 878"/>
        <xdr:cNvSpPr/>
      </xdr:nvSpPr>
      <xdr:spPr>
        <a:xfrm>
          <a:off x="12029440" y="173437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100964</xdr:rowOff>
    </xdr:from>
    <xdr:to>
      <xdr:col>76</xdr:col>
      <xdr:colOff>114300</xdr:colOff>
      <xdr:row>103</xdr:row>
      <xdr:rowOff>127636</xdr:rowOff>
    </xdr:to>
    <xdr:cxnSp macro="">
      <xdr:nvCxnSpPr>
        <xdr:cNvPr id="880" name="直線コネクタ 879"/>
        <xdr:cNvCxnSpPr/>
      </xdr:nvCxnSpPr>
      <xdr:spPr>
        <a:xfrm flipV="1">
          <a:off x="12072620" y="17367884"/>
          <a:ext cx="78232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67311</xdr:rowOff>
    </xdr:from>
    <xdr:to>
      <xdr:col>67</xdr:col>
      <xdr:colOff>101600</xdr:colOff>
      <xdr:row>103</xdr:row>
      <xdr:rowOff>168911</xdr:rowOff>
    </xdr:to>
    <xdr:sp macro="" textlink="">
      <xdr:nvSpPr>
        <xdr:cNvPr id="881" name="楕円 880"/>
        <xdr:cNvSpPr/>
      </xdr:nvSpPr>
      <xdr:spPr>
        <a:xfrm>
          <a:off x="11231880" y="173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118111</xdr:rowOff>
    </xdr:from>
    <xdr:to>
      <xdr:col>71</xdr:col>
      <xdr:colOff>177800</xdr:colOff>
      <xdr:row>103</xdr:row>
      <xdr:rowOff>127636</xdr:rowOff>
    </xdr:to>
    <xdr:cxnSp macro="">
      <xdr:nvCxnSpPr>
        <xdr:cNvPr id="882" name="直線コネクタ 881"/>
        <xdr:cNvCxnSpPr/>
      </xdr:nvCxnSpPr>
      <xdr:spPr>
        <a:xfrm>
          <a:off x="11282680" y="17385031"/>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883" name="n_1aveValue【庁舎】&#10;有形固定資産減価償却率"/>
        <xdr:cNvSpPr txBox="1"/>
      </xdr:nvSpPr>
      <xdr:spPr>
        <a:xfrm>
          <a:off x="13437244" y="1702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884" name="n_2aveValue【庁舎】&#10;有形固定資産減価償却率"/>
        <xdr:cNvSpPr txBox="1"/>
      </xdr:nvSpPr>
      <xdr:spPr>
        <a:xfrm>
          <a:off x="12675244" y="170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5" name="n_3aveValue【庁舎】&#10;有形固定資産減価償却率"/>
        <xdr:cNvSpPr txBox="1"/>
      </xdr:nvSpPr>
      <xdr:spPr>
        <a:xfrm>
          <a:off x="1190054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86" name="n_4aveValue【庁舎】&#10;有形固定資産減価償却率"/>
        <xdr:cNvSpPr txBox="1"/>
      </xdr:nvSpPr>
      <xdr:spPr>
        <a:xfrm>
          <a:off x="11102984" y="170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160038</xdr:rowOff>
    </xdr:from>
    <xdr:ext cx="405111" cy="259045"/>
    <xdr:sp macro="" textlink="">
      <xdr:nvSpPr>
        <xdr:cNvPr id="887" name="n_1mainValue【庁舎】&#10;有形固定資産減価償却率"/>
        <xdr:cNvSpPr txBox="1"/>
      </xdr:nvSpPr>
      <xdr:spPr>
        <a:xfrm>
          <a:off x="13437244" y="174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142891</xdr:rowOff>
    </xdr:from>
    <xdr:ext cx="405111" cy="259045"/>
    <xdr:sp macro="" textlink="">
      <xdr:nvSpPr>
        <xdr:cNvPr id="888" name="n_2mainValue【庁舎】&#10;有形固定資産減価償却率"/>
        <xdr:cNvSpPr txBox="1"/>
      </xdr:nvSpPr>
      <xdr:spPr>
        <a:xfrm>
          <a:off x="12675244" y="17409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169563</xdr:rowOff>
    </xdr:from>
    <xdr:ext cx="405111" cy="259045"/>
    <xdr:sp macro="" textlink="">
      <xdr:nvSpPr>
        <xdr:cNvPr id="889" name="n_3mainValue【庁舎】&#10;有形固定資産減価償却率"/>
        <xdr:cNvSpPr txBox="1"/>
      </xdr:nvSpPr>
      <xdr:spPr>
        <a:xfrm>
          <a:off x="11900544" y="1743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160038</xdr:rowOff>
    </xdr:from>
    <xdr:ext cx="405111" cy="259045"/>
    <xdr:sp macro="" textlink="">
      <xdr:nvSpPr>
        <xdr:cNvPr id="890" name="n_4mainValue【庁舎】&#10;有形固定資産減価償却率"/>
        <xdr:cNvSpPr txBox="1"/>
      </xdr:nvSpPr>
      <xdr:spPr>
        <a:xfrm>
          <a:off x="11102984" y="174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3" name="直線コネクタ 912"/>
        <xdr:cNvCxnSpPr/>
      </xdr:nvCxnSpPr>
      <xdr:spPr>
        <a:xfrm flipV="1">
          <a:off x="19509104" y="1680362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4" name="【庁舎】&#10;一人当たり面積最小値テキスト"/>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6" name="【庁舎】&#10;一人当たり面積最大値テキスト"/>
        <xdr:cNvSpPr txBox="1"/>
      </xdr:nvSpPr>
      <xdr:spPr>
        <a:xfrm>
          <a:off x="19547840" y="1658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7" name="直線コネクタ 916"/>
        <xdr:cNvCxnSpPr/>
      </xdr:nvCxnSpPr>
      <xdr:spPr>
        <a:xfrm>
          <a:off x="19443700" y="16803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18" name="【庁舎】&#10;一人当たり面積平均値テキスト"/>
        <xdr:cNvSpPr txBox="1"/>
      </xdr:nvSpPr>
      <xdr:spPr>
        <a:xfrm>
          <a:off x="19547840" y="17539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9" name="フローチャート: 判断 918"/>
        <xdr:cNvSpPr/>
      </xdr:nvSpPr>
      <xdr:spPr>
        <a:xfrm>
          <a:off x="194589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0" name="フローチャート: 判断 919"/>
        <xdr:cNvSpPr/>
      </xdr:nvSpPr>
      <xdr:spPr>
        <a:xfrm>
          <a:off x="1873504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1" name="フローチャート: 判断 920"/>
        <xdr:cNvSpPr/>
      </xdr:nvSpPr>
      <xdr:spPr>
        <a:xfrm>
          <a:off x="1793748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2" name="フローチャート: 判断 921"/>
        <xdr:cNvSpPr/>
      </xdr:nvSpPr>
      <xdr:spPr>
        <a:xfrm>
          <a:off x="17162780" y="17712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3" name="フローチャート: 判断 922"/>
        <xdr:cNvSpPr/>
      </xdr:nvSpPr>
      <xdr:spPr>
        <a:xfrm>
          <a:off x="16388080" y="17712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929" name="楕円 928"/>
        <xdr:cNvSpPr/>
      </xdr:nvSpPr>
      <xdr:spPr>
        <a:xfrm>
          <a:off x="19458940" y="17716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92981</xdr:rowOff>
    </xdr:from>
    <xdr:ext cx="469744" cy="259045"/>
    <xdr:sp macro="" textlink="">
      <xdr:nvSpPr>
        <xdr:cNvPr id="930" name="【庁舎】&#10;一人当たり面積該当値テキスト"/>
        <xdr:cNvSpPr txBox="1"/>
      </xdr:nvSpPr>
      <xdr:spPr>
        <a:xfrm>
          <a:off x="19547840" y="1769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931" name="楕円 930"/>
        <xdr:cNvSpPr/>
      </xdr:nvSpPr>
      <xdr:spPr>
        <a:xfrm>
          <a:off x="18735040" y="1773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165354</xdr:rowOff>
    </xdr:from>
    <xdr:to>
      <xdr:col>116</xdr:col>
      <xdr:colOff>63500</xdr:colOff>
      <xdr:row>106</xdr:row>
      <xdr:rowOff>7620</xdr:rowOff>
    </xdr:to>
    <xdr:cxnSp macro="">
      <xdr:nvCxnSpPr>
        <xdr:cNvPr id="932" name="直線コネクタ 931"/>
        <xdr:cNvCxnSpPr/>
      </xdr:nvCxnSpPr>
      <xdr:spPr>
        <a:xfrm flipV="1">
          <a:off x="18778220" y="17767554"/>
          <a:ext cx="73152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137413</xdr:rowOff>
    </xdr:from>
    <xdr:to>
      <xdr:col>107</xdr:col>
      <xdr:colOff>101600</xdr:colOff>
      <xdr:row>106</xdr:row>
      <xdr:rowOff>67563</xdr:rowOff>
    </xdr:to>
    <xdr:sp macro="" textlink="">
      <xdr:nvSpPr>
        <xdr:cNvPr id="933" name="楕円 932"/>
        <xdr:cNvSpPr/>
      </xdr:nvSpPr>
      <xdr:spPr>
        <a:xfrm>
          <a:off x="17937480" y="17739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16763</xdr:rowOff>
    </xdr:to>
    <xdr:cxnSp macro="">
      <xdr:nvCxnSpPr>
        <xdr:cNvPr id="934" name="直線コネクタ 933"/>
        <xdr:cNvCxnSpPr/>
      </xdr:nvCxnSpPr>
      <xdr:spPr>
        <a:xfrm flipV="1">
          <a:off x="17988280" y="17777460"/>
          <a:ext cx="78994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935" name="楕円 934"/>
        <xdr:cNvSpPr/>
      </xdr:nvSpPr>
      <xdr:spPr>
        <a:xfrm>
          <a:off x="17162780" y="17721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169926</xdr:rowOff>
    </xdr:from>
    <xdr:to>
      <xdr:col>107</xdr:col>
      <xdr:colOff>50800</xdr:colOff>
      <xdr:row>106</xdr:row>
      <xdr:rowOff>16763</xdr:rowOff>
    </xdr:to>
    <xdr:cxnSp macro="">
      <xdr:nvCxnSpPr>
        <xdr:cNvPr id="936" name="直線コネクタ 935"/>
        <xdr:cNvCxnSpPr/>
      </xdr:nvCxnSpPr>
      <xdr:spPr>
        <a:xfrm>
          <a:off x="17213580" y="17772126"/>
          <a:ext cx="7747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164846</xdr:rowOff>
    </xdr:from>
    <xdr:to>
      <xdr:col>98</xdr:col>
      <xdr:colOff>38100</xdr:colOff>
      <xdr:row>106</xdr:row>
      <xdr:rowOff>94996</xdr:rowOff>
    </xdr:to>
    <xdr:sp macro="" textlink="">
      <xdr:nvSpPr>
        <xdr:cNvPr id="937" name="楕円 936"/>
        <xdr:cNvSpPr/>
      </xdr:nvSpPr>
      <xdr:spPr>
        <a:xfrm>
          <a:off x="16388080" y="17767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169926</xdr:rowOff>
    </xdr:from>
    <xdr:to>
      <xdr:col>102</xdr:col>
      <xdr:colOff>114300</xdr:colOff>
      <xdr:row>106</xdr:row>
      <xdr:rowOff>44196</xdr:rowOff>
    </xdr:to>
    <xdr:cxnSp macro="">
      <xdr:nvCxnSpPr>
        <xdr:cNvPr id="938" name="直線コネクタ 937"/>
        <xdr:cNvCxnSpPr/>
      </xdr:nvCxnSpPr>
      <xdr:spPr>
        <a:xfrm flipV="1">
          <a:off x="16431260" y="17772126"/>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39" name="n_1aveValue【庁舎】&#10;一人当たり面積"/>
        <xdr:cNvSpPr txBox="1"/>
      </xdr:nvSpPr>
      <xdr:spPr>
        <a:xfrm>
          <a:off x="1856112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940" name="n_2aveValue【庁舎】&#10;一人当たり面積"/>
        <xdr:cNvSpPr txBox="1"/>
      </xdr:nvSpPr>
      <xdr:spPr>
        <a:xfrm>
          <a:off x="17776267" y="174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1" name="n_3aveValue【庁舎】&#10;一人当たり面積"/>
        <xdr:cNvSpPr txBox="1"/>
      </xdr:nvSpPr>
      <xdr:spPr>
        <a:xfrm>
          <a:off x="17001567" y="174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42" name="n_4aveValue【庁舎】&#10;一人当たり面積"/>
        <xdr:cNvSpPr txBox="1"/>
      </xdr:nvSpPr>
      <xdr:spPr>
        <a:xfrm>
          <a:off x="16226867" y="174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943" name="n_1mainValue【庁舎】&#10;一人当たり面積"/>
        <xdr:cNvSpPr txBox="1"/>
      </xdr:nvSpPr>
      <xdr:spPr>
        <a:xfrm>
          <a:off x="18561127" y="178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58690</xdr:rowOff>
    </xdr:from>
    <xdr:ext cx="469744" cy="259045"/>
    <xdr:sp macro="" textlink="">
      <xdr:nvSpPr>
        <xdr:cNvPr id="944" name="n_2mainValue【庁舎】&#10;一人当たり面積"/>
        <xdr:cNvSpPr txBox="1"/>
      </xdr:nvSpPr>
      <xdr:spPr>
        <a:xfrm>
          <a:off x="17776267" y="1782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40403</xdr:rowOff>
    </xdr:from>
    <xdr:ext cx="469744" cy="259045"/>
    <xdr:sp macro="" textlink="">
      <xdr:nvSpPr>
        <xdr:cNvPr id="945" name="n_3mainValue【庁舎】&#10;一人当たり面積"/>
        <xdr:cNvSpPr txBox="1"/>
      </xdr:nvSpPr>
      <xdr:spPr>
        <a:xfrm>
          <a:off x="17001567" y="178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86123</xdr:rowOff>
    </xdr:from>
    <xdr:ext cx="469744" cy="259045"/>
    <xdr:sp macro="" textlink="">
      <xdr:nvSpPr>
        <xdr:cNvPr id="946" name="n_4mainValue【庁舎】&#10;一人当たり面積"/>
        <xdr:cNvSpPr txBox="1"/>
      </xdr:nvSpPr>
      <xdr:spPr>
        <a:xfrm>
          <a:off x="16226867" y="1785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年度に西富士図書館及び中央図書館の建物の長寿命化工事を行ったため、前年度と比較して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％低下した。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の有形固定資産減価償却率は、類似団体と比較して高い数値である。令和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年度に焼却施設灰出コンベヤ室更新工事を実施したが、減価償却額を下回ったため、前年度と比較して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の有形固定資産減価償却率は、令和元年度から令和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年度にかけて保健センターの長寿命化工事を終えたため、今後も上昇傾向が見込まれる。前年度と比較して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の有形固定資産減価償却率は、長生園の長寿命化工事を実施したため、前年度と比較して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％低下した。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年度に市役所庁舎長寿命化工事を実施したが、建物の減価償却額を下回ったため、前年度と比較して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年度に中央消防署庁舎長寿命化工事を実施したが、減価償却額を下回ったため、前年度と比較して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％上昇した。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77470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55320" y="412750"/>
          <a:ext cx="11305540"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64135</xdr:rowOff>
    </xdr:from>
    <xdr:to>
      <xdr:col>115</xdr:col>
      <xdr:colOff>25400</xdr:colOff>
      <xdr:row>5</xdr:row>
      <xdr:rowOff>109855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7998440" y="399415"/>
          <a:ext cx="3496310" cy="5486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90170</xdr:rowOff>
    </xdr:from>
    <xdr:to>
      <xdr:col>115</xdr:col>
      <xdr:colOff>6350</xdr:colOff>
      <xdr:row>5</xdr:row>
      <xdr:rowOff>84455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023840" y="425450"/>
          <a:ext cx="345186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116205</xdr:rowOff>
    </xdr:from>
    <xdr:to>
      <xdr:col>114</xdr:col>
      <xdr:colOff>184150</xdr:colOff>
      <xdr:row>5</xdr:row>
      <xdr:rowOff>57785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049240" y="451485"/>
          <a:ext cx="3417570" cy="4445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dr:col>83</xdr:col>
      <xdr:colOff>6350</xdr:colOff>
      <xdr:row>2</xdr:row>
      <xdr:rowOff>64135</xdr:rowOff>
    </xdr:from>
    <xdr:to>
      <xdr:col>95</xdr:col>
      <xdr:colOff>152400</xdr:colOff>
      <xdr:row>5</xdr:row>
      <xdr:rowOff>109855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501620" y="399415"/>
          <a:ext cx="2386330" cy="5486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90170</xdr:rowOff>
    </xdr:from>
    <xdr:to>
      <xdr:col>95</xdr:col>
      <xdr:colOff>133350</xdr:colOff>
      <xdr:row>5</xdr:row>
      <xdr:rowOff>84455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527020" y="425450"/>
          <a:ext cx="234188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116205</xdr:rowOff>
    </xdr:from>
    <xdr:to>
      <xdr:col>95</xdr:col>
      <xdr:colOff>101600</xdr:colOff>
      <xdr:row>5</xdr:row>
      <xdr:rowOff>57785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552420" y="451485"/>
          <a:ext cx="2284730" cy="4445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186690</xdr:colOff>
      <xdr:row>7</xdr:row>
      <xdr:rowOff>6350</xdr:rowOff>
    </xdr:from>
    <xdr:to>
      <xdr:col>50</xdr:col>
      <xdr:colOff>0</xdr:colOff>
      <xdr:row>17</xdr:row>
      <xdr:rowOff>51435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46760" y="1179830"/>
          <a:ext cx="8587740" cy="17214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38735</xdr:rowOff>
    </xdr:from>
    <xdr:to>
      <xdr:col>11</xdr:col>
      <xdr:colOff>44450</xdr:colOff>
      <xdr:row>17</xdr:row>
      <xdr:rowOff>38735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1060" y="1212215"/>
          <a:ext cx="12369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186690</xdr:colOff>
      <xdr:row>7</xdr:row>
      <xdr:rowOff>38735</xdr:rowOff>
    </xdr:from>
    <xdr:to>
      <xdr:col>16</xdr:col>
      <xdr:colOff>186690</xdr:colOff>
      <xdr:row>17</xdr:row>
      <xdr:rowOff>38735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53590" y="1212215"/>
          <a:ext cx="11201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128,169
125,192
389.08
60,146,931
56,358,555
3,452,111
28,212,057
31,973,774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38735</xdr:rowOff>
    </xdr:from>
    <xdr:to>
      <xdr:col>24</xdr:col>
      <xdr:colOff>114300</xdr:colOff>
      <xdr:row>17</xdr:row>
      <xdr:rowOff>38735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30880" y="1212215"/>
          <a:ext cx="13639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57785</xdr:rowOff>
    </xdr:from>
    <xdr:to>
      <xdr:col>34</xdr:col>
      <xdr:colOff>50800</xdr:colOff>
      <xdr:row>13</xdr:row>
      <xdr:rowOff>45085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594860" y="1231265"/>
          <a:ext cx="180340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57785</xdr:rowOff>
    </xdr:from>
    <xdr:to>
      <xdr:col>40</xdr:col>
      <xdr:colOff>63500</xdr:colOff>
      <xdr:row>13</xdr:row>
      <xdr:rowOff>45085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398260" y="1231265"/>
          <a:ext cx="113284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57785</xdr:rowOff>
    </xdr:from>
    <xdr:to>
      <xdr:col>43</xdr:col>
      <xdr:colOff>133350</xdr:colOff>
      <xdr:row>13</xdr:row>
      <xdr:rowOff>45085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594600" y="1231265"/>
          <a:ext cx="56642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38735</xdr:rowOff>
    </xdr:from>
    <xdr:to>
      <xdr:col>34</xdr:col>
      <xdr:colOff>50800</xdr:colOff>
      <xdr:row>15</xdr:row>
      <xdr:rowOff>161290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594860" y="2050415"/>
          <a:ext cx="180340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38735</xdr:rowOff>
    </xdr:from>
    <xdr:to>
      <xdr:col>50</xdr:col>
      <xdr:colOff>186690</xdr:colOff>
      <xdr:row>15</xdr:row>
      <xdr:rowOff>161290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461760" y="2050415"/>
          <a:ext cx="305943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122555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552940" y="1179830"/>
          <a:ext cx="1275080" cy="11220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71120</xdr:rowOff>
    </xdr:from>
    <xdr:to>
      <xdr:col>58</xdr:col>
      <xdr:colOff>69850</xdr:colOff>
      <xdr:row>8</xdr:row>
      <xdr:rowOff>154305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765030" y="1244600"/>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167640</xdr:rowOff>
    </xdr:from>
    <xdr:to>
      <xdr:col>58</xdr:col>
      <xdr:colOff>69850</xdr:colOff>
      <xdr:row>10</xdr:row>
      <xdr:rowOff>77470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765030" y="150876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154305</xdr:rowOff>
    </xdr:from>
    <xdr:to>
      <xdr:col>58</xdr:col>
      <xdr:colOff>69850</xdr:colOff>
      <xdr:row>14</xdr:row>
      <xdr:rowOff>103505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765030" y="1830705"/>
          <a:ext cx="11328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161290</xdr:rowOff>
    </xdr:from>
    <xdr:to>
      <xdr:col>52</xdr:col>
      <xdr:colOff>69850</xdr:colOff>
      <xdr:row>7</xdr:row>
      <xdr:rowOff>161290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629140" y="1334770"/>
          <a:ext cx="1485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186690</xdr:colOff>
      <xdr:row>10</xdr:row>
      <xdr:rowOff>128905</xdr:rowOff>
    </xdr:from>
    <xdr:to>
      <xdr:col>51</xdr:col>
      <xdr:colOff>186690</xdr:colOff>
      <xdr:row>11</xdr:row>
      <xdr:rowOff>96520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707880" y="180530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128905</xdr:rowOff>
    </xdr:from>
    <xdr:to>
      <xdr:col>52</xdr:col>
      <xdr:colOff>69850</xdr:colOff>
      <xdr:row>10</xdr:row>
      <xdr:rowOff>128905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629140" y="180530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186690</xdr:colOff>
      <xdr:row>12</xdr:row>
      <xdr:rowOff>22225</xdr:rowOff>
    </xdr:from>
    <xdr:to>
      <xdr:col>51</xdr:col>
      <xdr:colOff>186690</xdr:colOff>
      <xdr:row>12</xdr:row>
      <xdr:rowOff>164465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707880" y="2033905"/>
          <a:ext cx="0" cy="14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167640</xdr:rowOff>
    </xdr:from>
    <xdr:to>
      <xdr:col>52</xdr:col>
      <xdr:colOff>69850</xdr:colOff>
      <xdr:row>12</xdr:row>
      <xdr:rowOff>167640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629140" y="21793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109855</xdr:rowOff>
    </xdr:from>
    <xdr:to>
      <xdr:col>52</xdr:col>
      <xdr:colOff>34925</xdr:colOff>
      <xdr:row>8</xdr:row>
      <xdr:rowOff>38735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664065" y="128333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32385</xdr:rowOff>
    </xdr:from>
    <xdr:to>
      <xdr:col>52</xdr:col>
      <xdr:colOff>34925</xdr:colOff>
      <xdr:row>9</xdr:row>
      <xdr:rowOff>135255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664065" y="1541145"/>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96520</xdr:rowOff>
    </xdr:from>
    <xdr:ext cx="8811260" cy="26225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3420" y="2946400"/>
          <a:ext cx="88112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6289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3420" y="3191510"/>
          <a:ext cx="57588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90170</xdr:rowOff>
    </xdr:from>
    <xdr:ext cx="8725535" cy="26225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3420" y="3442970"/>
          <a:ext cx="872553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6289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3420" y="3688080"/>
          <a:ext cx="59613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84455</xdr:rowOff>
    </xdr:from>
    <xdr:ext cx="8146415" cy="26289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3420" y="3940175"/>
          <a:ext cx="81464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167640</xdr:rowOff>
    </xdr:from>
    <xdr:ext cx="8759825" cy="43180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3420" y="4191000"/>
          <a:ext cx="8759825" cy="4318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77470</xdr:rowOff>
    </xdr:from>
    <xdr:ext cx="184785" cy="26289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3420" y="4436110"/>
          <a:ext cx="1847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45085</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3420" y="4906645"/>
          <a:ext cx="453136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64135</xdr:rowOff>
    </xdr:from>
    <xdr:ext cx="1272540" cy="31369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593850" y="5260975"/>
          <a:ext cx="1272540"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38735</xdr:rowOff>
    </xdr:from>
    <xdr:ext cx="1651000" cy="36449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33370" y="5235575"/>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128905</xdr:rowOff>
    </xdr:from>
    <xdr:to>
      <xdr:col>35</xdr:col>
      <xdr:colOff>95250</xdr:colOff>
      <xdr:row>32</xdr:row>
      <xdr:rowOff>38735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265420" y="5158105"/>
          <a:ext cx="136398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148590</xdr:rowOff>
    </xdr:from>
    <xdr:to>
      <xdr:col>35</xdr:col>
      <xdr:colOff>95250</xdr:colOff>
      <xdr:row>33</xdr:row>
      <xdr:rowOff>57785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265420" y="5345430"/>
          <a:ext cx="13639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128905</xdr:rowOff>
    </xdr:from>
    <xdr:to>
      <xdr:col>42</xdr:col>
      <xdr:colOff>25400</xdr:colOff>
      <xdr:row>32</xdr:row>
      <xdr:rowOff>38735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733540" y="515810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148590</xdr:rowOff>
    </xdr:from>
    <xdr:to>
      <xdr:col>42</xdr:col>
      <xdr:colOff>25400</xdr:colOff>
      <xdr:row>33</xdr:row>
      <xdr:rowOff>57785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733540" y="5345430"/>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128905</xdr:rowOff>
    </xdr:from>
    <xdr:to>
      <xdr:col>49</xdr:col>
      <xdr:colOff>19050</xdr:colOff>
      <xdr:row>32</xdr:row>
      <xdr:rowOff>38735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034020" y="515810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6350</xdr:colOff>
      <xdr:row>31</xdr:row>
      <xdr:rowOff>148590</xdr:rowOff>
    </xdr:from>
    <xdr:to>
      <xdr:col>49</xdr:col>
      <xdr:colOff>19050</xdr:colOff>
      <xdr:row>33</xdr:row>
      <xdr:rowOff>57785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034020" y="5345430"/>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122555</xdr:rowOff>
    </xdr:from>
    <xdr:to>
      <xdr:col>27</xdr:col>
      <xdr:colOff>184150</xdr:colOff>
      <xdr:row>47</xdr:row>
      <xdr:rowOff>135255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3420" y="5654675"/>
          <a:ext cx="45313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122555</xdr:rowOff>
    </xdr:from>
    <xdr:to>
      <xdr:col>57</xdr:col>
      <xdr:colOff>120650</xdr:colOff>
      <xdr:row>47</xdr:row>
      <xdr:rowOff>135255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392420" y="5654675"/>
          <a:ext cx="536956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122555</xdr:rowOff>
    </xdr:from>
    <xdr:to>
      <xdr:col>46</xdr:col>
      <xdr:colOff>186690</xdr:colOff>
      <xdr:row>35</xdr:row>
      <xdr:rowOff>32385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392420" y="5654675"/>
          <a:ext cx="338201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96520</xdr:rowOff>
    </xdr:from>
    <xdr:to>
      <xdr:col>56</xdr:col>
      <xdr:colOff>186690</xdr:colOff>
      <xdr:row>47</xdr:row>
      <xdr:rowOff>71120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496560" y="5963920"/>
          <a:ext cx="51447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250">
              <a:solidFill>
                <a:sysClr val="windowText" lastClr="000000"/>
              </a:solidFill>
              <a:effectLst/>
              <a:latin typeface="ＭＳ Ｐゴシック"/>
              <a:ea typeface="ＭＳ Ｐゴシック"/>
              <a:cs typeface="+mn-cs"/>
            </a:rPr>
            <a:t>令和</a:t>
          </a:r>
          <a:r>
            <a:rPr kumimoji="1" lang="en-US" altLang="ja-JP" sz="1250">
              <a:solidFill>
                <a:sysClr val="windowText" lastClr="000000"/>
              </a:solidFill>
              <a:effectLst/>
              <a:latin typeface="ＭＳ Ｐゴシック"/>
              <a:ea typeface="ＭＳ Ｐゴシック"/>
              <a:cs typeface="+mn-cs"/>
            </a:rPr>
            <a:t>5</a:t>
          </a:r>
          <a:r>
            <a:rPr kumimoji="1" lang="ja-JP" altLang="ja-JP" sz="1250">
              <a:solidFill>
                <a:sysClr val="windowText" lastClr="000000"/>
              </a:solidFill>
              <a:effectLst/>
              <a:latin typeface="ＭＳ Ｐゴシック"/>
              <a:ea typeface="ＭＳ Ｐゴシック"/>
              <a:cs typeface="+mn-cs"/>
            </a:rPr>
            <a:t>年度の基準財政収入額は、</a:t>
          </a:r>
          <a:r>
            <a:rPr kumimoji="1" lang="ja-JP" altLang="en-US" sz="1250">
              <a:solidFill>
                <a:sysClr val="windowText" lastClr="000000"/>
              </a:solidFill>
              <a:effectLst/>
              <a:latin typeface="ＭＳ Ｐゴシック"/>
              <a:ea typeface="ＭＳ Ｐゴシック"/>
              <a:cs typeface="+mn-cs"/>
            </a:rPr>
            <a:t>新築増による</a:t>
          </a:r>
          <a:r>
            <a:rPr kumimoji="1" lang="ja-JP" altLang="ja-JP" sz="1250">
              <a:solidFill>
                <a:sysClr val="windowText" lastClr="000000"/>
              </a:solidFill>
              <a:effectLst/>
              <a:latin typeface="ＭＳ Ｐゴシック"/>
              <a:ea typeface="ＭＳ Ｐゴシック"/>
              <a:cs typeface="+mn-cs"/>
            </a:rPr>
            <a:t>固定資産税（家屋）</a:t>
          </a:r>
          <a:r>
            <a:rPr kumimoji="1" lang="ja-JP" altLang="en-US" sz="1250">
              <a:solidFill>
                <a:sysClr val="windowText" lastClr="000000"/>
              </a:solidFill>
              <a:effectLst/>
              <a:latin typeface="ＭＳ Ｐゴシック"/>
              <a:ea typeface="ＭＳ Ｐゴシック"/>
              <a:cs typeface="+mn-cs"/>
            </a:rPr>
            <a:t>や景気回復による地方消費税交付金</a:t>
          </a:r>
          <a:r>
            <a:rPr kumimoji="1" lang="ja-JP" altLang="ja-JP" sz="1250">
              <a:solidFill>
                <a:sysClr val="windowText" lastClr="000000"/>
              </a:solidFill>
              <a:effectLst/>
              <a:latin typeface="ＭＳ Ｐゴシック"/>
              <a:ea typeface="ＭＳ Ｐゴシック"/>
              <a:cs typeface="+mn-cs"/>
            </a:rPr>
            <a:t>の上昇など</a:t>
          </a:r>
          <a:r>
            <a:rPr kumimoji="1" lang="ja-JP" altLang="en-US" sz="1250">
              <a:solidFill>
                <a:sysClr val="windowText" lastClr="000000"/>
              </a:solidFill>
              <a:effectLst/>
              <a:latin typeface="ＭＳ Ｐゴシック"/>
              <a:ea typeface="ＭＳ Ｐゴシック"/>
              <a:cs typeface="+mn-cs"/>
            </a:rPr>
            <a:t>を要因として、</a:t>
          </a:r>
          <a:r>
            <a:rPr kumimoji="1" lang="ja-JP" altLang="ja-JP" sz="1250">
              <a:solidFill>
                <a:sysClr val="windowText" lastClr="000000"/>
              </a:solidFill>
              <a:effectLst/>
              <a:latin typeface="ＭＳ Ｐゴシック"/>
              <a:ea typeface="ＭＳ Ｐゴシック"/>
              <a:cs typeface="+mn-cs"/>
            </a:rPr>
            <a:t>約</a:t>
          </a:r>
          <a:r>
            <a:rPr kumimoji="1" lang="en-US" altLang="ja-JP" sz="1250">
              <a:solidFill>
                <a:sysClr val="windowText" lastClr="000000"/>
              </a:solidFill>
              <a:effectLst/>
              <a:latin typeface="ＭＳ Ｐゴシック"/>
              <a:ea typeface="ＭＳ Ｐゴシック"/>
              <a:cs typeface="+mn-cs"/>
            </a:rPr>
            <a:t>2.1</a:t>
          </a:r>
          <a:r>
            <a:rPr kumimoji="1" lang="ja-JP" altLang="ja-JP" sz="1250">
              <a:solidFill>
                <a:sysClr val="windowText" lastClr="000000"/>
              </a:solidFill>
              <a:effectLst/>
              <a:latin typeface="ＭＳ Ｐゴシック"/>
              <a:ea typeface="ＭＳ Ｐゴシック"/>
              <a:cs typeface="+mn-cs"/>
            </a:rPr>
            <a:t>億円増加</a:t>
          </a:r>
          <a:r>
            <a:rPr kumimoji="1" lang="ja-JP" altLang="en-US" sz="1250">
              <a:solidFill>
                <a:sysClr val="windowText" lastClr="000000"/>
              </a:solidFill>
              <a:effectLst/>
              <a:latin typeface="ＭＳ Ｐゴシック"/>
              <a:ea typeface="ＭＳ Ｐゴシック"/>
              <a:cs typeface="+mn-cs"/>
            </a:rPr>
            <a:t>している</a:t>
          </a:r>
          <a:r>
            <a:rPr kumimoji="1" lang="ja-JP" altLang="ja-JP" sz="1250">
              <a:solidFill>
                <a:sysClr val="windowText" lastClr="000000"/>
              </a:solidFill>
              <a:effectLst/>
              <a:latin typeface="ＭＳ Ｐゴシック"/>
              <a:ea typeface="ＭＳ Ｐゴシック"/>
              <a:cs typeface="+mn-cs"/>
            </a:rPr>
            <a:t>。基準財政需要額は、臨時経済対策費の算定や臨時財政対策債発行可能額が抑制されたことを要因として、約8億円増加し</a:t>
          </a:r>
          <a:r>
            <a:rPr kumimoji="1" lang="ja-JP" altLang="en-US" sz="1250">
              <a:solidFill>
                <a:sysClr val="windowText" lastClr="000000"/>
              </a:solidFill>
              <a:effectLst/>
              <a:latin typeface="ＭＳ Ｐゴシック"/>
              <a:ea typeface="ＭＳ Ｐゴシック"/>
              <a:cs typeface="+mn-cs"/>
            </a:rPr>
            <a:t>ている</a:t>
          </a:r>
          <a:r>
            <a:rPr kumimoji="1" lang="ja-JP" altLang="ja-JP" sz="1250">
              <a:solidFill>
                <a:sysClr val="windowText" lastClr="000000"/>
              </a:solidFill>
              <a:effectLst/>
              <a:latin typeface="ＭＳ Ｐゴシック"/>
              <a:ea typeface="ＭＳ Ｐゴシック"/>
              <a:cs typeface="+mn-cs"/>
            </a:rPr>
            <a:t>。数値は減少傾向にあるが、全国、県、類似団体内の各平均を上回り推移している。</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今後も事務事業の合理化、職員数の適正管理など歳出の抑制を図り、税収の徴収率の維持、徴収業務の強化など、安定した財政基盤の強化に努める。</a:t>
          </a:r>
          <a:endParaRPr lang="ja-JP" altLang="ja-JP" sz="1250">
            <a:solidFill>
              <a:sysClr val="windowText" lastClr="000000"/>
            </a:solidFill>
            <a:effectLst/>
            <a:latin typeface="ＭＳ Ｐゴシック"/>
            <a:ea typeface="ＭＳ Ｐゴシック"/>
          </a:endParaRPr>
        </a:p>
      </xdr:txBody>
    </xdr:sp>
    <xdr:clientData/>
  </xdr:twoCellAnchor>
  <xdr:twoCellAnchor>
    <xdr:from>
      <xdr:col>3</xdr:col>
      <xdr:colOff>133350</xdr:colOff>
      <xdr:row>47</xdr:row>
      <xdr:rowOff>135255</xdr:rowOff>
    </xdr:from>
    <xdr:to>
      <xdr:col>27</xdr:col>
      <xdr:colOff>184150</xdr:colOff>
      <xdr:row>47</xdr:row>
      <xdr:rowOff>135255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3420" y="801433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165100</xdr:rowOff>
    </xdr:from>
    <xdr:ext cx="762000" cy="26225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654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75565</xdr:rowOff>
    </xdr:from>
    <xdr:to>
      <xdr:col>27</xdr:col>
      <xdr:colOff>184150</xdr:colOff>
      <xdr:row>45</xdr:row>
      <xdr:rowOff>75565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3420" y="76193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105410</xdr:rowOff>
    </xdr:from>
    <xdr:ext cx="762000" cy="26289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815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15240</xdr:rowOff>
    </xdr:from>
    <xdr:to>
      <xdr:col>27</xdr:col>
      <xdr:colOff>184150</xdr:colOff>
      <xdr:row>43</xdr:row>
      <xdr:rowOff>15240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3420" y="72237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44450</xdr:rowOff>
    </xdr:from>
    <xdr:ext cx="762000" cy="26352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533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128905</xdr:rowOff>
    </xdr:from>
    <xdr:to>
      <xdr:col>27</xdr:col>
      <xdr:colOff>184150</xdr:colOff>
      <xdr:row>40</xdr:row>
      <xdr:rowOff>128905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3420" y="683450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158750</xdr:rowOff>
    </xdr:from>
    <xdr:ext cx="762000" cy="26225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671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69215</xdr:rowOff>
    </xdr:from>
    <xdr:to>
      <xdr:col>27</xdr:col>
      <xdr:colOff>184150</xdr:colOff>
      <xdr:row>38</xdr:row>
      <xdr:rowOff>69215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3420" y="643953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98425</xdr:rowOff>
    </xdr:from>
    <xdr:ext cx="762000" cy="26225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0110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3420" y="60432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38100</xdr:rowOff>
    </xdr:from>
    <xdr:ext cx="762000" cy="26289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5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122555</xdr:rowOff>
    </xdr:from>
    <xdr:to>
      <xdr:col>27</xdr:col>
      <xdr:colOff>184150</xdr:colOff>
      <xdr:row>33</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93420" y="56546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151765</xdr:rowOff>
    </xdr:from>
    <xdr:ext cx="762000" cy="26289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624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122555</xdr:rowOff>
    </xdr:from>
    <xdr:to>
      <xdr:col>27</xdr:col>
      <xdr:colOff>184150</xdr:colOff>
      <xdr:row>47</xdr:row>
      <xdr:rowOff>135255</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693420" y="5654675"/>
          <a:ext cx="45313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59690</xdr:rowOff>
    </xdr:from>
    <xdr:to>
      <xdr:col>23</xdr:col>
      <xdr:colOff>133350</xdr:colOff>
      <xdr:row>44</xdr:row>
      <xdr:rowOff>85725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427220" y="5927090"/>
          <a:ext cx="0" cy="1534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57150</xdr:rowOff>
    </xdr:from>
    <xdr:ext cx="762000" cy="26225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493260" y="743331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85725</xdr:rowOff>
    </xdr:from>
    <xdr:to>
      <xdr:col>24</xdr:col>
      <xdr:colOff>12700</xdr:colOff>
      <xdr:row>44</xdr:row>
      <xdr:rowOff>85725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38320" y="74618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147955</xdr:rowOff>
    </xdr:from>
    <xdr:ext cx="762000" cy="26289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493260" y="56800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59690</xdr:rowOff>
    </xdr:from>
    <xdr:to>
      <xdr:col>24</xdr:col>
      <xdr:colOff>12700</xdr:colOff>
      <xdr:row>35</xdr:row>
      <xdr:rowOff>59690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338320" y="59270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160020</xdr:rowOff>
    </xdr:from>
    <xdr:to>
      <xdr:col>23</xdr:col>
      <xdr:colOff>133350</xdr:colOff>
      <xdr:row>40</xdr:row>
      <xdr:rowOff>47625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680460" y="6697980"/>
          <a:ext cx="74676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151130</xdr:rowOff>
    </xdr:from>
    <xdr:ext cx="762000" cy="26289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493260" y="6856730"/>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5080</xdr:rowOff>
    </xdr:from>
    <xdr:to>
      <xdr:col>23</xdr:col>
      <xdr:colOff>184150</xdr:colOff>
      <xdr:row>41</xdr:row>
      <xdr:rowOff>108585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376420" y="68783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98425</xdr:rowOff>
    </xdr:from>
    <xdr:to>
      <xdr:col>19</xdr:col>
      <xdr:colOff>133350</xdr:colOff>
      <xdr:row>39</xdr:row>
      <xdr:rowOff>160020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882900" y="6636385"/>
          <a:ext cx="79756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138430</xdr:rowOff>
    </xdr:from>
    <xdr:to>
      <xdr:col>19</xdr:col>
      <xdr:colOff>184150</xdr:colOff>
      <xdr:row>41</xdr:row>
      <xdr:rowOff>67945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629660" y="68440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52070</xdr:rowOff>
    </xdr:from>
    <xdr:ext cx="735965" cy="26289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345180" y="6925310"/>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57785</xdr:rowOff>
    </xdr:from>
    <xdr:to>
      <xdr:col>15</xdr:col>
      <xdr:colOff>82550</xdr:colOff>
      <xdr:row>39</xdr:row>
      <xdr:rowOff>98425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085340" y="6595745"/>
          <a:ext cx="7975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117475</xdr:rowOff>
    </xdr:from>
    <xdr:to>
      <xdr:col>15</xdr:col>
      <xdr:colOff>133350</xdr:colOff>
      <xdr:row>41</xdr:row>
      <xdr:rowOff>47625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32100" y="6823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31750</xdr:rowOff>
    </xdr:from>
    <xdr:ext cx="761365" cy="26225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47620" y="690499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186690</xdr:colOff>
      <xdr:row>39</xdr:row>
      <xdr:rowOff>57785</xdr:rowOff>
    </xdr:from>
    <xdr:to>
      <xdr:col>11</xdr:col>
      <xdr:colOff>31750</xdr:colOff>
      <xdr:row>39</xdr:row>
      <xdr:rowOff>57785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06830" y="6595745"/>
          <a:ext cx="7785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186690</xdr:colOff>
      <xdr:row>40</xdr:row>
      <xdr:rowOff>36830</xdr:rowOff>
    </xdr:from>
    <xdr:to>
      <xdr:col>11</xdr:col>
      <xdr:colOff>82550</xdr:colOff>
      <xdr:row>40</xdr:row>
      <xdr:rowOff>140335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53590" y="6742430"/>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124460</xdr:rowOff>
    </xdr:from>
    <xdr:ext cx="762000" cy="26225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50060" y="683006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16510</xdr:rowOff>
    </xdr:from>
    <xdr:to>
      <xdr:col>7</xdr:col>
      <xdr:colOff>31750</xdr:colOff>
      <xdr:row>40</xdr:row>
      <xdr:rowOff>118745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59840" y="6722110"/>
          <a:ext cx="787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104140</xdr:rowOff>
    </xdr:from>
    <xdr:ext cx="761365" cy="26289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52500" y="680974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132715</xdr:rowOff>
    </xdr:from>
    <xdr:ext cx="762000" cy="26225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23418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132715</xdr:rowOff>
    </xdr:from>
    <xdr:ext cx="762000" cy="26225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48742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132715</xdr:rowOff>
    </xdr:from>
    <xdr:ext cx="762000" cy="26225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68986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132715</xdr:rowOff>
    </xdr:from>
    <xdr:ext cx="761365" cy="26225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892300" y="801179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132715</xdr:rowOff>
    </xdr:from>
    <xdr:ext cx="761365" cy="26225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17600" y="801179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39</xdr:row>
      <xdr:rowOff>167640</xdr:rowOff>
    </xdr:from>
    <xdr:to>
      <xdr:col>23</xdr:col>
      <xdr:colOff>184150</xdr:colOff>
      <xdr:row>40</xdr:row>
      <xdr:rowOff>98425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376420" y="67056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12700</xdr:rowOff>
    </xdr:from>
    <xdr:ext cx="762000" cy="26289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493260" y="65506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108585</xdr:rowOff>
    </xdr:from>
    <xdr:to>
      <xdr:col>19</xdr:col>
      <xdr:colOff>184150</xdr:colOff>
      <xdr:row>40</xdr:row>
      <xdr:rowOff>37465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629660" y="66465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48260</xdr:rowOff>
    </xdr:from>
    <xdr:ext cx="735965" cy="26289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345180" y="6418580"/>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47625</xdr:rowOff>
    </xdr:from>
    <xdr:to>
      <xdr:col>15</xdr:col>
      <xdr:colOff>133350</xdr:colOff>
      <xdr:row>39</xdr:row>
      <xdr:rowOff>150495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32100" y="65855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160655</xdr:rowOff>
    </xdr:from>
    <xdr:ext cx="761365" cy="26225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47620" y="636333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186690</xdr:colOff>
      <xdr:row>39</xdr:row>
      <xdr:rowOff>6350</xdr:rowOff>
    </xdr:from>
    <xdr:to>
      <xdr:col>11</xdr:col>
      <xdr:colOff>82550</xdr:colOff>
      <xdr:row>39</xdr:row>
      <xdr:rowOff>109855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53590" y="6544310"/>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119380</xdr:rowOff>
    </xdr:from>
    <xdr:ext cx="762000" cy="26352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50060" y="63220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6350</xdr:rowOff>
    </xdr:from>
    <xdr:to>
      <xdr:col>7</xdr:col>
      <xdr:colOff>31750</xdr:colOff>
      <xdr:row>39</xdr:row>
      <xdr:rowOff>109855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59840" y="65443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119380</xdr:rowOff>
    </xdr:from>
    <xdr:ext cx="761365" cy="26352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52500" y="6322060"/>
          <a:ext cx="761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84455</xdr:rowOff>
    </xdr:from>
    <xdr:to>
      <xdr:col>27</xdr:col>
      <xdr:colOff>184150</xdr:colOff>
      <xdr:row>53</xdr:row>
      <xdr:rowOff>57785</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693420" y="8634095"/>
          <a:ext cx="453136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103505</xdr:rowOff>
    </xdr:from>
    <xdr:ext cx="1438910" cy="31369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10665" y="8988425"/>
          <a:ext cx="1438910"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77470</xdr:rowOff>
    </xdr:from>
    <xdr:ext cx="1651000" cy="36449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16555" y="8962390"/>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167640</xdr:rowOff>
    </xdr:from>
    <xdr:to>
      <xdr:col>35</xdr:col>
      <xdr:colOff>95250</xdr:colOff>
      <xdr:row>54</xdr:row>
      <xdr:rowOff>77470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265420" y="8884920"/>
          <a:ext cx="136398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13335</xdr:rowOff>
    </xdr:from>
    <xdr:to>
      <xdr:col>35</xdr:col>
      <xdr:colOff>95250</xdr:colOff>
      <xdr:row>55</xdr:row>
      <xdr:rowOff>96520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265420" y="9065895"/>
          <a:ext cx="136398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167640</xdr:rowOff>
    </xdr:from>
    <xdr:to>
      <xdr:col>42</xdr:col>
      <xdr:colOff>25400</xdr:colOff>
      <xdr:row>54</xdr:row>
      <xdr:rowOff>77470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733540" y="888492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13335</xdr:rowOff>
    </xdr:from>
    <xdr:to>
      <xdr:col>42</xdr:col>
      <xdr:colOff>25400</xdr:colOff>
      <xdr:row>55</xdr:row>
      <xdr:rowOff>96520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733540" y="9065895"/>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167640</xdr:rowOff>
    </xdr:from>
    <xdr:to>
      <xdr:col>49</xdr:col>
      <xdr:colOff>19050</xdr:colOff>
      <xdr:row>54</xdr:row>
      <xdr:rowOff>77470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034020" y="888492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6350</xdr:colOff>
      <xdr:row>54</xdr:row>
      <xdr:rowOff>13335</xdr:rowOff>
    </xdr:from>
    <xdr:to>
      <xdr:col>49</xdr:col>
      <xdr:colOff>19050</xdr:colOff>
      <xdr:row>55</xdr:row>
      <xdr:rowOff>96520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034020" y="9065895"/>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161290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93420" y="9381490"/>
          <a:ext cx="4531360" cy="23533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161290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392420" y="9381490"/>
          <a:ext cx="5369560" cy="2353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161290</xdr:rowOff>
    </xdr:from>
    <xdr:to>
      <xdr:col>46</xdr:col>
      <xdr:colOff>186690</xdr:colOff>
      <xdr:row>57</xdr:row>
      <xdr:rowOff>71120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392420" y="9381490"/>
          <a:ext cx="338201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135255</xdr:rowOff>
    </xdr:from>
    <xdr:to>
      <xdr:col>56</xdr:col>
      <xdr:colOff>186690</xdr:colOff>
      <xdr:row>69</xdr:row>
      <xdr:rowOff>109855</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496560" y="9690735"/>
          <a:ext cx="51447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solidFill>
                <a:sysClr val="windowText" lastClr="000000"/>
              </a:solidFill>
              <a:effectLst/>
              <a:latin typeface="ＭＳ Ｐゴシック"/>
              <a:ea typeface="ＭＳ Ｐゴシック"/>
              <a:cs typeface="+mn-cs"/>
            </a:rPr>
            <a:t>　</a:t>
          </a:r>
          <a:r>
            <a:rPr kumimoji="1" lang="ja-JP" altLang="ja-JP" sz="1250">
              <a:solidFill>
                <a:sysClr val="windowText" lastClr="000000"/>
              </a:solidFill>
              <a:effectLst/>
              <a:latin typeface="ＭＳ Ｐゴシック"/>
              <a:ea typeface="ＭＳ Ｐゴシック"/>
              <a:cs typeface="+mn-cs"/>
            </a:rPr>
            <a:t>令和</a:t>
          </a:r>
          <a:r>
            <a:rPr kumimoji="1" lang="en-US" altLang="ja-JP" sz="1250">
              <a:solidFill>
                <a:sysClr val="windowText" lastClr="000000"/>
              </a:solidFill>
              <a:effectLst/>
              <a:latin typeface="ＭＳ Ｐゴシック"/>
              <a:ea typeface="ＭＳ Ｐゴシック"/>
              <a:cs typeface="+mn-cs"/>
            </a:rPr>
            <a:t>5</a:t>
          </a:r>
          <a:r>
            <a:rPr kumimoji="1" lang="ja-JP" altLang="ja-JP" sz="1250">
              <a:solidFill>
                <a:sysClr val="windowText" lastClr="000000"/>
              </a:solidFill>
              <a:effectLst/>
              <a:latin typeface="ＭＳ Ｐゴシック"/>
              <a:ea typeface="ＭＳ Ｐゴシック"/>
              <a:cs typeface="+mn-cs"/>
            </a:rPr>
            <a:t>年度は、分母である経常一般財源等歳入は、市税（</a:t>
          </a:r>
          <a:r>
            <a:rPr kumimoji="1" lang="ja-JP" altLang="en-US" sz="1250">
              <a:solidFill>
                <a:sysClr val="windowText" lastClr="000000"/>
              </a:solidFill>
              <a:effectLst/>
              <a:latin typeface="ＭＳ Ｐゴシック"/>
              <a:ea typeface="ＭＳ Ｐゴシック"/>
              <a:cs typeface="+mn-cs"/>
            </a:rPr>
            <a:t>個人市民税</a:t>
          </a:r>
          <a:r>
            <a:rPr kumimoji="1" lang="ja-JP" altLang="ja-JP" sz="1250">
              <a:solidFill>
                <a:sysClr val="windowText" lastClr="000000"/>
              </a:solidFill>
              <a:effectLst/>
              <a:latin typeface="ＭＳ Ｐゴシック"/>
              <a:ea typeface="ＭＳ Ｐゴシック"/>
              <a:cs typeface="+mn-cs"/>
            </a:rPr>
            <a:t>の</a:t>
          </a:r>
          <a:r>
            <a:rPr kumimoji="1" lang="ja-JP" altLang="en-US" sz="1250">
              <a:solidFill>
                <a:sysClr val="windowText" lastClr="000000"/>
              </a:solidFill>
              <a:effectLst/>
              <a:latin typeface="ＭＳ Ｐゴシック"/>
              <a:ea typeface="ＭＳ Ｐゴシック"/>
              <a:cs typeface="+mn-cs"/>
            </a:rPr>
            <a:t>所得割</a:t>
          </a:r>
          <a:r>
            <a:rPr kumimoji="1" lang="ja-JP" altLang="ja-JP" sz="1250">
              <a:solidFill>
                <a:sysClr val="windowText" lastClr="000000"/>
              </a:solidFill>
              <a:effectLst/>
              <a:latin typeface="ＭＳ Ｐゴシック"/>
              <a:ea typeface="ＭＳ Ｐゴシック"/>
              <a:cs typeface="+mn-cs"/>
            </a:rPr>
            <a:t>及び</a:t>
          </a:r>
          <a:r>
            <a:rPr kumimoji="1" lang="ja-JP" altLang="en-US" sz="1250">
              <a:solidFill>
                <a:sysClr val="windowText" lastClr="000000"/>
              </a:solidFill>
              <a:effectLst/>
              <a:latin typeface="ＭＳ Ｐゴシック"/>
              <a:ea typeface="ＭＳ Ｐゴシック"/>
              <a:cs typeface="+mn-cs"/>
            </a:rPr>
            <a:t>法人市民税法人税割</a:t>
          </a:r>
          <a:r>
            <a:rPr kumimoji="1" lang="ja-JP" altLang="ja-JP" sz="1250">
              <a:solidFill>
                <a:sysClr val="windowText" lastClr="000000"/>
              </a:solidFill>
              <a:effectLst/>
              <a:latin typeface="ＭＳ Ｐゴシック"/>
              <a:ea typeface="ＭＳ Ｐゴシック"/>
              <a:cs typeface="+mn-cs"/>
            </a:rPr>
            <a:t>など）が</a:t>
          </a:r>
          <a:r>
            <a:rPr kumimoji="1" lang="ja-JP" altLang="en-US" sz="1250">
              <a:solidFill>
                <a:sysClr val="windowText" lastClr="000000"/>
              </a:solidFill>
              <a:effectLst/>
              <a:latin typeface="ＭＳ Ｐゴシック"/>
              <a:ea typeface="ＭＳ Ｐゴシック"/>
              <a:cs typeface="+mn-cs"/>
            </a:rPr>
            <a:t>約</a:t>
          </a:r>
          <a:r>
            <a:rPr kumimoji="1" lang="en-US" altLang="ja-JP" sz="1250">
              <a:solidFill>
                <a:sysClr val="windowText" lastClr="000000"/>
              </a:solidFill>
              <a:effectLst/>
              <a:latin typeface="ＭＳ Ｐゴシック"/>
              <a:ea typeface="ＭＳ Ｐゴシック"/>
              <a:cs typeface="+mn-cs"/>
            </a:rPr>
            <a:t>6.6</a:t>
          </a:r>
          <a:r>
            <a:rPr kumimoji="1" lang="ja-JP" altLang="ja-JP" sz="1250">
              <a:solidFill>
                <a:sysClr val="windowText" lastClr="000000"/>
              </a:solidFill>
              <a:effectLst/>
              <a:latin typeface="ＭＳ Ｐゴシック"/>
              <a:ea typeface="ＭＳ Ｐゴシック"/>
              <a:cs typeface="+mn-cs"/>
            </a:rPr>
            <a:t>億円、普通交付税が約</a:t>
          </a:r>
          <a:r>
            <a:rPr kumimoji="1" lang="en-US" altLang="ja-JP" sz="1250">
              <a:solidFill>
                <a:sysClr val="windowText" lastClr="000000"/>
              </a:solidFill>
              <a:effectLst/>
              <a:latin typeface="ＭＳ Ｐゴシック"/>
              <a:ea typeface="ＭＳ Ｐゴシック"/>
              <a:cs typeface="+mn-cs"/>
            </a:rPr>
            <a:t>5.9</a:t>
          </a:r>
          <a:r>
            <a:rPr kumimoji="1" lang="ja-JP" altLang="ja-JP" sz="1250">
              <a:solidFill>
                <a:sysClr val="windowText" lastClr="000000"/>
              </a:solidFill>
              <a:effectLst/>
              <a:latin typeface="ＭＳ Ｐゴシック"/>
              <a:ea typeface="ＭＳ Ｐゴシック"/>
              <a:cs typeface="+mn-cs"/>
            </a:rPr>
            <a:t>億円増加する</a:t>
          </a:r>
          <a:r>
            <a:rPr kumimoji="1" lang="ja-JP" altLang="en-US" sz="1250">
              <a:solidFill>
                <a:sysClr val="windowText" lastClr="000000"/>
              </a:solidFill>
              <a:effectLst/>
              <a:latin typeface="ＭＳ Ｐゴシック"/>
              <a:ea typeface="ＭＳ Ｐゴシック"/>
              <a:cs typeface="+mn-cs"/>
            </a:rPr>
            <a:t>とともに</a:t>
          </a:r>
          <a:r>
            <a:rPr kumimoji="1" lang="ja-JP" altLang="ja-JP" sz="1250">
              <a:solidFill>
                <a:sysClr val="windowText" lastClr="000000"/>
              </a:solidFill>
              <a:effectLst/>
              <a:latin typeface="ＭＳ Ｐゴシック"/>
              <a:ea typeface="ＭＳ Ｐゴシック"/>
              <a:cs typeface="+mn-cs"/>
            </a:rPr>
            <a:t>、経常一般財源等</a:t>
          </a:r>
          <a:r>
            <a:rPr kumimoji="1" lang="ja-JP" altLang="en-US" sz="1250">
              <a:solidFill>
                <a:sysClr val="windowText" lastClr="000000"/>
              </a:solidFill>
              <a:effectLst/>
              <a:latin typeface="ＭＳ Ｐゴシック"/>
              <a:ea typeface="ＭＳ Ｐゴシック"/>
              <a:cs typeface="+mn-cs"/>
            </a:rPr>
            <a:t>歳出の公債費</a:t>
          </a:r>
          <a:r>
            <a:rPr kumimoji="1" lang="ja-JP" altLang="ja-JP" sz="1250">
              <a:solidFill>
                <a:sysClr val="windowText" lastClr="000000"/>
              </a:solidFill>
              <a:effectLst/>
              <a:latin typeface="ＭＳ Ｐゴシック"/>
              <a:ea typeface="ＭＳ Ｐゴシック"/>
              <a:cs typeface="+mn-cs"/>
            </a:rPr>
            <a:t>が減少したことを要因として、数値は、前年度比</a:t>
          </a:r>
          <a:r>
            <a:rPr kumimoji="1" lang="en-US" altLang="ja-JP" sz="1250">
              <a:solidFill>
                <a:sysClr val="windowText" lastClr="000000"/>
              </a:solidFill>
              <a:effectLst/>
              <a:latin typeface="ＭＳ Ｐゴシック"/>
              <a:ea typeface="ＭＳ Ｐゴシック"/>
              <a:cs typeface="+mn-cs"/>
            </a:rPr>
            <a:t>2.5</a:t>
          </a:r>
          <a:r>
            <a:rPr kumimoji="1" lang="ja-JP" altLang="ja-JP" sz="1250">
              <a:solidFill>
                <a:sysClr val="windowText" lastClr="000000"/>
              </a:solidFill>
              <a:effectLst/>
              <a:latin typeface="ＭＳ Ｐゴシック"/>
              <a:ea typeface="ＭＳ Ｐゴシック"/>
              <a:cs typeface="+mn-cs"/>
            </a:rPr>
            <a:t>ポイント</a:t>
          </a:r>
          <a:r>
            <a:rPr kumimoji="1" lang="ja-JP" altLang="en-US" sz="1250">
              <a:solidFill>
                <a:sysClr val="windowText" lastClr="000000"/>
              </a:solidFill>
              <a:effectLst/>
              <a:latin typeface="ＭＳ Ｐゴシック"/>
              <a:ea typeface="ＭＳ Ｐゴシック"/>
              <a:cs typeface="+mn-cs"/>
            </a:rPr>
            <a:t>減</a:t>
          </a:r>
          <a:r>
            <a:rPr kumimoji="1" lang="ja-JP" altLang="ja-JP" sz="1250">
              <a:solidFill>
                <a:sysClr val="windowText" lastClr="000000"/>
              </a:solidFill>
              <a:effectLst/>
              <a:latin typeface="ＭＳ Ｐゴシック"/>
              <a:ea typeface="ＭＳ Ｐゴシック"/>
              <a:cs typeface="+mn-cs"/>
            </a:rPr>
            <a:t>となり、全国、県、類似団体内の各平均より</a:t>
          </a:r>
          <a:r>
            <a:rPr kumimoji="1" lang="ja-JP" altLang="en-US" sz="1250">
              <a:solidFill>
                <a:sysClr val="windowText" lastClr="000000"/>
              </a:solidFill>
              <a:effectLst/>
              <a:latin typeface="ＭＳ Ｐゴシック"/>
              <a:ea typeface="ＭＳ Ｐゴシック"/>
              <a:cs typeface="+mn-cs"/>
            </a:rPr>
            <a:t>低い</a:t>
          </a:r>
          <a:r>
            <a:rPr kumimoji="1" lang="ja-JP" altLang="ja-JP" sz="1250">
              <a:solidFill>
                <a:sysClr val="windowText" lastClr="000000"/>
              </a:solidFill>
              <a:effectLst/>
              <a:latin typeface="ＭＳ Ｐゴシック"/>
              <a:ea typeface="ＭＳ Ｐゴシック"/>
              <a:cs typeface="+mn-cs"/>
            </a:rPr>
            <a:t>水準となっ</a:t>
          </a:r>
          <a:r>
            <a:rPr kumimoji="1" lang="ja-JP" altLang="en-US" sz="1250">
              <a:solidFill>
                <a:sysClr val="windowText" lastClr="000000"/>
              </a:solidFill>
              <a:effectLst/>
              <a:latin typeface="ＭＳ Ｐゴシック"/>
              <a:ea typeface="ＭＳ Ｐゴシック"/>
              <a:cs typeface="+mn-cs"/>
            </a:rPr>
            <a:t>た</a:t>
          </a:r>
          <a:r>
            <a:rPr kumimoji="1" lang="ja-JP" altLang="ja-JP" sz="1250">
              <a:solidFill>
                <a:sysClr val="windowText" lastClr="000000"/>
              </a:solidFill>
              <a:effectLst/>
              <a:latin typeface="ＭＳ Ｐゴシック"/>
              <a:ea typeface="ＭＳ Ｐゴシック"/>
              <a:cs typeface="+mn-cs"/>
            </a:rPr>
            <a:t>。</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今後も、扶助費、補助費等は依然として増加することが見込まれるため、引き続き行財政改革への取り組みとして経常的経費の抑制と市債発行の適正化に努める。</a:t>
          </a:r>
          <a:endParaRPr lang="ja-JP" altLang="ja-JP" sz="1250">
            <a:solidFill>
              <a:sysClr val="windowText" lastClr="000000"/>
            </a:solidFill>
            <a:effectLst/>
            <a:latin typeface="ＭＳ Ｐゴシック"/>
            <a:ea typeface="ＭＳ Ｐゴシック"/>
          </a:endParaRPr>
        </a:p>
      </xdr:txBody>
    </xdr:sp>
    <xdr:clientData/>
  </xdr:twoCellAnchor>
  <xdr:oneCellAnchor>
    <xdr:from>
      <xdr:col>3</xdr:col>
      <xdr:colOff>95250</xdr:colOff>
      <xdr:row>54</xdr:row>
      <xdr:rowOff>142240</xdr:rowOff>
    </xdr:from>
    <xdr:ext cx="298450" cy="22860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55320" y="9194800"/>
          <a:ext cx="2984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3420" y="1173480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29845</xdr:rowOff>
    </xdr:from>
    <xdr:ext cx="762000" cy="26225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700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114300</xdr:rowOff>
    </xdr:from>
    <xdr:to>
      <xdr:col>27</xdr:col>
      <xdr:colOff>184150</xdr:colOff>
      <xdr:row>67</xdr:row>
      <xdr:rowOff>114300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3420" y="1134618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144145</xdr:rowOff>
    </xdr:from>
    <xdr:ext cx="762000" cy="26289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838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53340</xdr:rowOff>
    </xdr:from>
    <xdr:to>
      <xdr:col>27</xdr:col>
      <xdr:colOff>184150</xdr:colOff>
      <xdr:row>65</xdr:row>
      <xdr:rowOff>53340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3420" y="1094994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83185</xdr:rowOff>
    </xdr:from>
    <xdr:ext cx="762000" cy="26352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214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167640</xdr:rowOff>
    </xdr:from>
    <xdr:to>
      <xdr:col>27</xdr:col>
      <xdr:colOff>184150</xdr:colOff>
      <xdr:row>62</xdr:row>
      <xdr:rowOff>167640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3420" y="105613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6225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4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107950</xdr:rowOff>
    </xdr:from>
    <xdr:to>
      <xdr:col>27</xdr:col>
      <xdr:colOff>184150</xdr:colOff>
      <xdr:row>60</xdr:row>
      <xdr:rowOff>107950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3420" y="1016635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137160</xdr:rowOff>
    </xdr:from>
    <xdr:ext cx="762000" cy="26289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79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47625</xdr:rowOff>
    </xdr:from>
    <xdr:to>
      <xdr:col>27</xdr:col>
      <xdr:colOff>184150</xdr:colOff>
      <xdr:row>58</xdr:row>
      <xdr:rowOff>47625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693420" y="97707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76835</xdr:rowOff>
    </xdr:from>
    <xdr:ext cx="762000" cy="26289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231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161290</xdr:rowOff>
    </xdr:from>
    <xdr:to>
      <xdr:col>27</xdr:col>
      <xdr:colOff>184150</xdr:colOff>
      <xdr:row>55</xdr:row>
      <xdr:rowOff>161290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693420" y="938149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17145</xdr:rowOff>
    </xdr:from>
    <xdr:ext cx="762000" cy="26289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734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161290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693420" y="9381490"/>
          <a:ext cx="4531360" cy="23533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151130</xdr:rowOff>
    </xdr:from>
    <xdr:to>
      <xdr:col>23</xdr:col>
      <xdr:colOff>133350</xdr:colOff>
      <xdr:row>68</xdr:row>
      <xdr:rowOff>13970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427220" y="10041890"/>
          <a:ext cx="0" cy="1371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159385</xdr:rowOff>
    </xdr:from>
    <xdr:ext cx="762000" cy="26225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493260" y="113912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23</xdr:col>
      <xdr:colOff>44450</xdr:colOff>
      <xdr:row>68</xdr:row>
      <xdr:rowOff>13970</xdr:rowOff>
    </xdr:from>
    <xdr:to>
      <xdr:col>24</xdr:col>
      <xdr:colOff>12700</xdr:colOff>
      <xdr:row>68</xdr:row>
      <xdr:rowOff>13970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338320" y="114134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64135</xdr:rowOff>
    </xdr:from>
    <xdr:ext cx="762000" cy="26289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493260" y="97872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151130</xdr:rowOff>
    </xdr:from>
    <xdr:to>
      <xdr:col>24</xdr:col>
      <xdr:colOff>12700</xdr:colOff>
      <xdr:row>59</xdr:row>
      <xdr:rowOff>151130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338320" y="100418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64</xdr:row>
      <xdr:rowOff>48895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680460" y="10579100"/>
          <a:ext cx="74676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36195</xdr:rowOff>
    </xdr:from>
    <xdr:ext cx="762000" cy="26289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493260" y="10597515"/>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64135</xdr:rowOff>
    </xdr:from>
    <xdr:to>
      <xdr:col>23</xdr:col>
      <xdr:colOff>184150</xdr:colOff>
      <xdr:row>63</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376420" y="106254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31750</xdr:rowOff>
    </xdr:from>
    <xdr:to>
      <xdr:col>19</xdr:col>
      <xdr:colOff>133350</xdr:colOff>
      <xdr:row>64</xdr:row>
      <xdr:rowOff>48895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882900" y="10257790"/>
          <a:ext cx="797560" cy="520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132080</xdr:rowOff>
    </xdr:from>
    <xdr:to>
      <xdr:col>19</xdr:col>
      <xdr:colOff>184150</xdr:colOff>
      <xdr:row>63</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629660" y="1052576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71755</xdr:rowOff>
    </xdr:from>
    <xdr:ext cx="735965" cy="26289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345180" y="10297795"/>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31750</xdr:rowOff>
    </xdr:from>
    <xdr:to>
      <xdr:col>15</xdr:col>
      <xdr:colOff>82550</xdr:colOff>
      <xdr:row>63</xdr:row>
      <xdr:rowOff>10160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085340" y="10257790"/>
          <a:ext cx="79756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161925</xdr:rowOff>
    </xdr:from>
    <xdr:to>
      <xdr:col>15</xdr:col>
      <xdr:colOff>133350</xdr:colOff>
      <xdr:row>61</xdr:row>
      <xdr:rowOff>90805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32100" y="102203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75565</xdr:rowOff>
    </xdr:from>
    <xdr:ext cx="761365" cy="26289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47620" y="1030160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186690</xdr:colOff>
      <xdr:row>62</xdr:row>
      <xdr:rowOff>29210</xdr:rowOff>
    </xdr:from>
    <xdr:to>
      <xdr:col>11</xdr:col>
      <xdr:colOff>31750</xdr:colOff>
      <xdr:row>63</xdr:row>
      <xdr:rowOff>10160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06830" y="10422890"/>
          <a:ext cx="77851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186690</xdr:colOff>
      <xdr:row>63</xdr:row>
      <xdr:rowOff>55880</xdr:rowOff>
    </xdr:from>
    <xdr:to>
      <xdr:col>11</xdr:col>
      <xdr:colOff>82550</xdr:colOff>
      <xdr:row>63</xdr:row>
      <xdr:rowOff>159385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53590" y="10617200"/>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144145</xdr:rowOff>
    </xdr:from>
    <xdr:ext cx="762000" cy="26289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50060" y="107054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31750</xdr:rowOff>
    </xdr:from>
    <xdr:to>
      <xdr:col>7</xdr:col>
      <xdr:colOff>31750</xdr:colOff>
      <xdr:row>63</xdr:row>
      <xdr:rowOff>134620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59840" y="10593070"/>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118745</xdr:rowOff>
    </xdr:from>
    <xdr:ext cx="761365" cy="26352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52500" y="10680065"/>
          <a:ext cx="761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2000" cy="26289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23418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2000" cy="26289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48742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6289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68986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1365" cy="26289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892300" y="1173480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1365" cy="26289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17600" y="1173480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140970</xdr:rowOff>
    </xdr:from>
    <xdr:to>
      <xdr:col>23</xdr:col>
      <xdr:colOff>184150</xdr:colOff>
      <xdr:row>63</xdr:row>
      <xdr:rowOff>69850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376420" y="105346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156845</xdr:rowOff>
    </xdr:from>
    <xdr:ext cx="762000" cy="26289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493260" y="1038288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167640</xdr:rowOff>
    </xdr:from>
    <xdr:to>
      <xdr:col>19</xdr:col>
      <xdr:colOff>184150</xdr:colOff>
      <xdr:row>64</xdr:row>
      <xdr:rowOff>99695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629660" y="107289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84455</xdr:rowOff>
    </xdr:from>
    <xdr:ext cx="735965" cy="26289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345180" y="10813415"/>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153670</xdr:rowOff>
    </xdr:from>
    <xdr:to>
      <xdr:col>15</xdr:col>
      <xdr:colOff>133350</xdr:colOff>
      <xdr:row>61</xdr:row>
      <xdr:rowOff>83185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32100" y="102120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93345</xdr:rowOff>
    </xdr:from>
    <xdr:ext cx="761365" cy="26225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47620" y="998410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186690</xdr:colOff>
      <xdr:row>62</xdr:row>
      <xdr:rowOff>132080</xdr:rowOff>
    </xdr:from>
    <xdr:to>
      <xdr:col>11</xdr:col>
      <xdr:colOff>82550</xdr:colOff>
      <xdr:row>63</xdr:row>
      <xdr:rowOff>60960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53590" y="1052576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71755</xdr:rowOff>
    </xdr:from>
    <xdr:ext cx="762000" cy="26289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50060" y="102977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151130</xdr:rowOff>
    </xdr:from>
    <xdr:to>
      <xdr:col>7</xdr:col>
      <xdr:colOff>31750</xdr:colOff>
      <xdr:row>62</xdr:row>
      <xdr:rowOff>80645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59840" y="1037717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90805</xdr:rowOff>
    </xdr:from>
    <xdr:ext cx="761365" cy="26225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52500" y="1014920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122555</xdr:rowOff>
    </xdr:from>
    <xdr:to>
      <xdr:col>27</xdr:col>
      <xdr:colOff>184150</xdr:colOff>
      <xdr:row>75</xdr:row>
      <xdr:rowOff>96520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693420" y="12360275"/>
          <a:ext cx="453136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142240</xdr:rowOff>
    </xdr:from>
    <xdr:ext cx="3218180" cy="31305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35330" y="12715240"/>
          <a:ext cx="3218180" cy="3130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116205</xdr:rowOff>
    </xdr:from>
    <xdr:ext cx="1651000" cy="36449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14750" y="12689205"/>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[138,974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32385</xdr:rowOff>
    </xdr:from>
    <xdr:to>
      <xdr:col>35</xdr:col>
      <xdr:colOff>95250</xdr:colOff>
      <xdr:row>76</xdr:row>
      <xdr:rowOff>116205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265420" y="12605385"/>
          <a:ext cx="136398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51435</xdr:rowOff>
    </xdr:from>
    <xdr:to>
      <xdr:col>35</xdr:col>
      <xdr:colOff>95250</xdr:colOff>
      <xdr:row>77</xdr:row>
      <xdr:rowOff>135255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265420" y="12792075"/>
          <a:ext cx="136398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32385</xdr:rowOff>
    </xdr:from>
    <xdr:to>
      <xdr:col>42</xdr:col>
      <xdr:colOff>25400</xdr:colOff>
      <xdr:row>76</xdr:row>
      <xdr:rowOff>116205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733540" y="1260538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51435</xdr:rowOff>
    </xdr:from>
    <xdr:to>
      <xdr:col>42</xdr:col>
      <xdr:colOff>25400</xdr:colOff>
      <xdr:row>77</xdr:row>
      <xdr:rowOff>135255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733540" y="1279207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32385</xdr:rowOff>
    </xdr:from>
    <xdr:to>
      <xdr:col>49</xdr:col>
      <xdr:colOff>19050</xdr:colOff>
      <xdr:row>76</xdr:row>
      <xdr:rowOff>116205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034020" y="1260538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6350</xdr:colOff>
      <xdr:row>76</xdr:row>
      <xdr:rowOff>51435</xdr:rowOff>
    </xdr:from>
    <xdr:to>
      <xdr:col>49</xdr:col>
      <xdr:colOff>19050</xdr:colOff>
      <xdr:row>77</xdr:row>
      <xdr:rowOff>135255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034020" y="1279207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157,469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38735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93420" y="13101320"/>
          <a:ext cx="453136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38735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392420" y="13101320"/>
          <a:ext cx="5369560"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186690</xdr:colOff>
      <xdr:row>79</xdr:row>
      <xdr:rowOff>109855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392420" y="13101320"/>
          <a:ext cx="338201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186690</xdr:colOff>
      <xdr:row>91</xdr:row>
      <xdr:rowOff>148590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496560" y="13411200"/>
          <a:ext cx="5144770" cy="19926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ysClr val="windowText" lastClr="000000"/>
              </a:solidFill>
              <a:effectLst/>
              <a:latin typeface="ＭＳ Ｐゴシック"/>
              <a:ea typeface="ＭＳ Ｐゴシック"/>
              <a:cs typeface="+mn-cs"/>
            </a:rPr>
            <a:t>人口一人当たりの金額は平成</a:t>
          </a:r>
          <a:r>
            <a:rPr kumimoji="1" lang="en-US" altLang="ja-JP" sz="1300">
              <a:solidFill>
                <a:sysClr val="windowText" lastClr="000000"/>
              </a:solidFill>
              <a:effectLst/>
              <a:latin typeface="ＭＳ Ｐゴシック"/>
              <a:ea typeface="ＭＳ Ｐゴシック"/>
              <a:cs typeface="+mn-cs"/>
            </a:rPr>
            <a:t>28</a:t>
          </a:r>
          <a:r>
            <a:rPr kumimoji="1" lang="ja-JP" altLang="ja-JP" sz="1300">
              <a:solidFill>
                <a:sysClr val="windowText" lastClr="000000"/>
              </a:solidFill>
              <a:effectLst/>
              <a:latin typeface="ＭＳ Ｐゴシック"/>
              <a:ea typeface="ＭＳ Ｐゴシック"/>
              <a:cs typeface="+mn-cs"/>
            </a:rPr>
            <a:t>年度から増加傾向にあるが、本市の行政経営プランに基づく職員数の適正管理、物件費等の抑制により、全国、県の各平均を下回っている。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しかし、令和4</a:t>
          </a:r>
          <a:r>
            <a:rPr kumimoji="1" lang="ja-JP" altLang="en-US" sz="1300">
              <a:solidFill>
                <a:sysClr val="windowText" lastClr="000000"/>
              </a:solidFill>
              <a:effectLst/>
              <a:latin typeface="ＭＳ Ｐゴシック"/>
              <a:ea typeface="ＭＳ Ｐゴシック"/>
              <a:cs typeface="+mn-cs"/>
            </a:rPr>
            <a:t>・</a:t>
          </a:r>
          <a:r>
            <a:rPr kumimoji="1" lang="en-US" altLang="ja-JP" sz="1300">
              <a:solidFill>
                <a:sysClr val="windowText" lastClr="000000"/>
              </a:solidFill>
              <a:effectLst/>
              <a:latin typeface="ＭＳ Ｐゴシック"/>
              <a:ea typeface="ＭＳ Ｐゴシック"/>
              <a:cs typeface="+mn-cs"/>
            </a:rPr>
            <a:t>5</a:t>
          </a:r>
          <a:r>
            <a:rPr kumimoji="1" lang="ja-JP" altLang="ja-JP" sz="1300">
              <a:solidFill>
                <a:sysClr val="windowText" lastClr="000000"/>
              </a:solidFill>
              <a:effectLst/>
              <a:latin typeface="ＭＳ Ｐゴシック"/>
              <a:ea typeface="ＭＳ Ｐゴシック"/>
              <a:cs typeface="+mn-cs"/>
            </a:rPr>
            <a:t>年度は、類似団体内の平均を上回り、今後は老朽化した公共施設の維持補修費の増加も予測されるため、引き続き、事務の外部委託化など事務事業の合理化や人件費の適正化に努める。</a:t>
          </a:r>
          <a:endParaRPr lang="ja-JP" altLang="ja-JP" sz="1300">
            <a:solidFill>
              <a:sysClr val="windowText" lastClr="000000"/>
            </a:solidFill>
            <a:effectLst/>
            <a:latin typeface="ＭＳ Ｐゴシック"/>
            <a:ea typeface="ＭＳ Ｐゴシック"/>
          </a:endParaRPr>
        </a:p>
      </xdr:txBody>
    </xdr:sp>
    <xdr:clientData/>
  </xdr:twoCellAnchor>
  <xdr:oneCellAnchor>
    <xdr:from>
      <xdr:col>3</xdr:col>
      <xdr:colOff>95250</xdr:colOff>
      <xdr:row>77</xdr:row>
      <xdr:rowOff>6350</xdr:rowOff>
    </xdr:from>
    <xdr:ext cx="349885" cy="22923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55320" y="1291463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38735</xdr:rowOff>
    </xdr:from>
    <xdr:to>
      <xdr:col>27</xdr:col>
      <xdr:colOff>184150</xdr:colOff>
      <xdr:row>92</xdr:row>
      <xdr:rowOff>38735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93420" y="154616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68580</xdr:rowOff>
    </xdr:from>
    <xdr:ext cx="762000" cy="26289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38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152400</xdr:rowOff>
    </xdr:from>
    <xdr:to>
      <xdr:col>27</xdr:col>
      <xdr:colOff>184150</xdr:colOff>
      <xdr:row>89</xdr:row>
      <xdr:rowOff>152400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3420" y="150723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6352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21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92075</xdr:rowOff>
    </xdr:from>
    <xdr:to>
      <xdr:col>27</xdr:col>
      <xdr:colOff>184150</xdr:colOff>
      <xdr:row>87</xdr:row>
      <xdr:rowOff>92075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3420" y="1467675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121920</xdr:rowOff>
    </xdr:from>
    <xdr:ext cx="762000" cy="26289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89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32385</xdr:rowOff>
    </xdr:from>
    <xdr:to>
      <xdr:col>27</xdr:col>
      <xdr:colOff>184150</xdr:colOff>
      <xdr:row>85</xdr:row>
      <xdr:rowOff>32385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3420" y="1428178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61595</xdr:rowOff>
    </xdr:from>
    <xdr:ext cx="762000" cy="26225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33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146685</xdr:rowOff>
    </xdr:from>
    <xdr:to>
      <xdr:col>27</xdr:col>
      <xdr:colOff>184150</xdr:colOff>
      <xdr:row>82</xdr:row>
      <xdr:rowOff>146685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3420" y="138931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6289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38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85725</xdr:rowOff>
    </xdr:from>
    <xdr:to>
      <xdr:col>27</xdr:col>
      <xdr:colOff>184150</xdr:colOff>
      <xdr:row>80</xdr:row>
      <xdr:rowOff>85725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693420" y="1349692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115570</xdr:rowOff>
    </xdr:from>
    <xdr:ext cx="762000" cy="26289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9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693420" y="131013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55245</xdr:rowOff>
    </xdr:from>
    <xdr:ext cx="762000" cy="26289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352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38735</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693420" y="13101320"/>
          <a:ext cx="453136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83185</xdr:rowOff>
    </xdr:from>
    <xdr:to>
      <xdr:col>23</xdr:col>
      <xdr:colOff>133350</xdr:colOff>
      <xdr:row>90</xdr:row>
      <xdr:rowOff>32385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427220" y="13494385"/>
          <a:ext cx="0" cy="1625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3810</xdr:rowOff>
    </xdr:from>
    <xdr:ext cx="762000" cy="262890"/>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493260" y="150914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182,628</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32385</xdr:rowOff>
    </xdr:from>
    <xdr:to>
      <xdr:col>24</xdr:col>
      <xdr:colOff>12700</xdr:colOff>
      <xdr:row>90</xdr:row>
      <xdr:rowOff>32385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338320" y="151199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167640</xdr:rowOff>
    </xdr:from>
    <xdr:ext cx="762000" cy="262890"/>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493260" y="132435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99,878</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83185</xdr:rowOff>
    </xdr:from>
    <xdr:to>
      <xdr:col>24</xdr:col>
      <xdr:colOff>12700</xdr:colOff>
      <xdr:row>80</xdr:row>
      <xdr:rowOff>83185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338320" y="134943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153670</xdr:rowOff>
    </xdr:from>
    <xdr:to>
      <xdr:col>23</xdr:col>
      <xdr:colOff>133350</xdr:colOff>
      <xdr:row>85</xdr:row>
      <xdr:rowOff>12065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680460" y="14235430"/>
          <a:ext cx="74676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107315</xdr:rowOff>
    </xdr:from>
    <xdr:ext cx="762000" cy="262890"/>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493260" y="14021435"/>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136,830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90170</xdr:rowOff>
    </xdr:from>
    <xdr:to>
      <xdr:col>23</xdr:col>
      <xdr:colOff>184150</xdr:colOff>
      <xdr:row>85</xdr:row>
      <xdr:rowOff>19050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376420" y="141719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21590</xdr:rowOff>
    </xdr:from>
    <xdr:to>
      <xdr:col>19</xdr:col>
      <xdr:colOff>133350</xdr:colOff>
      <xdr:row>84</xdr:row>
      <xdr:rowOff>153670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882900" y="14103350"/>
          <a:ext cx="79756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72390</xdr:rowOff>
    </xdr:from>
    <xdr:to>
      <xdr:col>19</xdr:col>
      <xdr:colOff>184150</xdr:colOff>
      <xdr:row>85</xdr:row>
      <xdr:rowOff>1270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629660" y="141541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12065</xdr:rowOff>
    </xdr:from>
    <xdr:ext cx="735965" cy="26289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345180" y="13926185"/>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135,952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167640</xdr:rowOff>
    </xdr:from>
    <xdr:to>
      <xdr:col>15</xdr:col>
      <xdr:colOff>82550</xdr:colOff>
      <xdr:row>84</xdr:row>
      <xdr:rowOff>21590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085340" y="13914120"/>
          <a:ext cx="79756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167640</xdr:rowOff>
    </xdr:from>
    <xdr:to>
      <xdr:col>15</xdr:col>
      <xdr:colOff>133350</xdr:colOff>
      <xdr:row>84</xdr:row>
      <xdr:rowOff>97155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32100" y="140817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81915</xdr:rowOff>
    </xdr:from>
    <xdr:ext cx="761365" cy="26352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47620" y="14163675"/>
          <a:ext cx="761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186690</xdr:colOff>
      <xdr:row>81</xdr:row>
      <xdr:rowOff>166370</xdr:rowOff>
    </xdr:from>
    <xdr:to>
      <xdr:col>11</xdr:col>
      <xdr:colOff>31750</xdr:colOff>
      <xdr:row>82</xdr:row>
      <xdr:rowOff>167640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06830" y="13745210"/>
          <a:ext cx="77851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186690</xdr:colOff>
      <xdr:row>83</xdr:row>
      <xdr:rowOff>6350</xdr:rowOff>
    </xdr:from>
    <xdr:to>
      <xdr:col>11</xdr:col>
      <xdr:colOff>82550</xdr:colOff>
      <xdr:row>83</xdr:row>
      <xdr:rowOff>109855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53590" y="13920470"/>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93980</xdr:rowOff>
    </xdr:from>
    <xdr:ext cx="762000" cy="26225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50060" y="1400810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124,209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38735</xdr:rowOff>
    </xdr:from>
    <xdr:to>
      <xdr:col>7</xdr:col>
      <xdr:colOff>31750</xdr:colOff>
      <xdr:row>82</xdr:row>
      <xdr:rowOff>142240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59840" y="13785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126365</xdr:rowOff>
    </xdr:from>
    <xdr:ext cx="761365" cy="26225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52500" y="1387284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117,251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36195</xdr:rowOff>
    </xdr:from>
    <xdr:ext cx="762000" cy="26289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234180" y="154590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36195</xdr:rowOff>
    </xdr:from>
    <xdr:ext cx="762000" cy="26289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487420" y="154590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36195</xdr:rowOff>
    </xdr:from>
    <xdr:ext cx="762000" cy="26289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689860" y="154590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36195</xdr:rowOff>
    </xdr:from>
    <xdr:ext cx="761365" cy="26289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892300" y="1545907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36195</xdr:rowOff>
    </xdr:from>
    <xdr:ext cx="761365" cy="26289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17600" y="1545907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84</xdr:row>
      <xdr:rowOff>133985</xdr:rowOff>
    </xdr:from>
    <xdr:to>
      <xdr:col>23</xdr:col>
      <xdr:colOff>184150</xdr:colOff>
      <xdr:row>85</xdr:row>
      <xdr:rowOff>62865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376420" y="142157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106045</xdr:rowOff>
    </xdr:from>
    <xdr:ext cx="762000" cy="262890"/>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493260" y="1418780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138,974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102870</xdr:rowOff>
    </xdr:from>
    <xdr:to>
      <xdr:col>19</xdr:col>
      <xdr:colOff>184150</xdr:colOff>
      <xdr:row>85</xdr:row>
      <xdr:rowOff>31750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629660" y="141846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16510</xdr:rowOff>
    </xdr:from>
    <xdr:ext cx="735965" cy="26289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345180" y="14265910"/>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137,442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144780</xdr:rowOff>
    </xdr:from>
    <xdr:to>
      <xdr:col>15</xdr:col>
      <xdr:colOff>133350</xdr:colOff>
      <xdr:row>84</xdr:row>
      <xdr:rowOff>73660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32100" y="140589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84455</xdr:rowOff>
    </xdr:from>
    <xdr:ext cx="761365" cy="26289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47620" y="1383093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130,959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186690</xdr:colOff>
      <xdr:row>82</xdr:row>
      <xdr:rowOff>120015</xdr:rowOff>
    </xdr:from>
    <xdr:to>
      <xdr:col>11</xdr:col>
      <xdr:colOff>82550</xdr:colOff>
      <xdr:row>83</xdr:row>
      <xdr:rowOff>50165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53590" y="138664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59690</xdr:rowOff>
    </xdr:from>
    <xdr:ext cx="762000" cy="26225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50060" y="136385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121,266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114935</xdr:rowOff>
    </xdr:from>
    <xdr:to>
      <xdr:col>7</xdr:col>
      <xdr:colOff>31750</xdr:colOff>
      <xdr:row>82</xdr:row>
      <xdr:rowOff>43815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59840" y="1369377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53975</xdr:rowOff>
    </xdr:from>
    <xdr:ext cx="761365" cy="26289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52500" y="1346517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112,459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122555</xdr:rowOff>
    </xdr:from>
    <xdr:to>
      <xdr:col>85</xdr:col>
      <xdr:colOff>95250</xdr:colOff>
      <xdr:row>75</xdr:row>
      <xdr:rowOff>96520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432540" y="12360275"/>
          <a:ext cx="453136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142240</xdr:rowOff>
    </xdr:from>
    <xdr:ext cx="1652905" cy="31305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165330" y="12715240"/>
          <a:ext cx="1652905" cy="3130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116205</xdr:rowOff>
    </xdr:from>
    <xdr:ext cx="1651000" cy="364490"/>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762990" y="12689205"/>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32385</xdr:rowOff>
    </xdr:from>
    <xdr:to>
      <xdr:col>93</xdr:col>
      <xdr:colOff>6350</xdr:colOff>
      <xdr:row>76</xdr:row>
      <xdr:rowOff>116205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027400" y="1260538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51435</xdr:rowOff>
    </xdr:from>
    <xdr:to>
      <xdr:col>93</xdr:col>
      <xdr:colOff>6350</xdr:colOff>
      <xdr:row>77</xdr:row>
      <xdr:rowOff>135255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027400" y="1279207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32385</xdr:rowOff>
    </xdr:from>
    <xdr:to>
      <xdr:col>99</xdr:col>
      <xdr:colOff>146050</xdr:colOff>
      <xdr:row>76</xdr:row>
      <xdr:rowOff>116205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495520" y="1260538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51435</xdr:rowOff>
    </xdr:from>
    <xdr:to>
      <xdr:col>99</xdr:col>
      <xdr:colOff>146050</xdr:colOff>
      <xdr:row>77</xdr:row>
      <xdr:rowOff>135255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495520" y="1279207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32385</xdr:rowOff>
    </xdr:from>
    <xdr:to>
      <xdr:col>106</xdr:col>
      <xdr:colOff>139700</xdr:colOff>
      <xdr:row>76</xdr:row>
      <xdr:rowOff>116205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796000" y="1260538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51435</xdr:rowOff>
    </xdr:from>
    <xdr:to>
      <xdr:col>106</xdr:col>
      <xdr:colOff>139700</xdr:colOff>
      <xdr:row>77</xdr:row>
      <xdr:rowOff>135255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796000" y="1279207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38735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432540" y="13101320"/>
          <a:ext cx="453136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38735</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131540" y="13101320"/>
          <a:ext cx="5369560"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109855</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131540" y="13101320"/>
          <a:ext cx="33985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186690</xdr:colOff>
      <xdr:row>80</xdr:row>
      <xdr:rowOff>0</xdr:rowOff>
    </xdr:from>
    <xdr:to>
      <xdr:col>114</xdr:col>
      <xdr:colOff>114300</xdr:colOff>
      <xdr:row>91</xdr:row>
      <xdr:rowOff>148590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242030" y="13411200"/>
          <a:ext cx="5154930" cy="19926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本市は、</a:t>
          </a:r>
          <a:r>
            <a:rPr kumimoji="1" lang="en-US" altLang="ja-JP" sz="1300">
              <a:solidFill>
                <a:sysClr val="windowText" lastClr="000000"/>
              </a:solidFill>
              <a:effectLst/>
              <a:latin typeface="ＭＳ Ｐゴシック"/>
              <a:ea typeface="ＭＳ Ｐゴシック"/>
              <a:cs typeface="+mn-cs"/>
            </a:rPr>
            <a:t>55</a:t>
          </a:r>
          <a:r>
            <a:rPr kumimoji="1" lang="ja-JP" altLang="ja-JP" sz="1300">
              <a:solidFill>
                <a:sysClr val="windowText" lastClr="000000"/>
              </a:solidFill>
              <a:effectLst/>
              <a:latin typeface="ＭＳ Ｐゴシック"/>
              <a:ea typeface="ＭＳ Ｐゴシック"/>
              <a:cs typeface="+mn-cs"/>
            </a:rPr>
            <a:t>歳以上の昇給抑制措置が一部実施に留まっていることや、高校・短大卒者の管理職への配置状況等により、高齢層のラスパイレス指標が高くなっていることが、全国、類似団体内の各平均を上回る要因とな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今後も、類似団体や近隣市の状況を踏まえ、給与水準の適正化に努める。</a:t>
          </a:r>
          <a:endParaRPr lang="ja-JP" altLang="ja-JP" sz="1300">
            <a:solidFill>
              <a:sysClr val="windowText" lastClr="000000"/>
            </a:solidFill>
            <a:effectLst/>
            <a:latin typeface="ＭＳ Ｐゴシック"/>
            <a:ea typeface="ＭＳ Ｐゴシック"/>
          </a:endParaRPr>
        </a:p>
      </xdr:txBody>
    </xdr:sp>
    <xdr:clientData/>
  </xdr:twoCellAnchor>
  <xdr:twoCellAnchor>
    <xdr:from>
      <xdr:col>61</xdr:col>
      <xdr:colOff>44450</xdr:colOff>
      <xdr:row>92</xdr:row>
      <xdr:rowOff>38735</xdr:rowOff>
    </xdr:from>
    <xdr:to>
      <xdr:col>85</xdr:col>
      <xdr:colOff>95250</xdr:colOff>
      <xdr:row>92</xdr:row>
      <xdr:rowOff>38735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432540" y="154616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68580</xdr:rowOff>
    </xdr:from>
    <xdr:ext cx="761365" cy="26289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761980" y="1532382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152400</xdr:rowOff>
    </xdr:from>
    <xdr:to>
      <xdr:col>85</xdr:col>
      <xdr:colOff>95250</xdr:colOff>
      <xdr:row>89</xdr:row>
      <xdr:rowOff>152400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432540" y="150723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1365" cy="26352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761980" y="14928215"/>
          <a:ext cx="761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92075</xdr:rowOff>
    </xdr:from>
    <xdr:to>
      <xdr:col>85</xdr:col>
      <xdr:colOff>95250</xdr:colOff>
      <xdr:row>87</xdr:row>
      <xdr:rowOff>92075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432540" y="1467675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121920</xdr:rowOff>
    </xdr:from>
    <xdr:ext cx="761365" cy="26289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761980" y="1453896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32385</xdr:rowOff>
    </xdr:from>
    <xdr:to>
      <xdr:col>85</xdr:col>
      <xdr:colOff>95250</xdr:colOff>
      <xdr:row>85</xdr:row>
      <xdr:rowOff>32385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432540" y="1428178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61595</xdr:rowOff>
    </xdr:from>
    <xdr:ext cx="761365" cy="26225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761980" y="1414335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146685</xdr:rowOff>
    </xdr:from>
    <xdr:to>
      <xdr:col>85</xdr:col>
      <xdr:colOff>95250</xdr:colOff>
      <xdr:row>82</xdr:row>
      <xdr:rowOff>146685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432540" y="138931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1365" cy="26289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761980" y="1374838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85725</xdr:rowOff>
    </xdr:from>
    <xdr:to>
      <xdr:col>85</xdr:col>
      <xdr:colOff>95250</xdr:colOff>
      <xdr:row>80</xdr:row>
      <xdr:rowOff>85725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432540" y="1349692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115570</xdr:rowOff>
    </xdr:from>
    <xdr:ext cx="761365" cy="26289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761980" y="1335913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432540" y="131013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55245</xdr:rowOff>
    </xdr:from>
    <xdr:ext cx="761365" cy="26289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761980" y="1296352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38735</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432540" y="13101320"/>
          <a:ext cx="453136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167640</xdr:rowOff>
    </xdr:from>
    <xdr:to>
      <xdr:col>81</xdr:col>
      <xdr:colOff>44450</xdr:colOff>
      <xdr:row>89</xdr:row>
      <xdr:rowOff>91440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166340" y="13578840"/>
          <a:ext cx="0" cy="1432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62865</xdr:rowOff>
    </xdr:from>
    <xdr:ext cx="762000" cy="26225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255240" y="149828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91440</xdr:rowOff>
    </xdr:from>
    <xdr:to>
      <xdr:col>81</xdr:col>
      <xdr:colOff>133350</xdr:colOff>
      <xdr:row>89</xdr:row>
      <xdr:rowOff>91440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100300" y="150114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81280</xdr:rowOff>
    </xdr:from>
    <xdr:ext cx="762000" cy="26289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255240" y="1332484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167640</xdr:rowOff>
    </xdr:from>
    <xdr:to>
      <xdr:col>81</xdr:col>
      <xdr:colOff>133350</xdr:colOff>
      <xdr:row>80</xdr:row>
      <xdr:rowOff>167640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100300" y="135788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10160</xdr:rowOff>
    </xdr:from>
    <xdr:to>
      <xdr:col>81</xdr:col>
      <xdr:colOff>44450</xdr:colOff>
      <xdr:row>89</xdr:row>
      <xdr:rowOff>71120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19580" y="14930120"/>
          <a:ext cx="7467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68580</xdr:rowOff>
    </xdr:from>
    <xdr:ext cx="762000" cy="26289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255240" y="14317980"/>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186690</xdr:colOff>
      <xdr:row>86</xdr:row>
      <xdr:rowOff>51435</xdr:rowOff>
    </xdr:from>
    <xdr:to>
      <xdr:col>81</xdr:col>
      <xdr:colOff>95250</xdr:colOff>
      <xdr:row>86</xdr:row>
      <xdr:rowOff>154305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121890" y="14468475"/>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186690</xdr:colOff>
      <xdr:row>89</xdr:row>
      <xdr:rowOff>71120</xdr:rowOff>
    </xdr:from>
    <xdr:to>
      <xdr:col>77</xdr:col>
      <xdr:colOff>44450</xdr:colOff>
      <xdr:row>89</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628370" y="14991080"/>
          <a:ext cx="79121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186690</xdr:colOff>
      <xdr:row>86</xdr:row>
      <xdr:rowOff>92075</xdr:rowOff>
    </xdr:from>
    <xdr:to>
      <xdr:col>77</xdr:col>
      <xdr:colOff>95250</xdr:colOff>
      <xdr:row>87</xdr:row>
      <xdr:rowOff>20955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75130" y="1450911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31750</xdr:rowOff>
    </xdr:from>
    <xdr:ext cx="735965" cy="26225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84300" y="14281150"/>
          <a:ext cx="7359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89</xdr:row>
      <xdr:rowOff>152400</xdr:rowOff>
    </xdr:from>
    <xdr:to>
      <xdr:col>72</xdr:col>
      <xdr:colOff>186690</xdr:colOff>
      <xdr:row>89</xdr:row>
      <xdr:rowOff>167640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2847320" y="15072360"/>
          <a:ext cx="7810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113030</xdr:rowOff>
    </xdr:from>
    <xdr:to>
      <xdr:col>73</xdr:col>
      <xdr:colOff>44450</xdr:colOff>
      <xdr:row>87</xdr:row>
      <xdr:rowOff>41910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594080" y="1453007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52070</xdr:rowOff>
    </xdr:from>
    <xdr:ext cx="762000" cy="26289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86740" y="143014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89</xdr:row>
      <xdr:rowOff>167640</xdr:rowOff>
    </xdr:from>
    <xdr:to>
      <xdr:col>68</xdr:col>
      <xdr:colOff>152400</xdr:colOff>
      <xdr:row>90</xdr:row>
      <xdr:rowOff>40005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049760" y="15087600"/>
          <a:ext cx="79756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153035</xdr:rowOff>
    </xdr:from>
    <xdr:to>
      <xdr:col>68</xdr:col>
      <xdr:colOff>186690</xdr:colOff>
      <xdr:row>87</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796520" y="14570075"/>
          <a:ext cx="8509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85</xdr:row>
      <xdr:rowOff>92710</xdr:rowOff>
    </xdr:from>
    <xdr:ext cx="762000" cy="26225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508230" y="1434211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20320</xdr:rowOff>
    </xdr:from>
    <xdr:to>
      <xdr:col>64</xdr:col>
      <xdr:colOff>152400</xdr:colOff>
      <xdr:row>87</xdr:row>
      <xdr:rowOff>123825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1998960" y="146050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133985</xdr:rowOff>
    </xdr:from>
    <xdr:ext cx="762000" cy="26289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714480" y="1438338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36195</xdr:rowOff>
    </xdr:from>
    <xdr:ext cx="762000" cy="26289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73300" y="154590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36195</xdr:rowOff>
    </xdr:from>
    <xdr:ext cx="762000" cy="26289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226540" y="154590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186690</xdr:colOff>
      <xdr:row>92</xdr:row>
      <xdr:rowOff>36195</xdr:rowOff>
    </xdr:from>
    <xdr:ext cx="762000" cy="26289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441680" y="154590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36195</xdr:rowOff>
    </xdr:from>
    <xdr:ext cx="761365" cy="26289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654280" y="1545907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36195</xdr:rowOff>
    </xdr:from>
    <xdr:ext cx="762000" cy="26289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1856720" y="154590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186690</xdr:colOff>
      <xdr:row>88</xdr:row>
      <xdr:rowOff>132080</xdr:rowOff>
    </xdr:from>
    <xdr:to>
      <xdr:col>81</xdr:col>
      <xdr:colOff>95250</xdr:colOff>
      <xdr:row>89</xdr:row>
      <xdr:rowOff>60960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121890" y="14884400"/>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26035</xdr:rowOff>
    </xdr:from>
    <xdr:ext cx="762000" cy="26225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255240" y="147783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186690</xdr:colOff>
      <xdr:row>89</xdr:row>
      <xdr:rowOff>19050</xdr:rowOff>
    </xdr:from>
    <xdr:to>
      <xdr:col>77</xdr:col>
      <xdr:colOff>95250</xdr:colOff>
      <xdr:row>89</xdr:row>
      <xdr:rowOff>122555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75130" y="14939010"/>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107315</xdr:rowOff>
    </xdr:from>
    <xdr:ext cx="735965" cy="26289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84300" y="15027275"/>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89</xdr:row>
      <xdr:rowOff>100965</xdr:rowOff>
    </xdr:from>
    <xdr:to>
      <xdr:col>73</xdr:col>
      <xdr:colOff>44450</xdr:colOff>
      <xdr:row>90</xdr:row>
      <xdr:rowOff>30480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594080" y="15020925"/>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15240</xdr:rowOff>
    </xdr:from>
    <xdr:ext cx="762000" cy="26289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86740" y="1510284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89</xdr:row>
      <xdr:rowOff>120650</xdr:rowOff>
    </xdr:from>
    <xdr:to>
      <xdr:col>68</xdr:col>
      <xdr:colOff>186690</xdr:colOff>
      <xdr:row>90</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796520" y="15040610"/>
          <a:ext cx="850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90</xdr:row>
      <xdr:rowOff>34925</xdr:rowOff>
    </xdr:from>
    <xdr:ext cx="762000" cy="26289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508230" y="1512252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162560</xdr:rowOff>
    </xdr:from>
    <xdr:to>
      <xdr:col>64</xdr:col>
      <xdr:colOff>152400</xdr:colOff>
      <xdr:row>90</xdr:row>
      <xdr:rowOff>91440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1998960" y="150825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76200</xdr:rowOff>
    </xdr:from>
    <xdr:ext cx="762000" cy="26289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714480" y="15163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84455</xdr:rowOff>
    </xdr:from>
    <xdr:to>
      <xdr:col>85</xdr:col>
      <xdr:colOff>95250</xdr:colOff>
      <xdr:row>53</xdr:row>
      <xdr:rowOff>57785</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432540" y="8634095"/>
          <a:ext cx="453136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103505</xdr:rowOff>
    </xdr:from>
    <xdr:ext cx="2262505" cy="31369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906250" y="8988425"/>
          <a:ext cx="2262505"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77470</xdr:rowOff>
    </xdr:from>
    <xdr:ext cx="1650365" cy="36449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2070" y="8962390"/>
          <a:ext cx="1650365"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167640</xdr:rowOff>
    </xdr:from>
    <xdr:to>
      <xdr:col>93</xdr:col>
      <xdr:colOff>6350</xdr:colOff>
      <xdr:row>54</xdr:row>
      <xdr:rowOff>77470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027400" y="88849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13335</xdr:rowOff>
    </xdr:from>
    <xdr:to>
      <xdr:col>93</xdr:col>
      <xdr:colOff>6350</xdr:colOff>
      <xdr:row>55</xdr:row>
      <xdr:rowOff>96520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027400" y="9065895"/>
          <a:ext cx="13411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167640</xdr:rowOff>
    </xdr:from>
    <xdr:to>
      <xdr:col>99</xdr:col>
      <xdr:colOff>146050</xdr:colOff>
      <xdr:row>54</xdr:row>
      <xdr:rowOff>77470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495520" y="888492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13335</xdr:rowOff>
    </xdr:from>
    <xdr:to>
      <xdr:col>99</xdr:col>
      <xdr:colOff>146050</xdr:colOff>
      <xdr:row>55</xdr:row>
      <xdr:rowOff>96520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495520" y="9065895"/>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167640</xdr:rowOff>
    </xdr:from>
    <xdr:to>
      <xdr:col>106</xdr:col>
      <xdr:colOff>139700</xdr:colOff>
      <xdr:row>54</xdr:row>
      <xdr:rowOff>77470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796000" y="888492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100</xdr:col>
      <xdr:colOff>127000</xdr:colOff>
      <xdr:row>54</xdr:row>
      <xdr:rowOff>13335</xdr:rowOff>
    </xdr:from>
    <xdr:to>
      <xdr:col>106</xdr:col>
      <xdr:colOff>139700</xdr:colOff>
      <xdr:row>55</xdr:row>
      <xdr:rowOff>96520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796000" y="9065895"/>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161290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432540" y="9381490"/>
          <a:ext cx="4531360" cy="23533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161290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131540" y="9381490"/>
          <a:ext cx="5369560" cy="2353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161290</xdr:rowOff>
    </xdr:from>
    <xdr:to>
      <xdr:col>104</xdr:col>
      <xdr:colOff>114300</xdr:colOff>
      <xdr:row>57</xdr:row>
      <xdr:rowOff>71120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131540" y="9381490"/>
          <a:ext cx="3398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186690</xdr:colOff>
      <xdr:row>57</xdr:row>
      <xdr:rowOff>135255</xdr:rowOff>
    </xdr:from>
    <xdr:to>
      <xdr:col>114</xdr:col>
      <xdr:colOff>114300</xdr:colOff>
      <xdr:row>69</xdr:row>
      <xdr:rowOff>109855</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242030" y="9690735"/>
          <a:ext cx="515493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　</a:t>
          </a:r>
          <a:r>
            <a:rPr kumimoji="1" lang="ja-JP" altLang="ja-JP" sz="1300">
              <a:solidFill>
                <a:sysClr val="windowText" lastClr="000000"/>
              </a:solidFill>
              <a:effectLst/>
              <a:latin typeface="ＭＳ Ｐゴシック"/>
              <a:ea typeface="ＭＳ Ｐゴシック"/>
              <a:cs typeface="+mn-cs"/>
            </a:rPr>
            <a:t>事務事業の見直し及び合理化を含む職員数の適正管理の推進により、全国、県の各平均を下回るとともに、類似団体内と比較しても平均的な数値で行政運営を行っている。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今後も引き続き、民間委託やDXの推進などにより、行政サービスの水準を低下させることなく、事務事業の効率化を進め、業務量に見合った適正管理に努める。</a:t>
          </a:r>
          <a:endParaRPr lang="ja-JP" altLang="ja-JP" sz="1300">
            <a:solidFill>
              <a:sysClr val="windowText" lastClr="000000"/>
            </a:solidFill>
            <a:effectLst/>
            <a:latin typeface="ＭＳ Ｐゴシック"/>
            <a:ea typeface="ＭＳ Ｐゴシック"/>
          </a:endParaRPr>
        </a:p>
      </xdr:txBody>
    </xdr:sp>
    <xdr:clientData/>
  </xdr:twoCellAnchor>
  <xdr:oneCellAnchor>
    <xdr:from>
      <xdr:col>61</xdr:col>
      <xdr:colOff>6350</xdr:colOff>
      <xdr:row>54</xdr:row>
      <xdr:rowOff>142240</xdr:rowOff>
    </xdr:from>
    <xdr:ext cx="349885" cy="22860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394440" y="9194800"/>
          <a:ext cx="34988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432540" y="1173480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29845</xdr:rowOff>
    </xdr:from>
    <xdr:ext cx="761365" cy="26225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761980" y="1159700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167640</xdr:rowOff>
    </xdr:from>
    <xdr:to>
      <xdr:col>85</xdr:col>
      <xdr:colOff>95250</xdr:colOff>
      <xdr:row>67</xdr:row>
      <xdr:rowOff>167640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432540" y="113995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1365" cy="26289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761980" y="1125918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432540" y="1106424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1365" cy="26225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761980" y="1092200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167640</xdr:rowOff>
    </xdr:from>
    <xdr:to>
      <xdr:col>85</xdr:col>
      <xdr:colOff>95250</xdr:colOff>
      <xdr:row>63</xdr:row>
      <xdr:rowOff>167640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432540" y="107289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1365" cy="26225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761980" y="1058481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167005</xdr:rowOff>
    </xdr:from>
    <xdr:to>
      <xdr:col>85</xdr:col>
      <xdr:colOff>95250</xdr:colOff>
      <xdr:row>61</xdr:row>
      <xdr:rowOff>167005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432540" y="103930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1365" cy="26289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761980" y="1024826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165100</xdr:rowOff>
    </xdr:from>
    <xdr:to>
      <xdr:col>85</xdr:col>
      <xdr:colOff>95250</xdr:colOff>
      <xdr:row>59</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432540" y="100558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1365" cy="26289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761980" y="991108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163195</xdr:rowOff>
    </xdr:from>
    <xdr:to>
      <xdr:col>85</xdr:col>
      <xdr:colOff>95250</xdr:colOff>
      <xdr:row>57</xdr:row>
      <xdr:rowOff>163195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432540" y="97186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1365" cy="26289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761980" y="957389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161290</xdr:rowOff>
    </xdr:from>
    <xdr:to>
      <xdr:col>85</xdr:col>
      <xdr:colOff>95250</xdr:colOff>
      <xdr:row>55</xdr:row>
      <xdr:rowOff>161290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432540" y="938149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17145</xdr:rowOff>
    </xdr:from>
    <xdr:ext cx="761365" cy="26289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761980" y="923734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161290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432540" y="9381490"/>
          <a:ext cx="4531360" cy="23533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155575</xdr:rowOff>
    </xdr:from>
    <xdr:to>
      <xdr:col>81</xdr:col>
      <xdr:colOff>44450</xdr:colOff>
      <xdr:row>66</xdr:row>
      <xdr:rowOff>150495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166340" y="9711055"/>
          <a:ext cx="0" cy="1503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121920</xdr:rowOff>
    </xdr:from>
    <xdr:ext cx="762000" cy="26289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255240" y="111861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150495</xdr:rowOff>
    </xdr:from>
    <xdr:to>
      <xdr:col>81</xdr:col>
      <xdr:colOff>133350</xdr:colOff>
      <xdr:row>66</xdr:row>
      <xdr:rowOff>150495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100300" y="112147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69850</xdr:rowOff>
    </xdr:from>
    <xdr:ext cx="762000" cy="26289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255240" y="945769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4.98</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155575</xdr:rowOff>
    </xdr:from>
    <xdr:to>
      <xdr:col>81</xdr:col>
      <xdr:colOff>133350</xdr:colOff>
      <xdr:row>57</xdr:row>
      <xdr:rowOff>155575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100300" y="97110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44450</xdr:rowOff>
    </xdr:from>
    <xdr:to>
      <xdr:col>81</xdr:col>
      <xdr:colOff>44450</xdr:colOff>
      <xdr:row>61</xdr:row>
      <xdr:rowOff>107315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19580" y="10270490"/>
          <a:ext cx="74676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55245</xdr:rowOff>
    </xdr:from>
    <xdr:ext cx="762000" cy="26289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255240" y="10281285"/>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186690</xdr:colOff>
      <xdr:row>61</xdr:row>
      <xdr:rowOff>84455</xdr:rowOff>
    </xdr:from>
    <xdr:to>
      <xdr:col>81</xdr:col>
      <xdr:colOff>95250</xdr:colOff>
      <xdr:row>62</xdr:row>
      <xdr:rowOff>13335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121890" y="1031049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186690</xdr:colOff>
      <xdr:row>61</xdr:row>
      <xdr:rowOff>44450</xdr:rowOff>
    </xdr:from>
    <xdr:to>
      <xdr:col>77</xdr:col>
      <xdr:colOff>44450</xdr:colOff>
      <xdr:row>61</xdr:row>
      <xdr:rowOff>44450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628370" y="10270490"/>
          <a:ext cx="7912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186690</xdr:colOff>
      <xdr:row>61</xdr:row>
      <xdr:rowOff>52070</xdr:rowOff>
    </xdr:from>
    <xdr:to>
      <xdr:col>77</xdr:col>
      <xdr:colOff>95250</xdr:colOff>
      <xdr:row>61</xdr:row>
      <xdr:rowOff>154940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75130" y="1027811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140335</xdr:rowOff>
    </xdr:from>
    <xdr:ext cx="735965" cy="26289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84300" y="10366375"/>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26035</xdr:rowOff>
    </xdr:from>
    <xdr:to>
      <xdr:col>72</xdr:col>
      <xdr:colOff>186690</xdr:colOff>
      <xdr:row>61</xdr:row>
      <xdr:rowOff>44450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2847320" y="10252075"/>
          <a:ext cx="7810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41910</xdr:rowOff>
    </xdr:from>
    <xdr:to>
      <xdr:col>73</xdr:col>
      <xdr:colOff>44450</xdr:colOff>
      <xdr:row>61</xdr:row>
      <xdr:rowOff>145415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594080" y="1026795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129540</xdr:rowOff>
    </xdr:from>
    <xdr:ext cx="762000" cy="26225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86740" y="103555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26035</xdr:rowOff>
    </xdr:from>
    <xdr:to>
      <xdr:col>68</xdr:col>
      <xdr:colOff>152400</xdr:colOff>
      <xdr:row>61</xdr:row>
      <xdr:rowOff>37465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2049760" y="10252075"/>
          <a:ext cx="7975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186690</xdr:colOff>
      <xdr:row>61</xdr:row>
      <xdr:rowOff>60325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796520" y="10189845"/>
          <a:ext cx="8509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59</xdr:row>
      <xdr:rowOff>71120</xdr:rowOff>
    </xdr:from>
    <xdr:ext cx="762000" cy="26289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508230" y="996188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167640</xdr:rowOff>
    </xdr:from>
    <xdr:to>
      <xdr:col>64</xdr:col>
      <xdr:colOff>152400</xdr:colOff>
      <xdr:row>61</xdr:row>
      <xdr:rowOff>99060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1998960" y="10226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84455</xdr:rowOff>
    </xdr:from>
    <xdr:ext cx="762000" cy="26289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714480" y="103104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2000" cy="26289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7330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2000" cy="26289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22654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186690</xdr:colOff>
      <xdr:row>69</xdr:row>
      <xdr:rowOff>167640</xdr:rowOff>
    </xdr:from>
    <xdr:ext cx="762000" cy="26289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44168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1365" cy="26289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654280" y="1173480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2000" cy="26289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185672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186690</xdr:colOff>
      <xdr:row>61</xdr:row>
      <xdr:rowOff>55245</xdr:rowOff>
    </xdr:from>
    <xdr:to>
      <xdr:col>81</xdr:col>
      <xdr:colOff>95250</xdr:colOff>
      <xdr:row>61</xdr:row>
      <xdr:rowOff>158750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121890" y="10281285"/>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72390</xdr:rowOff>
    </xdr:from>
    <xdr:ext cx="762000" cy="26289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255240" y="1013079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186690</xdr:colOff>
      <xdr:row>60</xdr:row>
      <xdr:rowOff>167005</xdr:rowOff>
    </xdr:from>
    <xdr:to>
      <xdr:col>77</xdr:col>
      <xdr:colOff>95250</xdr:colOff>
      <xdr:row>61</xdr:row>
      <xdr:rowOff>95885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75130" y="1022540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106680</xdr:rowOff>
    </xdr:from>
    <xdr:ext cx="735965" cy="26289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84300" y="9997440"/>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167005</xdr:rowOff>
    </xdr:from>
    <xdr:to>
      <xdr:col>73</xdr:col>
      <xdr:colOff>44450</xdr:colOff>
      <xdr:row>61</xdr:row>
      <xdr:rowOff>95885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594080" y="1022540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106680</xdr:rowOff>
    </xdr:from>
    <xdr:ext cx="762000" cy="26289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86740" y="999744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149225</xdr:rowOff>
    </xdr:from>
    <xdr:to>
      <xdr:col>68</xdr:col>
      <xdr:colOff>186690</xdr:colOff>
      <xdr:row>61</xdr:row>
      <xdr:rowOff>78105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796520" y="10207625"/>
          <a:ext cx="8509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61</xdr:row>
      <xdr:rowOff>62230</xdr:rowOff>
    </xdr:from>
    <xdr:ext cx="762000" cy="26225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508230" y="1028827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160020</xdr:rowOff>
    </xdr:from>
    <xdr:to>
      <xdr:col>64</xdr:col>
      <xdr:colOff>152400</xdr:colOff>
      <xdr:row>61</xdr:row>
      <xdr:rowOff>88900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1998960" y="102184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99060</xdr:rowOff>
    </xdr:from>
    <xdr:ext cx="762000" cy="26225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714480" y="998982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45085</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432540" y="4906645"/>
          <a:ext cx="453136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64135</xdr:rowOff>
    </xdr:from>
    <xdr:ext cx="1605280" cy="31369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189460" y="5260975"/>
          <a:ext cx="1605280"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38735</xdr:rowOff>
    </xdr:from>
    <xdr:ext cx="1650365" cy="36449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738860" y="5235575"/>
          <a:ext cx="1650365"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128905</xdr:rowOff>
    </xdr:from>
    <xdr:to>
      <xdr:col>93</xdr:col>
      <xdr:colOff>6350</xdr:colOff>
      <xdr:row>32</xdr:row>
      <xdr:rowOff>38735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027400" y="5158105"/>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148590</xdr:rowOff>
    </xdr:from>
    <xdr:to>
      <xdr:col>93</xdr:col>
      <xdr:colOff>6350</xdr:colOff>
      <xdr:row>33</xdr:row>
      <xdr:rowOff>57785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027400" y="5345430"/>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128905</xdr:rowOff>
    </xdr:from>
    <xdr:to>
      <xdr:col>99</xdr:col>
      <xdr:colOff>146050</xdr:colOff>
      <xdr:row>32</xdr:row>
      <xdr:rowOff>38735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495520" y="515810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148590</xdr:rowOff>
    </xdr:from>
    <xdr:to>
      <xdr:col>99</xdr:col>
      <xdr:colOff>146050</xdr:colOff>
      <xdr:row>33</xdr:row>
      <xdr:rowOff>57785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495520" y="5345430"/>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128905</xdr:rowOff>
    </xdr:from>
    <xdr:to>
      <xdr:col>106</xdr:col>
      <xdr:colOff>139700</xdr:colOff>
      <xdr:row>32</xdr:row>
      <xdr:rowOff>38735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796000" y="515810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100</xdr:col>
      <xdr:colOff>127000</xdr:colOff>
      <xdr:row>31</xdr:row>
      <xdr:rowOff>148590</xdr:rowOff>
    </xdr:from>
    <xdr:to>
      <xdr:col>106</xdr:col>
      <xdr:colOff>139700</xdr:colOff>
      <xdr:row>33</xdr:row>
      <xdr:rowOff>57785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796000" y="5345430"/>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122555</xdr:rowOff>
    </xdr:from>
    <xdr:to>
      <xdr:col>85</xdr:col>
      <xdr:colOff>95250</xdr:colOff>
      <xdr:row>47</xdr:row>
      <xdr:rowOff>135255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432540" y="5654675"/>
          <a:ext cx="45313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122555</xdr:rowOff>
    </xdr:from>
    <xdr:to>
      <xdr:col>115</xdr:col>
      <xdr:colOff>31750</xdr:colOff>
      <xdr:row>47</xdr:row>
      <xdr:rowOff>135255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131540" y="5654675"/>
          <a:ext cx="536956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122555</xdr:rowOff>
    </xdr:from>
    <xdr:to>
      <xdr:col>104</xdr:col>
      <xdr:colOff>114300</xdr:colOff>
      <xdr:row>35</xdr:row>
      <xdr:rowOff>32385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131540" y="5654675"/>
          <a:ext cx="3398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186690</xdr:colOff>
      <xdr:row>35</xdr:row>
      <xdr:rowOff>96520</xdr:rowOff>
    </xdr:from>
    <xdr:to>
      <xdr:col>114</xdr:col>
      <xdr:colOff>114300</xdr:colOff>
      <xdr:row>47</xdr:row>
      <xdr:rowOff>71120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242030" y="5963920"/>
          <a:ext cx="515493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50">
              <a:solidFill>
                <a:sysClr val="windowText" lastClr="000000"/>
              </a:solidFill>
              <a:effectLst/>
              <a:latin typeface="ＭＳ Ｐゴシック"/>
              <a:ea typeface="ＭＳ Ｐゴシック"/>
              <a:cs typeface="+mn-cs"/>
            </a:rPr>
            <a:t>　実質公債費比率は、比率の分子である元利償還金が、令和3年度から小中学校空調整備の元金償還が始まり増加している。また、令和</a:t>
          </a:r>
          <a:r>
            <a:rPr kumimoji="1" lang="en-US" altLang="ja-JP" sz="1150">
              <a:solidFill>
                <a:sysClr val="windowText" lastClr="000000"/>
              </a:solidFill>
              <a:effectLst/>
              <a:latin typeface="ＭＳ Ｐゴシック"/>
              <a:ea typeface="ＭＳ Ｐゴシック"/>
              <a:cs typeface="+mn-cs"/>
            </a:rPr>
            <a:t>5</a:t>
          </a:r>
          <a:r>
            <a:rPr kumimoji="1" lang="ja-JP" altLang="ja-JP" sz="1150">
              <a:solidFill>
                <a:sysClr val="windowText" lastClr="000000"/>
              </a:solidFill>
              <a:effectLst/>
              <a:latin typeface="ＭＳ Ｐゴシック"/>
              <a:ea typeface="ＭＳ Ｐゴシック"/>
              <a:cs typeface="+mn-cs"/>
            </a:rPr>
            <a:t>年度は、分母である標準財政規模</a:t>
          </a:r>
          <a:r>
            <a:rPr kumimoji="1" lang="ja-JP" altLang="en-US" sz="1150">
              <a:solidFill>
                <a:sysClr val="windowText" lastClr="000000"/>
              </a:solidFill>
              <a:effectLst/>
              <a:latin typeface="ＭＳ Ｐゴシック"/>
              <a:ea typeface="ＭＳ Ｐゴシック"/>
              <a:cs typeface="+mn-cs"/>
            </a:rPr>
            <a:t>の</a:t>
          </a:r>
          <a:r>
            <a:rPr kumimoji="1" lang="ja-JP" altLang="ja-JP" sz="1150">
              <a:solidFill>
                <a:sysClr val="windowText" lastClr="000000"/>
              </a:solidFill>
              <a:effectLst/>
              <a:latin typeface="ＭＳ Ｐゴシック"/>
              <a:ea typeface="ＭＳ Ｐゴシック"/>
              <a:cs typeface="+mn-cs"/>
            </a:rPr>
            <a:t>約</a:t>
          </a:r>
          <a:r>
            <a:rPr kumimoji="1" lang="en-US" altLang="ja-JP" sz="1150">
              <a:solidFill>
                <a:sysClr val="windowText" lastClr="000000"/>
              </a:solidFill>
              <a:effectLst/>
              <a:latin typeface="ＭＳ Ｐゴシック"/>
              <a:ea typeface="ＭＳ Ｐゴシック"/>
              <a:cs typeface="+mn-cs"/>
            </a:rPr>
            <a:t>4.5</a:t>
          </a:r>
          <a:r>
            <a:rPr kumimoji="1" lang="ja-JP" altLang="ja-JP" sz="1150">
              <a:solidFill>
                <a:sysClr val="windowText" lastClr="000000"/>
              </a:solidFill>
              <a:effectLst/>
              <a:latin typeface="ＭＳ Ｐゴシック"/>
              <a:ea typeface="ＭＳ Ｐゴシック"/>
              <a:cs typeface="+mn-cs"/>
            </a:rPr>
            <a:t>億円</a:t>
          </a:r>
          <a:r>
            <a:rPr kumimoji="1" lang="ja-JP" altLang="en-US" sz="1150">
              <a:solidFill>
                <a:sysClr val="windowText" lastClr="000000"/>
              </a:solidFill>
              <a:effectLst/>
              <a:latin typeface="ＭＳ Ｐゴシック"/>
              <a:ea typeface="ＭＳ Ｐゴシック"/>
              <a:cs typeface="+mn-cs"/>
            </a:rPr>
            <a:t>増</a:t>
          </a:r>
          <a:r>
            <a:rPr kumimoji="1" lang="ja-JP" altLang="ja-JP" sz="1150">
              <a:solidFill>
                <a:sysClr val="windowText" lastClr="000000"/>
              </a:solidFill>
              <a:effectLst/>
              <a:latin typeface="ＭＳ Ｐゴシック"/>
              <a:ea typeface="ＭＳ Ｐゴシック"/>
              <a:cs typeface="+mn-cs"/>
            </a:rPr>
            <a:t>を要因として、</a:t>
          </a:r>
          <a:r>
            <a:rPr kumimoji="1" lang="ja-JP" altLang="en-US" sz="1150">
              <a:solidFill>
                <a:sysClr val="windowText" lastClr="000000"/>
              </a:solidFill>
              <a:effectLst/>
              <a:latin typeface="ＭＳ Ｐゴシック"/>
              <a:ea typeface="ＭＳ Ｐゴシック"/>
              <a:cs typeface="+mn-cs"/>
            </a:rPr>
            <a:t>単年度</a:t>
          </a:r>
          <a:r>
            <a:rPr kumimoji="1" lang="en-US" altLang="ja-JP" sz="1150">
              <a:solidFill>
                <a:sysClr val="windowText" lastClr="000000"/>
              </a:solidFill>
              <a:effectLst/>
              <a:latin typeface="ＭＳ Ｐゴシック"/>
              <a:ea typeface="ＭＳ Ｐゴシック"/>
              <a:cs typeface="+mn-cs"/>
            </a:rPr>
            <a:t>3.4</a:t>
          </a:r>
          <a:r>
            <a:rPr kumimoji="1" lang="ja-JP" altLang="en-US" sz="1150">
              <a:solidFill>
                <a:sysClr val="windowText" lastClr="000000"/>
              </a:solidFill>
              <a:effectLst/>
              <a:latin typeface="ＭＳ Ｐゴシック"/>
              <a:ea typeface="ＭＳ Ｐゴシック"/>
              <a:cs typeface="+mn-cs"/>
            </a:rPr>
            <a:t>％で</a:t>
          </a:r>
          <a:r>
            <a:rPr kumimoji="1" lang="ja-JP" altLang="ja-JP" sz="1150">
              <a:solidFill>
                <a:sysClr val="windowText" lastClr="000000"/>
              </a:solidFill>
              <a:effectLst/>
              <a:latin typeface="ＭＳ Ｐゴシック"/>
              <a:ea typeface="ＭＳ Ｐゴシック"/>
              <a:cs typeface="+mn-cs"/>
            </a:rPr>
            <a:t>前年度</a:t>
          </a:r>
          <a:r>
            <a:rPr kumimoji="1" lang="en-US" altLang="ja-JP" sz="1150">
              <a:solidFill>
                <a:sysClr val="windowText" lastClr="000000"/>
              </a:solidFill>
              <a:effectLst/>
              <a:latin typeface="ＭＳ Ｐゴシック"/>
              <a:ea typeface="ＭＳ Ｐゴシック"/>
              <a:cs typeface="+mn-cs"/>
            </a:rPr>
            <a:t>3.8</a:t>
          </a:r>
          <a:r>
            <a:rPr kumimoji="1" lang="ja-JP" altLang="en-US" sz="1150">
              <a:solidFill>
                <a:sysClr val="windowText" lastClr="000000"/>
              </a:solidFill>
              <a:effectLst/>
              <a:latin typeface="ＭＳ Ｐゴシック"/>
              <a:ea typeface="ＭＳ Ｐゴシック"/>
              <a:cs typeface="+mn-cs"/>
            </a:rPr>
            <a:t>％から改善したが、</a:t>
          </a:r>
          <a:r>
            <a:rPr kumimoji="1" lang="en-US" altLang="ja-JP" sz="1150">
              <a:solidFill>
                <a:sysClr val="windowText" lastClr="000000"/>
              </a:solidFill>
              <a:effectLst/>
              <a:latin typeface="ＭＳ Ｐゴシック"/>
              <a:ea typeface="ＭＳ Ｐゴシック"/>
              <a:cs typeface="+mn-cs"/>
            </a:rPr>
            <a:t>3</a:t>
          </a:r>
          <a:r>
            <a:rPr kumimoji="1" lang="ja-JP" altLang="en-US" sz="1150">
              <a:solidFill>
                <a:sysClr val="windowText" lastClr="000000"/>
              </a:solidFill>
              <a:effectLst/>
              <a:latin typeface="ＭＳ Ｐゴシック"/>
              <a:ea typeface="ＭＳ Ｐゴシック"/>
              <a:cs typeface="+mn-cs"/>
            </a:rPr>
            <a:t>か年平均では前年度比</a:t>
          </a:r>
          <a:r>
            <a:rPr kumimoji="1" lang="en-US" altLang="ja-JP" sz="1150">
              <a:solidFill>
                <a:sysClr val="windowText" lastClr="000000"/>
              </a:solidFill>
              <a:effectLst/>
              <a:latin typeface="ＭＳ Ｐゴシック"/>
              <a:ea typeface="ＭＳ Ｐゴシック"/>
              <a:cs typeface="+mn-cs"/>
            </a:rPr>
            <a:t>0.3</a:t>
          </a:r>
          <a:r>
            <a:rPr kumimoji="1" lang="ja-JP" altLang="en-US" sz="1150">
              <a:solidFill>
                <a:sysClr val="windowText" lastClr="000000"/>
              </a:solidFill>
              <a:effectLst/>
              <a:latin typeface="ＭＳ Ｐゴシック"/>
              <a:ea typeface="ＭＳ Ｐゴシック"/>
              <a:cs typeface="+mn-cs"/>
            </a:rPr>
            <a:t>ポイント</a:t>
          </a:r>
          <a:r>
            <a:rPr kumimoji="1" lang="ja-JP" altLang="ja-JP" sz="1150">
              <a:solidFill>
                <a:sysClr val="windowText" lastClr="000000"/>
              </a:solidFill>
              <a:effectLst/>
              <a:latin typeface="ＭＳ Ｐゴシック"/>
              <a:ea typeface="ＭＳ Ｐゴシック"/>
              <a:cs typeface="+mn-cs"/>
            </a:rPr>
            <a:t>増となった。これまで取り組んできた市債発行の抑制等の効果が出ており、全国、県、類似団体内の各平均を下回っている。</a:t>
          </a:r>
          <a:endParaRPr lang="ja-JP" altLang="ja-JP" sz="1150">
            <a:solidFill>
              <a:sysClr val="windowText" lastClr="000000"/>
            </a:solidFill>
            <a:effectLst/>
            <a:latin typeface="ＭＳ Ｐゴシック"/>
            <a:ea typeface="ＭＳ Ｐゴシック"/>
          </a:endParaRPr>
        </a:p>
        <a:p>
          <a:r>
            <a:rPr kumimoji="1" lang="ja-JP" altLang="ja-JP" sz="1150">
              <a:solidFill>
                <a:sysClr val="windowText" lastClr="000000"/>
              </a:solidFill>
              <a:effectLst/>
              <a:latin typeface="ＭＳ Ｐゴシック"/>
              <a:ea typeface="ＭＳ Ｐゴシック"/>
              <a:cs typeface="+mn-cs"/>
            </a:rPr>
            <a:t>　しかし今後も、大型事業や公共施設の老朽化に伴う改修工事による市債発行を予定しており、市債償還額の増加が見込まれるため、地方公営企業会計を含めた市全体の適正な市債管理に努め、この比率の維持に努める。</a:t>
          </a:r>
          <a:endParaRPr lang="ja-JP" altLang="ja-JP" sz="1150">
            <a:solidFill>
              <a:sysClr val="windowText" lastClr="000000"/>
            </a:solidFill>
            <a:effectLst/>
            <a:latin typeface="ＭＳ Ｐゴシック"/>
            <a:ea typeface="ＭＳ Ｐゴシック"/>
          </a:endParaRPr>
        </a:p>
      </xdr:txBody>
    </xdr:sp>
    <xdr:clientData/>
  </xdr:twoCellAnchor>
  <xdr:oneCellAnchor>
    <xdr:from>
      <xdr:col>61</xdr:col>
      <xdr:colOff>6350</xdr:colOff>
      <xdr:row>32</xdr:row>
      <xdr:rowOff>103505</xdr:rowOff>
    </xdr:from>
    <xdr:ext cx="298450" cy="22860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394440" y="5467985"/>
          <a:ext cx="2984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135255</xdr:rowOff>
    </xdr:from>
    <xdr:to>
      <xdr:col>85</xdr:col>
      <xdr:colOff>95250</xdr:colOff>
      <xdr:row>47</xdr:row>
      <xdr:rowOff>135255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432540" y="801433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165100</xdr:rowOff>
    </xdr:from>
    <xdr:ext cx="761365" cy="26225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761980" y="787654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75565</xdr:rowOff>
    </xdr:from>
    <xdr:to>
      <xdr:col>85</xdr:col>
      <xdr:colOff>95250</xdr:colOff>
      <xdr:row>45</xdr:row>
      <xdr:rowOff>75565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432540" y="76193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105410</xdr:rowOff>
    </xdr:from>
    <xdr:ext cx="761365" cy="26289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761980" y="748157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15240</xdr:rowOff>
    </xdr:from>
    <xdr:to>
      <xdr:col>85</xdr:col>
      <xdr:colOff>95250</xdr:colOff>
      <xdr:row>43</xdr:row>
      <xdr:rowOff>15240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432540" y="72237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44450</xdr:rowOff>
    </xdr:from>
    <xdr:ext cx="761365" cy="26352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761980" y="7085330"/>
          <a:ext cx="761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128905</xdr:rowOff>
    </xdr:from>
    <xdr:to>
      <xdr:col>85</xdr:col>
      <xdr:colOff>95250</xdr:colOff>
      <xdr:row>40</xdr:row>
      <xdr:rowOff>128905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432540" y="683450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158750</xdr:rowOff>
    </xdr:from>
    <xdr:ext cx="761365" cy="26225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761980" y="669671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69215</xdr:rowOff>
    </xdr:from>
    <xdr:to>
      <xdr:col>85</xdr:col>
      <xdr:colOff>95250</xdr:colOff>
      <xdr:row>38</xdr:row>
      <xdr:rowOff>69215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432540" y="643953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98425</xdr:rowOff>
    </xdr:from>
    <xdr:ext cx="761365" cy="26225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761980" y="630110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432540" y="60432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38100</xdr:rowOff>
    </xdr:from>
    <xdr:ext cx="761365" cy="26289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761980" y="590550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122555</xdr:rowOff>
    </xdr:from>
    <xdr:to>
      <xdr:col>85</xdr:col>
      <xdr:colOff>95250</xdr:colOff>
      <xdr:row>33</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432540" y="56546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122555</xdr:rowOff>
    </xdr:from>
    <xdr:to>
      <xdr:col>85</xdr:col>
      <xdr:colOff>95250</xdr:colOff>
      <xdr:row>47</xdr:row>
      <xdr:rowOff>135255</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1432540" y="5654675"/>
          <a:ext cx="45313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90170</xdr:rowOff>
    </xdr:from>
    <xdr:to>
      <xdr:col>81</xdr:col>
      <xdr:colOff>44450</xdr:colOff>
      <xdr:row>44</xdr:row>
      <xdr:rowOff>153670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166340" y="6125210"/>
          <a:ext cx="0" cy="1404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125730</xdr:rowOff>
    </xdr:from>
    <xdr:ext cx="762000" cy="26225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5255240" y="750189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153670</xdr:rowOff>
    </xdr:from>
    <xdr:to>
      <xdr:col>81</xdr:col>
      <xdr:colOff>133350</xdr:colOff>
      <xdr:row>44</xdr:row>
      <xdr:rowOff>153670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100300" y="75298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3810</xdr:rowOff>
    </xdr:from>
    <xdr:ext cx="762000" cy="262890"/>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5255240" y="58712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90170</xdr:rowOff>
    </xdr:from>
    <xdr:to>
      <xdr:col>81</xdr:col>
      <xdr:colOff>133350</xdr:colOff>
      <xdr:row>36</xdr:row>
      <xdr:rowOff>90170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100300" y="61252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82550</xdr:rowOff>
    </xdr:from>
    <xdr:to>
      <xdr:col>81</xdr:col>
      <xdr:colOff>44450</xdr:colOff>
      <xdr:row>38</xdr:row>
      <xdr:rowOff>123190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19580" y="6452870"/>
          <a:ext cx="7467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114300</xdr:rowOff>
    </xdr:from>
    <xdr:ext cx="762000" cy="262890"/>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5255240" y="6652260"/>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186690</xdr:colOff>
      <xdr:row>39</xdr:row>
      <xdr:rowOff>142875</xdr:rowOff>
    </xdr:from>
    <xdr:to>
      <xdr:col>81</xdr:col>
      <xdr:colOff>95250</xdr:colOff>
      <xdr:row>40</xdr:row>
      <xdr:rowOff>71755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121890" y="668083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186690</xdr:colOff>
      <xdr:row>38</xdr:row>
      <xdr:rowOff>635</xdr:rowOff>
    </xdr:from>
    <xdr:to>
      <xdr:col>77</xdr:col>
      <xdr:colOff>44450</xdr:colOff>
      <xdr:row>38</xdr:row>
      <xdr:rowOff>82550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628370" y="6370955"/>
          <a:ext cx="79121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186690</xdr:colOff>
      <xdr:row>39</xdr:row>
      <xdr:rowOff>142875</xdr:rowOff>
    </xdr:from>
    <xdr:to>
      <xdr:col>77</xdr:col>
      <xdr:colOff>95250</xdr:colOff>
      <xdr:row>40</xdr:row>
      <xdr:rowOff>71755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75130" y="668083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55880</xdr:rowOff>
    </xdr:from>
    <xdr:ext cx="735965" cy="26289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84300" y="6761480"/>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133985</xdr:rowOff>
    </xdr:from>
    <xdr:to>
      <xdr:col>72</xdr:col>
      <xdr:colOff>186690</xdr:colOff>
      <xdr:row>38</xdr:row>
      <xdr:rowOff>635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2847320" y="6336665"/>
          <a:ext cx="7810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128905</xdr:rowOff>
    </xdr:from>
    <xdr:to>
      <xdr:col>73</xdr:col>
      <xdr:colOff>44450</xdr:colOff>
      <xdr:row>40</xdr:row>
      <xdr:rowOff>57785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594080" y="666686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42545</xdr:rowOff>
    </xdr:from>
    <xdr:ext cx="762000" cy="26289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86740" y="674814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133985</xdr:rowOff>
    </xdr:from>
    <xdr:to>
      <xdr:col>68</xdr:col>
      <xdr:colOff>152400</xdr:colOff>
      <xdr:row>37</xdr:row>
      <xdr:rowOff>161290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2049760" y="6336665"/>
          <a:ext cx="7975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142875</xdr:rowOff>
    </xdr:from>
    <xdr:to>
      <xdr:col>68</xdr:col>
      <xdr:colOff>186690</xdr:colOff>
      <xdr:row>40</xdr:row>
      <xdr:rowOff>71755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2796520" y="6680835"/>
          <a:ext cx="8509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40</xdr:row>
      <xdr:rowOff>55880</xdr:rowOff>
    </xdr:from>
    <xdr:ext cx="762000" cy="26289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508230" y="676148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128905</xdr:rowOff>
    </xdr:from>
    <xdr:to>
      <xdr:col>64</xdr:col>
      <xdr:colOff>152400</xdr:colOff>
      <xdr:row>40</xdr:row>
      <xdr:rowOff>57785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1998960" y="66668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42545</xdr:rowOff>
    </xdr:from>
    <xdr:ext cx="762000" cy="26289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1714480" y="674814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132715</xdr:rowOff>
    </xdr:from>
    <xdr:ext cx="762000" cy="26225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7330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132715</xdr:rowOff>
    </xdr:from>
    <xdr:ext cx="762000" cy="26225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22654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186690</xdr:colOff>
      <xdr:row>47</xdr:row>
      <xdr:rowOff>132715</xdr:rowOff>
    </xdr:from>
    <xdr:ext cx="762000" cy="26225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44168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132715</xdr:rowOff>
    </xdr:from>
    <xdr:ext cx="761365" cy="26225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654280" y="801179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132715</xdr:rowOff>
    </xdr:from>
    <xdr:ext cx="762000" cy="26225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185672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186690</xdr:colOff>
      <xdr:row>38</xdr:row>
      <xdr:rowOff>71755</xdr:rowOff>
    </xdr:from>
    <xdr:to>
      <xdr:col>81</xdr:col>
      <xdr:colOff>95250</xdr:colOff>
      <xdr:row>39</xdr:row>
      <xdr:rowOff>635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121890" y="644207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88265</xdr:rowOff>
    </xdr:from>
    <xdr:ext cx="762000" cy="262890"/>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5255240" y="629094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186690</xdr:colOff>
      <xdr:row>38</xdr:row>
      <xdr:rowOff>31115</xdr:rowOff>
    </xdr:from>
    <xdr:to>
      <xdr:col>77</xdr:col>
      <xdr:colOff>95250</xdr:colOff>
      <xdr:row>38</xdr:row>
      <xdr:rowOff>133985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75130" y="640143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144780</xdr:rowOff>
    </xdr:from>
    <xdr:ext cx="735965" cy="26289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84300" y="6179820"/>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123190</xdr:rowOff>
    </xdr:from>
    <xdr:to>
      <xdr:col>73</xdr:col>
      <xdr:colOff>44450</xdr:colOff>
      <xdr:row>38</xdr:row>
      <xdr:rowOff>52070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594080" y="632587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62230</xdr:rowOff>
    </xdr:from>
    <xdr:ext cx="762000" cy="26225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86740" y="609727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82550</xdr:rowOff>
    </xdr:from>
    <xdr:to>
      <xdr:col>68</xdr:col>
      <xdr:colOff>186690</xdr:colOff>
      <xdr:row>38</xdr:row>
      <xdr:rowOff>12065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2796520" y="6285230"/>
          <a:ext cx="8509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36</xdr:row>
      <xdr:rowOff>21590</xdr:rowOff>
    </xdr:from>
    <xdr:ext cx="762000" cy="26289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508230" y="60566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109855</xdr:rowOff>
    </xdr:from>
    <xdr:to>
      <xdr:col>64</xdr:col>
      <xdr:colOff>152400</xdr:colOff>
      <xdr:row>38</xdr:row>
      <xdr:rowOff>38735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1998960" y="631253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49530</xdr:rowOff>
    </xdr:from>
    <xdr:ext cx="762000" cy="26289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1714480" y="60845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154305</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1432540" y="1179830"/>
          <a:ext cx="453136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275" cy="31369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272645" y="1534160"/>
          <a:ext cx="1438275"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64490"/>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655675" y="1508760"/>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90170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027400" y="143129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109855</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027400" y="161861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90170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495520" y="143129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109855</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495520" y="1618615"/>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90170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796000" y="143129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100</xdr:col>
      <xdr:colOff>127000</xdr:colOff>
      <xdr:row>9</xdr:row>
      <xdr:rowOff>109855</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796000" y="1618615"/>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84455</xdr:rowOff>
    </xdr:from>
    <xdr:to>
      <xdr:col>85</xdr:col>
      <xdr:colOff>95250</xdr:colOff>
      <xdr:row>25</xdr:row>
      <xdr:rowOff>96520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1432540" y="1928495"/>
          <a:ext cx="4531360" cy="23590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84455</xdr:rowOff>
    </xdr:from>
    <xdr:to>
      <xdr:col>115</xdr:col>
      <xdr:colOff>31750</xdr:colOff>
      <xdr:row>25</xdr:row>
      <xdr:rowOff>96520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131540" y="1928495"/>
          <a:ext cx="5369560" cy="2359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84455</xdr:rowOff>
    </xdr:from>
    <xdr:to>
      <xdr:col>104</xdr:col>
      <xdr:colOff>114300</xdr:colOff>
      <xdr:row>12</xdr:row>
      <xdr:rowOff>167640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131540" y="1928495"/>
          <a:ext cx="3398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186690</xdr:colOff>
      <xdr:row>13</xdr:row>
      <xdr:rowOff>57785</xdr:rowOff>
    </xdr:from>
    <xdr:to>
      <xdr:col>114</xdr:col>
      <xdr:colOff>114300</xdr:colOff>
      <xdr:row>25</xdr:row>
      <xdr:rowOff>32385</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6242030" y="2237105"/>
          <a:ext cx="515493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50">
              <a:solidFill>
                <a:sysClr val="windowText" lastClr="000000"/>
              </a:solidFill>
              <a:effectLst/>
              <a:latin typeface="ＭＳ Ｐゴシック"/>
              <a:ea typeface="ＭＳ Ｐゴシック"/>
              <a:cs typeface="+mn-cs"/>
            </a:rPr>
            <a:t>　市債発行の抑制等により、平成</a:t>
          </a:r>
          <a:r>
            <a:rPr kumimoji="1" lang="en-US" altLang="ja-JP" sz="1250">
              <a:solidFill>
                <a:sysClr val="windowText" lastClr="000000"/>
              </a:solidFill>
              <a:effectLst/>
              <a:latin typeface="ＭＳ Ｐゴシック"/>
              <a:ea typeface="ＭＳ Ｐゴシック"/>
              <a:cs typeface="+mn-cs"/>
            </a:rPr>
            <a:t>28</a:t>
          </a:r>
          <a:r>
            <a:rPr kumimoji="1" lang="ja-JP" altLang="ja-JP" sz="1250">
              <a:solidFill>
                <a:sysClr val="windowText" lastClr="000000"/>
              </a:solidFill>
              <a:effectLst/>
              <a:latin typeface="ＭＳ Ｐゴシック"/>
              <a:ea typeface="ＭＳ Ｐゴシック"/>
              <a:cs typeface="+mn-cs"/>
            </a:rPr>
            <a:t>年度以降は改善傾向で推移していたが、令和元年度は小中学校空調設備整備により地方債現在高が増加し上昇し</a:t>
          </a:r>
          <a:r>
            <a:rPr kumimoji="1" lang="ja-JP" altLang="en-US" sz="1250">
              <a:solidFill>
                <a:sysClr val="windowText" lastClr="000000"/>
              </a:solidFill>
              <a:effectLst/>
              <a:latin typeface="ＭＳ Ｐゴシック"/>
              <a:ea typeface="ＭＳ Ｐゴシック"/>
              <a:cs typeface="+mn-cs"/>
            </a:rPr>
            <a:t>ている</a:t>
          </a:r>
          <a:r>
            <a:rPr kumimoji="1" lang="ja-JP" altLang="ja-JP" sz="1250">
              <a:solidFill>
                <a:sysClr val="windowText" lastClr="000000"/>
              </a:solidFill>
              <a:effectLst/>
              <a:latin typeface="ＭＳ Ｐゴシック"/>
              <a:ea typeface="ＭＳ Ｐゴシック"/>
              <a:cs typeface="+mn-cs"/>
            </a:rPr>
            <a:t>。令和</a:t>
          </a:r>
          <a:r>
            <a:rPr kumimoji="1" lang="en-US" altLang="ja-JP" sz="1250">
              <a:solidFill>
                <a:sysClr val="windowText" lastClr="000000"/>
              </a:solidFill>
              <a:effectLst/>
              <a:latin typeface="ＭＳ Ｐゴシック"/>
              <a:ea typeface="ＭＳ Ｐゴシック"/>
              <a:cs typeface="+mn-cs"/>
            </a:rPr>
            <a:t>3</a:t>
          </a:r>
          <a:r>
            <a:rPr kumimoji="1" lang="ja-JP" altLang="ja-JP" sz="1250">
              <a:solidFill>
                <a:sysClr val="windowText" lastClr="000000"/>
              </a:solidFill>
              <a:effectLst/>
              <a:latin typeface="ＭＳ Ｐゴシック"/>
              <a:ea typeface="ＭＳ Ｐゴシック"/>
              <a:cs typeface="+mn-cs"/>
            </a:rPr>
            <a:t>年度</a:t>
          </a:r>
          <a:r>
            <a:rPr kumimoji="1" lang="ja-JP" altLang="en-US" sz="1250">
              <a:solidFill>
                <a:sysClr val="windowText" lastClr="000000"/>
              </a:solidFill>
              <a:effectLst/>
              <a:latin typeface="ＭＳ Ｐゴシック"/>
              <a:ea typeface="ＭＳ Ｐゴシック"/>
              <a:cs typeface="+mn-cs"/>
            </a:rPr>
            <a:t>以降は</a:t>
          </a:r>
          <a:r>
            <a:rPr kumimoji="1" lang="ja-JP" altLang="ja-JP" sz="1250">
              <a:solidFill>
                <a:sysClr val="windowText" lastClr="000000"/>
              </a:solidFill>
              <a:effectLst/>
              <a:latin typeface="ＭＳ Ｐゴシック"/>
              <a:ea typeface="ＭＳ Ｐゴシック"/>
              <a:cs typeface="+mn-cs"/>
            </a:rPr>
            <a:t>、財政調整基金を始めとする充当可能基金の増加により大きく改善し</a:t>
          </a:r>
          <a:r>
            <a:rPr kumimoji="1" lang="ja-JP" altLang="en-US" sz="1250">
              <a:solidFill>
                <a:sysClr val="windowText" lastClr="000000"/>
              </a:solidFill>
              <a:effectLst/>
              <a:latin typeface="ＭＳ Ｐゴシック"/>
              <a:ea typeface="ＭＳ Ｐゴシック"/>
              <a:cs typeface="+mn-cs"/>
            </a:rPr>
            <a:t>ている</a:t>
          </a:r>
          <a:r>
            <a:rPr kumimoji="1" lang="ja-JP" altLang="ja-JP" sz="1250">
              <a:solidFill>
                <a:sysClr val="windowText" lastClr="000000"/>
              </a:solidFill>
              <a:effectLst/>
              <a:latin typeface="ＭＳ Ｐゴシック"/>
              <a:ea typeface="ＭＳ Ｐゴシック"/>
              <a:cs typeface="+mn-cs"/>
            </a:rPr>
            <a:t>。</a:t>
          </a:r>
          <a:endParaRPr kumimoji="1" lang="en-US" altLang="ja-JP" sz="1250">
            <a:solidFill>
              <a:sysClr val="windowText" lastClr="000000"/>
            </a:solidFill>
            <a:effectLst/>
            <a:latin typeface="ＭＳ Ｐゴシック"/>
            <a:ea typeface="ＭＳ Ｐゴシック"/>
            <a:cs typeface="+mn-cs"/>
          </a:endParaRPr>
        </a:p>
        <a:p>
          <a:r>
            <a:rPr kumimoji="1" lang="ja-JP" altLang="en-US" sz="1250">
              <a:solidFill>
                <a:sysClr val="windowText" lastClr="000000"/>
              </a:solidFill>
              <a:effectLst/>
              <a:latin typeface="ＭＳ Ｐゴシック"/>
              <a:ea typeface="ＭＳ Ｐゴシック"/>
              <a:cs typeface="+mn-cs"/>
            </a:rPr>
            <a:t>　</a:t>
          </a:r>
          <a:r>
            <a:rPr kumimoji="1" lang="ja-JP" altLang="ja-JP" sz="1250">
              <a:solidFill>
                <a:sysClr val="windowText" lastClr="000000"/>
              </a:solidFill>
              <a:effectLst/>
              <a:latin typeface="ＭＳ Ｐゴシック"/>
              <a:ea typeface="ＭＳ Ｐゴシック"/>
              <a:cs typeface="+mn-cs"/>
            </a:rPr>
            <a:t>今後も、大型事業や公共施設の老朽化に伴う改修工事による市債発行を予定しているため、地方公営企業会計も含めた市全体の適正な市債管理や債務負担の抑制に努め、将来負担額の軽減による持続可能な行財政運営を推進する。</a:t>
          </a:r>
          <a:endParaRPr lang="ja-JP" altLang="ja-JP" sz="1250">
            <a:solidFill>
              <a:sysClr val="windowText" lastClr="000000"/>
            </a:solidFill>
            <a:effectLst/>
            <a:latin typeface="ＭＳ Ｐゴシック"/>
            <a:ea typeface="ＭＳ Ｐゴシック"/>
          </a:endParaRPr>
        </a:p>
      </xdr:txBody>
    </xdr:sp>
    <xdr:clientData/>
  </xdr:twoCellAnchor>
  <xdr:oneCellAnchor>
    <xdr:from>
      <xdr:col>61</xdr:col>
      <xdr:colOff>6350</xdr:colOff>
      <xdr:row>10</xdr:row>
      <xdr:rowOff>64135</xdr:rowOff>
    </xdr:from>
    <xdr:ext cx="298450" cy="22860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394440" y="1740535"/>
          <a:ext cx="2984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96520</xdr:rowOff>
    </xdr:from>
    <xdr:to>
      <xdr:col>85</xdr:col>
      <xdr:colOff>95250</xdr:colOff>
      <xdr:row>25</xdr:row>
      <xdr:rowOff>96520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432540" y="42875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126365</xdr:rowOff>
    </xdr:from>
    <xdr:ext cx="761365" cy="26225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761980" y="414972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36830</xdr:rowOff>
    </xdr:from>
    <xdr:to>
      <xdr:col>85</xdr:col>
      <xdr:colOff>95250</xdr:colOff>
      <xdr:row>23</xdr:row>
      <xdr:rowOff>36830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432540" y="389255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66675</xdr:rowOff>
    </xdr:from>
    <xdr:ext cx="761365" cy="26225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761980" y="375475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150495</xdr:rowOff>
    </xdr:from>
    <xdr:to>
      <xdr:col>85</xdr:col>
      <xdr:colOff>95250</xdr:colOff>
      <xdr:row>20</xdr:row>
      <xdr:rowOff>150495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432540" y="35032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1365" cy="26289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761980" y="335851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90170</xdr:rowOff>
    </xdr:from>
    <xdr:to>
      <xdr:col>85</xdr:col>
      <xdr:colOff>95250</xdr:colOff>
      <xdr:row>18</xdr:row>
      <xdr:rowOff>90170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432540" y="310769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119380</xdr:rowOff>
    </xdr:from>
    <xdr:ext cx="761365" cy="26352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761980" y="2969260"/>
          <a:ext cx="761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30480</xdr:rowOff>
    </xdr:from>
    <xdr:to>
      <xdr:col>85</xdr:col>
      <xdr:colOff>95250</xdr:colOff>
      <xdr:row>16</xdr:row>
      <xdr:rowOff>30480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432540" y="27127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59690</xdr:rowOff>
    </xdr:from>
    <xdr:ext cx="761365" cy="26225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761980" y="257429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144145</xdr:rowOff>
    </xdr:from>
    <xdr:to>
      <xdr:col>85</xdr:col>
      <xdr:colOff>95250</xdr:colOff>
      <xdr:row>13</xdr:row>
      <xdr:rowOff>144145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432540" y="23234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167640</xdr:rowOff>
    </xdr:from>
    <xdr:ext cx="761365" cy="26289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0761980" y="217932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84455</xdr:rowOff>
    </xdr:from>
    <xdr:to>
      <xdr:col>85</xdr:col>
      <xdr:colOff>95250</xdr:colOff>
      <xdr:row>11</xdr:row>
      <xdr:rowOff>84455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1432540" y="19284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84455</xdr:rowOff>
    </xdr:from>
    <xdr:to>
      <xdr:col>85</xdr:col>
      <xdr:colOff>95250</xdr:colOff>
      <xdr:row>25</xdr:row>
      <xdr:rowOff>96520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1432540" y="1928495"/>
          <a:ext cx="4531360" cy="23590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144145</xdr:rowOff>
    </xdr:from>
    <xdr:to>
      <xdr:col>81</xdr:col>
      <xdr:colOff>44450</xdr:colOff>
      <xdr:row>23</xdr:row>
      <xdr:rowOff>40640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166340" y="2323465"/>
          <a:ext cx="0" cy="1572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12700</xdr:rowOff>
    </xdr:from>
    <xdr:ext cx="762000" cy="262890"/>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5255240" y="38684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120.3</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40640</xdr:rowOff>
    </xdr:from>
    <xdr:to>
      <xdr:col>81</xdr:col>
      <xdr:colOff>133350</xdr:colOff>
      <xdr:row>23</xdr:row>
      <xdr:rowOff>40640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100300" y="38963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62000" cy="262890"/>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5255240" y="20173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144145</xdr:rowOff>
    </xdr:from>
    <xdr:to>
      <xdr:col>81</xdr:col>
      <xdr:colOff>133350</xdr:colOff>
      <xdr:row>13</xdr:row>
      <xdr:rowOff>144145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100300" y="23234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148590</xdr:rowOff>
    </xdr:from>
    <xdr:to>
      <xdr:col>72</xdr:col>
      <xdr:colOff>186690</xdr:colOff>
      <xdr:row>14</xdr:row>
      <xdr:rowOff>74930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2847320" y="2327910"/>
          <a:ext cx="78105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62890"/>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5255240" y="2242820"/>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186690</xdr:colOff>
      <xdr:row>13</xdr:row>
      <xdr:rowOff>92075</xdr:rowOff>
    </xdr:from>
    <xdr:to>
      <xdr:col>81</xdr:col>
      <xdr:colOff>95250</xdr:colOff>
      <xdr:row>14</xdr:row>
      <xdr:rowOff>20955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121890" y="227139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74930</xdr:rowOff>
    </xdr:from>
    <xdr:to>
      <xdr:col>68</xdr:col>
      <xdr:colOff>152400</xdr:colOff>
      <xdr:row>14</xdr:row>
      <xdr:rowOff>159385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2049760" y="2421890"/>
          <a:ext cx="79756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186690</xdr:colOff>
      <xdr:row>13</xdr:row>
      <xdr:rowOff>92075</xdr:rowOff>
    </xdr:from>
    <xdr:to>
      <xdr:col>77</xdr:col>
      <xdr:colOff>95250</xdr:colOff>
      <xdr:row>14</xdr:row>
      <xdr:rowOff>20955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75130" y="227139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31750</xdr:rowOff>
    </xdr:from>
    <xdr:ext cx="735965" cy="26225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84300" y="2043430"/>
          <a:ext cx="7359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148590</xdr:rowOff>
    </xdr:from>
    <xdr:to>
      <xdr:col>73</xdr:col>
      <xdr:colOff>44450</xdr:colOff>
      <xdr:row>14</xdr:row>
      <xdr:rowOff>77470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594080" y="232791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61595</xdr:rowOff>
    </xdr:from>
    <xdr:ext cx="762000" cy="26225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86740" y="24085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167640</xdr:rowOff>
    </xdr:from>
    <xdr:to>
      <xdr:col>68</xdr:col>
      <xdr:colOff>186690</xdr:colOff>
      <xdr:row>14</xdr:row>
      <xdr:rowOff>101600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2796520" y="234696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12</xdr:row>
      <xdr:rowOff>112395</xdr:rowOff>
    </xdr:from>
    <xdr:ext cx="762000" cy="26289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508230" y="21240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99060</xdr:rowOff>
    </xdr:from>
    <xdr:to>
      <xdr:col>64</xdr:col>
      <xdr:colOff>152400</xdr:colOff>
      <xdr:row>14</xdr:row>
      <xdr:rowOff>28575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1998960" y="22783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38735</xdr:rowOff>
    </xdr:from>
    <xdr:ext cx="762000" cy="26289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1714480" y="205041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93980</xdr:rowOff>
    </xdr:from>
    <xdr:ext cx="762000" cy="26225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73300" y="42849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93980</xdr:rowOff>
    </xdr:from>
    <xdr:ext cx="762000" cy="26225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226540" y="42849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186690</xdr:colOff>
      <xdr:row>25</xdr:row>
      <xdr:rowOff>93980</xdr:rowOff>
    </xdr:from>
    <xdr:ext cx="762000" cy="26225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441680" y="42849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93980</xdr:rowOff>
    </xdr:from>
    <xdr:ext cx="761365" cy="26225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654280" y="428498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93980</xdr:rowOff>
    </xdr:from>
    <xdr:ext cx="762000" cy="26225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1856720" y="42849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72</xdr:col>
      <xdr:colOff>152400</xdr:colOff>
      <xdr:row>13</xdr:row>
      <xdr:rowOff>96520</xdr:rowOff>
    </xdr:from>
    <xdr:to>
      <xdr:col>73</xdr:col>
      <xdr:colOff>44450</xdr:colOff>
      <xdr:row>14</xdr:row>
      <xdr:rowOff>25400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594080" y="227584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36195</xdr:rowOff>
    </xdr:from>
    <xdr:ext cx="762000" cy="26289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86740" y="20478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22860</xdr:rowOff>
    </xdr:from>
    <xdr:to>
      <xdr:col>68</xdr:col>
      <xdr:colOff>186690</xdr:colOff>
      <xdr:row>14</xdr:row>
      <xdr:rowOff>126365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2796520" y="2369820"/>
          <a:ext cx="850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14</xdr:row>
      <xdr:rowOff>111125</xdr:rowOff>
    </xdr:from>
    <xdr:ext cx="762000" cy="26289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508230" y="245808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107950</xdr:rowOff>
    </xdr:from>
    <xdr:to>
      <xdr:col>64</xdr:col>
      <xdr:colOff>152400</xdr:colOff>
      <xdr:row>15</xdr:row>
      <xdr:rowOff>36830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1998960" y="24549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20955</xdr:rowOff>
    </xdr:from>
    <xdr:ext cx="762000" cy="26289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1714480" y="25355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128905</xdr:rowOff>
    </xdr:from>
    <xdr:to>
      <xdr:col>63</xdr:col>
      <xdr:colOff>98425</xdr:colOff>
      <xdr:row>3</xdr:row>
      <xdr:rowOff>122555</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8905"/>
          <a:ext cx="11459845"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64135</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243425" y="186690"/>
          <a:ext cx="353695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45085</xdr:rowOff>
    </xdr:from>
    <xdr:to>
      <xdr:col>115</xdr:col>
      <xdr:colOff>22225</xdr:colOff>
      <xdr:row>4</xdr:row>
      <xdr:rowOff>38735</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68825" y="212725"/>
          <a:ext cx="34925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71120</xdr:rowOff>
    </xdr:from>
    <xdr:to>
      <xdr:col>114</xdr:col>
      <xdr:colOff>180340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94225" y="238760"/>
          <a:ext cx="3444875" cy="431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dr:col>81</xdr:col>
      <xdr:colOff>117475</xdr:colOff>
      <xdr:row>1</xdr:row>
      <xdr:rowOff>19050</xdr:rowOff>
    </xdr:from>
    <xdr:to>
      <xdr:col>94</xdr:col>
      <xdr:colOff>177800</xdr:colOff>
      <xdr:row>4</xdr:row>
      <xdr:rowOff>64135</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725015" y="186690"/>
          <a:ext cx="2404745"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45085</xdr:rowOff>
    </xdr:from>
    <xdr:to>
      <xdr:col>94</xdr:col>
      <xdr:colOff>158750</xdr:colOff>
      <xdr:row>4</xdr:row>
      <xdr:rowOff>38735</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750415" y="212725"/>
          <a:ext cx="23602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71120</xdr:rowOff>
    </xdr:from>
    <xdr:to>
      <xdr:col>94</xdr:col>
      <xdr:colOff>127000</xdr:colOff>
      <xdr:row>4</xdr:row>
      <xdr:rowOff>13335</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75815" y="238760"/>
          <a:ext cx="2303145" cy="44513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32385</xdr:rowOff>
    </xdr:from>
    <xdr:to>
      <xdr:col>115</xdr:col>
      <xdr:colOff>47625</xdr:colOff>
      <xdr:row>87</xdr:row>
      <xdr:rowOff>148590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70585"/>
          <a:ext cx="20786725" cy="13862685"/>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154305</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2945" y="1495425"/>
          <a:ext cx="8687435"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13335</xdr:rowOff>
    </xdr:from>
    <xdr:to>
      <xdr:col>11</xdr:col>
      <xdr:colOff>85725</xdr:colOff>
      <xdr:row>19</xdr:row>
      <xdr:rowOff>13335</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10260" y="1522095"/>
          <a:ext cx="1259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13335</xdr:rowOff>
    </xdr:from>
    <xdr:to>
      <xdr:col>17</xdr:col>
      <xdr:colOff>92075</xdr:colOff>
      <xdr:row>19</xdr:row>
      <xdr:rowOff>13335</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05965" y="1522095"/>
          <a:ext cx="115189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128,169
125,192
389.08
60,146,931
56,358,555
3,452,111
28,212,057
31,973,774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13335</xdr:rowOff>
    </xdr:from>
    <xdr:to>
      <xdr:col>25</xdr:col>
      <xdr:colOff>79375</xdr:colOff>
      <xdr:row>19</xdr:row>
      <xdr:rowOff>13335</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21355" y="1522095"/>
          <a:ext cx="13665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167640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87875" y="1515110"/>
          <a:ext cx="1835150" cy="999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180340</xdr:colOff>
      <xdr:row>14</xdr:row>
      <xdr:rowOff>167640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23025" y="1515110"/>
          <a:ext cx="1151255" cy="999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167640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618730" y="1515110"/>
          <a:ext cx="575945" cy="999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13335</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87875" y="2360295"/>
          <a:ext cx="1835150" cy="682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13335</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86525" y="2360295"/>
          <a:ext cx="3074670" cy="682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154305</xdr:rowOff>
    </xdr:from>
    <xdr:to>
      <xdr:col>60</xdr:col>
      <xdr:colOff>0</xdr:colOff>
      <xdr:row>15</xdr:row>
      <xdr:rowOff>96520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42780" y="1495425"/>
          <a:ext cx="1277620" cy="1115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45085</xdr:rowOff>
    </xdr:from>
    <xdr:to>
      <xdr:col>60</xdr:col>
      <xdr:colOff>95250</xdr:colOff>
      <xdr:row>10</xdr:row>
      <xdr:rowOff>128905</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63760" y="1553845"/>
          <a:ext cx="11518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142240</xdr:rowOff>
    </xdr:from>
    <xdr:to>
      <xdr:col>60</xdr:col>
      <xdr:colOff>95250</xdr:colOff>
      <xdr:row>12</xdr:row>
      <xdr:rowOff>51435</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63760" y="181864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128905</xdr:rowOff>
    </xdr:from>
    <xdr:to>
      <xdr:col>60</xdr:col>
      <xdr:colOff>95250</xdr:colOff>
      <xdr:row>16</xdr:row>
      <xdr:rowOff>77470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63760" y="2140585"/>
          <a:ext cx="1151890" cy="619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135255</xdr:rowOff>
    </xdr:from>
    <xdr:to>
      <xdr:col>54</xdr:col>
      <xdr:colOff>38100</xdr:colOff>
      <xdr:row>9</xdr:row>
      <xdr:rowOff>135255</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624695" y="1644015"/>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84455</xdr:rowOff>
    </xdr:from>
    <xdr:to>
      <xdr:col>54</xdr:col>
      <xdr:colOff>3175</xdr:colOff>
      <xdr:row>10</xdr:row>
      <xdr:rowOff>13335</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59620" y="1593215"/>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109855</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59620" y="1850390"/>
          <a:ext cx="819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103505</xdr:rowOff>
    </xdr:from>
    <xdr:to>
      <xdr:col>53</xdr:col>
      <xdr:colOff>146050</xdr:colOff>
      <xdr:row>13</xdr:row>
      <xdr:rowOff>71120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704070" y="211518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103505</xdr:rowOff>
    </xdr:from>
    <xdr:to>
      <xdr:col>54</xdr:col>
      <xdr:colOff>38100</xdr:colOff>
      <xdr:row>12</xdr:row>
      <xdr:rowOff>103505</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624695" y="211518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167640</xdr:rowOff>
    </xdr:from>
    <xdr:to>
      <xdr:col>53</xdr:col>
      <xdr:colOff>146050</xdr:colOff>
      <xdr:row>14</xdr:row>
      <xdr:rowOff>138430</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704070" y="234696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142240</xdr:rowOff>
    </xdr:from>
    <xdr:to>
      <xdr:col>54</xdr:col>
      <xdr:colOff>38100</xdr:colOff>
      <xdr:row>14</xdr:row>
      <xdr:rowOff>142240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624695" y="24892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64135</xdr:rowOff>
    </xdr:from>
    <xdr:ext cx="8895715" cy="26289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9445" y="3416935"/>
          <a:ext cx="88957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148590</xdr:rowOff>
    </xdr:from>
    <xdr:ext cx="6045835" cy="26289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9445" y="3669030"/>
          <a:ext cx="60458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57785</xdr:rowOff>
    </xdr:from>
    <xdr:ext cx="8230870" cy="26225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9445" y="3913505"/>
          <a:ext cx="82308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142240</xdr:rowOff>
    </xdr:from>
    <xdr:ext cx="184150" cy="26289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9445" y="4165600"/>
          <a:ext cx="1841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71120</xdr:rowOff>
    </xdr:from>
    <xdr:to>
      <xdr:col>26</xdr:col>
      <xdr:colOff>180340</xdr:colOff>
      <xdr:row>29</xdr:row>
      <xdr:rowOff>45085</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2945" y="4597400"/>
          <a:ext cx="416623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180340</xdr:colOff>
      <xdr:row>27</xdr:row>
      <xdr:rowOff>135255</xdr:rowOff>
    </xdr:from>
    <xdr:to>
      <xdr:col>34</xdr:col>
      <xdr:colOff>120650</xdr:colOff>
      <xdr:row>29</xdr:row>
      <xdr:rowOff>45085</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69180" y="4661535"/>
          <a:ext cx="138303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180340</xdr:colOff>
      <xdr:row>28</xdr:row>
      <xdr:rowOff>154305</xdr:rowOff>
    </xdr:from>
    <xdr:to>
      <xdr:col>34</xdr:col>
      <xdr:colOff>120650</xdr:colOff>
      <xdr:row>30</xdr:row>
      <xdr:rowOff>64135</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69180" y="4848225"/>
          <a:ext cx="138303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135255</xdr:rowOff>
    </xdr:from>
    <xdr:to>
      <xdr:col>42</xdr:col>
      <xdr:colOff>82550</xdr:colOff>
      <xdr:row>29</xdr:row>
      <xdr:rowOff>45085</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97625" y="46615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154305</xdr:rowOff>
    </xdr:from>
    <xdr:to>
      <xdr:col>42</xdr:col>
      <xdr:colOff>82550</xdr:colOff>
      <xdr:row>30</xdr:row>
      <xdr:rowOff>64135</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97625" y="48482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135255</xdr:rowOff>
    </xdr:from>
    <xdr:to>
      <xdr:col>51</xdr:col>
      <xdr:colOff>22225</xdr:colOff>
      <xdr:row>29</xdr:row>
      <xdr:rowOff>45085</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53045" y="46615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98425</xdr:colOff>
      <xdr:row>28</xdr:row>
      <xdr:rowOff>154305</xdr:rowOff>
    </xdr:from>
    <xdr:to>
      <xdr:col>51</xdr:col>
      <xdr:colOff>22225</xdr:colOff>
      <xdr:row>30</xdr:row>
      <xdr:rowOff>64135</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53045" y="48482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128905</xdr:rowOff>
    </xdr:from>
    <xdr:to>
      <xdr:col>26</xdr:col>
      <xdr:colOff>180340</xdr:colOff>
      <xdr:row>44</xdr:row>
      <xdr:rowOff>13335</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2945" y="5158105"/>
          <a:ext cx="416623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128905</xdr:rowOff>
    </xdr:from>
    <xdr:to>
      <xdr:col>55</xdr:col>
      <xdr:colOff>47625</xdr:colOff>
      <xdr:row>44</xdr:row>
      <xdr:rowOff>13335</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63820" y="5158105"/>
          <a:ext cx="480250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128905</xdr:rowOff>
    </xdr:from>
    <xdr:to>
      <xdr:col>47</xdr:col>
      <xdr:colOff>180340</xdr:colOff>
      <xdr:row>32</xdr:row>
      <xdr:rowOff>38735</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27320" y="5158105"/>
          <a:ext cx="3429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103505</xdr:rowOff>
    </xdr:from>
    <xdr:to>
      <xdr:col>54</xdr:col>
      <xdr:colOff>95250</xdr:colOff>
      <xdr:row>43</xdr:row>
      <xdr:rowOff>122555</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45735" y="54679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50">
              <a:solidFill>
                <a:sysClr val="windowText" lastClr="000000"/>
              </a:solidFill>
              <a:effectLst/>
              <a:latin typeface="ＭＳ Ｐゴシック"/>
              <a:ea typeface="ＭＳ Ｐゴシック"/>
              <a:cs typeface="+mn-cs"/>
            </a:rPr>
            <a:t>　会計年度任用職員制度が開始され、令和2年度には人件費の比率が前年度比2.4ポイント増となった。令和4年度は、退職手当約0.6億円増加などを要因に前年度比1.4ポイント増とな</a:t>
          </a:r>
          <a:r>
            <a:rPr kumimoji="1" lang="ja-JP" altLang="en-US" sz="1150">
              <a:solidFill>
                <a:sysClr val="windowText" lastClr="000000"/>
              </a:solidFill>
              <a:effectLst/>
              <a:latin typeface="ＭＳ Ｐゴシック"/>
              <a:ea typeface="ＭＳ Ｐゴシック"/>
              <a:cs typeface="+mn-cs"/>
            </a:rPr>
            <a:t>り、令和</a:t>
          </a:r>
          <a:r>
            <a:rPr kumimoji="1" lang="en-US" altLang="ja-JP" sz="1150">
              <a:solidFill>
                <a:sysClr val="windowText" lastClr="000000"/>
              </a:solidFill>
              <a:effectLst/>
              <a:latin typeface="ＭＳ Ｐゴシック"/>
              <a:ea typeface="ＭＳ Ｐゴシック"/>
              <a:cs typeface="+mn-cs"/>
            </a:rPr>
            <a:t>5</a:t>
          </a:r>
          <a:r>
            <a:rPr kumimoji="1" lang="ja-JP" altLang="en-US" sz="1150">
              <a:solidFill>
                <a:sysClr val="windowText" lastClr="000000"/>
              </a:solidFill>
              <a:effectLst/>
              <a:latin typeface="ＭＳ Ｐゴシック"/>
              <a:ea typeface="ＭＳ Ｐゴシック"/>
              <a:cs typeface="+mn-cs"/>
            </a:rPr>
            <a:t>年度は、人件費が上昇したが、経常一般財源等も増加したことから横ばいであった</a:t>
          </a:r>
          <a:r>
            <a:rPr kumimoji="1" lang="ja-JP" altLang="ja-JP" sz="1150">
              <a:solidFill>
                <a:sysClr val="windowText" lastClr="000000"/>
              </a:solidFill>
              <a:effectLst/>
              <a:latin typeface="ＭＳ Ｐゴシック"/>
              <a:ea typeface="ＭＳ Ｐゴシック"/>
              <a:cs typeface="+mn-cs"/>
            </a:rPr>
            <a:t>。　本市は、国よりも高い初任給や55歳以上の昇給抑制措置が一部実施に留まっていることなどから、全国、類似団体内の各平均より高い水準となっている。</a:t>
          </a:r>
          <a:endParaRPr lang="ja-JP" altLang="ja-JP" sz="1150">
            <a:solidFill>
              <a:sysClr val="windowText" lastClr="000000"/>
            </a:solidFill>
            <a:effectLst/>
            <a:latin typeface="ＭＳ Ｐゴシック"/>
            <a:ea typeface="ＭＳ Ｐゴシック"/>
          </a:endParaRPr>
        </a:p>
        <a:p>
          <a:r>
            <a:rPr kumimoji="1" lang="ja-JP" altLang="ja-JP" sz="1150">
              <a:solidFill>
                <a:sysClr val="windowText" lastClr="000000"/>
              </a:solidFill>
              <a:effectLst/>
              <a:latin typeface="ＭＳ Ｐゴシック"/>
              <a:ea typeface="ＭＳ Ｐゴシック"/>
              <a:cs typeface="+mn-cs"/>
            </a:rPr>
            <a:t>　今後も引き続き、地域の民間企業の平均給与及び近隣市の状況を踏まえ、職員数の適正管理とともに給与の適正化に努める。</a:t>
          </a:r>
          <a:endParaRPr lang="ja-JP" altLang="ja-JP" sz="1150">
            <a:solidFill>
              <a:sysClr val="windowText" lastClr="000000"/>
            </a:solidFill>
            <a:effectLst/>
            <a:latin typeface="ＭＳ Ｐゴシック"/>
            <a:ea typeface="ＭＳ Ｐゴシック"/>
          </a:endParaRPr>
        </a:p>
      </xdr:txBody>
    </xdr:sp>
    <xdr:clientData/>
  </xdr:twoCellAnchor>
  <xdr:oneCellAnchor>
    <xdr:from>
      <xdr:col>3</xdr:col>
      <xdr:colOff>123825</xdr:colOff>
      <xdr:row>29</xdr:row>
      <xdr:rowOff>109855</xdr:rowOff>
    </xdr:from>
    <xdr:ext cx="297815" cy="228600"/>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4845" y="4971415"/>
          <a:ext cx="29781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13335</xdr:rowOff>
    </xdr:from>
    <xdr:to>
      <xdr:col>26</xdr:col>
      <xdr:colOff>180340</xdr:colOff>
      <xdr:row>44</xdr:row>
      <xdr:rowOff>13335</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2945" y="738949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42545</xdr:rowOff>
    </xdr:from>
    <xdr:ext cx="507365" cy="2628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4315" y="7251065"/>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29845</xdr:rowOff>
    </xdr:from>
    <xdr:to>
      <xdr:col>26</xdr:col>
      <xdr:colOff>180340</xdr:colOff>
      <xdr:row>42</xdr:row>
      <xdr:rowOff>29845</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2945" y="707072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59055</xdr:rowOff>
    </xdr:from>
    <xdr:ext cx="507365" cy="26225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4315" y="6932295"/>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45720</xdr:rowOff>
    </xdr:from>
    <xdr:to>
      <xdr:col>26</xdr:col>
      <xdr:colOff>180340</xdr:colOff>
      <xdr:row>40</xdr:row>
      <xdr:rowOff>45720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2945" y="675132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75565</xdr:rowOff>
    </xdr:from>
    <xdr:ext cx="507365" cy="26289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4315" y="6613525"/>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62230</xdr:rowOff>
    </xdr:from>
    <xdr:to>
      <xdr:col>26</xdr:col>
      <xdr:colOff>180340</xdr:colOff>
      <xdr:row>38</xdr:row>
      <xdr:rowOff>62230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2945" y="643255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92075</xdr:rowOff>
    </xdr:from>
    <xdr:ext cx="507365" cy="26225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4315" y="6294755"/>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79375</xdr:rowOff>
    </xdr:from>
    <xdr:to>
      <xdr:col>26</xdr:col>
      <xdr:colOff>180340</xdr:colOff>
      <xdr:row>36</xdr:row>
      <xdr:rowOff>79375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2945" y="611441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109220</xdr:rowOff>
    </xdr:from>
    <xdr:ext cx="507365" cy="26289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4315" y="5976620"/>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95885</xdr:rowOff>
    </xdr:from>
    <xdr:to>
      <xdr:col>26</xdr:col>
      <xdr:colOff>180340</xdr:colOff>
      <xdr:row>34</xdr:row>
      <xdr:rowOff>95885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2945" y="579564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125730</xdr:rowOff>
    </xdr:from>
    <xdr:ext cx="507365" cy="26225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4315" y="5657850"/>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112395</xdr:rowOff>
    </xdr:from>
    <xdr:to>
      <xdr:col>26</xdr:col>
      <xdr:colOff>180340</xdr:colOff>
      <xdr:row>32</xdr:row>
      <xdr:rowOff>112395</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2945" y="547687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142240</xdr:rowOff>
    </xdr:from>
    <xdr:ext cx="507365" cy="26289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4315" y="5339080"/>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128905</xdr:rowOff>
    </xdr:from>
    <xdr:to>
      <xdr:col>26</xdr:col>
      <xdr:colOff>180340</xdr:colOff>
      <xdr:row>30</xdr:row>
      <xdr:rowOff>128905</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02945" y="515810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158750</xdr:rowOff>
    </xdr:from>
    <xdr:ext cx="507365" cy="26225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4315" y="5020310"/>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128905</xdr:rowOff>
    </xdr:from>
    <xdr:to>
      <xdr:col>26</xdr:col>
      <xdr:colOff>180340</xdr:colOff>
      <xdr:row>44</xdr:row>
      <xdr:rowOff>13335</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02945" y="5158105"/>
          <a:ext cx="416623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104140</xdr:rowOff>
    </xdr:from>
    <xdr:to>
      <xdr:col>24</xdr:col>
      <xdr:colOff>25400</xdr:colOff>
      <xdr:row>42</xdr:row>
      <xdr:rowOff>62230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353560" y="563626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34290</xdr:rowOff>
    </xdr:from>
    <xdr:ext cx="761365" cy="262890"/>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442460" y="707517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28.2</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62230</xdr:rowOff>
    </xdr:from>
    <xdr:to>
      <xdr:col>24</xdr:col>
      <xdr:colOff>114300</xdr:colOff>
      <xdr:row>42</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84345" y="71031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17145</xdr:rowOff>
    </xdr:from>
    <xdr:ext cx="761365" cy="26289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442460" y="538162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104140</xdr:rowOff>
    </xdr:from>
    <xdr:to>
      <xdr:col>24</xdr:col>
      <xdr:colOff>114300</xdr:colOff>
      <xdr:row>33</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284345" y="56362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180340</xdr:colOff>
      <xdr:row>40</xdr:row>
      <xdr:rowOff>79375</xdr:rowOff>
    </xdr:from>
    <xdr:to>
      <xdr:col>24</xdr:col>
      <xdr:colOff>25400</xdr:colOff>
      <xdr:row>40</xdr:row>
      <xdr:rowOff>112395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606800" y="6784975"/>
          <a:ext cx="74676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85725</xdr:rowOff>
    </xdr:from>
    <xdr:ext cx="761365" cy="26289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442460" y="6120765"/>
          <a:ext cx="76136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69215</xdr:rowOff>
    </xdr:from>
    <xdr:to>
      <xdr:col>24</xdr:col>
      <xdr:colOff>76200</xdr:colOff>
      <xdr:row>37</xdr:row>
      <xdr:rowOff>167640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322445" y="6271895"/>
          <a:ext cx="8191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53975</xdr:rowOff>
    </xdr:from>
    <xdr:to>
      <xdr:col>19</xdr:col>
      <xdr:colOff>180340</xdr:colOff>
      <xdr:row>40</xdr:row>
      <xdr:rowOff>112395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803525" y="6591935"/>
          <a:ext cx="803275"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31750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562985" y="630555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41910</xdr:rowOff>
    </xdr:from>
    <xdr:ext cx="735965" cy="26289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252470" y="6076950"/>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53975</xdr:rowOff>
    </xdr:from>
    <xdr:to>
      <xdr:col>15</xdr:col>
      <xdr:colOff>98425</xdr:colOff>
      <xdr:row>42</xdr:row>
      <xdr:rowOff>112395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993265" y="6591935"/>
          <a:ext cx="810260" cy="561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122555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752725" y="62217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132715</xdr:rowOff>
    </xdr:from>
    <xdr:ext cx="761365" cy="26225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461895" y="600011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40</xdr:row>
      <xdr:rowOff>62230</xdr:rowOff>
    </xdr:from>
    <xdr:to>
      <xdr:col>11</xdr:col>
      <xdr:colOff>9525</xdr:colOff>
      <xdr:row>42</xdr:row>
      <xdr:rowOff>112395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202690" y="6767830"/>
          <a:ext cx="790575" cy="385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60325</xdr:rowOff>
    </xdr:from>
    <xdr:to>
      <xdr:col>11</xdr:col>
      <xdr:colOff>60325</xdr:colOff>
      <xdr:row>38</xdr:row>
      <xdr:rowOff>163830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962150" y="6430645"/>
          <a:ext cx="819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0</xdr:rowOff>
    </xdr:from>
    <xdr:ext cx="761365" cy="26289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51635" y="620268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27305</xdr:rowOff>
    </xdr:from>
    <xdr:to>
      <xdr:col>6</xdr:col>
      <xdr:colOff>171450</xdr:colOff>
      <xdr:row>36</xdr:row>
      <xdr:rowOff>130810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51890" y="60623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141605</xdr:rowOff>
    </xdr:from>
    <xdr:ext cx="761365" cy="26289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61060" y="584136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10795</xdr:rowOff>
    </xdr:from>
    <xdr:ext cx="761365" cy="26289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157345" y="73869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10795</xdr:rowOff>
    </xdr:from>
    <xdr:ext cx="762000" cy="26289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17570" y="73869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10795</xdr:rowOff>
    </xdr:from>
    <xdr:ext cx="761365" cy="26289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607310" y="73869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180340</xdr:colOff>
      <xdr:row>44</xdr:row>
      <xdr:rowOff>10795</xdr:rowOff>
    </xdr:from>
    <xdr:ext cx="762000" cy="26289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803400" y="73869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10795</xdr:rowOff>
    </xdr:from>
    <xdr:ext cx="761365" cy="26289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06475" y="73869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40</xdr:row>
      <xdr:rowOff>27305</xdr:rowOff>
    </xdr:from>
    <xdr:to>
      <xdr:col>24</xdr:col>
      <xdr:colOff>76200</xdr:colOff>
      <xdr:row>40</xdr:row>
      <xdr:rowOff>130810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322445" y="6732905"/>
          <a:ext cx="819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167640</xdr:rowOff>
    </xdr:from>
    <xdr:ext cx="761365" cy="26289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442460" y="670560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40</xdr:row>
      <xdr:rowOff>60325</xdr:rowOff>
    </xdr:from>
    <xdr:to>
      <xdr:col>20</xdr:col>
      <xdr:colOff>38100</xdr:colOff>
      <xdr:row>40</xdr:row>
      <xdr:rowOff>163830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562985" y="6765925"/>
          <a:ext cx="819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148590</xdr:rowOff>
    </xdr:from>
    <xdr:ext cx="735965" cy="26289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252470" y="6854190"/>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2540</xdr:rowOff>
    </xdr:from>
    <xdr:to>
      <xdr:col>15</xdr:col>
      <xdr:colOff>149225</xdr:colOff>
      <xdr:row>39</xdr:row>
      <xdr:rowOff>106045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752725" y="65405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90170</xdr:rowOff>
    </xdr:from>
    <xdr:ext cx="761365" cy="26225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461895" y="662813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42</xdr:row>
      <xdr:rowOff>60325</xdr:rowOff>
    </xdr:from>
    <xdr:to>
      <xdr:col>11</xdr:col>
      <xdr:colOff>60325</xdr:colOff>
      <xdr:row>42</xdr:row>
      <xdr:rowOff>163830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962150" y="7101205"/>
          <a:ext cx="819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148590</xdr:rowOff>
    </xdr:from>
    <xdr:ext cx="761365" cy="26289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51635" y="718947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40</xdr:row>
      <xdr:rowOff>11430</xdr:rowOff>
    </xdr:from>
    <xdr:to>
      <xdr:col>6</xdr:col>
      <xdr:colOff>171450</xdr:colOff>
      <xdr:row>40</xdr:row>
      <xdr:rowOff>114300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51890" y="67170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98425</xdr:rowOff>
    </xdr:from>
    <xdr:ext cx="761365" cy="26225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61060" y="680402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71120</xdr:rowOff>
    </xdr:from>
    <xdr:to>
      <xdr:col>85</xdr:col>
      <xdr:colOff>66675</xdr:colOff>
      <xdr:row>9</xdr:row>
      <xdr:rowOff>45085</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225530" y="1244600"/>
          <a:ext cx="417004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135255</xdr:rowOff>
    </xdr:from>
    <xdr:to>
      <xdr:col>93</xdr:col>
      <xdr:colOff>3175</xdr:colOff>
      <xdr:row>9</xdr:row>
      <xdr:rowOff>45085</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408275" y="13087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154305</xdr:rowOff>
    </xdr:from>
    <xdr:to>
      <xdr:col>93</xdr:col>
      <xdr:colOff>3175</xdr:colOff>
      <xdr:row>10</xdr:row>
      <xdr:rowOff>64135</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408275" y="14954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135255</xdr:rowOff>
    </xdr:from>
    <xdr:to>
      <xdr:col>100</xdr:col>
      <xdr:colOff>165100</xdr:colOff>
      <xdr:row>9</xdr:row>
      <xdr:rowOff>45085</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6939895" y="13087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154305</xdr:rowOff>
    </xdr:from>
    <xdr:to>
      <xdr:col>100</xdr:col>
      <xdr:colOff>165100</xdr:colOff>
      <xdr:row>10</xdr:row>
      <xdr:rowOff>64135</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939895" y="14954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180340</xdr:colOff>
      <xdr:row>7</xdr:row>
      <xdr:rowOff>135255</xdr:rowOff>
    </xdr:from>
    <xdr:to>
      <xdr:col>109</xdr:col>
      <xdr:colOff>104775</xdr:colOff>
      <xdr:row>9</xdr:row>
      <xdr:rowOff>45085</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394680" y="130873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101</xdr:col>
      <xdr:colOff>180340</xdr:colOff>
      <xdr:row>8</xdr:row>
      <xdr:rowOff>154305</xdr:rowOff>
    </xdr:from>
    <xdr:to>
      <xdr:col>109</xdr:col>
      <xdr:colOff>104775</xdr:colOff>
      <xdr:row>10</xdr:row>
      <xdr:rowOff>64135</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394680" y="149542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128905</xdr:rowOff>
    </xdr:from>
    <xdr:to>
      <xdr:col>85</xdr:col>
      <xdr:colOff>66675</xdr:colOff>
      <xdr:row>24</xdr:row>
      <xdr:rowOff>13335</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225530" y="1805305"/>
          <a:ext cx="417004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180340</xdr:colOff>
      <xdr:row>10</xdr:row>
      <xdr:rowOff>128905</xdr:rowOff>
    </xdr:from>
    <xdr:to>
      <xdr:col>113</xdr:col>
      <xdr:colOff>130175</xdr:colOff>
      <xdr:row>24</xdr:row>
      <xdr:rowOff>13335</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5689580" y="1805305"/>
          <a:ext cx="481901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128905</xdr:rowOff>
    </xdr:from>
    <xdr:to>
      <xdr:col>106</xdr:col>
      <xdr:colOff>69850</xdr:colOff>
      <xdr:row>12</xdr:row>
      <xdr:rowOff>38735</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5749905" y="1805305"/>
          <a:ext cx="343598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103505</xdr:rowOff>
    </xdr:from>
    <xdr:to>
      <xdr:col>112</xdr:col>
      <xdr:colOff>177800</xdr:colOff>
      <xdr:row>23</xdr:row>
      <xdr:rowOff>122555</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5788005" y="21151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50">
              <a:solidFill>
                <a:sysClr val="windowText" lastClr="000000"/>
              </a:solidFill>
              <a:effectLst/>
              <a:latin typeface="ＭＳ Ｐゴシック"/>
              <a:ea typeface="ＭＳ Ｐゴシック"/>
              <a:cs typeface="+mn-cs"/>
            </a:rPr>
            <a:t>　全国、県、類似団体内の各平均より高い数値となっているが、これは職員数の削減に伴う指定管理などの委託の増加が主な要因となっている。令和</a:t>
          </a:r>
          <a:r>
            <a:rPr kumimoji="1" lang="en-US" altLang="ja-JP" sz="1250">
              <a:solidFill>
                <a:sysClr val="windowText" lastClr="000000"/>
              </a:solidFill>
              <a:effectLst/>
              <a:latin typeface="ＭＳ Ｐゴシック"/>
              <a:ea typeface="ＭＳ Ｐゴシック"/>
              <a:cs typeface="+mn-cs"/>
            </a:rPr>
            <a:t>5</a:t>
          </a:r>
          <a:r>
            <a:rPr kumimoji="1" lang="ja-JP" altLang="ja-JP" sz="1250">
              <a:solidFill>
                <a:sysClr val="windowText" lastClr="000000"/>
              </a:solidFill>
              <a:effectLst/>
              <a:latin typeface="ＭＳ Ｐゴシック"/>
              <a:ea typeface="ＭＳ Ｐゴシック"/>
              <a:cs typeface="+mn-cs"/>
            </a:rPr>
            <a:t>年度は、前年度比1.</a:t>
          </a:r>
          <a:r>
            <a:rPr kumimoji="1" lang="en-US" altLang="ja-JP" sz="1250">
              <a:solidFill>
                <a:sysClr val="windowText" lastClr="000000"/>
              </a:solidFill>
              <a:effectLst/>
              <a:latin typeface="ＭＳ Ｐゴシック"/>
              <a:ea typeface="ＭＳ Ｐゴシック"/>
              <a:cs typeface="+mn-cs"/>
            </a:rPr>
            <a:t>3</a:t>
          </a:r>
          <a:r>
            <a:rPr kumimoji="1" lang="ja-JP" altLang="ja-JP" sz="1250">
              <a:solidFill>
                <a:sysClr val="windowText" lastClr="000000"/>
              </a:solidFill>
              <a:effectLst/>
              <a:latin typeface="ＭＳ Ｐゴシック"/>
              <a:ea typeface="ＭＳ Ｐゴシック"/>
              <a:cs typeface="+mn-cs"/>
            </a:rPr>
            <a:t>ポイント</a:t>
          </a:r>
          <a:r>
            <a:rPr kumimoji="1" lang="ja-JP" altLang="en-US" sz="1250">
              <a:solidFill>
                <a:sysClr val="windowText" lastClr="000000"/>
              </a:solidFill>
              <a:effectLst/>
              <a:latin typeface="ＭＳ Ｐゴシック"/>
              <a:ea typeface="ＭＳ Ｐゴシック"/>
              <a:cs typeface="+mn-cs"/>
            </a:rPr>
            <a:t>減</a:t>
          </a:r>
          <a:r>
            <a:rPr kumimoji="1" lang="ja-JP" altLang="ja-JP" sz="1250">
              <a:solidFill>
                <a:sysClr val="windowText" lastClr="000000"/>
              </a:solidFill>
              <a:effectLst/>
              <a:latin typeface="ＭＳ Ｐゴシック"/>
              <a:ea typeface="ＭＳ Ｐゴシック"/>
              <a:cs typeface="+mn-cs"/>
            </a:rPr>
            <a:t>となり、</a:t>
          </a:r>
          <a:r>
            <a:rPr kumimoji="1" lang="ja-JP" altLang="en-US" sz="1250">
              <a:solidFill>
                <a:sysClr val="windowText" lastClr="000000"/>
              </a:solidFill>
              <a:effectLst/>
              <a:latin typeface="ＭＳ Ｐゴシック"/>
              <a:ea typeface="ＭＳ Ｐゴシック"/>
              <a:cs typeface="+mn-cs"/>
            </a:rPr>
            <a:t>救急医療センター管理委託料や</a:t>
          </a:r>
          <a:r>
            <a:rPr kumimoji="1" lang="ja-JP" altLang="ja-JP" sz="1250">
              <a:solidFill>
                <a:sysClr val="windowText" lastClr="000000"/>
              </a:solidFill>
              <a:effectLst/>
              <a:latin typeface="ＭＳ Ｐゴシック"/>
              <a:ea typeface="ＭＳ Ｐゴシック"/>
              <a:cs typeface="+mn-cs"/>
            </a:rPr>
            <a:t>清掃センターなど</a:t>
          </a:r>
          <a:r>
            <a:rPr kumimoji="1" lang="ja-JP" altLang="en-US" sz="1250">
              <a:solidFill>
                <a:sysClr val="windowText" lastClr="000000"/>
              </a:solidFill>
              <a:effectLst/>
              <a:latin typeface="ＭＳ Ｐゴシック"/>
              <a:ea typeface="ＭＳ Ｐゴシック"/>
              <a:cs typeface="+mn-cs"/>
            </a:rPr>
            <a:t>の施設</a:t>
          </a:r>
          <a:r>
            <a:rPr kumimoji="1" lang="ja-JP" altLang="ja-JP" sz="1250">
              <a:solidFill>
                <a:sysClr val="windowText" lastClr="000000"/>
              </a:solidFill>
              <a:effectLst/>
              <a:latin typeface="ＭＳ Ｐゴシック"/>
              <a:ea typeface="ＭＳ Ｐゴシック"/>
              <a:cs typeface="+mn-cs"/>
            </a:rPr>
            <a:t>光熱費の</a:t>
          </a:r>
          <a:r>
            <a:rPr kumimoji="1" lang="ja-JP" altLang="en-US" sz="1250">
              <a:solidFill>
                <a:sysClr val="windowText" lastClr="000000"/>
              </a:solidFill>
              <a:effectLst/>
              <a:latin typeface="ＭＳ Ｐゴシック"/>
              <a:ea typeface="ＭＳ Ｐゴシック"/>
              <a:cs typeface="+mn-cs"/>
            </a:rPr>
            <a:t>減少</a:t>
          </a:r>
          <a:r>
            <a:rPr kumimoji="1" lang="ja-JP" altLang="ja-JP" sz="1250">
              <a:solidFill>
                <a:sysClr val="windowText" lastClr="000000"/>
              </a:solidFill>
              <a:effectLst/>
              <a:latin typeface="ＭＳ Ｐゴシック"/>
              <a:ea typeface="ＭＳ Ｐゴシック"/>
              <a:cs typeface="+mn-cs"/>
            </a:rPr>
            <a:t>を要因としている。</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労務単価の上昇を要因として、今後増加傾向が続くことが想定されるが、経常経費化しないよう事務事業の見直しや事務の効率化を図り、経費の抑制や適正な執行に努める。</a:t>
          </a:r>
          <a:endParaRPr lang="ja-JP" altLang="ja-JP" sz="1250">
            <a:solidFill>
              <a:sysClr val="windowText" lastClr="000000"/>
            </a:solidFill>
            <a:effectLst/>
            <a:latin typeface="ＭＳ Ｐゴシック"/>
            <a:ea typeface="ＭＳ Ｐゴシック"/>
          </a:endParaRPr>
        </a:p>
      </xdr:txBody>
    </xdr:sp>
    <xdr:clientData/>
  </xdr:twoCellAnchor>
  <xdr:oneCellAnchor>
    <xdr:from>
      <xdr:col>62</xdr:col>
      <xdr:colOff>6350</xdr:colOff>
      <xdr:row>9</xdr:row>
      <xdr:rowOff>109855</xdr:rowOff>
    </xdr:from>
    <xdr:ext cx="297815" cy="22860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187430" y="1618615"/>
          <a:ext cx="29781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13335</xdr:rowOff>
    </xdr:from>
    <xdr:to>
      <xdr:col>85</xdr:col>
      <xdr:colOff>66675</xdr:colOff>
      <xdr:row>24</xdr:row>
      <xdr:rowOff>13335</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225530" y="403669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42545</xdr:rowOff>
    </xdr:from>
    <xdr:ext cx="507365" cy="26289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76585" y="3898265"/>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29845</xdr:rowOff>
    </xdr:from>
    <xdr:to>
      <xdr:col>85</xdr:col>
      <xdr:colOff>66675</xdr:colOff>
      <xdr:row>22</xdr:row>
      <xdr:rowOff>29845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225530" y="371792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59055</xdr:rowOff>
    </xdr:from>
    <xdr:ext cx="507365" cy="26225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76585" y="3579495"/>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45720</xdr:rowOff>
    </xdr:from>
    <xdr:to>
      <xdr:col>85</xdr:col>
      <xdr:colOff>66675</xdr:colOff>
      <xdr:row>20</xdr:row>
      <xdr:rowOff>45720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225530" y="339852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75565</xdr:rowOff>
    </xdr:from>
    <xdr:ext cx="507365" cy="26289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76585" y="3260725"/>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62230</xdr:rowOff>
    </xdr:from>
    <xdr:to>
      <xdr:col>85</xdr:col>
      <xdr:colOff>66675</xdr:colOff>
      <xdr:row>18</xdr:row>
      <xdr:rowOff>62230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225530" y="307975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92075</xdr:rowOff>
    </xdr:from>
    <xdr:ext cx="507365" cy="26225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76585" y="2941955"/>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79375</xdr:rowOff>
    </xdr:from>
    <xdr:to>
      <xdr:col>85</xdr:col>
      <xdr:colOff>66675</xdr:colOff>
      <xdr:row>16</xdr:row>
      <xdr:rowOff>79375</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225530" y="276161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109220</xdr:rowOff>
    </xdr:from>
    <xdr:ext cx="507365" cy="26289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76585" y="2623820"/>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95885</xdr:rowOff>
    </xdr:from>
    <xdr:to>
      <xdr:col>85</xdr:col>
      <xdr:colOff>66675</xdr:colOff>
      <xdr:row>14</xdr:row>
      <xdr:rowOff>95885</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225530" y="244284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125730</xdr:rowOff>
    </xdr:from>
    <xdr:ext cx="507365" cy="26225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76585" y="2305050"/>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112395</xdr:rowOff>
    </xdr:from>
    <xdr:to>
      <xdr:col>85</xdr:col>
      <xdr:colOff>66675</xdr:colOff>
      <xdr:row>12</xdr:row>
      <xdr:rowOff>112395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225530" y="212407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142240</xdr:rowOff>
    </xdr:from>
    <xdr:ext cx="507365" cy="26289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776585" y="1986280"/>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128905</xdr:rowOff>
    </xdr:from>
    <xdr:to>
      <xdr:col>85</xdr:col>
      <xdr:colOff>66675</xdr:colOff>
      <xdr:row>10</xdr:row>
      <xdr:rowOff>128905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1225530" y="180530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158750</xdr:rowOff>
    </xdr:from>
    <xdr:ext cx="507365" cy="26225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0776585" y="1667510"/>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128905</xdr:rowOff>
    </xdr:from>
    <xdr:to>
      <xdr:col>85</xdr:col>
      <xdr:colOff>66675</xdr:colOff>
      <xdr:row>24</xdr:row>
      <xdr:rowOff>13335</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1225530" y="1805305"/>
          <a:ext cx="417004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79375</xdr:rowOff>
    </xdr:from>
    <xdr:to>
      <xdr:col>82</xdr:col>
      <xdr:colOff>107950</xdr:colOff>
      <xdr:row>21</xdr:row>
      <xdr:rowOff>26035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895830" y="2091055"/>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20</xdr:row>
      <xdr:rowOff>167640</xdr:rowOff>
    </xdr:from>
    <xdr:ext cx="762000" cy="262890"/>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4968220" y="352044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26035</xdr:rowOff>
    </xdr:from>
    <xdr:to>
      <xdr:col>82</xdr:col>
      <xdr:colOff>180340</xdr:colOff>
      <xdr:row>21</xdr:row>
      <xdr:rowOff>26035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806930" y="354647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10</xdr:row>
      <xdr:rowOff>167005</xdr:rowOff>
    </xdr:from>
    <xdr:ext cx="762000" cy="26225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4968220" y="184340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79375</xdr:rowOff>
    </xdr:from>
    <xdr:to>
      <xdr:col>82</xdr:col>
      <xdr:colOff>180340</xdr:colOff>
      <xdr:row>12</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806930" y="209105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17</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4136370" y="2816860"/>
          <a:ext cx="75946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14</xdr:row>
      <xdr:rowOff>41910</xdr:rowOff>
    </xdr:from>
    <xdr:ext cx="762000" cy="262890"/>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4968220" y="2388870"/>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24765</xdr:rowOff>
    </xdr:from>
    <xdr:to>
      <xdr:col>82</xdr:col>
      <xdr:colOff>158750</xdr:colOff>
      <xdr:row>15</xdr:row>
      <xdr:rowOff>128270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845030" y="25393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180340</xdr:colOff>
      <xdr:row>16</xdr:row>
      <xdr:rowOff>156210</xdr:rowOff>
    </xdr:from>
    <xdr:to>
      <xdr:col>78</xdr:col>
      <xdr:colOff>69850</xdr:colOff>
      <xdr:row>17</xdr:row>
      <xdr:rowOff>104140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345160" y="2838450"/>
          <a:ext cx="79121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165735</xdr:rowOff>
    </xdr:from>
    <xdr:to>
      <xdr:col>78</xdr:col>
      <xdr:colOff>120650</xdr:colOff>
      <xdr:row>15</xdr:row>
      <xdr:rowOff>94615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085570" y="251269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105410</xdr:rowOff>
    </xdr:from>
    <xdr:ext cx="735965" cy="26289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794740" y="2284730"/>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165100</xdr:rowOff>
    </xdr:from>
    <xdr:to>
      <xdr:col>73</xdr:col>
      <xdr:colOff>180340</xdr:colOff>
      <xdr:row>16</xdr:row>
      <xdr:rowOff>156210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2535535" y="2679700"/>
          <a:ext cx="809625"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33020</xdr:rowOff>
    </xdr:from>
    <xdr:to>
      <xdr:col>74</xdr:col>
      <xdr:colOff>31750</xdr:colOff>
      <xdr:row>14</xdr:row>
      <xdr:rowOff>135890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294995" y="2379980"/>
          <a:ext cx="8191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146685</xdr:rowOff>
    </xdr:from>
    <xdr:ext cx="762000" cy="26289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984480" y="2158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165100</xdr:rowOff>
    </xdr:from>
    <xdr:to>
      <xdr:col>69</xdr:col>
      <xdr:colOff>92075</xdr:colOff>
      <xdr:row>17</xdr:row>
      <xdr:rowOff>38100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1725275" y="2679700"/>
          <a:ext cx="81026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50800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484735" y="24688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60960</xdr:rowOff>
    </xdr:from>
    <xdr:ext cx="761365" cy="26225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193905" y="224028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102870</xdr:rowOff>
    </xdr:from>
    <xdr:to>
      <xdr:col>65</xdr:col>
      <xdr:colOff>53975</xdr:colOff>
      <xdr:row>16</xdr:row>
      <xdr:rowOff>31750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1694160" y="261747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41910</xdr:rowOff>
    </xdr:from>
    <xdr:ext cx="761365" cy="26289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1383645" y="238887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10795</xdr:rowOff>
    </xdr:from>
    <xdr:ext cx="761365" cy="26289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699615" y="40341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10795</xdr:rowOff>
    </xdr:from>
    <xdr:ext cx="761365" cy="26289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940155" y="40341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10795</xdr:rowOff>
    </xdr:from>
    <xdr:ext cx="762000" cy="26289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149580" y="40341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10795</xdr:rowOff>
    </xdr:from>
    <xdr:ext cx="761365" cy="26289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339320" y="40341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180340</xdr:colOff>
      <xdr:row>24</xdr:row>
      <xdr:rowOff>10795</xdr:rowOff>
    </xdr:from>
    <xdr:ext cx="762000" cy="26289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1541760" y="40341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16</xdr:row>
      <xdr:rowOff>83185</xdr:rowOff>
    </xdr:from>
    <xdr:to>
      <xdr:col>82</xdr:col>
      <xdr:colOff>158750</xdr:colOff>
      <xdr:row>17</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845030" y="27654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180340</xdr:colOff>
      <xdr:row>16</xdr:row>
      <xdr:rowOff>54610</xdr:rowOff>
    </xdr:from>
    <xdr:ext cx="762000" cy="262890"/>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4968220" y="273685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52070</xdr:rowOff>
    </xdr:from>
    <xdr:to>
      <xdr:col>78</xdr:col>
      <xdr:colOff>120650</xdr:colOff>
      <xdr:row>17</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085570" y="29019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140335</xdr:rowOff>
    </xdr:from>
    <xdr:ext cx="735965" cy="26289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794740" y="2990215"/>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105410</xdr:rowOff>
    </xdr:from>
    <xdr:to>
      <xdr:col>74</xdr:col>
      <xdr:colOff>31750</xdr:colOff>
      <xdr:row>17</xdr:row>
      <xdr:rowOff>34290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294995" y="2787650"/>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18415</xdr:rowOff>
    </xdr:from>
    <xdr:ext cx="762000" cy="26289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984480" y="28682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113665</xdr:rowOff>
    </xdr:from>
    <xdr:to>
      <xdr:col>69</xdr:col>
      <xdr:colOff>142875</xdr:colOff>
      <xdr:row>16</xdr:row>
      <xdr:rowOff>42545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484735" y="26282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26670</xdr:rowOff>
    </xdr:from>
    <xdr:ext cx="761365" cy="26289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193905" y="270891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160655</xdr:rowOff>
    </xdr:from>
    <xdr:to>
      <xdr:col>65</xdr:col>
      <xdr:colOff>53975</xdr:colOff>
      <xdr:row>17</xdr:row>
      <xdr:rowOff>89535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1694160" y="2842895"/>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74295</xdr:rowOff>
    </xdr:from>
    <xdr:ext cx="761365" cy="26289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1383645" y="292417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71120</xdr:rowOff>
    </xdr:from>
    <xdr:to>
      <xdr:col>26</xdr:col>
      <xdr:colOff>180340</xdr:colOff>
      <xdr:row>49</xdr:row>
      <xdr:rowOff>45085</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2945" y="7950200"/>
          <a:ext cx="416623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180340</xdr:colOff>
      <xdr:row>47</xdr:row>
      <xdr:rowOff>135255</xdr:rowOff>
    </xdr:from>
    <xdr:to>
      <xdr:col>34</xdr:col>
      <xdr:colOff>120650</xdr:colOff>
      <xdr:row>49</xdr:row>
      <xdr:rowOff>45085</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4869180" y="8014335"/>
          <a:ext cx="138303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180340</xdr:colOff>
      <xdr:row>48</xdr:row>
      <xdr:rowOff>154305</xdr:rowOff>
    </xdr:from>
    <xdr:to>
      <xdr:col>34</xdr:col>
      <xdr:colOff>120650</xdr:colOff>
      <xdr:row>50</xdr:row>
      <xdr:rowOff>64135</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4869180" y="8201025"/>
          <a:ext cx="138303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135255</xdr:rowOff>
    </xdr:from>
    <xdr:to>
      <xdr:col>42</xdr:col>
      <xdr:colOff>82550</xdr:colOff>
      <xdr:row>49</xdr:row>
      <xdr:rowOff>45085</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6397625" y="80143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154305</xdr:rowOff>
    </xdr:from>
    <xdr:to>
      <xdr:col>42</xdr:col>
      <xdr:colOff>82550</xdr:colOff>
      <xdr:row>50</xdr:row>
      <xdr:rowOff>64135</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6397625" y="82010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135255</xdr:rowOff>
    </xdr:from>
    <xdr:to>
      <xdr:col>51</xdr:col>
      <xdr:colOff>22225</xdr:colOff>
      <xdr:row>49</xdr:row>
      <xdr:rowOff>45085</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853045" y="80143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98425</xdr:colOff>
      <xdr:row>48</xdr:row>
      <xdr:rowOff>154305</xdr:rowOff>
    </xdr:from>
    <xdr:to>
      <xdr:col>51</xdr:col>
      <xdr:colOff>22225</xdr:colOff>
      <xdr:row>50</xdr:row>
      <xdr:rowOff>64135</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853045" y="82010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128905</xdr:rowOff>
    </xdr:from>
    <xdr:to>
      <xdr:col>26</xdr:col>
      <xdr:colOff>180340</xdr:colOff>
      <xdr:row>64</xdr:row>
      <xdr:rowOff>13335</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02945" y="8510905"/>
          <a:ext cx="416623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128905</xdr:rowOff>
    </xdr:from>
    <xdr:to>
      <xdr:col>55</xdr:col>
      <xdr:colOff>47625</xdr:colOff>
      <xdr:row>64</xdr:row>
      <xdr:rowOff>13335</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163820" y="8510905"/>
          <a:ext cx="480250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128905</xdr:rowOff>
    </xdr:from>
    <xdr:to>
      <xdr:col>47</xdr:col>
      <xdr:colOff>180340</xdr:colOff>
      <xdr:row>52</xdr:row>
      <xdr:rowOff>38735</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227320" y="8510905"/>
          <a:ext cx="3429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103505</xdr:rowOff>
    </xdr:from>
    <xdr:to>
      <xdr:col>54</xdr:col>
      <xdr:colOff>95250</xdr:colOff>
      <xdr:row>63</xdr:row>
      <xdr:rowOff>122555</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245735" y="88207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全国、</a:t>
          </a:r>
          <a:r>
            <a:rPr kumimoji="1" lang="ja-JP" altLang="en-US" sz="1200">
              <a:solidFill>
                <a:sysClr val="windowText" lastClr="000000"/>
              </a:solidFill>
              <a:effectLst/>
              <a:latin typeface="ＭＳ Ｐゴシック"/>
              <a:ea typeface="ＭＳ Ｐゴシック"/>
              <a:cs typeface="+mn-cs"/>
            </a:rPr>
            <a:t>県、</a:t>
          </a:r>
          <a:r>
            <a:rPr kumimoji="1" lang="ja-JP" altLang="ja-JP" sz="1200">
              <a:solidFill>
                <a:sysClr val="windowText" lastClr="000000"/>
              </a:solidFill>
              <a:effectLst/>
              <a:latin typeface="ＭＳ Ｐゴシック"/>
              <a:ea typeface="ＭＳ Ｐゴシック"/>
              <a:cs typeface="+mn-cs"/>
            </a:rPr>
            <a:t>類似団体内の各平均を下回っているものの、社会経済情勢などにより、近年では、福祉施策への需要の高まりに相応して経常的な扶助費は年々増加を続け</a:t>
          </a:r>
          <a:r>
            <a:rPr kumimoji="1" lang="ja-JP" altLang="en-US" sz="1200">
              <a:solidFill>
                <a:sysClr val="windowText" lastClr="000000"/>
              </a:solidFill>
              <a:effectLst/>
              <a:latin typeface="ＭＳ Ｐゴシック"/>
              <a:ea typeface="ＭＳ Ｐゴシック"/>
              <a:cs typeface="+mn-cs"/>
            </a:rPr>
            <a:t>ている。</a:t>
          </a:r>
          <a:r>
            <a:rPr kumimoji="1" lang="ja-JP" altLang="ja-JP" sz="1200">
              <a:solidFill>
                <a:sysClr val="windowText" lastClr="000000"/>
              </a:solidFill>
              <a:effectLst/>
              <a:latin typeface="ＭＳ Ｐゴシック"/>
              <a:ea typeface="ＭＳ Ｐゴシック"/>
              <a:cs typeface="+mn-cs"/>
            </a:rPr>
            <a:t>令和4年度は、施設型保育、障害サービスなどの事業費増を要因に</a:t>
          </a:r>
          <a:r>
            <a:rPr kumimoji="1" lang="ja-JP" altLang="en-US" sz="1200">
              <a:solidFill>
                <a:sysClr val="windowText" lastClr="000000"/>
              </a:solidFill>
              <a:effectLst/>
              <a:latin typeface="ＭＳ Ｐゴシック"/>
              <a:ea typeface="ＭＳ Ｐゴシック"/>
              <a:cs typeface="+mn-cs"/>
            </a:rPr>
            <a:t>上昇し、令和</a:t>
          </a:r>
          <a:r>
            <a:rPr kumimoji="1" lang="en-US" altLang="ja-JP" sz="1200">
              <a:solidFill>
                <a:sysClr val="windowText" lastClr="000000"/>
              </a:solidFill>
              <a:effectLst/>
              <a:latin typeface="ＭＳ Ｐゴシック"/>
              <a:ea typeface="ＭＳ Ｐゴシック"/>
              <a:cs typeface="+mn-cs"/>
            </a:rPr>
            <a:t>5</a:t>
          </a:r>
          <a:r>
            <a:rPr kumimoji="1" lang="ja-JP" altLang="en-US" sz="1200">
              <a:solidFill>
                <a:sysClr val="windowText" lastClr="000000"/>
              </a:solidFill>
              <a:effectLst/>
              <a:latin typeface="ＭＳ Ｐゴシック"/>
              <a:ea typeface="ＭＳ Ｐゴシック"/>
              <a:cs typeface="+mn-cs"/>
            </a:rPr>
            <a:t>年度は、ほぼ横ばいであった</a:t>
          </a:r>
          <a:r>
            <a:rPr kumimoji="1" lang="ja-JP" altLang="ja-JP" sz="1200">
              <a:solidFill>
                <a:sysClr val="windowText" lastClr="000000"/>
              </a:solidFill>
              <a:effectLst/>
              <a:latin typeface="ＭＳ Ｐゴシック"/>
              <a:ea typeface="ＭＳ Ｐゴシック"/>
              <a:cs typeface="+mn-cs"/>
            </a:rPr>
            <a:t>。</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今後も、少子高齢化対策などに伴う増加が見込まれることから、引き続き各事業の充実を図りつつも、市単独補助事業の適正化を進めること等で、増加傾向に歯止めをかけるよう努める。</a:t>
          </a:r>
          <a:endParaRPr lang="ja-JP" altLang="ja-JP" sz="1200">
            <a:solidFill>
              <a:sysClr val="windowText" lastClr="000000"/>
            </a:solidFill>
            <a:effectLst/>
            <a:latin typeface="ＭＳ Ｐゴシック"/>
            <a:ea typeface="ＭＳ Ｐゴシック"/>
          </a:endParaRPr>
        </a:p>
      </xdr:txBody>
    </xdr:sp>
    <xdr:clientData/>
  </xdr:twoCellAnchor>
  <xdr:oneCellAnchor>
    <xdr:from>
      <xdr:col>3</xdr:col>
      <xdr:colOff>123825</xdr:colOff>
      <xdr:row>49</xdr:row>
      <xdr:rowOff>109855</xdr:rowOff>
    </xdr:from>
    <xdr:ext cx="297815" cy="22860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664845" y="8324215"/>
          <a:ext cx="29781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13335</xdr:rowOff>
    </xdr:from>
    <xdr:to>
      <xdr:col>26</xdr:col>
      <xdr:colOff>180340</xdr:colOff>
      <xdr:row>64</xdr:row>
      <xdr:rowOff>13335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2945" y="1074229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42545</xdr:rowOff>
    </xdr:from>
    <xdr:ext cx="507365" cy="26289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4315" y="10603865"/>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148590</xdr:rowOff>
    </xdr:from>
    <xdr:to>
      <xdr:col>26</xdr:col>
      <xdr:colOff>180340</xdr:colOff>
      <xdr:row>61</xdr:row>
      <xdr:rowOff>148590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2945" y="1037463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6289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4315" y="10229850"/>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109855</xdr:rowOff>
    </xdr:from>
    <xdr:to>
      <xdr:col>26</xdr:col>
      <xdr:colOff>180340</xdr:colOff>
      <xdr:row>59</xdr:row>
      <xdr:rowOff>109855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2945" y="1000061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139065</xdr:rowOff>
    </xdr:from>
    <xdr:ext cx="507365" cy="26352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4315" y="9862185"/>
          <a:ext cx="507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71120</xdr:rowOff>
    </xdr:from>
    <xdr:to>
      <xdr:col>26</xdr:col>
      <xdr:colOff>180340</xdr:colOff>
      <xdr:row>57</xdr:row>
      <xdr:rowOff>71120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2945" y="962660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100330</xdr:rowOff>
    </xdr:from>
    <xdr:ext cx="507365" cy="26352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4315" y="9488170"/>
          <a:ext cx="507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32385</xdr:rowOff>
    </xdr:from>
    <xdr:to>
      <xdr:col>26</xdr:col>
      <xdr:colOff>180340</xdr:colOff>
      <xdr:row>55</xdr:row>
      <xdr:rowOff>32385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2945" y="925258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61595</xdr:rowOff>
    </xdr:from>
    <xdr:ext cx="507365" cy="26225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4315" y="9114155"/>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167640</xdr:rowOff>
    </xdr:from>
    <xdr:to>
      <xdr:col>26</xdr:col>
      <xdr:colOff>180340</xdr:colOff>
      <xdr:row>52</xdr:row>
      <xdr:rowOff>167640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02945" y="888492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6225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4315" y="8740140"/>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128905</xdr:rowOff>
    </xdr:from>
    <xdr:to>
      <xdr:col>26</xdr:col>
      <xdr:colOff>180340</xdr:colOff>
      <xdr:row>50</xdr:row>
      <xdr:rowOff>128905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02945" y="851090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158750</xdr:rowOff>
    </xdr:from>
    <xdr:ext cx="507365" cy="26225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34315" y="8373110"/>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128905</xdr:rowOff>
    </xdr:from>
    <xdr:to>
      <xdr:col>26</xdr:col>
      <xdr:colOff>180340</xdr:colOff>
      <xdr:row>64</xdr:row>
      <xdr:rowOff>13335</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02945" y="8510905"/>
          <a:ext cx="416623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51435</xdr:rowOff>
    </xdr:from>
    <xdr:to>
      <xdr:col>24</xdr:col>
      <xdr:colOff>25400</xdr:colOff>
      <xdr:row>61</xdr:row>
      <xdr:rowOff>51435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353560" y="876871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22860</xdr:rowOff>
    </xdr:from>
    <xdr:ext cx="761365" cy="26225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442460" y="1024890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51435</xdr:rowOff>
    </xdr:from>
    <xdr:to>
      <xdr:col>24</xdr:col>
      <xdr:colOff>114300</xdr:colOff>
      <xdr:row>61</xdr:row>
      <xdr:rowOff>51435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284345" y="102774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139065</xdr:rowOff>
    </xdr:from>
    <xdr:ext cx="761365" cy="26352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442460" y="8521065"/>
          <a:ext cx="761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51435</xdr:rowOff>
    </xdr:from>
    <xdr:to>
      <xdr:col>24</xdr:col>
      <xdr:colOff>114300</xdr:colOff>
      <xdr:row>52</xdr:row>
      <xdr:rowOff>51435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284345" y="87687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180340</xdr:colOff>
      <xdr:row>56</xdr:row>
      <xdr:rowOff>13335</xdr:rowOff>
    </xdr:from>
    <xdr:to>
      <xdr:col>24</xdr:col>
      <xdr:colOff>25400</xdr:colOff>
      <xdr:row>56</xdr:row>
      <xdr:rowOff>32385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606800" y="9401175"/>
          <a:ext cx="7467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146050</xdr:rowOff>
    </xdr:from>
    <xdr:ext cx="761365" cy="26289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442460" y="9533890"/>
          <a:ext cx="76136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0</xdr:rowOff>
    </xdr:from>
    <xdr:to>
      <xdr:col>24</xdr:col>
      <xdr:colOff>76200</xdr:colOff>
      <xdr:row>57</xdr:row>
      <xdr:rowOff>103505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322445" y="9555480"/>
          <a:ext cx="819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32385</xdr:rowOff>
    </xdr:from>
    <xdr:to>
      <xdr:col>19</xdr:col>
      <xdr:colOff>180340</xdr:colOff>
      <xdr:row>56</xdr:row>
      <xdr:rowOff>32385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803525" y="9252585"/>
          <a:ext cx="803275"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57785</xdr:rowOff>
    </xdr:from>
    <xdr:to>
      <xdr:col>20</xdr:col>
      <xdr:colOff>38100</xdr:colOff>
      <xdr:row>56</xdr:row>
      <xdr:rowOff>161290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562985" y="9445625"/>
          <a:ext cx="819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146050</xdr:rowOff>
    </xdr:from>
    <xdr:ext cx="735965" cy="26289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252470" y="9533890"/>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32385</xdr:rowOff>
    </xdr:from>
    <xdr:to>
      <xdr:col>15</xdr:col>
      <xdr:colOff>98425</xdr:colOff>
      <xdr:row>55</xdr:row>
      <xdr:rowOff>167640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993265" y="9252585"/>
          <a:ext cx="81026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135255</xdr:rowOff>
    </xdr:from>
    <xdr:to>
      <xdr:col>15</xdr:col>
      <xdr:colOff>149225</xdr:colOff>
      <xdr:row>56</xdr:row>
      <xdr:rowOff>64135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752725" y="93554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49530</xdr:rowOff>
    </xdr:from>
    <xdr:ext cx="761365" cy="26289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461895" y="943737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167640</xdr:rowOff>
    </xdr:from>
    <xdr:to>
      <xdr:col>11</xdr:col>
      <xdr:colOff>9525</xdr:colOff>
      <xdr:row>55</xdr:row>
      <xdr:rowOff>167640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202690" y="938784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96520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962150" y="948436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10795</xdr:rowOff>
    </xdr:from>
    <xdr:ext cx="761365" cy="26289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651635" y="956627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57785</xdr:rowOff>
    </xdr:from>
    <xdr:to>
      <xdr:col>6</xdr:col>
      <xdr:colOff>171450</xdr:colOff>
      <xdr:row>57</xdr:row>
      <xdr:rowOff>161290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151890" y="96132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146050</xdr:rowOff>
    </xdr:from>
    <xdr:ext cx="761365" cy="26289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861060" y="970153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10795</xdr:rowOff>
    </xdr:from>
    <xdr:ext cx="761365" cy="26289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157345" y="107397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10795</xdr:rowOff>
    </xdr:from>
    <xdr:ext cx="762000" cy="26289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417570" y="107397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10795</xdr:rowOff>
    </xdr:from>
    <xdr:ext cx="761365" cy="26289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607310" y="107397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180340</xdr:colOff>
      <xdr:row>64</xdr:row>
      <xdr:rowOff>10795</xdr:rowOff>
    </xdr:from>
    <xdr:ext cx="762000" cy="26289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03400" y="107397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10795</xdr:rowOff>
    </xdr:from>
    <xdr:ext cx="761365" cy="26289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006475" y="107397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135255</xdr:rowOff>
    </xdr:from>
    <xdr:to>
      <xdr:col>24</xdr:col>
      <xdr:colOff>76200</xdr:colOff>
      <xdr:row>56</xdr:row>
      <xdr:rowOff>64135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322445" y="9355455"/>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151765</xdr:rowOff>
    </xdr:from>
    <xdr:ext cx="761365" cy="26289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442460" y="920432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154305</xdr:rowOff>
    </xdr:from>
    <xdr:to>
      <xdr:col>20</xdr:col>
      <xdr:colOff>38100</xdr:colOff>
      <xdr:row>56</xdr:row>
      <xdr:rowOff>84455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562985" y="937450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93980</xdr:rowOff>
    </xdr:from>
    <xdr:ext cx="735965" cy="26225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252470" y="9146540"/>
          <a:ext cx="7359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154305</xdr:rowOff>
    </xdr:from>
    <xdr:to>
      <xdr:col>15</xdr:col>
      <xdr:colOff>149225</xdr:colOff>
      <xdr:row>55</xdr:row>
      <xdr:rowOff>84455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752725" y="9206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93980</xdr:rowOff>
    </xdr:from>
    <xdr:ext cx="761365" cy="26225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461895" y="897890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116205</xdr:rowOff>
    </xdr:from>
    <xdr:to>
      <xdr:col>11</xdr:col>
      <xdr:colOff>60325</xdr:colOff>
      <xdr:row>56</xdr:row>
      <xdr:rowOff>45085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962150" y="9336405"/>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55245</xdr:rowOff>
    </xdr:from>
    <xdr:ext cx="761365" cy="26289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651635" y="910780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116205</xdr:rowOff>
    </xdr:from>
    <xdr:to>
      <xdr:col>6</xdr:col>
      <xdr:colOff>171450</xdr:colOff>
      <xdr:row>56</xdr:row>
      <xdr:rowOff>45085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151890" y="93364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55245</xdr:rowOff>
    </xdr:from>
    <xdr:ext cx="761365" cy="26289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861060" y="910780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71120</xdr:rowOff>
    </xdr:from>
    <xdr:to>
      <xdr:col>85</xdr:col>
      <xdr:colOff>66675</xdr:colOff>
      <xdr:row>49</xdr:row>
      <xdr:rowOff>45085</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225530" y="7950200"/>
          <a:ext cx="417004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135255</xdr:rowOff>
    </xdr:from>
    <xdr:to>
      <xdr:col>93</xdr:col>
      <xdr:colOff>3175</xdr:colOff>
      <xdr:row>49</xdr:row>
      <xdr:rowOff>45085</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408275" y="80143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154305</xdr:rowOff>
    </xdr:from>
    <xdr:to>
      <xdr:col>93</xdr:col>
      <xdr:colOff>3175</xdr:colOff>
      <xdr:row>50</xdr:row>
      <xdr:rowOff>64135</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408275" y="82010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135255</xdr:rowOff>
    </xdr:from>
    <xdr:to>
      <xdr:col>100</xdr:col>
      <xdr:colOff>165100</xdr:colOff>
      <xdr:row>49</xdr:row>
      <xdr:rowOff>45085</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939895" y="80143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154305</xdr:rowOff>
    </xdr:from>
    <xdr:to>
      <xdr:col>100</xdr:col>
      <xdr:colOff>165100</xdr:colOff>
      <xdr:row>50</xdr:row>
      <xdr:rowOff>64135</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6939895" y="82010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180340</xdr:colOff>
      <xdr:row>47</xdr:row>
      <xdr:rowOff>135255</xdr:rowOff>
    </xdr:from>
    <xdr:to>
      <xdr:col>109</xdr:col>
      <xdr:colOff>104775</xdr:colOff>
      <xdr:row>49</xdr:row>
      <xdr:rowOff>45085</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394680" y="801433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101</xdr:col>
      <xdr:colOff>180340</xdr:colOff>
      <xdr:row>48</xdr:row>
      <xdr:rowOff>154305</xdr:rowOff>
    </xdr:from>
    <xdr:to>
      <xdr:col>109</xdr:col>
      <xdr:colOff>104775</xdr:colOff>
      <xdr:row>50</xdr:row>
      <xdr:rowOff>64135</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394680" y="820102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128905</xdr:rowOff>
    </xdr:from>
    <xdr:to>
      <xdr:col>85</xdr:col>
      <xdr:colOff>66675</xdr:colOff>
      <xdr:row>64</xdr:row>
      <xdr:rowOff>13335</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1225530" y="8510905"/>
          <a:ext cx="417004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180340</xdr:colOff>
      <xdr:row>50</xdr:row>
      <xdr:rowOff>128905</xdr:rowOff>
    </xdr:from>
    <xdr:to>
      <xdr:col>113</xdr:col>
      <xdr:colOff>130175</xdr:colOff>
      <xdr:row>64</xdr:row>
      <xdr:rowOff>13335</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5689580" y="8510905"/>
          <a:ext cx="481901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128905</xdr:rowOff>
    </xdr:from>
    <xdr:to>
      <xdr:col>106</xdr:col>
      <xdr:colOff>69850</xdr:colOff>
      <xdr:row>52</xdr:row>
      <xdr:rowOff>38735</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5749905" y="8510905"/>
          <a:ext cx="343598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103505</xdr:rowOff>
    </xdr:from>
    <xdr:to>
      <xdr:col>112</xdr:col>
      <xdr:colOff>177800</xdr:colOff>
      <xdr:row>63</xdr:row>
      <xdr:rowOff>122555</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5788005" y="88207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その他に係る経費で大きな割合を占めるのは、繰出金（1</a:t>
          </a:r>
          <a:r>
            <a:rPr kumimoji="1" lang="en-US" altLang="ja-JP" sz="1200">
              <a:solidFill>
                <a:sysClr val="windowText" lastClr="000000"/>
              </a:solidFill>
              <a:effectLst/>
              <a:latin typeface="ＭＳ Ｐゴシック"/>
              <a:ea typeface="ＭＳ Ｐゴシック"/>
              <a:cs typeface="+mn-cs"/>
            </a:rPr>
            <a:t>2</a:t>
          </a:r>
          <a:r>
            <a:rPr kumimoji="1" lang="ja-JP" altLang="ja-JP" sz="1200">
              <a:solidFill>
                <a:sysClr val="windowText" lastClr="000000"/>
              </a:solidFill>
              <a:effectLst/>
              <a:latin typeface="ＭＳ Ｐゴシック"/>
              <a:ea typeface="ＭＳ Ｐゴシック"/>
              <a:cs typeface="+mn-cs"/>
            </a:rPr>
            <a:t>.</a:t>
          </a:r>
          <a:r>
            <a:rPr kumimoji="1" lang="en-US" altLang="ja-JP" sz="1200">
              <a:solidFill>
                <a:sysClr val="windowText" lastClr="000000"/>
              </a:solidFill>
              <a:effectLst/>
              <a:latin typeface="ＭＳ Ｐゴシック"/>
              <a:ea typeface="ＭＳ Ｐゴシック"/>
              <a:cs typeface="+mn-cs"/>
            </a:rPr>
            <a:t>1</a:t>
          </a:r>
          <a:r>
            <a:rPr kumimoji="1" lang="ja-JP" altLang="ja-JP" sz="1200">
              <a:solidFill>
                <a:sysClr val="windowText" lastClr="000000"/>
              </a:solidFill>
              <a:effectLst/>
              <a:latin typeface="ＭＳ Ｐゴシック"/>
              <a:ea typeface="ＭＳ Ｐゴシック"/>
              <a:cs typeface="+mn-cs"/>
            </a:rPr>
            <a:t>％）である。平成</a:t>
          </a:r>
          <a:r>
            <a:rPr kumimoji="1" lang="en-US" altLang="ja-JP" sz="1200">
              <a:solidFill>
                <a:sysClr val="windowText" lastClr="000000"/>
              </a:solidFill>
              <a:effectLst/>
              <a:latin typeface="ＭＳ Ｐゴシック"/>
              <a:ea typeface="ＭＳ Ｐゴシック"/>
              <a:cs typeface="+mn-cs"/>
            </a:rPr>
            <a:t>28</a:t>
          </a:r>
          <a:r>
            <a:rPr kumimoji="1" lang="ja-JP" altLang="ja-JP" sz="1200">
              <a:solidFill>
                <a:sysClr val="windowText" lastClr="000000"/>
              </a:solidFill>
              <a:effectLst/>
              <a:latin typeface="ＭＳ Ｐゴシック"/>
              <a:ea typeface="ＭＳ Ｐゴシック"/>
              <a:cs typeface="+mn-cs"/>
            </a:rPr>
            <a:t>年度に国民健康保険特別会計の繰出金の影響から上昇したが、平成</a:t>
          </a:r>
          <a:r>
            <a:rPr kumimoji="1" lang="en-US" altLang="ja-JP" sz="1200">
              <a:solidFill>
                <a:sysClr val="windowText" lastClr="000000"/>
              </a:solidFill>
              <a:effectLst/>
              <a:latin typeface="ＭＳ Ｐゴシック"/>
              <a:ea typeface="ＭＳ Ｐゴシック"/>
              <a:cs typeface="+mn-cs"/>
            </a:rPr>
            <a:t>29</a:t>
          </a:r>
          <a:r>
            <a:rPr kumimoji="1" lang="ja-JP" altLang="ja-JP" sz="1200">
              <a:solidFill>
                <a:sysClr val="windowText" lastClr="000000"/>
              </a:solidFill>
              <a:effectLst/>
              <a:latin typeface="ＭＳ Ｐゴシック"/>
              <a:ea typeface="ＭＳ Ｐゴシック"/>
              <a:cs typeface="+mn-cs"/>
            </a:rPr>
            <a:t>年度以降は改善となり、類似団体内と同様の数値で推移している。令和</a:t>
          </a:r>
          <a:r>
            <a:rPr kumimoji="1" lang="en-US" altLang="ja-JP" sz="1200">
              <a:solidFill>
                <a:sysClr val="windowText" lastClr="000000"/>
              </a:solidFill>
              <a:effectLst/>
              <a:latin typeface="ＭＳ Ｐゴシック"/>
              <a:ea typeface="ＭＳ Ｐゴシック"/>
              <a:cs typeface="+mn-cs"/>
            </a:rPr>
            <a:t>5</a:t>
          </a:r>
          <a:r>
            <a:rPr kumimoji="1" lang="ja-JP" altLang="ja-JP" sz="1200">
              <a:solidFill>
                <a:sysClr val="windowText" lastClr="000000"/>
              </a:solidFill>
              <a:effectLst/>
              <a:latin typeface="ＭＳ Ｐゴシック"/>
              <a:ea typeface="ＭＳ Ｐゴシック"/>
              <a:cs typeface="+mn-cs"/>
            </a:rPr>
            <a:t>年度は、前年度比</a:t>
          </a:r>
          <a:r>
            <a:rPr kumimoji="1" lang="en-US" altLang="ja-JP" sz="1200">
              <a:solidFill>
                <a:sysClr val="windowText" lastClr="000000"/>
              </a:solidFill>
              <a:effectLst/>
              <a:latin typeface="ＭＳ Ｐゴシック"/>
              <a:ea typeface="ＭＳ Ｐゴシック"/>
              <a:cs typeface="+mn-cs"/>
            </a:rPr>
            <a:t>0.2</a:t>
          </a:r>
          <a:r>
            <a:rPr kumimoji="1" lang="ja-JP" altLang="ja-JP" sz="1200">
              <a:solidFill>
                <a:sysClr val="windowText" lastClr="000000"/>
              </a:solidFill>
              <a:effectLst/>
              <a:latin typeface="ＭＳ Ｐゴシック"/>
              <a:ea typeface="ＭＳ Ｐゴシック"/>
              <a:cs typeface="+mn-cs"/>
            </a:rPr>
            <a:t>ポイント増</a:t>
          </a:r>
          <a:r>
            <a:rPr kumimoji="1" lang="ja-JP" altLang="en-US" sz="1200">
              <a:solidFill>
                <a:sysClr val="windowText" lastClr="000000"/>
              </a:solidFill>
              <a:effectLst/>
              <a:latin typeface="ＭＳ Ｐゴシック"/>
              <a:ea typeface="ＭＳ Ｐゴシック"/>
              <a:cs typeface="+mn-cs"/>
            </a:rPr>
            <a:t>となり、</a:t>
          </a:r>
          <a:r>
            <a:rPr kumimoji="1" lang="ja-JP" altLang="ja-JP" sz="1200">
              <a:solidFill>
                <a:sysClr val="windowText" lastClr="000000"/>
              </a:solidFill>
              <a:effectLst/>
              <a:latin typeface="ＭＳ Ｐゴシック"/>
              <a:ea typeface="ＭＳ Ｐゴシック"/>
              <a:cs typeface="+mn-cs"/>
            </a:rPr>
            <a:t>介護保険及び後期高齢者医療事業への繰出金</a:t>
          </a:r>
          <a:r>
            <a:rPr kumimoji="1" lang="ja-JP" altLang="en-US" sz="1200">
              <a:solidFill>
                <a:sysClr val="windowText" lastClr="000000"/>
              </a:solidFill>
              <a:effectLst/>
              <a:latin typeface="ＭＳ Ｐゴシック"/>
              <a:ea typeface="ＭＳ Ｐゴシック"/>
              <a:cs typeface="+mn-cs"/>
            </a:rPr>
            <a:t>の</a:t>
          </a:r>
          <a:r>
            <a:rPr kumimoji="1" lang="ja-JP" altLang="ja-JP" sz="1200">
              <a:solidFill>
                <a:sysClr val="windowText" lastClr="000000"/>
              </a:solidFill>
              <a:effectLst/>
              <a:latin typeface="ＭＳ Ｐゴシック"/>
              <a:ea typeface="ＭＳ Ｐゴシック"/>
              <a:cs typeface="+mn-cs"/>
            </a:rPr>
            <a:t>増加</a:t>
          </a:r>
          <a:r>
            <a:rPr kumimoji="1" lang="ja-JP" altLang="en-US" sz="1200">
              <a:solidFill>
                <a:sysClr val="windowText" lastClr="000000"/>
              </a:solidFill>
              <a:effectLst/>
              <a:latin typeface="ＭＳ Ｐゴシック"/>
              <a:ea typeface="ＭＳ Ｐゴシック"/>
              <a:cs typeface="+mn-cs"/>
            </a:rPr>
            <a:t>を</a:t>
          </a:r>
          <a:r>
            <a:rPr kumimoji="1" lang="ja-JP" altLang="ja-JP" sz="1200">
              <a:solidFill>
                <a:sysClr val="windowText" lastClr="000000"/>
              </a:solidFill>
              <a:effectLst/>
              <a:latin typeface="ＭＳ Ｐゴシック"/>
              <a:ea typeface="ＭＳ Ｐゴシック"/>
              <a:cs typeface="+mn-cs"/>
            </a:rPr>
            <a:t>要因</a:t>
          </a:r>
          <a:r>
            <a:rPr kumimoji="1" lang="ja-JP" altLang="en-US" sz="1200">
              <a:solidFill>
                <a:sysClr val="windowText" lastClr="000000"/>
              </a:solidFill>
              <a:effectLst/>
              <a:latin typeface="ＭＳ Ｐゴシック"/>
              <a:ea typeface="ＭＳ Ｐゴシック"/>
              <a:cs typeface="+mn-cs"/>
            </a:rPr>
            <a:t>としている。</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今後は、介護保険及び国民健康保険事業については、保険料の適正化などにより、税収を主な財源とする普通会計の負担額を抑制するよう努める。</a:t>
          </a:r>
          <a:endParaRPr lang="ja-JP" altLang="ja-JP" sz="1200">
            <a:solidFill>
              <a:sysClr val="windowText" lastClr="000000"/>
            </a:solidFill>
            <a:effectLst/>
            <a:latin typeface="ＭＳ Ｐゴシック"/>
            <a:ea typeface="ＭＳ Ｐゴシック"/>
          </a:endParaRPr>
        </a:p>
      </xdr:txBody>
    </xdr:sp>
    <xdr:clientData/>
  </xdr:twoCellAnchor>
  <xdr:oneCellAnchor>
    <xdr:from>
      <xdr:col>62</xdr:col>
      <xdr:colOff>6350</xdr:colOff>
      <xdr:row>49</xdr:row>
      <xdr:rowOff>109855</xdr:rowOff>
    </xdr:from>
    <xdr:ext cx="297815" cy="22860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187430" y="8324215"/>
          <a:ext cx="29781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13335</xdr:rowOff>
    </xdr:from>
    <xdr:to>
      <xdr:col>85</xdr:col>
      <xdr:colOff>66675</xdr:colOff>
      <xdr:row>64</xdr:row>
      <xdr:rowOff>13335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225530" y="1074229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42545</xdr:rowOff>
    </xdr:from>
    <xdr:ext cx="507365" cy="26289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76585" y="10603865"/>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148590</xdr:rowOff>
    </xdr:from>
    <xdr:to>
      <xdr:col>85</xdr:col>
      <xdr:colOff>66675</xdr:colOff>
      <xdr:row>61</xdr:row>
      <xdr:rowOff>148590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225530" y="1037463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6289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76585" y="10229850"/>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109855</xdr:rowOff>
    </xdr:from>
    <xdr:to>
      <xdr:col>85</xdr:col>
      <xdr:colOff>66675</xdr:colOff>
      <xdr:row>59</xdr:row>
      <xdr:rowOff>109855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225530" y="1000061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139065</xdr:rowOff>
    </xdr:from>
    <xdr:ext cx="507365" cy="26352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76585" y="9862185"/>
          <a:ext cx="507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71120</xdr:rowOff>
    </xdr:from>
    <xdr:to>
      <xdr:col>85</xdr:col>
      <xdr:colOff>66675</xdr:colOff>
      <xdr:row>57</xdr:row>
      <xdr:rowOff>71120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225530" y="96266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100330</xdr:rowOff>
    </xdr:from>
    <xdr:ext cx="507365" cy="26352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76585" y="9488170"/>
          <a:ext cx="507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32385</xdr:rowOff>
    </xdr:from>
    <xdr:to>
      <xdr:col>85</xdr:col>
      <xdr:colOff>66675</xdr:colOff>
      <xdr:row>55</xdr:row>
      <xdr:rowOff>32385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225530" y="925258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61595</xdr:rowOff>
    </xdr:from>
    <xdr:ext cx="507365" cy="26225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76585" y="9114155"/>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167640</xdr:rowOff>
    </xdr:from>
    <xdr:to>
      <xdr:col>85</xdr:col>
      <xdr:colOff>66675</xdr:colOff>
      <xdr:row>52</xdr:row>
      <xdr:rowOff>167640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225530" y="888492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6225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776585" y="8740140"/>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128905</xdr:rowOff>
    </xdr:from>
    <xdr:to>
      <xdr:col>85</xdr:col>
      <xdr:colOff>66675</xdr:colOff>
      <xdr:row>50</xdr:row>
      <xdr:rowOff>128905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225530" y="851090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158750</xdr:rowOff>
    </xdr:from>
    <xdr:ext cx="507365" cy="26225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0776585" y="8373110"/>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128905</xdr:rowOff>
    </xdr:from>
    <xdr:to>
      <xdr:col>85</xdr:col>
      <xdr:colOff>66675</xdr:colOff>
      <xdr:row>64</xdr:row>
      <xdr:rowOff>13335</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1225530" y="8510905"/>
          <a:ext cx="417004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154305</xdr:rowOff>
    </xdr:from>
    <xdr:to>
      <xdr:col>82</xdr:col>
      <xdr:colOff>107950</xdr:colOff>
      <xdr:row>61</xdr:row>
      <xdr:rowOff>45085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895830" y="8871585"/>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61</xdr:row>
      <xdr:rowOff>17145</xdr:rowOff>
    </xdr:from>
    <xdr:ext cx="762000" cy="26289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4968220" y="1024318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45085</xdr:rowOff>
    </xdr:from>
    <xdr:to>
      <xdr:col>82</xdr:col>
      <xdr:colOff>180340</xdr:colOff>
      <xdr:row>61</xdr:row>
      <xdr:rowOff>45085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806930" y="1027112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51</xdr:row>
      <xdr:rowOff>68580</xdr:rowOff>
    </xdr:from>
    <xdr:ext cx="762000" cy="26289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4968220" y="86182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154305</xdr:rowOff>
    </xdr:from>
    <xdr:to>
      <xdr:col>82</xdr:col>
      <xdr:colOff>180340</xdr:colOff>
      <xdr:row>52</xdr:row>
      <xdr:rowOff>154305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806930" y="887158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103505</xdr:rowOff>
    </xdr:from>
    <xdr:to>
      <xdr:col>82</xdr:col>
      <xdr:colOff>107950</xdr:colOff>
      <xdr:row>58</xdr:row>
      <xdr:rowOff>128905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136370" y="9826625"/>
          <a:ext cx="7594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57</xdr:row>
      <xdr:rowOff>17145</xdr:rowOff>
    </xdr:from>
    <xdr:ext cx="762000" cy="26289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4968220" y="9572625"/>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0</xdr:rowOff>
    </xdr:from>
    <xdr:to>
      <xdr:col>82</xdr:col>
      <xdr:colOff>158750</xdr:colOff>
      <xdr:row>58</xdr:row>
      <xdr:rowOff>103505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845030" y="97231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180340</xdr:colOff>
      <xdr:row>57</xdr:row>
      <xdr:rowOff>122555</xdr:rowOff>
    </xdr:from>
    <xdr:to>
      <xdr:col>78</xdr:col>
      <xdr:colOff>69850</xdr:colOff>
      <xdr:row>58</xdr:row>
      <xdr:rowOff>103505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345160" y="9678035"/>
          <a:ext cx="79121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96520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085570" y="96520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36195</xdr:rowOff>
    </xdr:from>
    <xdr:ext cx="735965" cy="26289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794740" y="9424035"/>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122555</xdr:rowOff>
    </xdr:from>
    <xdr:to>
      <xdr:col>73</xdr:col>
      <xdr:colOff>180340</xdr:colOff>
      <xdr:row>58</xdr:row>
      <xdr:rowOff>77470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2535535" y="9678035"/>
          <a:ext cx="809625"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45085</xdr:rowOff>
    </xdr:from>
    <xdr:to>
      <xdr:col>74</xdr:col>
      <xdr:colOff>31750</xdr:colOff>
      <xdr:row>57</xdr:row>
      <xdr:rowOff>148590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294995" y="9600565"/>
          <a:ext cx="819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158750</xdr:rowOff>
    </xdr:from>
    <xdr:ext cx="762000" cy="26225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984480" y="937895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77470</xdr:rowOff>
    </xdr:from>
    <xdr:to>
      <xdr:col>69</xdr:col>
      <xdr:colOff>92075</xdr:colOff>
      <xdr:row>58</xdr:row>
      <xdr:rowOff>90170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1725275" y="9800590"/>
          <a:ext cx="8102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135255</xdr:rowOff>
    </xdr:from>
    <xdr:to>
      <xdr:col>69</xdr:col>
      <xdr:colOff>142875</xdr:colOff>
      <xdr:row>58</xdr:row>
      <xdr:rowOff>64135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484735" y="969073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74930</xdr:rowOff>
    </xdr:from>
    <xdr:ext cx="761365" cy="26289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193905" y="946277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103505</xdr:rowOff>
    </xdr:from>
    <xdr:to>
      <xdr:col>65</xdr:col>
      <xdr:colOff>53975</xdr:colOff>
      <xdr:row>59</xdr:row>
      <xdr:rowOff>32385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1694160" y="9826625"/>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17145</xdr:rowOff>
    </xdr:from>
    <xdr:ext cx="761365" cy="26289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383645" y="990790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10795</xdr:rowOff>
    </xdr:from>
    <xdr:ext cx="761365" cy="26289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699615" y="107397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10795</xdr:rowOff>
    </xdr:from>
    <xdr:ext cx="761365" cy="26289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940155" y="107397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10795</xdr:rowOff>
    </xdr:from>
    <xdr:ext cx="762000" cy="26289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149580" y="107397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10795</xdr:rowOff>
    </xdr:from>
    <xdr:ext cx="761365" cy="26289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339320" y="107397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180340</xdr:colOff>
      <xdr:row>64</xdr:row>
      <xdr:rowOff>10795</xdr:rowOff>
    </xdr:from>
    <xdr:ext cx="762000" cy="26289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541760" y="107397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58</xdr:row>
      <xdr:rowOff>77470</xdr:rowOff>
    </xdr:from>
    <xdr:to>
      <xdr:col>82</xdr:col>
      <xdr:colOff>158750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845030" y="980059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180340</xdr:colOff>
      <xdr:row>58</xdr:row>
      <xdr:rowOff>49530</xdr:rowOff>
    </xdr:from>
    <xdr:ext cx="762000" cy="26289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4968220" y="977265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51435</xdr:rowOff>
    </xdr:from>
    <xdr:to>
      <xdr:col>78</xdr:col>
      <xdr:colOff>120650</xdr:colOff>
      <xdr:row>58</xdr:row>
      <xdr:rowOff>154305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085570" y="97745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139065</xdr:rowOff>
    </xdr:from>
    <xdr:ext cx="735965" cy="26352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794740" y="9862185"/>
          <a:ext cx="7359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71120</xdr:rowOff>
    </xdr:from>
    <xdr:to>
      <xdr:col>74</xdr:col>
      <xdr:colOff>31750</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294995" y="9626600"/>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158750</xdr:rowOff>
    </xdr:from>
    <xdr:ext cx="762000" cy="26225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984480" y="97142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25400</xdr:rowOff>
    </xdr:from>
    <xdr:to>
      <xdr:col>69</xdr:col>
      <xdr:colOff>142875</xdr:colOff>
      <xdr:row>58</xdr:row>
      <xdr:rowOff>128905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484735" y="97485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113665</xdr:rowOff>
    </xdr:from>
    <xdr:ext cx="761365" cy="26289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193905" y="983678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38735</xdr:rowOff>
    </xdr:from>
    <xdr:to>
      <xdr:col>65</xdr:col>
      <xdr:colOff>53975</xdr:colOff>
      <xdr:row>58</xdr:row>
      <xdr:rowOff>142240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1694160" y="9761855"/>
          <a:ext cx="819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151765</xdr:rowOff>
    </xdr:from>
    <xdr:ext cx="761365" cy="26289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383645" y="953960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71120</xdr:rowOff>
    </xdr:from>
    <xdr:to>
      <xdr:col>85</xdr:col>
      <xdr:colOff>66675</xdr:colOff>
      <xdr:row>29</xdr:row>
      <xdr:rowOff>45085</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225530" y="4597400"/>
          <a:ext cx="417004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135255</xdr:rowOff>
    </xdr:from>
    <xdr:to>
      <xdr:col>93</xdr:col>
      <xdr:colOff>3175</xdr:colOff>
      <xdr:row>29</xdr:row>
      <xdr:rowOff>45085</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408275" y="46615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154305</xdr:rowOff>
    </xdr:from>
    <xdr:to>
      <xdr:col>93</xdr:col>
      <xdr:colOff>3175</xdr:colOff>
      <xdr:row>30</xdr:row>
      <xdr:rowOff>64135</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408275" y="48482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135255</xdr:rowOff>
    </xdr:from>
    <xdr:to>
      <xdr:col>100</xdr:col>
      <xdr:colOff>165100</xdr:colOff>
      <xdr:row>29</xdr:row>
      <xdr:rowOff>45085</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6939895" y="46615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154305</xdr:rowOff>
    </xdr:from>
    <xdr:to>
      <xdr:col>100</xdr:col>
      <xdr:colOff>165100</xdr:colOff>
      <xdr:row>30</xdr:row>
      <xdr:rowOff>64135</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6939895" y="48482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180340</xdr:colOff>
      <xdr:row>27</xdr:row>
      <xdr:rowOff>135255</xdr:rowOff>
    </xdr:from>
    <xdr:to>
      <xdr:col>109</xdr:col>
      <xdr:colOff>104775</xdr:colOff>
      <xdr:row>29</xdr:row>
      <xdr:rowOff>45085</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394680" y="466153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101</xdr:col>
      <xdr:colOff>180340</xdr:colOff>
      <xdr:row>28</xdr:row>
      <xdr:rowOff>154305</xdr:rowOff>
    </xdr:from>
    <xdr:to>
      <xdr:col>109</xdr:col>
      <xdr:colOff>104775</xdr:colOff>
      <xdr:row>30</xdr:row>
      <xdr:rowOff>64135</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394680" y="484822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128905</xdr:rowOff>
    </xdr:from>
    <xdr:to>
      <xdr:col>85</xdr:col>
      <xdr:colOff>66675</xdr:colOff>
      <xdr:row>44</xdr:row>
      <xdr:rowOff>13335</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1225530" y="5158105"/>
          <a:ext cx="417004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180340</xdr:colOff>
      <xdr:row>30</xdr:row>
      <xdr:rowOff>128905</xdr:rowOff>
    </xdr:from>
    <xdr:to>
      <xdr:col>113</xdr:col>
      <xdr:colOff>130175</xdr:colOff>
      <xdr:row>44</xdr:row>
      <xdr:rowOff>13335</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5689580" y="5158105"/>
          <a:ext cx="481901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128905</xdr:rowOff>
    </xdr:from>
    <xdr:to>
      <xdr:col>106</xdr:col>
      <xdr:colOff>69850</xdr:colOff>
      <xdr:row>32</xdr:row>
      <xdr:rowOff>38735</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5749905" y="5158105"/>
          <a:ext cx="343598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103505</xdr:rowOff>
    </xdr:from>
    <xdr:to>
      <xdr:col>112</xdr:col>
      <xdr:colOff>177800</xdr:colOff>
      <xdr:row>43</xdr:row>
      <xdr:rowOff>122555</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5788005" y="54679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250">
              <a:solidFill>
                <a:sysClr val="windowText" lastClr="000000"/>
              </a:solidFill>
              <a:effectLst/>
              <a:latin typeface="ＭＳ Ｐゴシック"/>
              <a:ea typeface="ＭＳ Ｐゴシック"/>
              <a:cs typeface="+mn-cs"/>
            </a:rPr>
            <a:t>　近年、</a:t>
          </a:r>
          <a:r>
            <a:rPr kumimoji="1" lang="ja-JP" altLang="en-US" sz="1250">
              <a:solidFill>
                <a:sysClr val="windowText" lastClr="000000"/>
              </a:solidFill>
              <a:effectLst/>
              <a:latin typeface="ＭＳ Ｐゴシック"/>
              <a:ea typeface="ＭＳ Ｐゴシック"/>
              <a:cs typeface="+mn-cs"/>
            </a:rPr>
            <a:t>消防団や交通安全指導員等</a:t>
          </a:r>
          <a:r>
            <a:rPr kumimoji="1" lang="ja-JP" altLang="ja-JP" sz="1250">
              <a:solidFill>
                <a:sysClr val="windowText" lastClr="000000"/>
              </a:solidFill>
              <a:effectLst/>
              <a:latin typeface="ＭＳ Ｐゴシック"/>
              <a:ea typeface="ＭＳ Ｐゴシック"/>
              <a:cs typeface="+mn-cs"/>
            </a:rPr>
            <a:t>に係る報償費、病院事業会計に対する負担金及び各種団体補助金が多額となり数値は増加傾向であるが、</a:t>
          </a:r>
          <a:r>
            <a:rPr kumimoji="1" lang="ja-JP" altLang="en-US" sz="1250">
              <a:solidFill>
                <a:sysClr val="windowText" lastClr="000000"/>
              </a:solidFill>
              <a:effectLst/>
              <a:latin typeface="ＭＳ Ｐゴシック"/>
              <a:ea typeface="ＭＳ Ｐゴシック"/>
              <a:cs typeface="+mn-cs"/>
            </a:rPr>
            <a:t>全国、</a:t>
          </a:r>
          <a:r>
            <a:rPr kumimoji="1" lang="ja-JP" altLang="ja-JP" sz="1250">
              <a:solidFill>
                <a:sysClr val="windowText" lastClr="000000"/>
              </a:solidFill>
              <a:effectLst/>
              <a:latin typeface="ＭＳ Ｐゴシック"/>
              <a:ea typeface="ＭＳ Ｐゴシック"/>
              <a:cs typeface="+mn-cs"/>
            </a:rPr>
            <a:t>類似団体内の各平均を下回っている。令和</a:t>
          </a:r>
          <a:r>
            <a:rPr kumimoji="1" lang="en-US" altLang="ja-JP" sz="1250">
              <a:solidFill>
                <a:sysClr val="windowText" lastClr="000000"/>
              </a:solidFill>
              <a:effectLst/>
              <a:latin typeface="ＭＳ Ｐゴシック"/>
              <a:ea typeface="ＭＳ Ｐゴシック"/>
              <a:cs typeface="+mn-cs"/>
            </a:rPr>
            <a:t>5</a:t>
          </a:r>
          <a:r>
            <a:rPr kumimoji="1" lang="ja-JP" altLang="ja-JP" sz="1250">
              <a:solidFill>
                <a:sysClr val="windowText" lastClr="000000"/>
              </a:solidFill>
              <a:effectLst/>
              <a:latin typeface="ＭＳ Ｐゴシック"/>
              <a:ea typeface="ＭＳ Ｐゴシック"/>
              <a:cs typeface="+mn-cs"/>
            </a:rPr>
            <a:t>年度は、前年度比</a:t>
          </a:r>
          <a:r>
            <a:rPr kumimoji="1" lang="en-US" altLang="ja-JP" sz="1250">
              <a:solidFill>
                <a:sysClr val="windowText" lastClr="000000"/>
              </a:solidFill>
              <a:effectLst/>
              <a:latin typeface="ＭＳ Ｐゴシック"/>
              <a:ea typeface="ＭＳ Ｐゴシック"/>
              <a:cs typeface="+mn-cs"/>
            </a:rPr>
            <a:t>0.3</a:t>
          </a:r>
          <a:r>
            <a:rPr kumimoji="1" lang="ja-JP" altLang="ja-JP" sz="1250">
              <a:solidFill>
                <a:sysClr val="windowText" lastClr="000000"/>
              </a:solidFill>
              <a:effectLst/>
              <a:latin typeface="ＭＳ Ｐゴシック"/>
              <a:ea typeface="ＭＳ Ｐゴシック"/>
              <a:cs typeface="+mn-cs"/>
            </a:rPr>
            <a:t>ポイント減となり、</a:t>
          </a:r>
          <a:r>
            <a:rPr kumimoji="1" lang="ja-JP" altLang="en-US" sz="1250">
              <a:solidFill>
                <a:sysClr val="windowText" lastClr="000000"/>
              </a:solidFill>
              <a:effectLst/>
              <a:latin typeface="ＭＳ Ｐゴシック"/>
              <a:ea typeface="ＭＳ Ｐゴシック"/>
              <a:cs typeface="+mn-cs"/>
            </a:rPr>
            <a:t>企業会計負担金の減少</a:t>
          </a:r>
          <a:r>
            <a:rPr kumimoji="1" lang="ja-JP" altLang="ja-JP" sz="1250">
              <a:solidFill>
                <a:sysClr val="windowText" lastClr="000000"/>
              </a:solidFill>
              <a:effectLst/>
              <a:latin typeface="ＭＳ Ｐゴシック"/>
              <a:ea typeface="ＭＳ Ｐゴシック"/>
              <a:cs typeface="+mn-cs"/>
            </a:rPr>
            <a:t>を要因としている。</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今後は、地域活性化対策における補助制度や病院事業会計への補助金の増額が見込まれることから、補助金の必要性、有効性などを検証、見直しを実施し、適正な執行を維持する。</a:t>
          </a:r>
          <a:endParaRPr lang="ja-JP" altLang="ja-JP" sz="1250">
            <a:solidFill>
              <a:sysClr val="windowText" lastClr="000000"/>
            </a:solidFill>
            <a:effectLst/>
            <a:latin typeface="ＭＳ Ｐゴシック"/>
            <a:ea typeface="ＭＳ Ｐゴシック"/>
          </a:endParaRPr>
        </a:p>
      </xdr:txBody>
    </xdr:sp>
    <xdr:clientData/>
  </xdr:twoCellAnchor>
  <xdr:oneCellAnchor>
    <xdr:from>
      <xdr:col>62</xdr:col>
      <xdr:colOff>6350</xdr:colOff>
      <xdr:row>29</xdr:row>
      <xdr:rowOff>109855</xdr:rowOff>
    </xdr:from>
    <xdr:ext cx="297815" cy="22860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187430" y="4971415"/>
          <a:ext cx="29781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13335</xdr:rowOff>
    </xdr:from>
    <xdr:to>
      <xdr:col>85</xdr:col>
      <xdr:colOff>66675</xdr:colOff>
      <xdr:row>44</xdr:row>
      <xdr:rowOff>13335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225530" y="738949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42545</xdr:rowOff>
    </xdr:from>
    <xdr:ext cx="507365" cy="26289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76585" y="7251065"/>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148590</xdr:rowOff>
    </xdr:from>
    <xdr:to>
      <xdr:col>85</xdr:col>
      <xdr:colOff>66675</xdr:colOff>
      <xdr:row>41</xdr:row>
      <xdr:rowOff>148590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225530" y="702183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7365" cy="26289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76585" y="6877050"/>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109855</xdr:rowOff>
    </xdr:from>
    <xdr:to>
      <xdr:col>85</xdr:col>
      <xdr:colOff>66675</xdr:colOff>
      <xdr:row>39</xdr:row>
      <xdr:rowOff>109855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225530" y="664781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139065</xdr:rowOff>
    </xdr:from>
    <xdr:ext cx="507365" cy="26352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76585" y="6509385"/>
          <a:ext cx="507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71120</xdr:rowOff>
    </xdr:from>
    <xdr:to>
      <xdr:col>85</xdr:col>
      <xdr:colOff>66675</xdr:colOff>
      <xdr:row>37</xdr:row>
      <xdr:rowOff>71120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225530" y="62738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100330</xdr:rowOff>
    </xdr:from>
    <xdr:ext cx="507365" cy="26352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776585" y="6135370"/>
          <a:ext cx="507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32385</xdr:rowOff>
    </xdr:from>
    <xdr:to>
      <xdr:col>85</xdr:col>
      <xdr:colOff>66675</xdr:colOff>
      <xdr:row>35</xdr:row>
      <xdr:rowOff>32385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225530" y="589978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61595</xdr:rowOff>
    </xdr:from>
    <xdr:ext cx="507365" cy="26225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776585" y="5761355"/>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167640</xdr:rowOff>
    </xdr:from>
    <xdr:to>
      <xdr:col>85</xdr:col>
      <xdr:colOff>66675</xdr:colOff>
      <xdr:row>32</xdr:row>
      <xdr:rowOff>167640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225530" y="553212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7365" cy="26225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0776585" y="5387340"/>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128905</xdr:rowOff>
    </xdr:from>
    <xdr:to>
      <xdr:col>85</xdr:col>
      <xdr:colOff>66675</xdr:colOff>
      <xdr:row>30</xdr:row>
      <xdr:rowOff>128905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1225530" y="515810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158750</xdr:rowOff>
    </xdr:from>
    <xdr:ext cx="507365" cy="26225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0776585" y="5020310"/>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128905</xdr:rowOff>
    </xdr:from>
    <xdr:to>
      <xdr:col>85</xdr:col>
      <xdr:colOff>66675</xdr:colOff>
      <xdr:row>44</xdr:row>
      <xdr:rowOff>13335</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1225530" y="5158105"/>
          <a:ext cx="417004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113665</xdr:rowOff>
    </xdr:from>
    <xdr:to>
      <xdr:col>82</xdr:col>
      <xdr:colOff>107950</xdr:colOff>
      <xdr:row>40</xdr:row>
      <xdr:rowOff>82550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895830" y="5478145"/>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40</xdr:row>
      <xdr:rowOff>53975</xdr:rowOff>
    </xdr:from>
    <xdr:ext cx="762000" cy="262890"/>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4968220" y="67595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82550</xdr:rowOff>
    </xdr:from>
    <xdr:to>
      <xdr:col>82</xdr:col>
      <xdr:colOff>180340</xdr:colOff>
      <xdr:row>40</xdr:row>
      <xdr:rowOff>82550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806930" y="678815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31</xdr:row>
      <xdr:rowOff>26670</xdr:rowOff>
    </xdr:from>
    <xdr:ext cx="762000" cy="262890"/>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4968220" y="52235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113665</xdr:rowOff>
    </xdr:from>
    <xdr:to>
      <xdr:col>82</xdr:col>
      <xdr:colOff>180340</xdr:colOff>
      <xdr:row>32</xdr:row>
      <xdr:rowOff>113665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806930" y="547814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71120</xdr:rowOff>
    </xdr:from>
    <xdr:to>
      <xdr:col>82</xdr:col>
      <xdr:colOff>107950</xdr:colOff>
      <xdr:row>35</xdr:row>
      <xdr:rowOff>93980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136370" y="5938520"/>
          <a:ext cx="7594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35</xdr:row>
      <xdr:rowOff>91440</xdr:rowOff>
    </xdr:from>
    <xdr:ext cx="762000" cy="26225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4968220" y="5958840"/>
          <a:ext cx="7620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119380</xdr:rowOff>
    </xdr:from>
    <xdr:to>
      <xdr:col>82</xdr:col>
      <xdr:colOff>158750</xdr:colOff>
      <xdr:row>36</xdr:row>
      <xdr:rowOff>49530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845030" y="5986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180340</xdr:colOff>
      <xdr:row>35</xdr:row>
      <xdr:rowOff>1270</xdr:rowOff>
    </xdr:from>
    <xdr:to>
      <xdr:col>78</xdr:col>
      <xdr:colOff>69850</xdr:colOff>
      <xdr:row>35</xdr:row>
      <xdr:rowOff>93980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345160" y="5868670"/>
          <a:ext cx="79121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33655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085570" y="59721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17780</xdr:rowOff>
    </xdr:from>
    <xdr:ext cx="735965" cy="26289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794740" y="6052820"/>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1270</xdr:rowOff>
    </xdr:from>
    <xdr:to>
      <xdr:col>73</xdr:col>
      <xdr:colOff>180340</xdr:colOff>
      <xdr:row>35</xdr:row>
      <xdr:rowOff>32385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2535535" y="5868670"/>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50800</xdr:rowOff>
    </xdr:from>
    <xdr:to>
      <xdr:col>74</xdr:col>
      <xdr:colOff>31750</xdr:colOff>
      <xdr:row>35</xdr:row>
      <xdr:rowOff>153035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294995" y="5918200"/>
          <a:ext cx="8191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137795</xdr:rowOff>
    </xdr:from>
    <xdr:ext cx="762000" cy="26352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984480" y="60051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82550</xdr:rowOff>
    </xdr:from>
    <xdr:to>
      <xdr:col>69</xdr:col>
      <xdr:colOff>92075</xdr:colOff>
      <xdr:row>35</xdr:row>
      <xdr:rowOff>32385</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1725275" y="5782310"/>
          <a:ext cx="81026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104775</xdr:rowOff>
    </xdr:from>
    <xdr:to>
      <xdr:col>69</xdr:col>
      <xdr:colOff>142875</xdr:colOff>
      <xdr:row>36</xdr:row>
      <xdr:rowOff>33655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484735" y="59721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17780</xdr:rowOff>
    </xdr:from>
    <xdr:ext cx="761365" cy="26289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193905" y="605282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42545</xdr:rowOff>
    </xdr:from>
    <xdr:to>
      <xdr:col>65</xdr:col>
      <xdr:colOff>53975</xdr:colOff>
      <xdr:row>35</xdr:row>
      <xdr:rowOff>146050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1694160" y="5909945"/>
          <a:ext cx="819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130175</xdr:rowOff>
    </xdr:from>
    <xdr:ext cx="761365" cy="26225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383645" y="599757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10795</xdr:rowOff>
    </xdr:from>
    <xdr:ext cx="761365" cy="26289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699615" y="73869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10795</xdr:rowOff>
    </xdr:from>
    <xdr:ext cx="761365" cy="26289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940155" y="73869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10795</xdr:rowOff>
    </xdr:from>
    <xdr:ext cx="762000" cy="26289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149580" y="73869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10795</xdr:rowOff>
    </xdr:from>
    <xdr:ext cx="761365" cy="26289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339320" y="73869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180340</xdr:colOff>
      <xdr:row>44</xdr:row>
      <xdr:rowOff>10795</xdr:rowOff>
    </xdr:from>
    <xdr:ext cx="762000" cy="26289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541760" y="73869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19050</xdr:rowOff>
    </xdr:from>
    <xdr:to>
      <xdr:col>82</xdr:col>
      <xdr:colOff>158750</xdr:colOff>
      <xdr:row>35</xdr:row>
      <xdr:rowOff>122555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845030" y="58864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180340</xdr:colOff>
      <xdr:row>34</xdr:row>
      <xdr:rowOff>36195</xdr:rowOff>
    </xdr:from>
    <xdr:ext cx="762000" cy="262890"/>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4968220" y="57359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42545</xdr:rowOff>
    </xdr:from>
    <xdr:to>
      <xdr:col>78</xdr:col>
      <xdr:colOff>120650</xdr:colOff>
      <xdr:row>35</xdr:row>
      <xdr:rowOff>146050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085570" y="59099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155575</xdr:rowOff>
    </xdr:from>
    <xdr:ext cx="735965" cy="26289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794740" y="5687695"/>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123825</xdr:rowOff>
    </xdr:from>
    <xdr:to>
      <xdr:col>74</xdr:col>
      <xdr:colOff>31750</xdr:colOff>
      <xdr:row>35</xdr:row>
      <xdr:rowOff>52705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294995" y="5823585"/>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62865</xdr:rowOff>
    </xdr:from>
    <xdr:ext cx="762000" cy="26225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984480" y="559498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154305</xdr:rowOff>
    </xdr:from>
    <xdr:to>
      <xdr:col>69</xdr:col>
      <xdr:colOff>142875</xdr:colOff>
      <xdr:row>35</xdr:row>
      <xdr:rowOff>84455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484735" y="5854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93980</xdr:rowOff>
    </xdr:from>
    <xdr:ext cx="761365" cy="26225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193905" y="562610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31115</xdr:rowOff>
    </xdr:from>
    <xdr:to>
      <xdr:col>65</xdr:col>
      <xdr:colOff>53975</xdr:colOff>
      <xdr:row>34</xdr:row>
      <xdr:rowOff>133985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1694160" y="5730875"/>
          <a:ext cx="8191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144780</xdr:rowOff>
    </xdr:from>
    <xdr:ext cx="761365" cy="26289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1383645" y="550926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71120</xdr:rowOff>
    </xdr:from>
    <xdr:to>
      <xdr:col>26</xdr:col>
      <xdr:colOff>180340</xdr:colOff>
      <xdr:row>69</xdr:row>
      <xdr:rowOff>45085</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2945" y="11303000"/>
          <a:ext cx="416623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180340</xdr:colOff>
      <xdr:row>67</xdr:row>
      <xdr:rowOff>135255</xdr:rowOff>
    </xdr:from>
    <xdr:to>
      <xdr:col>34</xdr:col>
      <xdr:colOff>120650</xdr:colOff>
      <xdr:row>69</xdr:row>
      <xdr:rowOff>45085</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4869180" y="11367135"/>
          <a:ext cx="138303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180340</xdr:colOff>
      <xdr:row>68</xdr:row>
      <xdr:rowOff>154305</xdr:rowOff>
    </xdr:from>
    <xdr:to>
      <xdr:col>34</xdr:col>
      <xdr:colOff>120650</xdr:colOff>
      <xdr:row>70</xdr:row>
      <xdr:rowOff>64135</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4869180" y="11553825"/>
          <a:ext cx="138303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135255</xdr:rowOff>
    </xdr:from>
    <xdr:to>
      <xdr:col>42</xdr:col>
      <xdr:colOff>82550</xdr:colOff>
      <xdr:row>69</xdr:row>
      <xdr:rowOff>45085</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6397625" y="113671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154305</xdr:rowOff>
    </xdr:from>
    <xdr:to>
      <xdr:col>42</xdr:col>
      <xdr:colOff>82550</xdr:colOff>
      <xdr:row>70</xdr:row>
      <xdr:rowOff>64135</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6397625" y="115538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135255</xdr:rowOff>
    </xdr:from>
    <xdr:to>
      <xdr:col>51</xdr:col>
      <xdr:colOff>22225</xdr:colOff>
      <xdr:row>69</xdr:row>
      <xdr:rowOff>45085</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853045" y="113671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98425</xdr:colOff>
      <xdr:row>68</xdr:row>
      <xdr:rowOff>154305</xdr:rowOff>
    </xdr:from>
    <xdr:to>
      <xdr:col>51</xdr:col>
      <xdr:colOff>22225</xdr:colOff>
      <xdr:row>70</xdr:row>
      <xdr:rowOff>64135</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853045" y="115538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128905</xdr:rowOff>
    </xdr:from>
    <xdr:to>
      <xdr:col>26</xdr:col>
      <xdr:colOff>180340</xdr:colOff>
      <xdr:row>84</xdr:row>
      <xdr:rowOff>13335</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2945" y="11863705"/>
          <a:ext cx="416623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128905</xdr:rowOff>
    </xdr:from>
    <xdr:to>
      <xdr:col>55</xdr:col>
      <xdr:colOff>47625</xdr:colOff>
      <xdr:row>84</xdr:row>
      <xdr:rowOff>13335</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163820" y="11863705"/>
          <a:ext cx="480250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128905</xdr:rowOff>
    </xdr:from>
    <xdr:to>
      <xdr:col>47</xdr:col>
      <xdr:colOff>180340</xdr:colOff>
      <xdr:row>72</xdr:row>
      <xdr:rowOff>38735</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227320" y="11863705"/>
          <a:ext cx="3429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103505</xdr:rowOff>
    </xdr:from>
    <xdr:to>
      <xdr:col>54</xdr:col>
      <xdr:colOff>95250</xdr:colOff>
      <xdr:row>83</xdr:row>
      <xdr:rowOff>122555</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245735" y="121735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a:t>
          </a:r>
          <a:r>
            <a:rPr kumimoji="1" lang="ja-JP" altLang="en-US" sz="1250">
              <a:solidFill>
                <a:sysClr val="windowText" lastClr="000000"/>
              </a:solidFill>
              <a:effectLst/>
              <a:latin typeface="ＭＳ Ｐゴシック"/>
              <a:ea typeface="ＭＳ Ｐゴシック"/>
              <a:cs typeface="+mn-cs"/>
            </a:rPr>
            <a:t>令和</a:t>
          </a:r>
          <a:r>
            <a:rPr kumimoji="1" lang="en-US" altLang="ja-JP" sz="1250">
              <a:solidFill>
                <a:sysClr val="windowText" lastClr="000000"/>
              </a:solidFill>
              <a:effectLst/>
              <a:latin typeface="ＭＳ Ｐゴシック"/>
              <a:ea typeface="ＭＳ Ｐゴシック"/>
              <a:cs typeface="+mn-cs"/>
            </a:rPr>
            <a:t>5</a:t>
          </a:r>
          <a:r>
            <a:rPr kumimoji="1" lang="ja-JP" altLang="en-US" sz="1250">
              <a:solidFill>
                <a:sysClr val="windowText" lastClr="000000"/>
              </a:solidFill>
              <a:effectLst/>
              <a:latin typeface="ＭＳ Ｐゴシック"/>
              <a:ea typeface="ＭＳ Ｐゴシック"/>
              <a:cs typeface="+mn-cs"/>
            </a:rPr>
            <a:t>年度は、元利</a:t>
          </a:r>
          <a:r>
            <a:rPr kumimoji="1" lang="ja-JP" altLang="ja-JP" sz="1250">
              <a:solidFill>
                <a:sysClr val="windowText" lastClr="000000"/>
              </a:solidFill>
              <a:effectLst/>
              <a:latin typeface="ＭＳ Ｐゴシック"/>
              <a:ea typeface="ＭＳ Ｐゴシック"/>
              <a:cs typeface="+mn-cs"/>
            </a:rPr>
            <a:t>償還</a:t>
          </a:r>
          <a:r>
            <a:rPr kumimoji="1" lang="ja-JP" altLang="en-US" sz="1250">
              <a:solidFill>
                <a:sysClr val="windowText" lastClr="000000"/>
              </a:solidFill>
              <a:effectLst/>
              <a:latin typeface="ＭＳ Ｐゴシック"/>
              <a:ea typeface="ＭＳ Ｐゴシック"/>
              <a:cs typeface="+mn-cs"/>
            </a:rPr>
            <a:t>金</a:t>
          </a:r>
          <a:r>
            <a:rPr kumimoji="1" lang="ja-JP" altLang="ja-JP" sz="1250">
              <a:solidFill>
                <a:sysClr val="windowText" lastClr="000000"/>
              </a:solidFill>
              <a:effectLst/>
              <a:latin typeface="ＭＳ Ｐゴシック"/>
              <a:ea typeface="ＭＳ Ｐゴシック"/>
              <a:cs typeface="+mn-cs"/>
            </a:rPr>
            <a:t>の</a:t>
          </a:r>
          <a:r>
            <a:rPr kumimoji="1" lang="ja-JP" altLang="en-US" sz="1250">
              <a:solidFill>
                <a:sysClr val="windowText" lastClr="000000"/>
              </a:solidFill>
              <a:effectLst/>
              <a:latin typeface="ＭＳ Ｐゴシック"/>
              <a:ea typeface="ＭＳ Ｐゴシック"/>
              <a:cs typeface="+mn-cs"/>
            </a:rPr>
            <a:t>減少</a:t>
          </a:r>
          <a:r>
            <a:rPr kumimoji="1" lang="ja-JP" altLang="ja-JP" sz="1250">
              <a:solidFill>
                <a:sysClr val="windowText" lastClr="000000"/>
              </a:solidFill>
              <a:effectLst/>
              <a:latin typeface="ＭＳ Ｐゴシック"/>
              <a:ea typeface="ＭＳ Ｐゴシック"/>
              <a:cs typeface="+mn-cs"/>
            </a:rPr>
            <a:t>により前年度比0.8ポイント</a:t>
          </a:r>
          <a:r>
            <a:rPr kumimoji="1" lang="ja-JP" altLang="en-US" sz="1250">
              <a:solidFill>
                <a:sysClr val="windowText" lastClr="000000"/>
              </a:solidFill>
              <a:effectLst/>
              <a:latin typeface="ＭＳ Ｐゴシック"/>
              <a:ea typeface="ＭＳ Ｐゴシック"/>
              <a:cs typeface="+mn-cs"/>
            </a:rPr>
            <a:t>減</a:t>
          </a:r>
          <a:r>
            <a:rPr kumimoji="1" lang="ja-JP" altLang="ja-JP" sz="1250">
              <a:solidFill>
                <a:sysClr val="windowText" lastClr="000000"/>
              </a:solidFill>
              <a:effectLst/>
              <a:latin typeface="ＭＳ Ｐゴシック"/>
              <a:ea typeface="ＭＳ Ｐゴシック"/>
              <a:cs typeface="+mn-cs"/>
            </a:rPr>
            <a:t>であ</a:t>
          </a:r>
          <a:r>
            <a:rPr kumimoji="1" lang="ja-JP" altLang="en-US" sz="1250">
              <a:solidFill>
                <a:sysClr val="windowText" lastClr="000000"/>
              </a:solidFill>
              <a:effectLst/>
              <a:latin typeface="ＭＳ Ｐゴシック"/>
              <a:ea typeface="ＭＳ Ｐゴシック"/>
              <a:cs typeface="+mn-cs"/>
            </a:rPr>
            <a:t>り</a:t>
          </a:r>
          <a:r>
            <a:rPr kumimoji="1" lang="ja-JP" altLang="ja-JP" sz="1250">
              <a:solidFill>
                <a:sysClr val="windowText" lastClr="000000"/>
              </a:solidFill>
              <a:effectLst/>
              <a:latin typeface="ＭＳ Ｐゴシック"/>
              <a:ea typeface="ＭＳ Ｐゴシック"/>
              <a:cs typeface="+mn-cs"/>
            </a:rPr>
            <a:t>、これまで取り組んできた市債発行の抑制等により、全国、県、類似団体内の各平均を大きく下回っている。</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も、大型事業や公共施設の老朽化に伴う改修工事による市債発行を予定しており、公債費の大幅な減少は見込めないため、元利償還金の推移を的確に推計し、事業の選択と集中を徹底するとともに世代間負担の公平性に留意した市債管理に努める。</a:t>
          </a:r>
          <a:endParaRPr lang="ja-JP" altLang="ja-JP" sz="1250">
            <a:solidFill>
              <a:sysClr val="windowText" lastClr="000000"/>
            </a:solidFill>
            <a:effectLst/>
            <a:latin typeface="ＭＳ Ｐゴシック"/>
            <a:ea typeface="ＭＳ Ｐゴシック"/>
          </a:endParaRPr>
        </a:p>
      </xdr:txBody>
    </xdr:sp>
    <xdr:clientData/>
  </xdr:twoCellAnchor>
  <xdr:oneCellAnchor>
    <xdr:from>
      <xdr:col>3</xdr:col>
      <xdr:colOff>123825</xdr:colOff>
      <xdr:row>69</xdr:row>
      <xdr:rowOff>109855</xdr:rowOff>
    </xdr:from>
    <xdr:ext cx="297815" cy="22860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664845" y="11677015"/>
          <a:ext cx="29781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13335</xdr:rowOff>
    </xdr:from>
    <xdr:to>
      <xdr:col>26</xdr:col>
      <xdr:colOff>180340</xdr:colOff>
      <xdr:row>84</xdr:row>
      <xdr:rowOff>13335</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2945" y="1409509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42545</xdr:rowOff>
    </xdr:from>
    <xdr:ext cx="507365" cy="26289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4315" y="13956665"/>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29845</xdr:rowOff>
    </xdr:from>
    <xdr:to>
      <xdr:col>26</xdr:col>
      <xdr:colOff>180340</xdr:colOff>
      <xdr:row>82</xdr:row>
      <xdr:rowOff>29845</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02945" y="1377632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59055</xdr:rowOff>
    </xdr:from>
    <xdr:ext cx="507365" cy="26225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4315" y="13637895"/>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45720</xdr:rowOff>
    </xdr:from>
    <xdr:to>
      <xdr:col>26</xdr:col>
      <xdr:colOff>180340</xdr:colOff>
      <xdr:row>80</xdr:row>
      <xdr:rowOff>45720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02945" y="1345692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75565</xdr:rowOff>
    </xdr:from>
    <xdr:ext cx="507365" cy="26289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4315" y="13319125"/>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62230</xdr:rowOff>
    </xdr:from>
    <xdr:to>
      <xdr:col>26</xdr:col>
      <xdr:colOff>180340</xdr:colOff>
      <xdr:row>78</xdr:row>
      <xdr:rowOff>62230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02945" y="1313815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92075</xdr:rowOff>
    </xdr:from>
    <xdr:ext cx="507365" cy="26225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4315" y="13000355"/>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79375</xdr:rowOff>
    </xdr:from>
    <xdr:to>
      <xdr:col>26</xdr:col>
      <xdr:colOff>180340</xdr:colOff>
      <xdr:row>76</xdr:row>
      <xdr:rowOff>79375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02945" y="1282001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109220</xdr:rowOff>
    </xdr:from>
    <xdr:ext cx="507365" cy="26289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4315" y="12682220"/>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95885</xdr:rowOff>
    </xdr:from>
    <xdr:to>
      <xdr:col>26</xdr:col>
      <xdr:colOff>180340</xdr:colOff>
      <xdr:row>74</xdr:row>
      <xdr:rowOff>95885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02945" y="1250124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125730</xdr:rowOff>
    </xdr:from>
    <xdr:ext cx="507365" cy="26225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34315" y="12363450"/>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112395</xdr:rowOff>
    </xdr:from>
    <xdr:to>
      <xdr:col>26</xdr:col>
      <xdr:colOff>180340</xdr:colOff>
      <xdr:row>72</xdr:row>
      <xdr:rowOff>112395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02945" y="1218247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142240</xdr:rowOff>
    </xdr:from>
    <xdr:ext cx="507365" cy="26289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34315" y="12044680"/>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128905</xdr:rowOff>
    </xdr:from>
    <xdr:to>
      <xdr:col>26</xdr:col>
      <xdr:colOff>180340</xdr:colOff>
      <xdr:row>70</xdr:row>
      <xdr:rowOff>128905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02945" y="1186370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128905</xdr:rowOff>
    </xdr:from>
    <xdr:to>
      <xdr:col>26</xdr:col>
      <xdr:colOff>180340</xdr:colOff>
      <xdr:row>84</xdr:row>
      <xdr:rowOff>13335</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02945" y="11863705"/>
          <a:ext cx="416623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137160</xdr:rowOff>
    </xdr:from>
    <xdr:to>
      <xdr:col>24</xdr:col>
      <xdr:colOff>25400</xdr:colOff>
      <xdr:row>81</xdr:row>
      <xdr:rowOff>17780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353560" y="12374880"/>
          <a:ext cx="0" cy="1221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163830</xdr:rowOff>
    </xdr:from>
    <xdr:ext cx="761365" cy="26225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442460" y="1357503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17780</xdr:rowOff>
    </xdr:from>
    <xdr:to>
      <xdr:col>24</xdr:col>
      <xdr:colOff>114300</xdr:colOff>
      <xdr:row>81</xdr:row>
      <xdr:rowOff>17780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284345" y="135966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50800</xdr:rowOff>
    </xdr:from>
    <xdr:ext cx="761365" cy="262890"/>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442460" y="1212088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137160</xdr:rowOff>
    </xdr:from>
    <xdr:to>
      <xdr:col>24</xdr:col>
      <xdr:colOff>114300</xdr:colOff>
      <xdr:row>73</xdr:row>
      <xdr:rowOff>137160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284345" y="123748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180340</xdr:colOff>
      <xdr:row>76</xdr:row>
      <xdr:rowOff>112395</xdr:rowOff>
    </xdr:from>
    <xdr:to>
      <xdr:col>24</xdr:col>
      <xdr:colOff>25400</xdr:colOff>
      <xdr:row>76</xdr:row>
      <xdr:rowOff>165735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606800" y="12853035"/>
          <a:ext cx="7467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150495</xdr:rowOff>
    </xdr:from>
    <xdr:ext cx="761365" cy="262890"/>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442460" y="13058775"/>
          <a:ext cx="76136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78</xdr:row>
      <xdr:rowOff>4445</xdr:rowOff>
    </xdr:from>
    <xdr:to>
      <xdr:col>24</xdr:col>
      <xdr:colOff>76200</xdr:colOff>
      <xdr:row>78</xdr:row>
      <xdr:rowOff>107950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322445" y="13080365"/>
          <a:ext cx="819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112395</xdr:rowOff>
    </xdr:from>
    <xdr:to>
      <xdr:col>19</xdr:col>
      <xdr:colOff>180340</xdr:colOff>
      <xdr:row>76</xdr:row>
      <xdr:rowOff>165735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803525" y="12853035"/>
          <a:ext cx="80327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17145</xdr:rowOff>
    </xdr:from>
    <xdr:to>
      <xdr:col>20</xdr:col>
      <xdr:colOff>38100</xdr:colOff>
      <xdr:row>78</xdr:row>
      <xdr:rowOff>120015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562985" y="13093065"/>
          <a:ext cx="8191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105410</xdr:rowOff>
    </xdr:from>
    <xdr:ext cx="735965" cy="26289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252470" y="13181330"/>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106045</xdr:rowOff>
    </xdr:from>
    <xdr:to>
      <xdr:col>15</xdr:col>
      <xdr:colOff>98425</xdr:colOff>
      <xdr:row>76</xdr:row>
      <xdr:rowOff>112395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993265" y="12846685"/>
          <a:ext cx="8102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151765</xdr:rowOff>
    </xdr:from>
    <xdr:to>
      <xdr:col>15</xdr:col>
      <xdr:colOff>149225</xdr:colOff>
      <xdr:row>78</xdr:row>
      <xdr:rowOff>81280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752725" y="130600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66040</xdr:rowOff>
    </xdr:from>
    <xdr:ext cx="761365" cy="26225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461895" y="1314196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106045</xdr:rowOff>
    </xdr:from>
    <xdr:to>
      <xdr:col>11</xdr:col>
      <xdr:colOff>9525</xdr:colOff>
      <xdr:row>76</xdr:row>
      <xdr:rowOff>106045</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202690" y="1284668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37465</xdr:rowOff>
    </xdr:from>
    <xdr:to>
      <xdr:col>11</xdr:col>
      <xdr:colOff>60325</xdr:colOff>
      <xdr:row>78</xdr:row>
      <xdr:rowOff>140970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962150" y="13113385"/>
          <a:ext cx="819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125095</xdr:rowOff>
    </xdr:from>
    <xdr:ext cx="761365" cy="26225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651635" y="1320101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11430</xdr:rowOff>
    </xdr:from>
    <xdr:to>
      <xdr:col>6</xdr:col>
      <xdr:colOff>171450</xdr:colOff>
      <xdr:row>78</xdr:row>
      <xdr:rowOff>114300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151890" y="130873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98425</xdr:rowOff>
    </xdr:from>
    <xdr:ext cx="761365" cy="26225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861060" y="1317434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10795</xdr:rowOff>
    </xdr:from>
    <xdr:ext cx="761365" cy="26289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157345" y="140925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10795</xdr:rowOff>
    </xdr:from>
    <xdr:ext cx="762000" cy="26289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417570" y="140925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10795</xdr:rowOff>
    </xdr:from>
    <xdr:ext cx="761365" cy="26289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607310" y="140925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180340</xdr:colOff>
      <xdr:row>84</xdr:row>
      <xdr:rowOff>10795</xdr:rowOff>
    </xdr:from>
    <xdr:ext cx="762000" cy="26289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03400" y="140925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10795</xdr:rowOff>
    </xdr:from>
    <xdr:ext cx="761365" cy="26289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006475" y="140925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60325</xdr:rowOff>
    </xdr:from>
    <xdr:to>
      <xdr:col>24</xdr:col>
      <xdr:colOff>76200</xdr:colOff>
      <xdr:row>76</xdr:row>
      <xdr:rowOff>163830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322445" y="12800965"/>
          <a:ext cx="819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77470</xdr:rowOff>
    </xdr:from>
    <xdr:ext cx="761365" cy="262890"/>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442460" y="1265047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114300</xdr:rowOff>
    </xdr:from>
    <xdr:to>
      <xdr:col>20</xdr:col>
      <xdr:colOff>38100</xdr:colOff>
      <xdr:row>77</xdr:row>
      <xdr:rowOff>43180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562985" y="12854940"/>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53340</xdr:rowOff>
    </xdr:from>
    <xdr:ext cx="735965" cy="26289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252470" y="12626340"/>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60325</xdr:rowOff>
    </xdr:from>
    <xdr:to>
      <xdr:col>15</xdr:col>
      <xdr:colOff>149225</xdr:colOff>
      <xdr:row>76</xdr:row>
      <xdr:rowOff>163830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752725" y="128009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0</xdr:rowOff>
    </xdr:from>
    <xdr:ext cx="761365" cy="26289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461895" y="1257300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53975</xdr:rowOff>
    </xdr:from>
    <xdr:to>
      <xdr:col>11</xdr:col>
      <xdr:colOff>60325</xdr:colOff>
      <xdr:row>76</xdr:row>
      <xdr:rowOff>156845</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962150" y="12794615"/>
          <a:ext cx="8191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167640</xdr:rowOff>
    </xdr:from>
    <xdr:ext cx="761365" cy="26289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651635" y="1257300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53975</xdr:rowOff>
    </xdr:from>
    <xdr:to>
      <xdr:col>6</xdr:col>
      <xdr:colOff>171450</xdr:colOff>
      <xdr:row>76</xdr:row>
      <xdr:rowOff>156845</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151890" y="1279461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167640</xdr:rowOff>
    </xdr:from>
    <xdr:ext cx="761365" cy="26289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861060" y="1257300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71120</xdr:rowOff>
    </xdr:from>
    <xdr:to>
      <xdr:col>85</xdr:col>
      <xdr:colOff>66675</xdr:colOff>
      <xdr:row>69</xdr:row>
      <xdr:rowOff>45085</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1225530" y="11303000"/>
          <a:ext cx="417004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135255</xdr:rowOff>
    </xdr:from>
    <xdr:to>
      <xdr:col>93</xdr:col>
      <xdr:colOff>3175</xdr:colOff>
      <xdr:row>69</xdr:row>
      <xdr:rowOff>45085</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408275" y="113671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154305</xdr:rowOff>
    </xdr:from>
    <xdr:to>
      <xdr:col>93</xdr:col>
      <xdr:colOff>3175</xdr:colOff>
      <xdr:row>70</xdr:row>
      <xdr:rowOff>64135</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5408275" y="115538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135255</xdr:rowOff>
    </xdr:from>
    <xdr:to>
      <xdr:col>100</xdr:col>
      <xdr:colOff>165100</xdr:colOff>
      <xdr:row>69</xdr:row>
      <xdr:rowOff>45085</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6939895" y="113671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154305</xdr:rowOff>
    </xdr:from>
    <xdr:to>
      <xdr:col>100</xdr:col>
      <xdr:colOff>165100</xdr:colOff>
      <xdr:row>70</xdr:row>
      <xdr:rowOff>64135</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6939895" y="115538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180340</xdr:colOff>
      <xdr:row>67</xdr:row>
      <xdr:rowOff>135255</xdr:rowOff>
    </xdr:from>
    <xdr:to>
      <xdr:col>109</xdr:col>
      <xdr:colOff>104775</xdr:colOff>
      <xdr:row>69</xdr:row>
      <xdr:rowOff>45085</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394680" y="1136713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101</xdr:col>
      <xdr:colOff>180340</xdr:colOff>
      <xdr:row>68</xdr:row>
      <xdr:rowOff>154305</xdr:rowOff>
    </xdr:from>
    <xdr:to>
      <xdr:col>109</xdr:col>
      <xdr:colOff>104775</xdr:colOff>
      <xdr:row>70</xdr:row>
      <xdr:rowOff>64135</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394680" y="1155382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128905</xdr:rowOff>
    </xdr:from>
    <xdr:to>
      <xdr:col>85</xdr:col>
      <xdr:colOff>66675</xdr:colOff>
      <xdr:row>84</xdr:row>
      <xdr:rowOff>13335</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1225530" y="11863705"/>
          <a:ext cx="417004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180340</xdr:colOff>
      <xdr:row>70</xdr:row>
      <xdr:rowOff>128905</xdr:rowOff>
    </xdr:from>
    <xdr:to>
      <xdr:col>113</xdr:col>
      <xdr:colOff>130175</xdr:colOff>
      <xdr:row>84</xdr:row>
      <xdr:rowOff>13335</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5689580" y="11863705"/>
          <a:ext cx="481901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128905</xdr:rowOff>
    </xdr:from>
    <xdr:to>
      <xdr:col>106</xdr:col>
      <xdr:colOff>69850</xdr:colOff>
      <xdr:row>72</xdr:row>
      <xdr:rowOff>38735</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5749905" y="11863705"/>
          <a:ext cx="343598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103505</xdr:rowOff>
    </xdr:from>
    <xdr:to>
      <xdr:col>112</xdr:col>
      <xdr:colOff>177800</xdr:colOff>
      <xdr:row>83</xdr:row>
      <xdr:rowOff>122555</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5788005" y="121735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ysClr val="windowText" lastClr="000000"/>
              </a:solidFill>
              <a:effectLst/>
              <a:latin typeface="ＭＳ Ｐゴシック"/>
              <a:ea typeface="ＭＳ Ｐゴシック"/>
              <a:cs typeface="+mn-cs"/>
            </a:rPr>
            <a:t>　令和</a:t>
          </a:r>
          <a:r>
            <a:rPr kumimoji="1" lang="en-US" altLang="ja-JP" sz="1300">
              <a:solidFill>
                <a:sysClr val="windowText" lastClr="000000"/>
              </a:solidFill>
              <a:effectLst/>
              <a:latin typeface="ＭＳ Ｐゴシック"/>
              <a:ea typeface="ＭＳ Ｐゴシック"/>
              <a:cs typeface="+mn-cs"/>
            </a:rPr>
            <a:t>5</a:t>
          </a:r>
          <a:r>
            <a:rPr kumimoji="1" lang="ja-JP" altLang="ja-JP" sz="1300">
              <a:solidFill>
                <a:sysClr val="windowText" lastClr="000000"/>
              </a:solidFill>
              <a:effectLst/>
              <a:latin typeface="ＭＳ Ｐゴシック"/>
              <a:ea typeface="ＭＳ Ｐゴシック"/>
              <a:cs typeface="+mn-cs"/>
            </a:rPr>
            <a:t>年度は、前年度比</a:t>
          </a:r>
          <a:r>
            <a:rPr kumimoji="1" lang="en-US" altLang="ja-JP" sz="1300">
              <a:solidFill>
                <a:sysClr val="windowText" lastClr="000000"/>
              </a:solidFill>
              <a:effectLst/>
              <a:latin typeface="ＭＳ Ｐゴシック"/>
              <a:ea typeface="ＭＳ Ｐゴシック"/>
              <a:cs typeface="+mn-cs"/>
            </a:rPr>
            <a:t>1.7</a:t>
          </a:r>
          <a:r>
            <a:rPr kumimoji="1" lang="ja-JP" altLang="ja-JP" sz="1300">
              <a:solidFill>
                <a:sysClr val="windowText" lastClr="000000"/>
              </a:solidFill>
              <a:effectLst/>
              <a:latin typeface="ＭＳ Ｐゴシック"/>
              <a:ea typeface="ＭＳ Ｐゴシック"/>
              <a:cs typeface="+mn-cs"/>
            </a:rPr>
            <a:t>ポイント</a:t>
          </a:r>
          <a:r>
            <a:rPr kumimoji="1" lang="ja-JP" altLang="en-US" sz="1300">
              <a:solidFill>
                <a:sysClr val="windowText" lastClr="000000"/>
              </a:solidFill>
              <a:effectLst/>
              <a:latin typeface="ＭＳ Ｐゴシック"/>
              <a:ea typeface="ＭＳ Ｐゴシック"/>
              <a:cs typeface="+mn-cs"/>
            </a:rPr>
            <a:t>減であるが</a:t>
          </a:r>
          <a:r>
            <a:rPr kumimoji="1" lang="ja-JP" altLang="ja-JP" sz="1300">
              <a:solidFill>
                <a:sysClr val="windowText" lastClr="000000"/>
              </a:solidFill>
              <a:effectLst/>
              <a:latin typeface="ＭＳ Ｐゴシック"/>
              <a:ea typeface="ＭＳ Ｐゴシック"/>
              <a:cs typeface="+mn-cs"/>
            </a:rPr>
            <a:t>、引き続き全国、県、類似団体内の各平均より高い水準となっており、経常的経費総額において、扶助費が人件費の占める割合を超えている。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今後も、少子高齢化の進展から扶助費等の伸びが見込まれることから、引き続き、事務事業の効率化や職員数の適正管理に努める。</a:t>
          </a:r>
          <a:endParaRPr lang="ja-JP" altLang="ja-JP" sz="1300">
            <a:solidFill>
              <a:sysClr val="windowText" lastClr="000000"/>
            </a:solidFill>
            <a:effectLst/>
            <a:latin typeface="ＭＳ Ｐゴシック"/>
            <a:ea typeface="ＭＳ Ｐゴシック"/>
          </a:endParaRPr>
        </a:p>
      </xdr:txBody>
    </xdr:sp>
    <xdr:clientData/>
  </xdr:twoCellAnchor>
  <xdr:oneCellAnchor>
    <xdr:from>
      <xdr:col>62</xdr:col>
      <xdr:colOff>6350</xdr:colOff>
      <xdr:row>69</xdr:row>
      <xdr:rowOff>109855</xdr:rowOff>
    </xdr:from>
    <xdr:ext cx="297815" cy="22860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187430" y="11677015"/>
          <a:ext cx="29781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13335</xdr:rowOff>
    </xdr:from>
    <xdr:to>
      <xdr:col>85</xdr:col>
      <xdr:colOff>66675</xdr:colOff>
      <xdr:row>84</xdr:row>
      <xdr:rowOff>13335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225530" y="1409509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42545</xdr:rowOff>
    </xdr:from>
    <xdr:ext cx="507365" cy="26289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776585" y="13956665"/>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128905</xdr:rowOff>
    </xdr:from>
    <xdr:to>
      <xdr:col>85</xdr:col>
      <xdr:colOff>66675</xdr:colOff>
      <xdr:row>80</xdr:row>
      <xdr:rowOff>128905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225530" y="1354010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158750</xdr:rowOff>
    </xdr:from>
    <xdr:ext cx="507365" cy="26225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776585" y="13402310"/>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71120</xdr:rowOff>
    </xdr:from>
    <xdr:to>
      <xdr:col>85</xdr:col>
      <xdr:colOff>66675</xdr:colOff>
      <xdr:row>77</xdr:row>
      <xdr:rowOff>71120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225530" y="129794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100330</xdr:rowOff>
    </xdr:from>
    <xdr:ext cx="507365" cy="26352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0776585" y="12840970"/>
          <a:ext cx="5073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13335</xdr:rowOff>
    </xdr:from>
    <xdr:to>
      <xdr:col>85</xdr:col>
      <xdr:colOff>66675</xdr:colOff>
      <xdr:row>74</xdr:row>
      <xdr:rowOff>13335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1225530" y="1241869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42545</xdr:rowOff>
    </xdr:from>
    <xdr:ext cx="507365" cy="26289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0776585" y="12280265"/>
          <a:ext cx="507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128905</xdr:rowOff>
    </xdr:from>
    <xdr:to>
      <xdr:col>85</xdr:col>
      <xdr:colOff>66675</xdr:colOff>
      <xdr:row>70</xdr:row>
      <xdr:rowOff>128905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1225530" y="1186370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158750</xdr:rowOff>
    </xdr:from>
    <xdr:ext cx="507365" cy="26225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0776585" y="11725910"/>
          <a:ext cx="507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128905</xdr:rowOff>
    </xdr:from>
    <xdr:to>
      <xdr:col>85</xdr:col>
      <xdr:colOff>66675</xdr:colOff>
      <xdr:row>84</xdr:row>
      <xdr:rowOff>13335</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1225530" y="11863705"/>
          <a:ext cx="417004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80</xdr:row>
      <xdr:rowOff>123190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895830" y="12395200"/>
          <a:ext cx="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80</xdr:row>
      <xdr:rowOff>94615</xdr:rowOff>
    </xdr:from>
    <xdr:ext cx="762000" cy="26225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4968220" y="1350581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123190</xdr:rowOff>
    </xdr:from>
    <xdr:to>
      <xdr:col>82</xdr:col>
      <xdr:colOff>180340</xdr:colOff>
      <xdr:row>80</xdr:row>
      <xdr:rowOff>123190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806930" y="1353439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72</xdr:row>
      <xdr:rowOff>71755</xdr:rowOff>
    </xdr:from>
    <xdr:ext cx="762000" cy="262890"/>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4968220" y="121418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157480</xdr:rowOff>
    </xdr:from>
    <xdr:to>
      <xdr:col>82</xdr:col>
      <xdr:colOff>180340</xdr:colOff>
      <xdr:row>73</xdr:row>
      <xdr:rowOff>157480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806930" y="1239520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59055</xdr:rowOff>
    </xdr:from>
    <xdr:to>
      <xdr:col>82</xdr:col>
      <xdr:colOff>107950</xdr:colOff>
      <xdr:row>77</xdr:row>
      <xdr:rowOff>157480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136370" y="12967335"/>
          <a:ext cx="75946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75</xdr:row>
      <xdr:rowOff>13335</xdr:rowOff>
    </xdr:from>
    <xdr:ext cx="762000" cy="262890"/>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4968220" y="12586335"/>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167640</xdr:rowOff>
    </xdr:from>
    <xdr:to>
      <xdr:col>82</xdr:col>
      <xdr:colOff>158750</xdr:colOff>
      <xdr:row>76</xdr:row>
      <xdr:rowOff>99060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845030" y="12740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180340</xdr:colOff>
      <xdr:row>75</xdr:row>
      <xdr:rowOff>167640</xdr:rowOff>
    </xdr:from>
    <xdr:to>
      <xdr:col>78</xdr:col>
      <xdr:colOff>69850</xdr:colOff>
      <xdr:row>77</xdr:row>
      <xdr:rowOff>157480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345160" y="12740640"/>
          <a:ext cx="79121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83185</xdr:rowOff>
    </xdr:from>
    <xdr:to>
      <xdr:col>78</xdr:col>
      <xdr:colOff>120650</xdr:colOff>
      <xdr:row>76</xdr:row>
      <xdr:rowOff>12700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085570" y="126561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22225</xdr:rowOff>
    </xdr:from>
    <xdr:ext cx="735965" cy="26289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794740" y="12427585"/>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167640</xdr:rowOff>
    </xdr:from>
    <xdr:to>
      <xdr:col>73</xdr:col>
      <xdr:colOff>180340</xdr:colOff>
      <xdr:row>77</xdr:row>
      <xdr:rowOff>59055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2535535" y="12740640"/>
          <a:ext cx="809625"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66040</xdr:rowOff>
    </xdr:from>
    <xdr:to>
      <xdr:col>74</xdr:col>
      <xdr:colOff>31750</xdr:colOff>
      <xdr:row>74</xdr:row>
      <xdr:rowOff>167640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294995" y="124714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5080</xdr:rowOff>
    </xdr:from>
    <xdr:ext cx="762000" cy="26289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984480" y="12242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123190</xdr:rowOff>
    </xdr:from>
    <xdr:to>
      <xdr:col>69</xdr:col>
      <xdr:colOff>92075</xdr:colOff>
      <xdr:row>77</xdr:row>
      <xdr:rowOff>59055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1725275" y="12863830"/>
          <a:ext cx="81026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135255</xdr:rowOff>
    </xdr:from>
    <xdr:to>
      <xdr:col>69</xdr:col>
      <xdr:colOff>142875</xdr:colOff>
      <xdr:row>76</xdr:row>
      <xdr:rowOff>64135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484735" y="127082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74930</xdr:rowOff>
    </xdr:from>
    <xdr:ext cx="761365" cy="26289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193905" y="12480290"/>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141605</xdr:rowOff>
    </xdr:from>
    <xdr:to>
      <xdr:col>65</xdr:col>
      <xdr:colOff>53975</xdr:colOff>
      <xdr:row>76</xdr:row>
      <xdr:rowOff>70485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1694160" y="12714605"/>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80645</xdr:rowOff>
    </xdr:from>
    <xdr:ext cx="761365" cy="26289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1383645" y="1248600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10795</xdr:rowOff>
    </xdr:from>
    <xdr:ext cx="761365" cy="26289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699615" y="140925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10795</xdr:rowOff>
    </xdr:from>
    <xdr:ext cx="761365" cy="26289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940155" y="140925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10795</xdr:rowOff>
    </xdr:from>
    <xdr:ext cx="762000" cy="26289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149580" y="140925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10795</xdr:rowOff>
    </xdr:from>
    <xdr:ext cx="761365" cy="26289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339320" y="14092555"/>
          <a:ext cx="7613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180340</xdr:colOff>
      <xdr:row>84</xdr:row>
      <xdr:rowOff>10795</xdr:rowOff>
    </xdr:from>
    <xdr:ext cx="762000" cy="26289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1541760" y="140925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77</xdr:row>
      <xdr:rowOff>7620</xdr:rowOff>
    </xdr:from>
    <xdr:to>
      <xdr:col>82</xdr:col>
      <xdr:colOff>158750</xdr:colOff>
      <xdr:row>77</xdr:row>
      <xdr:rowOff>111125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845030" y="129159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180340</xdr:colOff>
      <xdr:row>76</xdr:row>
      <xdr:rowOff>153035</xdr:rowOff>
    </xdr:from>
    <xdr:ext cx="762000" cy="262890"/>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4968220" y="128936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106680</xdr:rowOff>
    </xdr:from>
    <xdr:to>
      <xdr:col>78</xdr:col>
      <xdr:colOff>120650</xdr:colOff>
      <xdr:row>78</xdr:row>
      <xdr:rowOff>35560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085570" y="130149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19685</xdr:rowOff>
    </xdr:from>
    <xdr:ext cx="735965" cy="26289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794740" y="13095605"/>
          <a:ext cx="7359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117475</xdr:rowOff>
    </xdr:from>
    <xdr:to>
      <xdr:col>74</xdr:col>
      <xdr:colOff>31750</xdr:colOff>
      <xdr:row>76</xdr:row>
      <xdr:rowOff>47625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294995" y="1269047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31750</xdr:rowOff>
    </xdr:from>
    <xdr:ext cx="762000" cy="26225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984480" y="1277239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7620</xdr:rowOff>
    </xdr:from>
    <xdr:to>
      <xdr:col>69</xdr:col>
      <xdr:colOff>142875</xdr:colOff>
      <xdr:row>77</xdr:row>
      <xdr:rowOff>111125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484735" y="129159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95250</xdr:rowOff>
    </xdr:from>
    <xdr:ext cx="761365" cy="26225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193905" y="13003530"/>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71755</xdr:rowOff>
    </xdr:from>
    <xdr:to>
      <xdr:col>65</xdr:col>
      <xdr:colOff>53975</xdr:colOff>
      <xdr:row>77</xdr:row>
      <xdr:rowOff>635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1694160" y="12812395"/>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159385</xdr:rowOff>
    </xdr:from>
    <xdr:ext cx="761365" cy="26225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1383645" y="12900025"/>
          <a:ext cx="7613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0977880"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562840" y="0"/>
          <a:ext cx="27247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572365" y="12700"/>
          <a:ext cx="269938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31750</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584430" y="31750"/>
          <a:ext cx="266827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静岡県富士宮市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599420" y="0"/>
          <a:ext cx="176657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624185" y="12700"/>
          <a:ext cx="172212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650855" y="31750"/>
          <a:ext cx="166497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07540" y="11709400"/>
          <a:ext cx="373888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10460" y="11747500"/>
          <a:ext cx="110998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38680" y="11836400"/>
          <a:ext cx="2463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1742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3957320" y="11785600"/>
          <a:ext cx="7874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163060" y="11747500"/>
          <a:ext cx="110998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07540" y="1038225"/>
          <a:ext cx="37388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17348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1480" y="1152525"/>
          <a:ext cx="110998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1480" y="1412875"/>
          <a:ext cx="110998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1480" y="1711325"/>
          <a:ext cx="110998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167640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3990" y="1216025"/>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5971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167640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3990" y="166052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5971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167640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3990" y="204152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0891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0891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07540" y="1597025"/>
          <a:ext cx="37388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480"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93520" y="1228725"/>
          <a:ext cx="41148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07540" y="383857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908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24280" y="3702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07540" y="339407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24280" y="3258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07540" y="295592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84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24280" y="2820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07540" y="251142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84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24280" y="2369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07540" y="205422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84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24280" y="1911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07540" y="159702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24280" y="14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1907540" y="1597025"/>
          <a:ext cx="37388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67310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4988560" y="2289810"/>
          <a:ext cx="0" cy="11899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60960</xdr:rowOff>
    </xdr:from>
    <xdr:ext cx="762000" cy="2584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054600" y="3451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56,250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4899660" y="347980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153670</xdr:rowOff>
    </xdr:from>
    <xdr:ext cx="762000" cy="25908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054600" y="203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109,701</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67310</xdr:rowOff>
    </xdr:from>
    <xdr:to>
      <xdr:col>30</xdr:col>
      <xdr:colOff>25400</xdr:colOff>
      <xdr:row>13</xdr:row>
      <xdr:rowOff>67310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4899660" y="228981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135255</xdr:rowOff>
    </xdr:from>
    <xdr:to>
      <xdr:col>29</xdr:col>
      <xdr:colOff>127000</xdr:colOff>
      <xdr:row>18</xdr:row>
      <xdr:rowOff>57150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4409440" y="3030855"/>
          <a:ext cx="579120" cy="869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120015</xdr:rowOff>
    </xdr:from>
    <xdr:ext cx="762000" cy="2584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054600" y="30156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74,306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139700</xdr:rowOff>
    </xdr:from>
    <xdr:to>
      <xdr:col>29</xdr:col>
      <xdr:colOff>167640</xdr:colOff>
      <xdr:row>18</xdr:row>
      <xdr:rowOff>69850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4937760" y="3035300"/>
          <a:ext cx="9144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57150</xdr:rowOff>
    </xdr:from>
    <xdr:to>
      <xdr:col>26</xdr:col>
      <xdr:colOff>50800</xdr:colOff>
      <xdr:row>18</xdr:row>
      <xdr:rowOff>75565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3802380" y="3117850"/>
          <a:ext cx="60706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7620</xdr:rowOff>
    </xdr:from>
    <xdr:to>
      <xdr:col>26</xdr:col>
      <xdr:colOff>101600</xdr:colOff>
      <xdr:row>18</xdr:row>
      <xdr:rowOff>109220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358640" y="3068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93980</xdr:rowOff>
    </xdr:from>
    <xdr:ext cx="736600" cy="2584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074160" y="31546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72,585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167640</xdr:colOff>
      <xdr:row>18</xdr:row>
      <xdr:rowOff>75565</xdr:rowOff>
    </xdr:from>
    <xdr:to>
      <xdr:col>22</xdr:col>
      <xdr:colOff>114300</xdr:colOff>
      <xdr:row>18</xdr:row>
      <xdr:rowOff>145415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185160" y="3136265"/>
          <a:ext cx="61722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19050</xdr:rowOff>
    </xdr:from>
    <xdr:to>
      <xdr:col>22</xdr:col>
      <xdr:colOff>165100</xdr:colOff>
      <xdr:row>18</xdr:row>
      <xdr:rowOff>120650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3751580" y="307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130810</xdr:rowOff>
    </xdr:from>
    <xdr:ext cx="762000" cy="2584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467100" y="2861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145415</xdr:rowOff>
    </xdr:from>
    <xdr:to>
      <xdr:col>18</xdr:col>
      <xdr:colOff>167640</xdr:colOff>
      <xdr:row>18</xdr:row>
      <xdr:rowOff>157480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565400" y="3206115"/>
          <a:ext cx="61976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92075</xdr:rowOff>
    </xdr:from>
    <xdr:to>
      <xdr:col>19</xdr:col>
      <xdr:colOff>38100</xdr:colOff>
      <xdr:row>19</xdr:row>
      <xdr:rowOff>22225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144520" y="3152775"/>
          <a:ext cx="7874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17</xdr:row>
      <xdr:rowOff>32385</xdr:rowOff>
    </xdr:from>
    <xdr:ext cx="762000" cy="2584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849880" y="2927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68,896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117475</xdr:rowOff>
    </xdr:from>
    <xdr:to>
      <xdr:col>15</xdr:col>
      <xdr:colOff>101600</xdr:colOff>
      <xdr:row>19</xdr:row>
      <xdr:rowOff>47625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514600" y="317817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32385</xdr:rowOff>
    </xdr:from>
    <xdr:ext cx="762000" cy="2584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230120" y="3258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67,788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336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25450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64744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0175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4104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17</xdr:row>
      <xdr:rowOff>84455</xdr:rowOff>
    </xdr:from>
    <xdr:to>
      <xdr:col>29</xdr:col>
      <xdr:colOff>167640</xdr:colOff>
      <xdr:row>18</xdr:row>
      <xdr:rowOff>14605</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4937760" y="2980055"/>
          <a:ext cx="9144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100965</xdr:rowOff>
    </xdr:from>
    <xdr:ext cx="762000" cy="25908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054600" y="2831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76,717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6350</xdr:rowOff>
    </xdr:from>
    <xdr:to>
      <xdr:col>26</xdr:col>
      <xdr:colOff>101600</xdr:colOff>
      <xdr:row>18</xdr:row>
      <xdr:rowOff>107950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358640" y="3067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118745</xdr:rowOff>
    </xdr:from>
    <xdr:ext cx="736600" cy="2584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074160" y="28492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72,625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24765</xdr:rowOff>
    </xdr:from>
    <xdr:to>
      <xdr:col>22</xdr:col>
      <xdr:colOff>165100</xdr:colOff>
      <xdr:row>18</xdr:row>
      <xdr:rowOff>126365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3751580" y="308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111125</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467100" y="3171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71,845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94615</xdr:rowOff>
    </xdr:from>
    <xdr:to>
      <xdr:col>19</xdr:col>
      <xdr:colOff>38100</xdr:colOff>
      <xdr:row>19</xdr:row>
      <xdr:rowOff>24765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144520" y="3155315"/>
          <a:ext cx="7874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19</xdr:row>
      <xdr:rowOff>9525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849880" y="3235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106680</xdr:rowOff>
    </xdr:from>
    <xdr:to>
      <xdr:col>15</xdr:col>
      <xdr:colOff>101600</xdr:colOff>
      <xdr:row>19</xdr:row>
      <xdr:rowOff>36830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514600" y="316738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46990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230120"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68,256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1907540" y="4933950"/>
          <a:ext cx="37388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4933950"/>
          <a:ext cx="117348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11480" y="5048250"/>
          <a:ext cx="110998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11480" y="5308600"/>
          <a:ext cx="110998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1480" y="5613400"/>
          <a:ext cx="110998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167640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73990" y="5111750"/>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5971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167640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3990" y="556323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5971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167640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3990" y="594423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0891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0891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1907540" y="5498465"/>
          <a:ext cx="37388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480" cy="27432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493520" y="512445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1907540" y="777875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1907540" y="732790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84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224280" y="7186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07540" y="687070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84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24280" y="6728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07540" y="641350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781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24280" y="6271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07540" y="595630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781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24280" y="581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07540" y="549846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24280" y="5357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a:xfrm>
          <a:off x="1907540" y="5498465"/>
          <a:ext cx="37388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123825</xdr:rowOff>
    </xdr:from>
    <xdr:to>
      <xdr:col>29</xdr:col>
      <xdr:colOff>127000</xdr:colOff>
      <xdr:row>38</xdr:row>
      <xdr:rowOff>6985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flipV="1">
          <a:off x="4988560" y="6238875"/>
          <a:ext cx="0" cy="10833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321310</xdr:rowOff>
    </xdr:from>
    <xdr:ext cx="762000" cy="259080"/>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054600" y="729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6985</xdr:rowOff>
    </xdr:from>
    <xdr:to>
      <xdr:col>30</xdr:col>
      <xdr:colOff>25400</xdr:colOff>
      <xdr:row>38</xdr:row>
      <xdr:rowOff>6985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4899660" y="7322185"/>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209550</xdr:rowOff>
    </xdr:from>
    <xdr:ext cx="762000" cy="25971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054600" y="59817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23,818</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123825</xdr:rowOff>
    </xdr:from>
    <xdr:to>
      <xdr:col>30</xdr:col>
      <xdr:colOff>25400</xdr:colOff>
      <xdr:row>34</xdr:row>
      <xdr:rowOff>123825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4899660" y="6238875"/>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19050</xdr:rowOff>
    </xdr:from>
    <xdr:to>
      <xdr:col>29</xdr:col>
      <xdr:colOff>127000</xdr:colOff>
      <xdr:row>37</xdr:row>
      <xdr:rowOff>45720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4409440" y="6991350"/>
          <a:ext cx="57912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151765</xdr:rowOff>
    </xdr:from>
    <xdr:ext cx="762000" cy="259080"/>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054600" y="66097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11,199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307975</xdr:rowOff>
    </xdr:from>
    <xdr:to>
      <xdr:col>29</xdr:col>
      <xdr:colOff>167640</xdr:colOff>
      <xdr:row>36</xdr:row>
      <xdr:rowOff>66040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a:xfrm>
          <a:off x="4937760" y="6765925"/>
          <a:ext cx="9144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19050</xdr:rowOff>
    </xdr:from>
    <xdr:to>
      <xdr:col>26</xdr:col>
      <xdr:colOff>50800</xdr:colOff>
      <xdr:row>37</xdr:row>
      <xdr:rowOff>49530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3802380" y="6991350"/>
          <a:ext cx="60706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313055</xdr:rowOff>
    </xdr:from>
    <xdr:to>
      <xdr:col>26</xdr:col>
      <xdr:colOff>101600</xdr:colOff>
      <xdr:row>36</xdr:row>
      <xdr:rowOff>71755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a:xfrm>
          <a:off x="4358640" y="6771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81915</xdr:rowOff>
    </xdr:from>
    <xdr:ext cx="736600" cy="25971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074160" y="653986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11,065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167640</xdr:colOff>
      <xdr:row>37</xdr:row>
      <xdr:rowOff>49530</xdr:rowOff>
    </xdr:from>
    <xdr:to>
      <xdr:col>22</xdr:col>
      <xdr:colOff>114300</xdr:colOff>
      <xdr:row>37</xdr:row>
      <xdr:rowOff>161290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3185160" y="7021830"/>
          <a:ext cx="617220" cy="1117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328295</xdr:rowOff>
    </xdr:from>
    <xdr:to>
      <xdr:col>22</xdr:col>
      <xdr:colOff>165100</xdr:colOff>
      <xdr:row>36</xdr:row>
      <xdr:rowOff>86360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3751580" y="67862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96520</xdr:rowOff>
    </xdr:from>
    <xdr:ext cx="762000" cy="25908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467100" y="655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161290</xdr:rowOff>
    </xdr:from>
    <xdr:to>
      <xdr:col>18</xdr:col>
      <xdr:colOff>167640</xdr:colOff>
      <xdr:row>37</xdr:row>
      <xdr:rowOff>180340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2565400" y="7133590"/>
          <a:ext cx="61976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17780</xdr:rowOff>
    </xdr:from>
    <xdr:to>
      <xdr:col>19</xdr:col>
      <xdr:colOff>38100</xdr:colOff>
      <xdr:row>36</xdr:row>
      <xdr:rowOff>118745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144520" y="6818630"/>
          <a:ext cx="7874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35</xdr:row>
      <xdr:rowOff>128905</xdr:rowOff>
    </xdr:from>
    <xdr:ext cx="762000" cy="25908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849880" y="6586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27940</xdr:rowOff>
    </xdr:from>
    <xdr:to>
      <xdr:col>15</xdr:col>
      <xdr:colOff>101600</xdr:colOff>
      <xdr:row>36</xdr:row>
      <xdr:rowOff>129540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2514600" y="6828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139700</xdr:rowOff>
    </xdr:from>
    <xdr:ext cx="76200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230120" y="659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336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25450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64744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0175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4104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166370</xdr:rowOff>
    </xdr:from>
    <xdr:to>
      <xdr:col>29</xdr:col>
      <xdr:colOff>167640</xdr:colOff>
      <xdr:row>37</xdr:row>
      <xdr:rowOff>96520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a:xfrm>
          <a:off x="4937760" y="6967220"/>
          <a:ext cx="914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138430</xdr:rowOff>
    </xdr:from>
    <xdr:ext cx="762000" cy="259080"/>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054600" y="6939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6,777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139065</xdr:rowOff>
    </xdr:from>
    <xdr:to>
      <xdr:col>26</xdr:col>
      <xdr:colOff>101600</xdr:colOff>
      <xdr:row>37</xdr:row>
      <xdr:rowOff>68580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a:xfrm>
          <a:off x="4358640" y="69399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53975</xdr:rowOff>
    </xdr:from>
    <xdr:ext cx="736600" cy="25781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074160" y="70262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170180</xdr:rowOff>
    </xdr:from>
    <xdr:to>
      <xdr:col>22</xdr:col>
      <xdr:colOff>165100</xdr:colOff>
      <xdr:row>37</xdr:row>
      <xdr:rowOff>100965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3751580" y="69710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84455</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67100" y="7056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6,690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110490</xdr:rowOff>
    </xdr:from>
    <xdr:to>
      <xdr:col>19</xdr:col>
      <xdr:colOff>38100</xdr:colOff>
      <xdr:row>37</xdr:row>
      <xdr:rowOff>212725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3144520" y="7082790"/>
          <a:ext cx="7874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37</xdr:row>
      <xdr:rowOff>196215</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849880" y="716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128905</xdr:rowOff>
    </xdr:from>
    <xdr:to>
      <xdr:col>15</xdr:col>
      <xdr:colOff>101600</xdr:colOff>
      <xdr:row>37</xdr:row>
      <xdr:rowOff>231140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2514600" y="71012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216535</xdr:rowOff>
    </xdr:from>
    <xdr:ext cx="762000" cy="2584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230120" y="7188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3,831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7957" y="72436"/>
          <a:ext cx="374071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77470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6420" y="127000"/>
          <a:ext cx="11168380" cy="624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64135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64000" y="190500"/>
          <a:ext cx="346710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45085</xdr:rowOff>
    </xdr:from>
    <xdr:to>
      <xdr:col>120</xdr:col>
      <xdr:colOff>88900</xdr:colOff>
      <xdr:row>4</xdr:row>
      <xdr:rowOff>38735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83050" y="216535"/>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71120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808450" y="242570"/>
          <a:ext cx="3365500" cy="431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dr:col>85</xdr:col>
      <xdr:colOff>63500</xdr:colOff>
      <xdr:row>1</xdr:row>
      <xdr:rowOff>19050</xdr:rowOff>
    </xdr:from>
    <xdr:to>
      <xdr:col>99</xdr:col>
      <xdr:colOff>57150</xdr:colOff>
      <xdr:row>4</xdr:row>
      <xdr:rowOff>64135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312900" y="190500"/>
          <a:ext cx="234061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45085</xdr:rowOff>
    </xdr:from>
    <xdr:to>
      <xdr:col>99</xdr:col>
      <xdr:colOff>38100</xdr:colOff>
      <xdr:row>4</xdr:row>
      <xdr:rowOff>38735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338300" y="216535"/>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71120</xdr:rowOff>
    </xdr:from>
    <xdr:to>
      <xdr:col>99</xdr:col>
      <xdr:colOff>6350</xdr:colOff>
      <xdr:row>4</xdr:row>
      <xdr:rowOff>13335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63700" y="242570"/>
          <a:ext cx="2239010" cy="44513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32385</xdr:rowOff>
    </xdr:from>
    <xdr:to>
      <xdr:col>57</xdr:col>
      <xdr:colOff>0</xdr:colOff>
      <xdr:row>15</xdr:row>
      <xdr:rowOff>96520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70560" y="874395"/>
          <a:ext cx="8884920" cy="17405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64135</xdr:rowOff>
    </xdr:from>
    <xdr:to>
      <xdr:col>12</xdr:col>
      <xdr:colOff>0</xdr:colOff>
      <xdr:row>15</xdr:row>
      <xdr:rowOff>64135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7560" y="906145"/>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64135</xdr:rowOff>
    </xdr:from>
    <xdr:to>
      <xdr:col>19</xdr:col>
      <xdr:colOff>25400</xdr:colOff>
      <xdr:row>15</xdr:row>
      <xdr:rowOff>64135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71040" y="906145"/>
          <a:ext cx="12395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128,169
125,192
389.08
60,146,931
56,358,555
3,452,111
28,212,057
31,973,774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64135</xdr:rowOff>
    </xdr:from>
    <xdr:to>
      <xdr:col>26</xdr:col>
      <xdr:colOff>127000</xdr:colOff>
      <xdr:row>15</xdr:row>
      <xdr:rowOff>64135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44520" y="906145"/>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84455</xdr:rowOff>
    </xdr:from>
    <xdr:to>
      <xdr:col>37</xdr:col>
      <xdr:colOff>63500</xdr:colOff>
      <xdr:row>10</xdr:row>
      <xdr:rowOff>167640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85640" y="926465"/>
          <a:ext cx="178054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84455</xdr:rowOff>
    </xdr:from>
    <xdr:to>
      <xdr:col>44</xdr:col>
      <xdr:colOff>0</xdr:colOff>
      <xdr:row>10</xdr:row>
      <xdr:rowOff>167640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66180" y="926465"/>
          <a:ext cx="110998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96520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39660" y="938530"/>
          <a:ext cx="566420" cy="9156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122555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85640" y="1680210"/>
          <a:ext cx="178054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122555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29680" y="1680210"/>
          <a:ext cx="335280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32385</xdr:rowOff>
    </xdr:from>
    <xdr:to>
      <xdr:col>66</xdr:col>
      <xdr:colOff>25400</xdr:colOff>
      <xdr:row>11</xdr:row>
      <xdr:rowOff>148590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48520" y="874395"/>
          <a:ext cx="1341120" cy="11220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96520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86010" y="938530"/>
          <a:ext cx="12776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103505</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86010" y="1196340"/>
          <a:ext cx="12776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128905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86010" y="1518920"/>
          <a:ext cx="127762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38735</xdr:rowOff>
    </xdr:from>
    <xdr:to>
      <xdr:col>59</xdr:col>
      <xdr:colOff>127000</xdr:colOff>
      <xdr:row>6</xdr:row>
      <xdr:rowOff>38735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831070" y="1048385"/>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161290</xdr:rowOff>
    </xdr:from>
    <xdr:to>
      <xdr:col>59</xdr:col>
      <xdr:colOff>73025</xdr:colOff>
      <xdr:row>6</xdr:row>
      <xdr:rowOff>90170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85045" y="100330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84455</xdr:rowOff>
    </xdr:from>
    <xdr:to>
      <xdr:col>59</xdr:col>
      <xdr:colOff>73025</xdr:colOff>
      <xdr:row>8</xdr:row>
      <xdr:rowOff>13335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85045" y="126174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154305</xdr:rowOff>
    </xdr:from>
    <xdr:to>
      <xdr:col>59</xdr:col>
      <xdr:colOff>17780</xdr:colOff>
      <xdr:row>9</xdr:row>
      <xdr:rowOff>122555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908540" y="14992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154305</xdr:rowOff>
    </xdr:from>
    <xdr:to>
      <xdr:col>59</xdr:col>
      <xdr:colOff>107950</xdr:colOff>
      <xdr:row>8</xdr:row>
      <xdr:rowOff>154305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50120" y="149923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48895</xdr:rowOff>
    </xdr:from>
    <xdr:to>
      <xdr:col>59</xdr:col>
      <xdr:colOff>17780</xdr:colOff>
      <xdr:row>11</xdr:row>
      <xdr:rowOff>16510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908540" y="172910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50120" y="186690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116205</xdr:rowOff>
    </xdr:from>
    <xdr:ext cx="8896350" cy="26289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9920" y="2802255"/>
          <a:ext cx="88963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90170</xdr:rowOff>
    </xdr:from>
    <xdr:ext cx="6046470" cy="26225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9920" y="3111500"/>
          <a:ext cx="60464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64135</xdr:rowOff>
    </xdr:from>
    <xdr:ext cx="8231505" cy="26289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9920" y="3420745"/>
          <a:ext cx="82315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57785</xdr:rowOff>
    </xdr:from>
    <xdr:to>
      <xdr:col>28</xdr:col>
      <xdr:colOff>114300</xdr:colOff>
      <xdr:row>25</xdr:row>
      <xdr:rowOff>32385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70560" y="39173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57785</xdr:rowOff>
    </xdr:from>
    <xdr:to>
      <xdr:col>12</xdr:col>
      <xdr:colOff>127000</xdr:colOff>
      <xdr:row>26</xdr:row>
      <xdr:rowOff>142240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756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90170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756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57785</xdr:rowOff>
    </xdr:from>
    <xdr:to>
      <xdr:col>18</xdr:col>
      <xdr:colOff>0</xdr:colOff>
      <xdr:row>26</xdr:row>
      <xdr:rowOff>142240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640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90170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640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57785</xdr:rowOff>
    </xdr:from>
    <xdr:to>
      <xdr:col>24</xdr:col>
      <xdr:colOff>0</xdr:colOff>
      <xdr:row>26</xdr:row>
      <xdr:rowOff>142240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822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26</xdr:row>
      <xdr:rowOff>90170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822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84455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70560" y="47231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923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5320" y="45364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84455</xdr:rowOff>
    </xdr:from>
    <xdr:to>
      <xdr:col>28</xdr:col>
      <xdr:colOff>114300</xdr:colOff>
      <xdr:row>41</xdr:row>
      <xdr:rowOff>84455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70560" y="69615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113665</xdr:rowOff>
    </xdr:from>
    <xdr:ext cx="530860" cy="26289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07645" y="682307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45085</xdr:rowOff>
    </xdr:from>
    <xdr:to>
      <xdr:col>28</xdr:col>
      <xdr:colOff>114300</xdr:colOff>
      <xdr:row>39</xdr:row>
      <xdr:rowOff>45085</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70560" y="65868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74930</xdr:rowOff>
    </xdr:from>
    <xdr:ext cx="530860" cy="26289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07645" y="6449060"/>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70560" y="6212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36195</xdr:rowOff>
    </xdr:from>
    <xdr:ext cx="530860" cy="26289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07645" y="607504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142240</xdr:rowOff>
    </xdr:from>
    <xdr:to>
      <xdr:col>28</xdr:col>
      <xdr:colOff>114300</xdr:colOff>
      <xdr:row>34</xdr:row>
      <xdr:rowOff>142240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70560" y="58458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167640</xdr:rowOff>
    </xdr:from>
    <xdr:ext cx="530860" cy="26289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07645" y="5703570"/>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103505</xdr:rowOff>
    </xdr:from>
    <xdr:to>
      <xdr:col>28</xdr:col>
      <xdr:colOff>114300</xdr:colOff>
      <xdr:row>32</xdr:row>
      <xdr:rowOff>103505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70560" y="54717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132715</xdr:rowOff>
    </xdr:from>
    <xdr:ext cx="530860" cy="26225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07645" y="5333365"/>
          <a:ext cx="530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64135</xdr:rowOff>
    </xdr:from>
    <xdr:to>
      <xdr:col>28</xdr:col>
      <xdr:colOff>114300</xdr:colOff>
      <xdr:row>30</xdr:row>
      <xdr:rowOff>64135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70560" y="50971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93980</xdr:rowOff>
    </xdr:from>
    <xdr:ext cx="530860" cy="26225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07645" y="4959350"/>
          <a:ext cx="530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70560" y="47231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55245</xdr:rowOff>
    </xdr:from>
    <xdr:ext cx="594995" cy="26289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85335"/>
          <a:ext cx="594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84455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70560" y="47231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162560</xdr:rowOff>
    </xdr:from>
    <xdr:to>
      <xdr:col>24</xdr:col>
      <xdr:colOff>62865</xdr:colOff>
      <xdr:row>39</xdr:row>
      <xdr:rowOff>42545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084955" y="5027930"/>
          <a:ext cx="127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46990</xdr:rowOff>
    </xdr:from>
    <xdr:ext cx="534670" cy="26289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137660" y="658876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50,071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42545</xdr:rowOff>
    </xdr:from>
    <xdr:to>
      <xdr:col>24</xdr:col>
      <xdr:colOff>152400</xdr:colOff>
      <xdr:row>39</xdr:row>
      <xdr:rowOff>42545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020820" y="65843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108585</xdr:rowOff>
    </xdr:from>
    <xdr:ext cx="534670" cy="26289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137660" y="480631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91,966</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162560</xdr:rowOff>
    </xdr:from>
    <xdr:to>
      <xdr:col>24</xdr:col>
      <xdr:colOff>152400</xdr:colOff>
      <xdr:row>29</xdr:row>
      <xdr:rowOff>162560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020820" y="50279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35</xdr:row>
      <xdr:rowOff>106045</xdr:rowOff>
    </xdr:from>
    <xdr:to>
      <xdr:col>24</xdr:col>
      <xdr:colOff>63500</xdr:colOff>
      <xdr:row>35</xdr:row>
      <xdr:rowOff>151765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352800" y="5977255"/>
          <a:ext cx="7340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72390</xdr:rowOff>
    </xdr:from>
    <xdr:ext cx="534670" cy="26289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137660" y="5775960"/>
          <a:ext cx="53467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49530</xdr:rowOff>
    </xdr:from>
    <xdr:to>
      <xdr:col>24</xdr:col>
      <xdr:colOff>114300</xdr:colOff>
      <xdr:row>35</xdr:row>
      <xdr:rowOff>151765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036060" y="59207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151765</xdr:rowOff>
    </xdr:from>
    <xdr:to>
      <xdr:col>19</xdr:col>
      <xdr:colOff>167640</xdr:colOff>
      <xdr:row>36</xdr:row>
      <xdr:rowOff>16510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565400" y="6022975"/>
          <a:ext cx="7874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60960</xdr:rowOff>
    </xdr:from>
    <xdr:to>
      <xdr:col>20</xdr:col>
      <xdr:colOff>38100</xdr:colOff>
      <xdr:row>35</xdr:row>
      <xdr:rowOff>164465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12160" y="593217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6985</xdr:rowOff>
    </xdr:from>
    <xdr:ext cx="534035" cy="26352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18485" y="5710555"/>
          <a:ext cx="5340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16510</xdr:rowOff>
    </xdr:from>
    <xdr:to>
      <xdr:col>15</xdr:col>
      <xdr:colOff>50800</xdr:colOff>
      <xdr:row>36</xdr:row>
      <xdr:rowOff>20955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790700" y="6055360"/>
          <a:ext cx="7747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61595</xdr:rowOff>
    </xdr:from>
    <xdr:to>
      <xdr:col>15</xdr:col>
      <xdr:colOff>101600</xdr:colOff>
      <xdr:row>35</xdr:row>
      <xdr:rowOff>165100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14600" y="59328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7620</xdr:rowOff>
    </xdr:from>
    <xdr:ext cx="534670" cy="26352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43785" y="571119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36</xdr:row>
      <xdr:rowOff>20955</xdr:rowOff>
    </xdr:from>
    <xdr:to>
      <xdr:col>10</xdr:col>
      <xdr:colOff>114300</xdr:colOff>
      <xdr:row>37</xdr:row>
      <xdr:rowOff>48260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05840" y="6059805"/>
          <a:ext cx="78486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167640</xdr:rowOff>
    </xdr:from>
    <xdr:to>
      <xdr:col>10</xdr:col>
      <xdr:colOff>165100</xdr:colOff>
      <xdr:row>36</xdr:row>
      <xdr:rowOff>102870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39900" y="60388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93345</xdr:rowOff>
    </xdr:from>
    <xdr:ext cx="534670" cy="26225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46225" y="613219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84455</xdr:rowOff>
    </xdr:from>
    <xdr:to>
      <xdr:col>6</xdr:col>
      <xdr:colOff>38100</xdr:colOff>
      <xdr:row>38</xdr:row>
      <xdr:rowOff>13335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65200" y="629094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3810</xdr:rowOff>
    </xdr:from>
    <xdr:ext cx="534035" cy="26289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71525" y="637794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81280</xdr:rowOff>
    </xdr:from>
    <xdr:ext cx="762000" cy="26289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91922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41</xdr:row>
      <xdr:rowOff>81280</xdr:rowOff>
    </xdr:from>
    <xdr:ext cx="762000" cy="26289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1851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81280</xdr:rowOff>
    </xdr:from>
    <xdr:ext cx="762000" cy="26289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3977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81280</xdr:rowOff>
    </xdr:from>
    <xdr:ext cx="762000" cy="26289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230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41</xdr:row>
      <xdr:rowOff>81280</xdr:rowOff>
    </xdr:from>
    <xdr:ext cx="762000" cy="26289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382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53975</xdr:rowOff>
    </xdr:from>
    <xdr:to>
      <xdr:col>24</xdr:col>
      <xdr:colOff>114300</xdr:colOff>
      <xdr:row>35</xdr:row>
      <xdr:rowOff>156845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036060" y="59251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32385</xdr:rowOff>
    </xdr:from>
    <xdr:ext cx="534670" cy="26225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137660" y="590359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100330</xdr:rowOff>
    </xdr:from>
    <xdr:to>
      <xdr:col>20</xdr:col>
      <xdr:colOff>38100</xdr:colOff>
      <xdr:row>36</xdr:row>
      <xdr:rowOff>29845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12160" y="597154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20320</xdr:rowOff>
    </xdr:from>
    <xdr:ext cx="534035" cy="26289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18485" y="605917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138430</xdr:rowOff>
    </xdr:from>
    <xdr:to>
      <xdr:col>15</xdr:col>
      <xdr:colOff>101600</xdr:colOff>
      <xdr:row>36</xdr:row>
      <xdr:rowOff>67945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14600" y="60096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58420</xdr:rowOff>
    </xdr:from>
    <xdr:ext cx="534670" cy="26225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43785" y="609727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144145</xdr:rowOff>
    </xdr:from>
    <xdr:to>
      <xdr:col>10</xdr:col>
      <xdr:colOff>165100</xdr:colOff>
      <xdr:row>36</xdr:row>
      <xdr:rowOff>73025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39900" y="60153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89535</xdr:rowOff>
    </xdr:from>
    <xdr:ext cx="534670" cy="26289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46225" y="579310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167640</xdr:rowOff>
    </xdr:from>
    <xdr:to>
      <xdr:col>6</xdr:col>
      <xdr:colOff>38100</xdr:colOff>
      <xdr:row>37</xdr:row>
      <xdr:rowOff>99060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65200" y="620649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116205</xdr:rowOff>
    </xdr:from>
    <xdr:ext cx="534035" cy="26289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71525" y="5987415"/>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57785</xdr:rowOff>
    </xdr:from>
    <xdr:to>
      <xdr:col>28</xdr:col>
      <xdr:colOff>114300</xdr:colOff>
      <xdr:row>45</xdr:row>
      <xdr:rowOff>32385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70560" y="72701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57785</xdr:rowOff>
    </xdr:from>
    <xdr:to>
      <xdr:col>12</xdr:col>
      <xdr:colOff>127000</xdr:colOff>
      <xdr:row>46</xdr:row>
      <xdr:rowOff>142240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9756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90170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9756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57785</xdr:rowOff>
    </xdr:from>
    <xdr:to>
      <xdr:col>18</xdr:col>
      <xdr:colOff>0</xdr:colOff>
      <xdr:row>46</xdr:row>
      <xdr:rowOff>142240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67640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90170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67640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57785</xdr:rowOff>
    </xdr:from>
    <xdr:to>
      <xdr:col>24</xdr:col>
      <xdr:colOff>0</xdr:colOff>
      <xdr:row>46</xdr:row>
      <xdr:rowOff>142240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6822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46</xdr:row>
      <xdr:rowOff>90170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6822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84455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70560" y="80759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923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55320" y="78892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84455</xdr:rowOff>
    </xdr:from>
    <xdr:to>
      <xdr:col>28</xdr:col>
      <xdr:colOff>114300</xdr:colOff>
      <xdr:row>61</xdr:row>
      <xdr:rowOff>84455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70560" y="103143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113665</xdr:rowOff>
    </xdr:from>
    <xdr:ext cx="530860" cy="26289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07645" y="1017587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100330</xdr:rowOff>
    </xdr:from>
    <xdr:to>
      <xdr:col>28</xdr:col>
      <xdr:colOff>114300</xdr:colOff>
      <xdr:row>59</xdr:row>
      <xdr:rowOff>100330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70560" y="99949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130175</xdr:rowOff>
    </xdr:from>
    <xdr:ext cx="530860" cy="26225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07645" y="9857105"/>
          <a:ext cx="530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116840</xdr:rowOff>
    </xdr:from>
    <xdr:to>
      <xdr:col>28</xdr:col>
      <xdr:colOff>114300</xdr:colOff>
      <xdr:row>57</xdr:row>
      <xdr:rowOff>116840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70560" y="96761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146685</xdr:rowOff>
    </xdr:from>
    <xdr:ext cx="530860" cy="26289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07645" y="953833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133350</xdr:rowOff>
    </xdr:from>
    <xdr:to>
      <xdr:col>28</xdr:col>
      <xdr:colOff>114300</xdr:colOff>
      <xdr:row>55</xdr:row>
      <xdr:rowOff>133350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70560" y="9357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163195</xdr:rowOff>
    </xdr:from>
    <xdr:ext cx="530860" cy="26225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07645" y="9219565"/>
          <a:ext cx="530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53</xdr:row>
      <xdr:rowOff>150495</xdr:rowOff>
    </xdr:from>
    <xdr:to>
      <xdr:col>28</xdr:col>
      <xdr:colOff>114300</xdr:colOff>
      <xdr:row>53</xdr:row>
      <xdr:rowOff>150495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70560" y="903922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5715</xdr:rowOff>
    </xdr:from>
    <xdr:ext cx="530860" cy="26289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07645" y="889444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167005</xdr:rowOff>
    </xdr:from>
    <xdr:to>
      <xdr:col>28</xdr:col>
      <xdr:colOff>114300</xdr:colOff>
      <xdr:row>51</xdr:row>
      <xdr:rowOff>167005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70560" y="87204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51</xdr:row>
      <xdr:rowOff>22225</xdr:rowOff>
    </xdr:from>
    <xdr:ext cx="530860" cy="26289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07645" y="857567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70560" y="83947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49</xdr:row>
      <xdr:rowOff>38735</xdr:rowOff>
    </xdr:from>
    <xdr:ext cx="530860" cy="26289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07645" y="825690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70560" y="80759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55245</xdr:rowOff>
    </xdr:from>
    <xdr:ext cx="594995" cy="26289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7938135"/>
          <a:ext cx="594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84455</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70560" y="80759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131445</xdr:rowOff>
    </xdr:from>
    <xdr:to>
      <xdr:col>24</xdr:col>
      <xdr:colOff>62865</xdr:colOff>
      <xdr:row>58</xdr:row>
      <xdr:rowOff>99695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084955" y="8349615"/>
          <a:ext cx="127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104140</xdr:rowOff>
    </xdr:from>
    <xdr:ext cx="534670" cy="262890"/>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137660" y="983107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45,273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99695</xdr:rowOff>
    </xdr:from>
    <xdr:to>
      <xdr:col>24</xdr:col>
      <xdr:colOff>152400</xdr:colOff>
      <xdr:row>58</xdr:row>
      <xdr:rowOff>99695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020820" y="98266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77470</xdr:rowOff>
    </xdr:from>
    <xdr:ext cx="534670" cy="26289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137660" y="812800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91,556</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131445</xdr:rowOff>
    </xdr:from>
    <xdr:to>
      <xdr:col>24</xdr:col>
      <xdr:colOff>152400</xdr:colOff>
      <xdr:row>49</xdr:row>
      <xdr:rowOff>131445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020820" y="83496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53</xdr:row>
      <xdr:rowOff>154305</xdr:rowOff>
    </xdr:from>
    <xdr:to>
      <xdr:col>24</xdr:col>
      <xdr:colOff>63500</xdr:colOff>
      <xdr:row>54</xdr:row>
      <xdr:rowOff>28575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352800" y="9043035"/>
          <a:ext cx="73406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29210</xdr:rowOff>
    </xdr:from>
    <xdr:ext cx="534670" cy="26225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137660" y="9085580"/>
          <a:ext cx="53467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66,183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50800</xdr:rowOff>
    </xdr:from>
    <xdr:to>
      <xdr:col>24</xdr:col>
      <xdr:colOff>114300</xdr:colOff>
      <xdr:row>54</xdr:row>
      <xdr:rowOff>153670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036060" y="910717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154305</xdr:rowOff>
    </xdr:from>
    <xdr:to>
      <xdr:col>19</xdr:col>
      <xdr:colOff>167640</xdr:colOff>
      <xdr:row>55</xdr:row>
      <xdr:rowOff>23495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565400" y="9043035"/>
          <a:ext cx="7874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16510</xdr:rowOff>
    </xdr:from>
    <xdr:to>
      <xdr:col>20</xdr:col>
      <xdr:colOff>38100</xdr:colOff>
      <xdr:row>54</xdr:row>
      <xdr:rowOff>118745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312160" y="9072880"/>
          <a:ext cx="787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110490</xdr:rowOff>
    </xdr:from>
    <xdr:ext cx="534035" cy="26289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118485" y="916686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23495</xdr:rowOff>
    </xdr:from>
    <xdr:to>
      <xdr:col>15</xdr:col>
      <xdr:colOff>50800</xdr:colOff>
      <xdr:row>56</xdr:row>
      <xdr:rowOff>114300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790700" y="9247505"/>
          <a:ext cx="7747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132080</xdr:rowOff>
    </xdr:from>
    <xdr:to>
      <xdr:col>15</xdr:col>
      <xdr:colOff>101600</xdr:colOff>
      <xdr:row>55</xdr:row>
      <xdr:rowOff>60960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514600" y="91884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78105</xdr:rowOff>
    </xdr:from>
    <xdr:ext cx="534670" cy="26289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43785" y="896683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56</xdr:row>
      <xdr:rowOff>114300</xdr:rowOff>
    </xdr:from>
    <xdr:to>
      <xdr:col>10</xdr:col>
      <xdr:colOff>114300</xdr:colOff>
      <xdr:row>57</xdr:row>
      <xdr:rowOff>53975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005840" y="9505950"/>
          <a:ext cx="78486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113030</xdr:rowOff>
    </xdr:from>
    <xdr:to>
      <xdr:col>10</xdr:col>
      <xdr:colOff>165100</xdr:colOff>
      <xdr:row>56</xdr:row>
      <xdr:rowOff>41910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39900" y="93370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58420</xdr:rowOff>
    </xdr:from>
    <xdr:ext cx="534670" cy="26225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46225" y="911479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113665</xdr:rowOff>
    </xdr:from>
    <xdr:to>
      <xdr:col>6</xdr:col>
      <xdr:colOff>38100</xdr:colOff>
      <xdr:row>56</xdr:row>
      <xdr:rowOff>42545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65200" y="933767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59055</xdr:rowOff>
    </xdr:from>
    <xdr:ext cx="534035" cy="26225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71525" y="9115425"/>
          <a:ext cx="53403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81280</xdr:rowOff>
    </xdr:from>
    <xdr:ext cx="762000" cy="26289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91922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61</xdr:row>
      <xdr:rowOff>81280</xdr:rowOff>
    </xdr:from>
    <xdr:ext cx="762000" cy="26289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1851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81280</xdr:rowOff>
    </xdr:from>
    <xdr:ext cx="762000" cy="26289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3977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81280</xdr:rowOff>
    </xdr:from>
    <xdr:ext cx="762000" cy="26289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230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61</xdr:row>
      <xdr:rowOff>81280</xdr:rowOff>
    </xdr:from>
    <xdr:ext cx="762000" cy="26289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382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53</xdr:row>
      <xdr:rowOff>151130</xdr:rowOff>
    </xdr:from>
    <xdr:to>
      <xdr:col>24</xdr:col>
      <xdr:colOff>114300</xdr:colOff>
      <xdr:row>54</xdr:row>
      <xdr:rowOff>80010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036060" y="90398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167640</xdr:rowOff>
    </xdr:from>
    <xdr:ext cx="534670" cy="262890"/>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137660" y="888873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103505</xdr:rowOff>
    </xdr:from>
    <xdr:to>
      <xdr:col>20</xdr:col>
      <xdr:colOff>38100</xdr:colOff>
      <xdr:row>54</xdr:row>
      <xdr:rowOff>32385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312160" y="899223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52</xdr:row>
      <xdr:rowOff>49530</xdr:rowOff>
    </xdr:from>
    <xdr:ext cx="534035" cy="26289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118485" y="877062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146685</xdr:rowOff>
    </xdr:from>
    <xdr:to>
      <xdr:col>15</xdr:col>
      <xdr:colOff>101600</xdr:colOff>
      <xdr:row>55</xdr:row>
      <xdr:rowOff>75565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514600" y="92030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66675</xdr:rowOff>
    </xdr:from>
    <xdr:ext cx="534670" cy="26225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43785" y="929068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62230</xdr:rowOff>
    </xdr:from>
    <xdr:to>
      <xdr:col>10</xdr:col>
      <xdr:colOff>165100</xdr:colOff>
      <xdr:row>56</xdr:row>
      <xdr:rowOff>165735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39900" y="945388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156210</xdr:rowOff>
    </xdr:from>
    <xdr:ext cx="534670" cy="26352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46225" y="954786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2540</xdr:rowOff>
    </xdr:from>
    <xdr:to>
      <xdr:col>6</xdr:col>
      <xdr:colOff>38100</xdr:colOff>
      <xdr:row>57</xdr:row>
      <xdr:rowOff>106045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65200" y="95618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96520</xdr:rowOff>
    </xdr:from>
    <xdr:ext cx="534035" cy="26225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71525" y="9655810"/>
          <a:ext cx="53403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51,886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57785</xdr:rowOff>
    </xdr:from>
    <xdr:to>
      <xdr:col>28</xdr:col>
      <xdr:colOff>114300</xdr:colOff>
      <xdr:row>65</xdr:row>
      <xdr:rowOff>32385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70560" y="106229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57785</xdr:rowOff>
    </xdr:from>
    <xdr:to>
      <xdr:col>12</xdr:col>
      <xdr:colOff>127000</xdr:colOff>
      <xdr:row>66</xdr:row>
      <xdr:rowOff>142240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9756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90170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9756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57785</xdr:rowOff>
    </xdr:from>
    <xdr:to>
      <xdr:col>18</xdr:col>
      <xdr:colOff>0</xdr:colOff>
      <xdr:row>66</xdr:row>
      <xdr:rowOff>142240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67640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90170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67640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57785</xdr:rowOff>
    </xdr:from>
    <xdr:to>
      <xdr:col>24</xdr:col>
      <xdr:colOff>0</xdr:colOff>
      <xdr:row>66</xdr:row>
      <xdr:rowOff>142240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6822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66</xdr:row>
      <xdr:rowOff>90170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6822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84455</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70560" y="114287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923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55320" y="112420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84455</xdr:rowOff>
    </xdr:from>
    <xdr:to>
      <xdr:col>28</xdr:col>
      <xdr:colOff>114300</xdr:colOff>
      <xdr:row>81</xdr:row>
      <xdr:rowOff>84455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70560" y="136671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45085</xdr:rowOff>
    </xdr:from>
    <xdr:to>
      <xdr:col>28</xdr:col>
      <xdr:colOff>114300</xdr:colOff>
      <xdr:row>79</xdr:row>
      <xdr:rowOff>45085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70560" y="132924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74930</xdr:rowOff>
    </xdr:from>
    <xdr:ext cx="248920" cy="26289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67360" y="1315466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70560" y="129184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36195</xdr:rowOff>
    </xdr:from>
    <xdr:ext cx="467360" cy="26289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71780" y="1278064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74</xdr:row>
      <xdr:rowOff>142240</xdr:rowOff>
    </xdr:from>
    <xdr:to>
      <xdr:col>28</xdr:col>
      <xdr:colOff>114300</xdr:colOff>
      <xdr:row>74</xdr:row>
      <xdr:rowOff>142240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70560" y="125514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73</xdr:row>
      <xdr:rowOff>167640</xdr:rowOff>
    </xdr:from>
    <xdr:ext cx="467360" cy="26289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71780" y="1240917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72</xdr:row>
      <xdr:rowOff>103505</xdr:rowOff>
    </xdr:from>
    <xdr:to>
      <xdr:col>28</xdr:col>
      <xdr:colOff>114300</xdr:colOff>
      <xdr:row>72</xdr:row>
      <xdr:rowOff>103505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70560" y="121773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71</xdr:row>
      <xdr:rowOff>132715</xdr:rowOff>
    </xdr:from>
    <xdr:ext cx="467360" cy="26225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71780" y="1203896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70</xdr:row>
      <xdr:rowOff>64135</xdr:rowOff>
    </xdr:from>
    <xdr:to>
      <xdr:col>28</xdr:col>
      <xdr:colOff>114300</xdr:colOff>
      <xdr:row>70</xdr:row>
      <xdr:rowOff>64135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70560" y="118027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93980</xdr:rowOff>
    </xdr:from>
    <xdr:ext cx="530860" cy="26225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07645" y="11664950"/>
          <a:ext cx="530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70560" y="114287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55245</xdr:rowOff>
    </xdr:from>
    <xdr:ext cx="530860" cy="26289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07645" y="1129093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84455</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670560" y="114287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167640</xdr:rowOff>
    </xdr:from>
    <xdr:to>
      <xdr:col>24</xdr:col>
      <xdr:colOff>62865</xdr:colOff>
      <xdr:row>78</xdr:row>
      <xdr:rowOff>18415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084955" y="11738610"/>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22225</xdr:rowOff>
    </xdr:from>
    <xdr:ext cx="469900" cy="262890"/>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137660" y="1310195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18415</xdr:rowOff>
    </xdr:from>
    <xdr:to>
      <xdr:col>24</xdr:col>
      <xdr:colOff>152400</xdr:colOff>
      <xdr:row>78</xdr:row>
      <xdr:rowOff>18415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020820" y="130981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118110</xdr:rowOff>
    </xdr:from>
    <xdr:ext cx="534670" cy="26289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137660" y="1152144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12,510</a:t>
          </a:r>
          <a:endParaRPr kumimoji="1" lang="ja-JP" altLang="en-US" sz="1000" b="1">
            <a:latin typeface="ＭＳ Ｐゴシック"/>
            <a:ea typeface="ＭＳ Ｐゴシック"/>
          </a:endParaRPr>
        </a:p>
      </xdr:txBody>
    </xdr:sp>
    <xdr:clientData/>
  </xdr:oneCellAnchor>
  <xdr:twoCellAnchor>
    <xdr:from>
      <xdr:col>23</xdr:col>
      <xdr:colOff>165100</xdr:colOff>
      <xdr:row>69</xdr:row>
      <xdr:rowOff>167640</xdr:rowOff>
    </xdr:from>
    <xdr:to>
      <xdr:col>24</xdr:col>
      <xdr:colOff>152400</xdr:colOff>
      <xdr:row>69</xdr:row>
      <xdr:rowOff>167640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020820" y="117386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76</xdr:row>
      <xdr:rowOff>22860</xdr:rowOff>
    </xdr:from>
    <xdr:to>
      <xdr:col>24</xdr:col>
      <xdr:colOff>63500</xdr:colOff>
      <xdr:row>76</xdr:row>
      <xdr:rowOff>50165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352800" y="12767310"/>
          <a:ext cx="7340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81280</xdr:rowOff>
    </xdr:from>
    <xdr:ext cx="469900" cy="262890"/>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137660" y="12490450"/>
          <a:ext cx="4699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57785</xdr:rowOff>
    </xdr:from>
    <xdr:to>
      <xdr:col>24</xdr:col>
      <xdr:colOff>114300</xdr:colOff>
      <xdr:row>75</xdr:row>
      <xdr:rowOff>161290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036060" y="126345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149225</xdr:rowOff>
    </xdr:from>
    <xdr:to>
      <xdr:col>19</xdr:col>
      <xdr:colOff>167640</xdr:colOff>
      <xdr:row>76</xdr:row>
      <xdr:rowOff>50165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565400" y="12726035"/>
          <a:ext cx="7874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80010</xdr:rowOff>
    </xdr:from>
    <xdr:to>
      <xdr:col>20</xdr:col>
      <xdr:colOff>38100</xdr:colOff>
      <xdr:row>76</xdr:row>
      <xdr:rowOff>8890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312160" y="1265682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25400</xdr:rowOff>
    </xdr:from>
    <xdr:ext cx="469900" cy="26225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150870" y="1243457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149225</xdr:rowOff>
    </xdr:from>
    <xdr:to>
      <xdr:col>15</xdr:col>
      <xdr:colOff>50800</xdr:colOff>
      <xdr:row>76</xdr:row>
      <xdr:rowOff>8890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790700" y="12726035"/>
          <a:ext cx="7747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88900</xdr:rowOff>
    </xdr:from>
    <xdr:to>
      <xdr:col>15</xdr:col>
      <xdr:colOff>101600</xdr:colOff>
      <xdr:row>76</xdr:row>
      <xdr:rowOff>17780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514600" y="126657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34925</xdr:rowOff>
    </xdr:from>
    <xdr:ext cx="469900" cy="26289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353310" y="1244409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75</xdr:row>
      <xdr:rowOff>151130</xdr:rowOff>
    </xdr:from>
    <xdr:to>
      <xdr:col>10</xdr:col>
      <xdr:colOff>114300</xdr:colOff>
      <xdr:row>76</xdr:row>
      <xdr:rowOff>8890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005840" y="12727940"/>
          <a:ext cx="7848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151130</xdr:rowOff>
    </xdr:from>
    <xdr:to>
      <xdr:col>10</xdr:col>
      <xdr:colOff>165100</xdr:colOff>
      <xdr:row>76</xdr:row>
      <xdr:rowOff>80010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739900" y="127279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71120</xdr:rowOff>
    </xdr:from>
    <xdr:ext cx="469265" cy="26289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578610" y="12815570"/>
          <a:ext cx="4692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158750</xdr:rowOff>
    </xdr:from>
    <xdr:to>
      <xdr:col>6</xdr:col>
      <xdr:colOff>38100</xdr:colOff>
      <xdr:row>76</xdr:row>
      <xdr:rowOff>87630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965200" y="1273556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78740</xdr:rowOff>
    </xdr:from>
    <xdr:ext cx="469900" cy="26289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03910" y="1282319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81280</xdr:rowOff>
    </xdr:from>
    <xdr:ext cx="762000" cy="26289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91922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81</xdr:row>
      <xdr:rowOff>81280</xdr:rowOff>
    </xdr:from>
    <xdr:ext cx="762000" cy="26289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1851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81280</xdr:rowOff>
    </xdr:from>
    <xdr:ext cx="762000" cy="26289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3977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81280</xdr:rowOff>
    </xdr:from>
    <xdr:ext cx="762000" cy="26289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6230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81</xdr:row>
      <xdr:rowOff>81280</xdr:rowOff>
    </xdr:from>
    <xdr:ext cx="762000" cy="26289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382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146050</xdr:rowOff>
    </xdr:from>
    <xdr:to>
      <xdr:col>24</xdr:col>
      <xdr:colOff>114300</xdr:colOff>
      <xdr:row>76</xdr:row>
      <xdr:rowOff>74930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036060" y="127228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123825</xdr:rowOff>
    </xdr:from>
    <xdr:ext cx="469900" cy="26225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137660" y="1270063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167640</xdr:rowOff>
    </xdr:from>
    <xdr:to>
      <xdr:col>20</xdr:col>
      <xdr:colOff>38100</xdr:colOff>
      <xdr:row>76</xdr:row>
      <xdr:rowOff>100965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312160" y="12744450"/>
          <a:ext cx="787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92075</xdr:rowOff>
    </xdr:from>
    <xdr:ext cx="469900" cy="26225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150870" y="1283652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97155</xdr:rowOff>
    </xdr:from>
    <xdr:to>
      <xdr:col>15</xdr:col>
      <xdr:colOff>101600</xdr:colOff>
      <xdr:row>76</xdr:row>
      <xdr:rowOff>26035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514600" y="126739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17145</xdr:rowOff>
    </xdr:from>
    <xdr:ext cx="469900" cy="26289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353310" y="1276159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131445</xdr:rowOff>
    </xdr:from>
    <xdr:to>
      <xdr:col>10</xdr:col>
      <xdr:colOff>165100</xdr:colOff>
      <xdr:row>76</xdr:row>
      <xdr:rowOff>60325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739900" y="127082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77470</xdr:rowOff>
    </xdr:from>
    <xdr:ext cx="469265" cy="26289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578610" y="12486640"/>
          <a:ext cx="4692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99060</xdr:rowOff>
    </xdr:from>
    <xdr:to>
      <xdr:col>6</xdr:col>
      <xdr:colOff>38100</xdr:colOff>
      <xdr:row>76</xdr:row>
      <xdr:rowOff>28575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965200" y="1267587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45085</xdr:rowOff>
    </xdr:from>
    <xdr:ext cx="469900" cy="26352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03910" y="1245425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57785</xdr:rowOff>
    </xdr:from>
    <xdr:to>
      <xdr:col>28</xdr:col>
      <xdr:colOff>114300</xdr:colOff>
      <xdr:row>85</xdr:row>
      <xdr:rowOff>32385</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670560" y="139757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57785</xdr:rowOff>
    </xdr:from>
    <xdr:to>
      <xdr:col>12</xdr:col>
      <xdr:colOff>127000</xdr:colOff>
      <xdr:row>86</xdr:row>
      <xdr:rowOff>142240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9756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90170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9756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57785</xdr:rowOff>
    </xdr:from>
    <xdr:to>
      <xdr:col>18</xdr:col>
      <xdr:colOff>0</xdr:colOff>
      <xdr:row>86</xdr:row>
      <xdr:rowOff>142240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67640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90170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67640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57785</xdr:rowOff>
    </xdr:from>
    <xdr:to>
      <xdr:col>24</xdr:col>
      <xdr:colOff>0</xdr:colOff>
      <xdr:row>86</xdr:row>
      <xdr:rowOff>142240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6822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86</xdr:row>
      <xdr:rowOff>90170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6822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670560" y="14781530"/>
          <a:ext cx="413766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923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655320" y="145948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70560" y="17056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860" cy="2584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07645" y="16913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70560" y="16675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860"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07645" y="16532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70560" y="16294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86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0764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70560" y="15913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7708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70560" y="15532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389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64135</xdr:rowOff>
    </xdr:from>
    <xdr:to>
      <xdr:col>28</xdr:col>
      <xdr:colOff>114300</xdr:colOff>
      <xdr:row>90</xdr:row>
      <xdr:rowOff>64135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70560" y="151555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93980</xdr:rowOff>
    </xdr:from>
    <xdr:ext cx="594995" cy="26225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017750"/>
          <a:ext cx="5949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70560" y="147815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55245</xdr:rowOff>
    </xdr:from>
    <xdr:ext cx="594995" cy="26289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643735"/>
          <a:ext cx="594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70560" y="14781530"/>
          <a:ext cx="413766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49530</xdr:rowOff>
    </xdr:from>
    <xdr:to>
      <xdr:col>24</xdr:col>
      <xdr:colOff>62865</xdr:colOff>
      <xdr:row>96</xdr:row>
      <xdr:rowOff>1905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084955" y="15308580"/>
          <a:ext cx="1270" cy="809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6350</xdr:rowOff>
    </xdr:from>
    <xdr:ext cx="534670" cy="2584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137660" y="161226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89,222</a:t>
          </a:r>
          <a:endParaRPr kumimoji="1" lang="ja-JP" altLang="en-US" sz="1000" b="1">
            <a:latin typeface="ＭＳ Ｐゴシック"/>
            <a:ea typeface="ＭＳ Ｐゴシック"/>
          </a:endParaRPr>
        </a:p>
      </xdr:txBody>
    </xdr:sp>
    <xdr:clientData/>
  </xdr:oneCellAnchor>
  <xdr:twoCellAnchor>
    <xdr:from>
      <xdr:col>23</xdr:col>
      <xdr:colOff>165100</xdr:colOff>
      <xdr:row>96</xdr:row>
      <xdr:rowOff>1905</xdr:rowOff>
    </xdr:from>
    <xdr:to>
      <xdr:col>24</xdr:col>
      <xdr:colOff>152400</xdr:colOff>
      <xdr:row>96</xdr:row>
      <xdr:rowOff>1905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020820" y="161182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167640</xdr:rowOff>
    </xdr:from>
    <xdr:ext cx="598805" cy="26162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137660" y="15091410"/>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131,749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49530</xdr:rowOff>
    </xdr:from>
    <xdr:to>
      <xdr:col>24</xdr:col>
      <xdr:colOff>152400</xdr:colOff>
      <xdr:row>91</xdr:row>
      <xdr:rowOff>49530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020820" y="153085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95</xdr:row>
      <xdr:rowOff>116840</xdr:rowOff>
    </xdr:from>
    <xdr:to>
      <xdr:col>24</xdr:col>
      <xdr:colOff>63500</xdr:colOff>
      <xdr:row>96</xdr:row>
      <xdr:rowOff>60960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352800" y="16061690"/>
          <a:ext cx="73406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114300</xdr:rowOff>
    </xdr:from>
    <xdr:ext cx="598805" cy="25908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137660" y="155448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93</xdr:row>
      <xdr:rowOff>91440</xdr:rowOff>
    </xdr:from>
    <xdr:to>
      <xdr:col>24</xdr:col>
      <xdr:colOff>114300</xdr:colOff>
      <xdr:row>94</xdr:row>
      <xdr:rowOff>21590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036060" y="1569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23495</xdr:rowOff>
    </xdr:from>
    <xdr:to>
      <xdr:col>19</xdr:col>
      <xdr:colOff>167640</xdr:colOff>
      <xdr:row>96</xdr:row>
      <xdr:rowOff>60960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565400" y="15968345"/>
          <a:ext cx="7874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80645</xdr:rowOff>
    </xdr:from>
    <xdr:to>
      <xdr:col>20</xdr:col>
      <xdr:colOff>38100</xdr:colOff>
      <xdr:row>95</xdr:row>
      <xdr:rowOff>10795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312160" y="158540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27305</xdr:rowOff>
    </xdr:from>
    <xdr:ext cx="59880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086100" y="15629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23495</xdr:rowOff>
    </xdr:from>
    <xdr:to>
      <xdr:col>15</xdr:col>
      <xdr:colOff>50800</xdr:colOff>
      <xdr:row>97</xdr:row>
      <xdr:rowOff>86360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790700" y="15968345"/>
          <a:ext cx="774700" cy="405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20320</xdr:rowOff>
    </xdr:from>
    <xdr:to>
      <xdr:col>15</xdr:col>
      <xdr:colOff>101600</xdr:colOff>
      <xdr:row>93</xdr:row>
      <xdr:rowOff>121920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514600" y="1562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91</xdr:row>
      <xdr:rowOff>138430</xdr:rowOff>
    </xdr:from>
    <xdr:ext cx="59880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311400" y="1539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97</xdr:row>
      <xdr:rowOff>86360</xdr:rowOff>
    </xdr:from>
    <xdr:to>
      <xdr:col>10</xdr:col>
      <xdr:colOff>114300</xdr:colOff>
      <xdr:row>98</xdr:row>
      <xdr:rowOff>33020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005840" y="16374110"/>
          <a:ext cx="78486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126365</xdr:rowOff>
    </xdr:from>
    <xdr:to>
      <xdr:col>10</xdr:col>
      <xdr:colOff>165100</xdr:colOff>
      <xdr:row>96</xdr:row>
      <xdr:rowOff>56515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739900" y="160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73025</xdr:rowOff>
    </xdr:from>
    <xdr:ext cx="53467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546225" y="15846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27940</xdr:rowOff>
    </xdr:from>
    <xdr:to>
      <xdr:col>6</xdr:col>
      <xdr:colOff>38100</xdr:colOff>
      <xdr:row>96</xdr:row>
      <xdr:rowOff>129540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965200" y="16144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146050</xdr:rowOff>
    </xdr:from>
    <xdr:ext cx="534035" cy="2584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71525" y="15919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9192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1851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3977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230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8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66040</xdr:rowOff>
    </xdr:from>
    <xdr:to>
      <xdr:col>24</xdr:col>
      <xdr:colOff>114300</xdr:colOff>
      <xdr:row>95</xdr:row>
      <xdr:rowOff>167640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036060" y="160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152400</xdr:rowOff>
    </xdr:from>
    <xdr:ext cx="534670"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137660" y="15925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92,192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10160</xdr:rowOff>
    </xdr:from>
    <xdr:to>
      <xdr:col>20</xdr:col>
      <xdr:colOff>38100</xdr:colOff>
      <xdr:row>96</xdr:row>
      <xdr:rowOff>111760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312160" y="16126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102870</xdr:rowOff>
    </xdr:from>
    <xdr:ext cx="53403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118485" y="16219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144145</xdr:rowOff>
    </xdr:from>
    <xdr:to>
      <xdr:col>15</xdr:col>
      <xdr:colOff>101600</xdr:colOff>
      <xdr:row>95</xdr:row>
      <xdr:rowOff>74930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514600" y="15917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65405</xdr:rowOff>
    </xdr:from>
    <xdr:ext cx="534670" cy="2584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343785" y="16010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35560</xdr:rowOff>
    </xdr:from>
    <xdr:to>
      <xdr:col>10</xdr:col>
      <xdr:colOff>165100</xdr:colOff>
      <xdr:row>97</xdr:row>
      <xdr:rowOff>137160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739900" y="163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128270</xdr:rowOff>
    </xdr:from>
    <xdr:ext cx="53467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546225" y="16416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153670</xdr:rowOff>
    </xdr:from>
    <xdr:to>
      <xdr:col>6</xdr:col>
      <xdr:colOff>38100</xdr:colOff>
      <xdr:row>98</xdr:row>
      <xdr:rowOff>83820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965200" y="16441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74930</xdr:rowOff>
    </xdr:from>
    <xdr:ext cx="534035" cy="2584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71525" y="16534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57785</xdr:rowOff>
    </xdr:from>
    <xdr:to>
      <xdr:col>59</xdr:col>
      <xdr:colOff>50800</xdr:colOff>
      <xdr:row>25</xdr:row>
      <xdr:rowOff>32385</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826760" y="3917315"/>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57785</xdr:rowOff>
    </xdr:from>
    <xdr:to>
      <xdr:col>43</xdr:col>
      <xdr:colOff>63500</xdr:colOff>
      <xdr:row>26</xdr:row>
      <xdr:rowOff>142240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593090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90170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593090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57785</xdr:rowOff>
    </xdr:from>
    <xdr:to>
      <xdr:col>48</xdr:col>
      <xdr:colOff>127000</xdr:colOff>
      <xdr:row>26</xdr:row>
      <xdr:rowOff>142240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83260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90170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83260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57785</xdr:rowOff>
    </xdr:from>
    <xdr:to>
      <xdr:col>54</xdr:col>
      <xdr:colOff>127000</xdr:colOff>
      <xdr:row>26</xdr:row>
      <xdr:rowOff>142240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8384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26</xdr:row>
      <xdr:rowOff>90170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8384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84455</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5826760" y="4723130"/>
          <a:ext cx="41148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923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788660" y="45364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84455</xdr:rowOff>
    </xdr:from>
    <xdr:to>
      <xdr:col>59</xdr:col>
      <xdr:colOff>50800</xdr:colOff>
      <xdr:row>41</xdr:row>
      <xdr:rowOff>84455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826760" y="69615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100330</xdr:rowOff>
    </xdr:from>
    <xdr:to>
      <xdr:col>59</xdr:col>
      <xdr:colOff>50800</xdr:colOff>
      <xdr:row>39</xdr:row>
      <xdr:rowOff>100330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826760" y="6642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130175</xdr:rowOff>
    </xdr:from>
    <xdr:ext cx="248920" cy="26225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600700" y="6504305"/>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116840</xdr:rowOff>
    </xdr:from>
    <xdr:to>
      <xdr:col>59</xdr:col>
      <xdr:colOff>50800</xdr:colOff>
      <xdr:row>37</xdr:row>
      <xdr:rowOff>116840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826760" y="63233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146685</xdr:rowOff>
    </xdr:from>
    <xdr:ext cx="530860" cy="26289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363845" y="618553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133350</xdr:rowOff>
    </xdr:from>
    <xdr:to>
      <xdr:col>59</xdr:col>
      <xdr:colOff>50800</xdr:colOff>
      <xdr:row>35</xdr:row>
      <xdr:rowOff>133350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826760" y="60045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163195</xdr:rowOff>
    </xdr:from>
    <xdr:ext cx="530860" cy="26225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363845" y="5866765"/>
          <a:ext cx="530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150495</xdr:rowOff>
    </xdr:from>
    <xdr:to>
      <xdr:col>59</xdr:col>
      <xdr:colOff>50800</xdr:colOff>
      <xdr:row>33</xdr:row>
      <xdr:rowOff>150495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826760" y="568642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5715</xdr:rowOff>
    </xdr:from>
    <xdr:ext cx="530860" cy="26289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363845" y="554164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167005</xdr:rowOff>
    </xdr:from>
    <xdr:to>
      <xdr:col>59</xdr:col>
      <xdr:colOff>50800</xdr:colOff>
      <xdr:row>31</xdr:row>
      <xdr:rowOff>167005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826760" y="53676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5630" cy="26289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299710" y="5222875"/>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826760" y="50419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38735</xdr:rowOff>
    </xdr:from>
    <xdr:ext cx="595630" cy="26289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299710" y="4904105"/>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5826760" y="47231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55245</xdr:rowOff>
    </xdr:from>
    <xdr:ext cx="595630" cy="262890"/>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299710" y="4585335"/>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84455</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5826760" y="4723130"/>
          <a:ext cx="41148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32</xdr:row>
      <xdr:rowOff>146050</xdr:rowOff>
    </xdr:from>
    <xdr:to>
      <xdr:col>54</xdr:col>
      <xdr:colOff>167640</xdr:colOff>
      <xdr:row>38</xdr:row>
      <xdr:rowOff>53975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220200" y="5514340"/>
          <a:ext cx="0" cy="913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57785</xdr:rowOff>
    </xdr:from>
    <xdr:ext cx="534670" cy="26225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9271000" y="643191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19,919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53975</xdr:rowOff>
    </xdr:from>
    <xdr:to>
      <xdr:col>55</xdr:col>
      <xdr:colOff>88900</xdr:colOff>
      <xdr:row>38</xdr:row>
      <xdr:rowOff>53975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154160" y="64281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91440</xdr:rowOff>
    </xdr:from>
    <xdr:ext cx="598805" cy="26225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9271000" y="5292090"/>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106,171</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146050</xdr:rowOff>
    </xdr:from>
    <xdr:to>
      <xdr:col>55</xdr:col>
      <xdr:colOff>88900</xdr:colOff>
      <xdr:row>32</xdr:row>
      <xdr:rowOff>146050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154160" y="5514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6350</xdr:rowOff>
    </xdr:from>
    <xdr:to>
      <xdr:col>55</xdr:col>
      <xdr:colOff>0</xdr:colOff>
      <xdr:row>36</xdr:row>
      <xdr:rowOff>59690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496300" y="6045200"/>
          <a:ext cx="7239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144780</xdr:rowOff>
    </xdr:from>
    <xdr:ext cx="534670" cy="262890"/>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9271000" y="6015990"/>
          <a:ext cx="53467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166370</xdr:rowOff>
    </xdr:from>
    <xdr:to>
      <xdr:col>55</xdr:col>
      <xdr:colOff>50800</xdr:colOff>
      <xdr:row>36</xdr:row>
      <xdr:rowOff>95250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192260" y="603758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36</xdr:row>
      <xdr:rowOff>59690</xdr:rowOff>
    </xdr:from>
    <xdr:to>
      <xdr:col>50</xdr:col>
      <xdr:colOff>114300</xdr:colOff>
      <xdr:row>36</xdr:row>
      <xdr:rowOff>127000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711440" y="6098540"/>
          <a:ext cx="78486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153670</xdr:rowOff>
    </xdr:from>
    <xdr:to>
      <xdr:col>50</xdr:col>
      <xdr:colOff>165100</xdr:colOff>
      <xdr:row>36</xdr:row>
      <xdr:rowOff>83185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445500" y="60248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99695</xdr:rowOff>
    </xdr:from>
    <xdr:ext cx="534670" cy="26225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251825" y="580326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130810</xdr:rowOff>
    </xdr:from>
    <xdr:to>
      <xdr:col>45</xdr:col>
      <xdr:colOff>167640</xdr:colOff>
      <xdr:row>36</xdr:row>
      <xdr:rowOff>127000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24040" y="5163820"/>
          <a:ext cx="787400" cy="1002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167640</xdr:rowOff>
    </xdr:from>
    <xdr:to>
      <xdr:col>46</xdr:col>
      <xdr:colOff>38100</xdr:colOff>
      <xdr:row>36</xdr:row>
      <xdr:rowOff>101600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670800" y="6038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118110</xdr:rowOff>
    </xdr:from>
    <xdr:ext cx="534035" cy="26289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477125" y="582168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130810</xdr:rowOff>
    </xdr:from>
    <xdr:to>
      <xdr:col>41</xdr:col>
      <xdr:colOff>50800</xdr:colOff>
      <xdr:row>37</xdr:row>
      <xdr:rowOff>129540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149340" y="5163820"/>
          <a:ext cx="774700" cy="1172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125730</xdr:rowOff>
    </xdr:from>
    <xdr:to>
      <xdr:col>41</xdr:col>
      <xdr:colOff>101600</xdr:colOff>
      <xdr:row>30</xdr:row>
      <xdr:rowOff>54610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873240" y="49911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71755</xdr:rowOff>
    </xdr:from>
    <xdr:ext cx="598805" cy="26289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0040" y="4769485"/>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122555</xdr:rowOff>
    </xdr:from>
    <xdr:to>
      <xdr:col>36</xdr:col>
      <xdr:colOff>165100</xdr:colOff>
      <xdr:row>37</xdr:row>
      <xdr:rowOff>51435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098540" y="61614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68580</xdr:rowOff>
    </xdr:from>
    <xdr:ext cx="534670" cy="26289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5904865" y="593979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81280</xdr:rowOff>
    </xdr:from>
    <xdr:ext cx="762000" cy="26289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0525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81280</xdr:rowOff>
    </xdr:from>
    <xdr:ext cx="762000" cy="26289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3286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41</xdr:row>
      <xdr:rowOff>81280</xdr:rowOff>
    </xdr:from>
    <xdr:ext cx="762000" cy="26289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438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81280</xdr:rowOff>
    </xdr:from>
    <xdr:ext cx="762000" cy="26289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564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81280</xdr:rowOff>
    </xdr:from>
    <xdr:ext cx="762000" cy="26289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59817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128905</xdr:rowOff>
    </xdr:from>
    <xdr:to>
      <xdr:col>55</xdr:col>
      <xdr:colOff>50800</xdr:colOff>
      <xdr:row>36</xdr:row>
      <xdr:rowOff>57785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192260" y="600011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151765</xdr:rowOff>
    </xdr:from>
    <xdr:ext cx="534670" cy="262890"/>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9271000" y="585533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8255</xdr:rowOff>
    </xdr:from>
    <xdr:to>
      <xdr:col>50</xdr:col>
      <xdr:colOff>165100</xdr:colOff>
      <xdr:row>36</xdr:row>
      <xdr:rowOff>111760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445500" y="60471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102870</xdr:rowOff>
    </xdr:from>
    <xdr:ext cx="534670" cy="26289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251825" y="614172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75565</xdr:rowOff>
    </xdr:from>
    <xdr:to>
      <xdr:col>46</xdr:col>
      <xdr:colOff>38100</xdr:colOff>
      <xdr:row>37</xdr:row>
      <xdr:rowOff>4445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670800" y="611441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167640</xdr:rowOff>
    </xdr:from>
    <xdr:ext cx="534035" cy="26289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477125" y="620649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79375</xdr:rowOff>
    </xdr:from>
    <xdr:to>
      <xdr:col>41</xdr:col>
      <xdr:colOff>101600</xdr:colOff>
      <xdr:row>31</xdr:row>
      <xdr:rowOff>8255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873240" y="511238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167640</xdr:rowOff>
    </xdr:from>
    <xdr:ext cx="598805" cy="26289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0040" y="5200650"/>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78105</xdr:rowOff>
    </xdr:from>
    <xdr:to>
      <xdr:col>36</xdr:col>
      <xdr:colOff>165100</xdr:colOff>
      <xdr:row>38</xdr:row>
      <xdr:rowOff>6985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098540" y="62845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167640</xdr:rowOff>
    </xdr:from>
    <xdr:ext cx="534670" cy="26289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5904865" y="637413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57785</xdr:rowOff>
    </xdr:from>
    <xdr:to>
      <xdr:col>59</xdr:col>
      <xdr:colOff>50800</xdr:colOff>
      <xdr:row>45</xdr:row>
      <xdr:rowOff>32385</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5826760" y="7270115"/>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57785</xdr:rowOff>
    </xdr:from>
    <xdr:to>
      <xdr:col>43</xdr:col>
      <xdr:colOff>63500</xdr:colOff>
      <xdr:row>46</xdr:row>
      <xdr:rowOff>142240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593090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90170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593090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57785</xdr:rowOff>
    </xdr:from>
    <xdr:to>
      <xdr:col>48</xdr:col>
      <xdr:colOff>127000</xdr:colOff>
      <xdr:row>46</xdr:row>
      <xdr:rowOff>142240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83260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90170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83260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57785</xdr:rowOff>
    </xdr:from>
    <xdr:to>
      <xdr:col>54</xdr:col>
      <xdr:colOff>127000</xdr:colOff>
      <xdr:row>46</xdr:row>
      <xdr:rowOff>142240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8384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46</xdr:row>
      <xdr:rowOff>90170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8384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84455</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5826760" y="8075930"/>
          <a:ext cx="41148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923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88660" y="78892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84455</xdr:rowOff>
    </xdr:from>
    <xdr:to>
      <xdr:col>59</xdr:col>
      <xdr:colOff>50800</xdr:colOff>
      <xdr:row>61</xdr:row>
      <xdr:rowOff>84455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826760" y="103143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45085</xdr:rowOff>
    </xdr:from>
    <xdr:to>
      <xdr:col>59</xdr:col>
      <xdr:colOff>50800</xdr:colOff>
      <xdr:row>59</xdr:row>
      <xdr:rowOff>45085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826760" y="99396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74930</xdr:rowOff>
    </xdr:from>
    <xdr:ext cx="248920" cy="26289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600700" y="980186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826760" y="95656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36195</xdr:rowOff>
    </xdr:from>
    <xdr:ext cx="530860" cy="26289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363845" y="942784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142240</xdr:rowOff>
    </xdr:from>
    <xdr:to>
      <xdr:col>59</xdr:col>
      <xdr:colOff>50800</xdr:colOff>
      <xdr:row>54</xdr:row>
      <xdr:rowOff>142240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826760" y="91986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167640</xdr:rowOff>
    </xdr:from>
    <xdr:ext cx="530860" cy="26289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363845" y="9056370"/>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103505</xdr:rowOff>
    </xdr:from>
    <xdr:to>
      <xdr:col>59</xdr:col>
      <xdr:colOff>50800</xdr:colOff>
      <xdr:row>52</xdr:row>
      <xdr:rowOff>103505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826760" y="88245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132715</xdr:rowOff>
    </xdr:from>
    <xdr:ext cx="530860" cy="26225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363845" y="8686165"/>
          <a:ext cx="530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64135</xdr:rowOff>
    </xdr:from>
    <xdr:to>
      <xdr:col>59</xdr:col>
      <xdr:colOff>50800</xdr:colOff>
      <xdr:row>50</xdr:row>
      <xdr:rowOff>64135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5826760" y="84499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93980</xdr:rowOff>
    </xdr:from>
    <xdr:ext cx="595630" cy="26225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299710" y="831215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5826760" y="80759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55245</xdr:rowOff>
    </xdr:from>
    <xdr:ext cx="595630" cy="262890"/>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299710" y="7938135"/>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84455</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5826760" y="8075930"/>
          <a:ext cx="41148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50</xdr:row>
      <xdr:rowOff>104775</xdr:rowOff>
    </xdr:from>
    <xdr:to>
      <xdr:col>54</xdr:col>
      <xdr:colOff>167640</xdr:colOff>
      <xdr:row>58</xdr:row>
      <xdr:rowOff>34925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220200" y="8490585"/>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38735</xdr:rowOff>
    </xdr:from>
    <xdr:ext cx="534670" cy="262890"/>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9271000" y="976566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14,293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34925</xdr:rowOff>
    </xdr:from>
    <xdr:to>
      <xdr:col>55</xdr:col>
      <xdr:colOff>88900</xdr:colOff>
      <xdr:row>58</xdr:row>
      <xdr:rowOff>34925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154160" y="97618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50800</xdr:rowOff>
    </xdr:from>
    <xdr:ext cx="598805" cy="262890"/>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9271000" y="8268970"/>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116,901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104775</xdr:rowOff>
    </xdr:from>
    <xdr:to>
      <xdr:col>55</xdr:col>
      <xdr:colOff>88900</xdr:colOff>
      <xdr:row>50</xdr:row>
      <xdr:rowOff>104775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154160" y="84905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94615</xdr:rowOff>
    </xdr:from>
    <xdr:to>
      <xdr:col>55</xdr:col>
      <xdr:colOff>0</xdr:colOff>
      <xdr:row>55</xdr:row>
      <xdr:rowOff>147955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496300" y="9318625"/>
          <a:ext cx="7239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45720</xdr:rowOff>
    </xdr:from>
    <xdr:ext cx="534670" cy="26352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9271000" y="9102090"/>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22225</xdr:rowOff>
    </xdr:from>
    <xdr:to>
      <xdr:col>55</xdr:col>
      <xdr:colOff>50800</xdr:colOff>
      <xdr:row>55</xdr:row>
      <xdr:rowOff>125730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192260" y="92462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55</xdr:row>
      <xdr:rowOff>147955</xdr:rowOff>
    </xdr:from>
    <xdr:to>
      <xdr:col>50</xdr:col>
      <xdr:colOff>114300</xdr:colOff>
      <xdr:row>56</xdr:row>
      <xdr:rowOff>79375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711440" y="9371965"/>
          <a:ext cx="78486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55245</xdr:rowOff>
    </xdr:from>
    <xdr:to>
      <xdr:col>50</xdr:col>
      <xdr:colOff>165100</xdr:colOff>
      <xdr:row>55</xdr:row>
      <xdr:rowOff>158750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445500" y="92792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1270</xdr:rowOff>
    </xdr:from>
    <xdr:ext cx="534670" cy="26289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251825" y="905764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86995</xdr:rowOff>
    </xdr:from>
    <xdr:to>
      <xdr:col>45</xdr:col>
      <xdr:colOff>167640</xdr:colOff>
      <xdr:row>56</xdr:row>
      <xdr:rowOff>79375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24040" y="9311005"/>
          <a:ext cx="7874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55245</xdr:rowOff>
    </xdr:from>
    <xdr:to>
      <xdr:col>46</xdr:col>
      <xdr:colOff>38100</xdr:colOff>
      <xdr:row>55</xdr:row>
      <xdr:rowOff>158750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670800" y="92792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1270</xdr:rowOff>
    </xdr:from>
    <xdr:ext cx="534035" cy="26289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477125" y="905764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52</xdr:row>
      <xdr:rowOff>69850</xdr:rowOff>
    </xdr:from>
    <xdr:to>
      <xdr:col>41</xdr:col>
      <xdr:colOff>50800</xdr:colOff>
      <xdr:row>55</xdr:row>
      <xdr:rowOff>86995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149340" y="8790940"/>
          <a:ext cx="774700" cy="520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136525</xdr:rowOff>
    </xdr:from>
    <xdr:to>
      <xdr:col>41</xdr:col>
      <xdr:colOff>101600</xdr:colOff>
      <xdr:row>55</xdr:row>
      <xdr:rowOff>66040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873240" y="91928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82550</xdr:rowOff>
    </xdr:from>
    <xdr:ext cx="534670" cy="26352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2425" y="897128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8255</xdr:rowOff>
    </xdr:from>
    <xdr:to>
      <xdr:col>36</xdr:col>
      <xdr:colOff>165100</xdr:colOff>
      <xdr:row>54</xdr:row>
      <xdr:rowOff>111760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098540" y="90646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102870</xdr:rowOff>
    </xdr:from>
    <xdr:ext cx="534670" cy="26289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5904865" y="915924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81280</xdr:rowOff>
    </xdr:from>
    <xdr:ext cx="762000" cy="26289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0525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81280</xdr:rowOff>
    </xdr:from>
    <xdr:ext cx="762000" cy="26289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3286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61</xdr:row>
      <xdr:rowOff>81280</xdr:rowOff>
    </xdr:from>
    <xdr:ext cx="762000" cy="26289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438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81280</xdr:rowOff>
    </xdr:from>
    <xdr:ext cx="762000" cy="26289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564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81280</xdr:rowOff>
    </xdr:from>
    <xdr:ext cx="762000" cy="26289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59817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43180</xdr:rowOff>
    </xdr:from>
    <xdr:to>
      <xdr:col>55</xdr:col>
      <xdr:colOff>50800</xdr:colOff>
      <xdr:row>55</xdr:row>
      <xdr:rowOff>146685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192260" y="92671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20955</xdr:rowOff>
    </xdr:from>
    <xdr:ext cx="534670" cy="262890"/>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9271000" y="924496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95885</xdr:rowOff>
    </xdr:from>
    <xdr:to>
      <xdr:col>50</xdr:col>
      <xdr:colOff>165100</xdr:colOff>
      <xdr:row>56</xdr:row>
      <xdr:rowOff>24765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445500" y="93198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16510</xdr:rowOff>
    </xdr:from>
    <xdr:ext cx="534670" cy="26289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251825" y="940816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27305</xdr:rowOff>
    </xdr:from>
    <xdr:to>
      <xdr:col>46</xdr:col>
      <xdr:colOff>38100</xdr:colOff>
      <xdr:row>56</xdr:row>
      <xdr:rowOff>130810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670800" y="94189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121920</xdr:rowOff>
    </xdr:from>
    <xdr:ext cx="534035" cy="26289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477125" y="951357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35560</xdr:rowOff>
    </xdr:from>
    <xdr:to>
      <xdr:col>41</xdr:col>
      <xdr:colOff>101600</xdr:colOff>
      <xdr:row>55</xdr:row>
      <xdr:rowOff>138430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873240" y="92595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129540</xdr:rowOff>
    </xdr:from>
    <xdr:ext cx="534670" cy="26225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2425" y="935355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52</xdr:row>
      <xdr:rowOff>17780</xdr:rowOff>
    </xdr:from>
    <xdr:to>
      <xdr:col>36</xdr:col>
      <xdr:colOff>165100</xdr:colOff>
      <xdr:row>52</xdr:row>
      <xdr:rowOff>120650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098540" y="87388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50</xdr:row>
      <xdr:rowOff>137795</xdr:rowOff>
    </xdr:from>
    <xdr:ext cx="534670" cy="26352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5904865" y="852360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57785</xdr:rowOff>
    </xdr:from>
    <xdr:to>
      <xdr:col>59</xdr:col>
      <xdr:colOff>50800</xdr:colOff>
      <xdr:row>65</xdr:row>
      <xdr:rowOff>32385</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5826760" y="10622915"/>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57785</xdr:rowOff>
    </xdr:from>
    <xdr:to>
      <xdr:col>43</xdr:col>
      <xdr:colOff>63500</xdr:colOff>
      <xdr:row>66</xdr:row>
      <xdr:rowOff>142240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593090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90170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593090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57785</xdr:rowOff>
    </xdr:from>
    <xdr:to>
      <xdr:col>48</xdr:col>
      <xdr:colOff>127000</xdr:colOff>
      <xdr:row>66</xdr:row>
      <xdr:rowOff>142240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83260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90170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83260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57785</xdr:rowOff>
    </xdr:from>
    <xdr:to>
      <xdr:col>54</xdr:col>
      <xdr:colOff>127000</xdr:colOff>
      <xdr:row>66</xdr:row>
      <xdr:rowOff>142240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8384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66</xdr:row>
      <xdr:rowOff>90170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8384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84455</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5826760" y="11428730"/>
          <a:ext cx="41148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923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788660" y="112420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84455</xdr:rowOff>
    </xdr:from>
    <xdr:to>
      <xdr:col>59</xdr:col>
      <xdr:colOff>50800</xdr:colOff>
      <xdr:row>81</xdr:row>
      <xdr:rowOff>84455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826760" y="136671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142240</xdr:rowOff>
    </xdr:from>
    <xdr:to>
      <xdr:col>59</xdr:col>
      <xdr:colOff>50800</xdr:colOff>
      <xdr:row>78</xdr:row>
      <xdr:rowOff>142240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826760" y="132219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167640</xdr:rowOff>
    </xdr:from>
    <xdr:ext cx="248920" cy="26289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600700" y="1307973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826760" y="127698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55245</xdr:rowOff>
    </xdr:from>
    <xdr:ext cx="530860" cy="26289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363845" y="1263205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84455</xdr:rowOff>
    </xdr:from>
    <xdr:to>
      <xdr:col>59</xdr:col>
      <xdr:colOff>50800</xdr:colOff>
      <xdr:row>73</xdr:row>
      <xdr:rowOff>84455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826760" y="123259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113665</xdr:rowOff>
    </xdr:from>
    <xdr:ext cx="530860" cy="26289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363845" y="1218755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142240</xdr:rowOff>
    </xdr:from>
    <xdr:to>
      <xdr:col>59</xdr:col>
      <xdr:colOff>50800</xdr:colOff>
      <xdr:row>70</xdr:row>
      <xdr:rowOff>142240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826760" y="118808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167640</xdr:rowOff>
    </xdr:from>
    <xdr:ext cx="530860" cy="26289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363845" y="11738610"/>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5826760" y="114287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55245</xdr:rowOff>
    </xdr:from>
    <xdr:ext cx="530860" cy="26289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363845" y="1129093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84455</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5826760" y="11428730"/>
          <a:ext cx="41148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71</xdr:row>
      <xdr:rowOff>160020</xdr:rowOff>
    </xdr:from>
    <xdr:to>
      <xdr:col>54</xdr:col>
      <xdr:colOff>167640</xdr:colOff>
      <xdr:row>78</xdr:row>
      <xdr:rowOff>139065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220200" y="1206627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378460" cy="262890"/>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9271000" y="13223240"/>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139065</xdr:rowOff>
    </xdr:from>
    <xdr:to>
      <xdr:col>55</xdr:col>
      <xdr:colOff>88900</xdr:colOff>
      <xdr:row>78</xdr:row>
      <xdr:rowOff>139065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154160" y="132187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106045</xdr:rowOff>
    </xdr:from>
    <xdr:ext cx="534670" cy="262890"/>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9271000" y="1184465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51,730</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160020</xdr:rowOff>
    </xdr:from>
    <xdr:to>
      <xdr:col>55</xdr:col>
      <xdr:colOff>88900</xdr:colOff>
      <xdr:row>71</xdr:row>
      <xdr:rowOff>160020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154160" y="120662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133985</xdr:rowOff>
    </xdr:from>
    <xdr:to>
      <xdr:col>55</xdr:col>
      <xdr:colOff>0</xdr:colOff>
      <xdr:row>77</xdr:row>
      <xdr:rowOff>163195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496300" y="13046075"/>
          <a:ext cx="7239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17145</xdr:rowOff>
    </xdr:from>
    <xdr:ext cx="534670" cy="262890"/>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9271000" y="12761595"/>
          <a:ext cx="53467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167640</xdr:rowOff>
    </xdr:from>
    <xdr:to>
      <xdr:col>55</xdr:col>
      <xdr:colOff>50800</xdr:colOff>
      <xdr:row>77</xdr:row>
      <xdr:rowOff>96520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192260" y="1291209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77</xdr:row>
      <xdr:rowOff>99695</xdr:rowOff>
    </xdr:from>
    <xdr:to>
      <xdr:col>50</xdr:col>
      <xdr:colOff>114300</xdr:colOff>
      <xdr:row>77</xdr:row>
      <xdr:rowOff>163195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711440" y="13011785"/>
          <a:ext cx="78486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24765</xdr:rowOff>
    </xdr:from>
    <xdr:to>
      <xdr:col>50</xdr:col>
      <xdr:colOff>165100</xdr:colOff>
      <xdr:row>77</xdr:row>
      <xdr:rowOff>128270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445500" y="129368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145415</xdr:rowOff>
    </xdr:from>
    <xdr:ext cx="534670" cy="26289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251825" y="1272222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155575</xdr:rowOff>
    </xdr:from>
    <xdr:to>
      <xdr:col>45</xdr:col>
      <xdr:colOff>167640</xdr:colOff>
      <xdr:row>77</xdr:row>
      <xdr:rowOff>99695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24040" y="12900025"/>
          <a:ext cx="7874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167005</xdr:rowOff>
    </xdr:from>
    <xdr:to>
      <xdr:col>46</xdr:col>
      <xdr:colOff>38100</xdr:colOff>
      <xdr:row>77</xdr:row>
      <xdr:rowOff>95885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670800" y="1291145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113030</xdr:rowOff>
    </xdr:from>
    <xdr:ext cx="534035" cy="26289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477125" y="1268984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28575</xdr:rowOff>
    </xdr:from>
    <xdr:to>
      <xdr:col>41</xdr:col>
      <xdr:colOff>50800</xdr:colOff>
      <xdr:row>76</xdr:row>
      <xdr:rowOff>155575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149340" y="12605385"/>
          <a:ext cx="7747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72390</xdr:rowOff>
    </xdr:from>
    <xdr:to>
      <xdr:col>41</xdr:col>
      <xdr:colOff>101600</xdr:colOff>
      <xdr:row>77</xdr:row>
      <xdr:rowOff>1270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873240" y="128168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17780</xdr:rowOff>
    </xdr:from>
    <xdr:ext cx="534670" cy="26289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2425" y="1259459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50800</xdr:rowOff>
    </xdr:from>
    <xdr:to>
      <xdr:col>36</xdr:col>
      <xdr:colOff>165100</xdr:colOff>
      <xdr:row>75</xdr:row>
      <xdr:rowOff>153035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098540" y="126276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144780</xdr:rowOff>
    </xdr:from>
    <xdr:ext cx="534670" cy="26289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5904865" y="1272159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81280</xdr:rowOff>
    </xdr:from>
    <xdr:ext cx="762000" cy="26289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0525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81280</xdr:rowOff>
    </xdr:from>
    <xdr:ext cx="762000" cy="26289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3286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81</xdr:row>
      <xdr:rowOff>81280</xdr:rowOff>
    </xdr:from>
    <xdr:ext cx="762000" cy="26289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438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81280</xdr:rowOff>
    </xdr:from>
    <xdr:ext cx="762000" cy="26289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564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81280</xdr:rowOff>
    </xdr:from>
    <xdr:ext cx="762000" cy="26289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59817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82550</xdr:rowOff>
    </xdr:from>
    <xdr:to>
      <xdr:col>55</xdr:col>
      <xdr:colOff>50800</xdr:colOff>
      <xdr:row>78</xdr:row>
      <xdr:rowOff>12065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192260" y="1299464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60325</xdr:rowOff>
    </xdr:from>
    <xdr:ext cx="469900" cy="26225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9271000" y="1297241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111760</xdr:rowOff>
    </xdr:from>
    <xdr:to>
      <xdr:col>50</xdr:col>
      <xdr:colOff>165100</xdr:colOff>
      <xdr:row>78</xdr:row>
      <xdr:rowOff>40640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445500" y="130238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31750</xdr:rowOff>
    </xdr:from>
    <xdr:ext cx="469265" cy="26225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284210" y="13111480"/>
          <a:ext cx="4692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48895</xdr:rowOff>
    </xdr:from>
    <xdr:to>
      <xdr:col>46</xdr:col>
      <xdr:colOff>38100</xdr:colOff>
      <xdr:row>77</xdr:row>
      <xdr:rowOff>151130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670800" y="1296098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142875</xdr:rowOff>
    </xdr:from>
    <xdr:ext cx="469900" cy="26289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09510" y="1305496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104775</xdr:rowOff>
    </xdr:from>
    <xdr:to>
      <xdr:col>41</xdr:col>
      <xdr:colOff>101600</xdr:colOff>
      <xdr:row>77</xdr:row>
      <xdr:rowOff>33655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873240" y="1284922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24130</xdr:rowOff>
    </xdr:from>
    <xdr:ext cx="534670" cy="26225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2425" y="1293622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151130</xdr:rowOff>
    </xdr:from>
    <xdr:to>
      <xdr:col>36</xdr:col>
      <xdr:colOff>165100</xdr:colOff>
      <xdr:row>75</xdr:row>
      <xdr:rowOff>80010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098540" y="125603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96520</xdr:rowOff>
    </xdr:from>
    <xdr:ext cx="534670" cy="26225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5904865" y="1233805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57785</xdr:rowOff>
    </xdr:from>
    <xdr:to>
      <xdr:col>59</xdr:col>
      <xdr:colOff>50800</xdr:colOff>
      <xdr:row>85</xdr:row>
      <xdr:rowOff>32385</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5826760" y="13975715"/>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57785</xdr:rowOff>
    </xdr:from>
    <xdr:to>
      <xdr:col>43</xdr:col>
      <xdr:colOff>63500</xdr:colOff>
      <xdr:row>86</xdr:row>
      <xdr:rowOff>142240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3090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90170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593090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57785</xdr:rowOff>
    </xdr:from>
    <xdr:to>
      <xdr:col>48</xdr:col>
      <xdr:colOff>127000</xdr:colOff>
      <xdr:row>86</xdr:row>
      <xdr:rowOff>142240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83260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90170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83260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57785</xdr:rowOff>
    </xdr:from>
    <xdr:to>
      <xdr:col>54</xdr:col>
      <xdr:colOff>127000</xdr:colOff>
      <xdr:row>86</xdr:row>
      <xdr:rowOff>142240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8384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86</xdr:row>
      <xdr:rowOff>90170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8384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5826760" y="14781530"/>
          <a:ext cx="41148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923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788660" y="145948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826760" y="17056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826760" y="16675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600700" y="1653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826760" y="16294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860"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36384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826760" y="15913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860" cy="2584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363845" y="15770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826760" y="15532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860"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363845" y="15389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64135</xdr:rowOff>
    </xdr:from>
    <xdr:to>
      <xdr:col>59</xdr:col>
      <xdr:colOff>50800</xdr:colOff>
      <xdr:row>90</xdr:row>
      <xdr:rowOff>64135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826760" y="151555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93980</xdr:rowOff>
    </xdr:from>
    <xdr:ext cx="530860" cy="26225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363845" y="15017750"/>
          <a:ext cx="530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5826760" y="147815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55245</xdr:rowOff>
    </xdr:from>
    <xdr:ext cx="595630" cy="26289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299710" y="14643735"/>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5826760" y="14781530"/>
          <a:ext cx="41148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90</xdr:row>
      <xdr:rowOff>133350</xdr:rowOff>
    </xdr:from>
    <xdr:to>
      <xdr:col>54</xdr:col>
      <xdr:colOff>167640</xdr:colOff>
      <xdr:row>98</xdr:row>
      <xdr:rowOff>96520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220200" y="1522476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100330</xdr:rowOff>
    </xdr:from>
    <xdr:ext cx="469900" cy="2584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9271000" y="165595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6,252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96520</xdr:rowOff>
    </xdr:from>
    <xdr:to>
      <xdr:col>55</xdr:col>
      <xdr:colOff>88900</xdr:colOff>
      <xdr:row>98</xdr:row>
      <xdr:rowOff>96520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154160" y="165557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79375</xdr:rowOff>
    </xdr:from>
    <xdr:ext cx="534670" cy="262890"/>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9271000" y="1500314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76,418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133350</xdr:rowOff>
    </xdr:from>
    <xdr:to>
      <xdr:col>55</xdr:col>
      <xdr:colOff>88900</xdr:colOff>
      <xdr:row>90</xdr:row>
      <xdr:rowOff>133350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154160" y="152247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63500</xdr:rowOff>
    </xdr:from>
    <xdr:to>
      <xdr:col>55</xdr:col>
      <xdr:colOff>0</xdr:colOff>
      <xdr:row>95</xdr:row>
      <xdr:rowOff>168275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496300" y="16008350"/>
          <a:ext cx="7239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70485</xdr:rowOff>
    </xdr:from>
    <xdr:ext cx="534670" cy="259080"/>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9271000" y="16015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92075</xdr:rowOff>
    </xdr:from>
    <xdr:to>
      <xdr:col>55</xdr:col>
      <xdr:colOff>50800</xdr:colOff>
      <xdr:row>96</xdr:row>
      <xdr:rowOff>22225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192260" y="16036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95</xdr:row>
      <xdr:rowOff>168275</xdr:rowOff>
    </xdr:from>
    <xdr:to>
      <xdr:col>50</xdr:col>
      <xdr:colOff>114300</xdr:colOff>
      <xdr:row>96</xdr:row>
      <xdr:rowOff>139065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711440" y="16113125"/>
          <a:ext cx="78486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114300</xdr:rowOff>
    </xdr:from>
    <xdr:to>
      <xdr:col>50</xdr:col>
      <xdr:colOff>165100</xdr:colOff>
      <xdr:row>96</xdr:row>
      <xdr:rowOff>44450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445500" y="16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60960</xdr:rowOff>
    </xdr:from>
    <xdr:ext cx="53467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251825" y="15834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29,679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22860</xdr:rowOff>
    </xdr:from>
    <xdr:to>
      <xdr:col>45</xdr:col>
      <xdr:colOff>167640</xdr:colOff>
      <xdr:row>96</xdr:row>
      <xdr:rowOff>139065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24040" y="16139160"/>
          <a:ext cx="7874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168910</xdr:rowOff>
    </xdr:from>
    <xdr:to>
      <xdr:col>46</xdr:col>
      <xdr:colOff>38100</xdr:colOff>
      <xdr:row>96</xdr:row>
      <xdr:rowOff>99060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670800" y="16113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115570</xdr:rowOff>
    </xdr:from>
    <xdr:ext cx="53403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477125" y="15888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22860</xdr:rowOff>
    </xdr:from>
    <xdr:to>
      <xdr:col>41</xdr:col>
      <xdr:colOff>50800</xdr:colOff>
      <xdr:row>97</xdr:row>
      <xdr:rowOff>6350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149340" y="16139160"/>
          <a:ext cx="7747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77470</xdr:rowOff>
    </xdr:from>
    <xdr:to>
      <xdr:col>41</xdr:col>
      <xdr:colOff>101600</xdr:colOff>
      <xdr:row>96</xdr:row>
      <xdr:rowOff>7620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87324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24130</xdr:rowOff>
    </xdr:from>
    <xdr:ext cx="53467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2425" y="15797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156845</xdr:rowOff>
    </xdr:from>
    <xdr:to>
      <xdr:col>36</xdr:col>
      <xdr:colOff>165100</xdr:colOff>
      <xdr:row>96</xdr:row>
      <xdr:rowOff>86995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098540" y="1610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103505</xdr:rowOff>
    </xdr:from>
    <xdr:ext cx="53467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5904865" y="15876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0525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3286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43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564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59817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12065</xdr:rowOff>
    </xdr:from>
    <xdr:to>
      <xdr:col>55</xdr:col>
      <xdr:colOff>50800</xdr:colOff>
      <xdr:row>95</xdr:row>
      <xdr:rowOff>113665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192260" y="15956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34925</xdr:rowOff>
    </xdr:from>
    <xdr:ext cx="534670" cy="259080"/>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9271000" y="15808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117475</xdr:rowOff>
    </xdr:from>
    <xdr:to>
      <xdr:col>50</xdr:col>
      <xdr:colOff>165100</xdr:colOff>
      <xdr:row>96</xdr:row>
      <xdr:rowOff>47625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445500" y="160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38735</xdr:rowOff>
    </xdr:from>
    <xdr:ext cx="53467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251825" y="16155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88265</xdr:rowOff>
    </xdr:from>
    <xdr:to>
      <xdr:col>46</xdr:col>
      <xdr:colOff>38100</xdr:colOff>
      <xdr:row>97</xdr:row>
      <xdr:rowOff>18415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670800" y="16204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9525</xdr:rowOff>
    </xdr:from>
    <xdr:ext cx="534035" cy="2584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477125" y="16297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143510</xdr:rowOff>
    </xdr:from>
    <xdr:to>
      <xdr:col>41</xdr:col>
      <xdr:colOff>101600</xdr:colOff>
      <xdr:row>96</xdr:row>
      <xdr:rowOff>73660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873240" y="160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64770</xdr:rowOff>
    </xdr:from>
    <xdr:ext cx="534670" cy="2584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2425" y="161810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126365</xdr:rowOff>
    </xdr:from>
    <xdr:to>
      <xdr:col>36</xdr:col>
      <xdr:colOff>165100</xdr:colOff>
      <xdr:row>97</xdr:row>
      <xdr:rowOff>56515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098540" y="162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47625</xdr:rowOff>
    </xdr:from>
    <xdr:ext cx="534670"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5904865" y="16335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57785</xdr:rowOff>
    </xdr:from>
    <xdr:to>
      <xdr:col>89</xdr:col>
      <xdr:colOff>167640</xdr:colOff>
      <xdr:row>25</xdr:row>
      <xdr:rowOff>32385</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0960100" y="3917315"/>
          <a:ext cx="41275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57785</xdr:rowOff>
    </xdr:from>
    <xdr:to>
      <xdr:col>74</xdr:col>
      <xdr:colOff>0</xdr:colOff>
      <xdr:row>26</xdr:row>
      <xdr:rowOff>142240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0642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90170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0642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57785</xdr:rowOff>
    </xdr:from>
    <xdr:to>
      <xdr:col>79</xdr:col>
      <xdr:colOff>63500</xdr:colOff>
      <xdr:row>26</xdr:row>
      <xdr:rowOff>142240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9659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90170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9659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57785</xdr:rowOff>
    </xdr:from>
    <xdr:to>
      <xdr:col>85</xdr:col>
      <xdr:colOff>63500</xdr:colOff>
      <xdr:row>26</xdr:row>
      <xdr:rowOff>142240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97178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26</xdr:row>
      <xdr:rowOff>90170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97178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167640</xdr:colOff>
      <xdr:row>41</xdr:row>
      <xdr:rowOff>84455</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0960100" y="4723130"/>
          <a:ext cx="41275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923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922000" y="45364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84455</xdr:rowOff>
    </xdr:from>
    <xdr:to>
      <xdr:col>89</xdr:col>
      <xdr:colOff>167640</xdr:colOff>
      <xdr:row>41</xdr:row>
      <xdr:rowOff>84455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0960100" y="69615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45085</xdr:rowOff>
    </xdr:from>
    <xdr:to>
      <xdr:col>89</xdr:col>
      <xdr:colOff>167640</xdr:colOff>
      <xdr:row>39</xdr:row>
      <xdr:rowOff>45085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0960100" y="658685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74930</xdr:rowOff>
    </xdr:from>
    <xdr:ext cx="248920" cy="26289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734040" y="644906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167640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0960100" y="621284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36195</xdr:rowOff>
    </xdr:from>
    <xdr:ext cx="467360" cy="26289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561320" y="607504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142240</xdr:rowOff>
    </xdr:from>
    <xdr:to>
      <xdr:col>89</xdr:col>
      <xdr:colOff>167640</xdr:colOff>
      <xdr:row>34</xdr:row>
      <xdr:rowOff>142240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0960100" y="584581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167640</xdr:rowOff>
    </xdr:from>
    <xdr:ext cx="467360" cy="26289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561320" y="570357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103505</xdr:rowOff>
    </xdr:from>
    <xdr:to>
      <xdr:col>89</xdr:col>
      <xdr:colOff>167640</xdr:colOff>
      <xdr:row>32</xdr:row>
      <xdr:rowOff>103505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0960100" y="54717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31</xdr:row>
      <xdr:rowOff>132715</xdr:rowOff>
    </xdr:from>
    <xdr:ext cx="467360" cy="26225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561320" y="533336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64135</xdr:rowOff>
    </xdr:from>
    <xdr:to>
      <xdr:col>89</xdr:col>
      <xdr:colOff>167640</xdr:colOff>
      <xdr:row>30</xdr:row>
      <xdr:rowOff>64135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0960100" y="50971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29</xdr:row>
      <xdr:rowOff>93980</xdr:rowOff>
    </xdr:from>
    <xdr:ext cx="467360" cy="26225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561320" y="4959350"/>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167640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0960100" y="47231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55245</xdr:rowOff>
    </xdr:from>
    <xdr:ext cx="531495" cy="26289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0497185" y="4585335"/>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167640</xdr:colOff>
      <xdr:row>41</xdr:row>
      <xdr:rowOff>84455</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0960100" y="4723130"/>
          <a:ext cx="41275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29845</xdr:rowOff>
    </xdr:from>
    <xdr:to>
      <xdr:col>85</xdr:col>
      <xdr:colOff>126365</xdr:colOff>
      <xdr:row>39</xdr:row>
      <xdr:rowOff>45085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374495" y="5230495"/>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39</xdr:row>
      <xdr:rowOff>49530</xdr:rowOff>
    </xdr:from>
    <xdr:ext cx="249555" cy="262890"/>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4417040" y="659130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45085</xdr:rowOff>
    </xdr:from>
    <xdr:to>
      <xdr:col>86</xdr:col>
      <xdr:colOff>25400</xdr:colOff>
      <xdr:row>39</xdr:row>
      <xdr:rowOff>45085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287500" y="65868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29</xdr:row>
      <xdr:rowOff>149860</xdr:rowOff>
    </xdr:from>
    <xdr:ext cx="469900" cy="262890"/>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4417040" y="501523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7,281</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29845</xdr:rowOff>
    </xdr:from>
    <xdr:to>
      <xdr:col>86</xdr:col>
      <xdr:colOff>25400</xdr:colOff>
      <xdr:row>31</xdr:row>
      <xdr:rowOff>29845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287500" y="52304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26035</xdr:rowOff>
    </xdr:from>
    <xdr:to>
      <xdr:col>85</xdr:col>
      <xdr:colOff>127000</xdr:colOff>
      <xdr:row>39</xdr:row>
      <xdr:rowOff>45085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629640" y="6567805"/>
          <a:ext cx="7467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36</xdr:row>
      <xdr:rowOff>51435</xdr:rowOff>
    </xdr:from>
    <xdr:ext cx="469900" cy="262890"/>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4417040" y="6090285"/>
          <a:ext cx="4699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28575</xdr:rowOff>
    </xdr:from>
    <xdr:to>
      <xdr:col>85</xdr:col>
      <xdr:colOff>167640</xdr:colOff>
      <xdr:row>37</xdr:row>
      <xdr:rowOff>131445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325600" y="6235065"/>
          <a:ext cx="914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165100</xdr:rowOff>
    </xdr:from>
    <xdr:to>
      <xdr:col>81</xdr:col>
      <xdr:colOff>50800</xdr:colOff>
      <xdr:row>39</xdr:row>
      <xdr:rowOff>26035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54940" y="6539230"/>
          <a:ext cx="7747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15240</xdr:rowOff>
    </xdr:from>
    <xdr:to>
      <xdr:col>81</xdr:col>
      <xdr:colOff>101600</xdr:colOff>
      <xdr:row>37</xdr:row>
      <xdr:rowOff>117475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578840" y="62217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35</xdr:row>
      <xdr:rowOff>134620</xdr:rowOff>
    </xdr:from>
    <xdr:ext cx="469900" cy="26289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17550" y="600583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38</xdr:row>
      <xdr:rowOff>165100</xdr:rowOff>
    </xdr:from>
    <xdr:to>
      <xdr:col>76</xdr:col>
      <xdr:colOff>114300</xdr:colOff>
      <xdr:row>39</xdr:row>
      <xdr:rowOff>45085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070080" y="6539230"/>
          <a:ext cx="7848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29845</xdr:rowOff>
    </xdr:from>
    <xdr:to>
      <xdr:col>76</xdr:col>
      <xdr:colOff>165100</xdr:colOff>
      <xdr:row>38</xdr:row>
      <xdr:rowOff>132715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804140" y="640397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36</xdr:row>
      <xdr:rowOff>149860</xdr:rowOff>
    </xdr:from>
    <xdr:ext cx="377825" cy="26289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88570" y="6188710"/>
          <a:ext cx="3778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45085</xdr:rowOff>
    </xdr:from>
    <xdr:to>
      <xdr:col>71</xdr:col>
      <xdr:colOff>167640</xdr:colOff>
      <xdr:row>39</xdr:row>
      <xdr:rowOff>45085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1282680" y="658685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0</xdr:rowOff>
    </xdr:from>
    <xdr:to>
      <xdr:col>72</xdr:col>
      <xdr:colOff>38100</xdr:colOff>
      <xdr:row>37</xdr:row>
      <xdr:rowOff>103505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029440" y="62064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120015</xdr:rowOff>
    </xdr:from>
    <xdr:ext cx="469900" cy="26352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868150" y="599122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31</xdr:row>
      <xdr:rowOff>101600</xdr:rowOff>
    </xdr:from>
    <xdr:to>
      <xdr:col>67</xdr:col>
      <xdr:colOff>101600</xdr:colOff>
      <xdr:row>32</xdr:row>
      <xdr:rowOff>31115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1231880" y="53022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30</xdr:row>
      <xdr:rowOff>48260</xdr:rowOff>
    </xdr:from>
    <xdr:ext cx="469900" cy="26289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070590" y="508127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81280</xdr:rowOff>
    </xdr:from>
    <xdr:ext cx="762000" cy="26289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2087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81280</xdr:rowOff>
    </xdr:from>
    <xdr:ext cx="762000" cy="26289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20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81280</xdr:rowOff>
    </xdr:from>
    <xdr:ext cx="762000" cy="26289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73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41</xdr:row>
      <xdr:rowOff>81280</xdr:rowOff>
    </xdr:from>
    <xdr:ext cx="762000" cy="26289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19024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81280</xdr:rowOff>
    </xdr:from>
    <xdr:ext cx="762000" cy="26289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1150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167640</xdr:rowOff>
    </xdr:from>
    <xdr:to>
      <xdr:col>85</xdr:col>
      <xdr:colOff>167640</xdr:colOff>
      <xdr:row>39</xdr:row>
      <xdr:rowOff>96520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325600" y="6541770"/>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38</xdr:row>
      <xdr:rowOff>81280</xdr:rowOff>
    </xdr:from>
    <xdr:ext cx="249555" cy="262890"/>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4417040" y="645541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149225</xdr:rowOff>
    </xdr:from>
    <xdr:to>
      <xdr:col>81</xdr:col>
      <xdr:colOff>101600</xdr:colOff>
      <xdr:row>39</xdr:row>
      <xdr:rowOff>78105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578840" y="65233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69215</xdr:rowOff>
    </xdr:from>
    <xdr:ext cx="313055" cy="26289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95655" y="6610985"/>
          <a:ext cx="3130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113665</xdr:rowOff>
    </xdr:from>
    <xdr:to>
      <xdr:col>76</xdr:col>
      <xdr:colOff>165100</xdr:colOff>
      <xdr:row>39</xdr:row>
      <xdr:rowOff>42545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804140" y="64877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33655</xdr:rowOff>
    </xdr:from>
    <xdr:ext cx="377825" cy="26289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8570" y="6575425"/>
          <a:ext cx="3778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167640</xdr:rowOff>
    </xdr:from>
    <xdr:to>
      <xdr:col>72</xdr:col>
      <xdr:colOff>38100</xdr:colOff>
      <xdr:row>39</xdr:row>
      <xdr:rowOff>96520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029440" y="654177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87630</xdr:rowOff>
    </xdr:from>
    <xdr:ext cx="249555" cy="26289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1955780" y="662940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167640</xdr:rowOff>
    </xdr:from>
    <xdr:to>
      <xdr:col>67</xdr:col>
      <xdr:colOff>101600</xdr:colOff>
      <xdr:row>39</xdr:row>
      <xdr:rowOff>96520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1231880" y="65417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87630</xdr:rowOff>
    </xdr:from>
    <xdr:ext cx="249555" cy="26289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181080" y="662940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57785</xdr:rowOff>
    </xdr:from>
    <xdr:to>
      <xdr:col>89</xdr:col>
      <xdr:colOff>167640</xdr:colOff>
      <xdr:row>45</xdr:row>
      <xdr:rowOff>32385</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0960100" y="7270115"/>
          <a:ext cx="41275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57785</xdr:rowOff>
    </xdr:from>
    <xdr:to>
      <xdr:col>74</xdr:col>
      <xdr:colOff>0</xdr:colOff>
      <xdr:row>46</xdr:row>
      <xdr:rowOff>142240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0642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90170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0642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57785</xdr:rowOff>
    </xdr:from>
    <xdr:to>
      <xdr:col>79</xdr:col>
      <xdr:colOff>63500</xdr:colOff>
      <xdr:row>46</xdr:row>
      <xdr:rowOff>142240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9659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90170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9659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57785</xdr:rowOff>
    </xdr:from>
    <xdr:to>
      <xdr:col>85</xdr:col>
      <xdr:colOff>63500</xdr:colOff>
      <xdr:row>46</xdr:row>
      <xdr:rowOff>142240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97178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46</xdr:row>
      <xdr:rowOff>90170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97178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167640</xdr:colOff>
      <xdr:row>61</xdr:row>
      <xdr:rowOff>84455</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0960100" y="8075930"/>
          <a:ext cx="41275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923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22000" y="78892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84455</xdr:rowOff>
    </xdr:from>
    <xdr:to>
      <xdr:col>89</xdr:col>
      <xdr:colOff>167640</xdr:colOff>
      <xdr:row>61</xdr:row>
      <xdr:rowOff>84455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0960100" y="103143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142240</xdr:rowOff>
    </xdr:from>
    <xdr:to>
      <xdr:col>89</xdr:col>
      <xdr:colOff>167640</xdr:colOff>
      <xdr:row>54</xdr:row>
      <xdr:rowOff>142240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0960100" y="919861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48920" cy="26289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0734040" y="905637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167640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0960100" y="80759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55245</xdr:rowOff>
    </xdr:from>
    <xdr:ext cx="248920" cy="26289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0734040" y="793813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167640</xdr:colOff>
      <xdr:row>61</xdr:row>
      <xdr:rowOff>84455</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0960100" y="8075930"/>
          <a:ext cx="41275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142240</xdr:rowOff>
    </xdr:from>
    <xdr:to>
      <xdr:col>85</xdr:col>
      <xdr:colOff>126365</xdr:colOff>
      <xdr:row>54</xdr:row>
      <xdr:rowOff>142240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374495" y="9198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55</xdr:row>
      <xdr:rowOff>10795</xdr:rowOff>
    </xdr:from>
    <xdr:ext cx="249555" cy="262890"/>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4417040" y="923480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142240</xdr:rowOff>
    </xdr:from>
    <xdr:to>
      <xdr:col>86</xdr:col>
      <xdr:colOff>25400</xdr:colOff>
      <xdr:row>54</xdr:row>
      <xdr:rowOff>142240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287500" y="91986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53</xdr:row>
      <xdr:rowOff>10795</xdr:rowOff>
    </xdr:from>
    <xdr:ext cx="249555" cy="262890"/>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4417040" y="889952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142240</xdr:rowOff>
    </xdr:from>
    <xdr:to>
      <xdr:col>86</xdr:col>
      <xdr:colOff>25400</xdr:colOff>
      <xdr:row>54</xdr:row>
      <xdr:rowOff>142240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287500" y="91986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142240</xdr:rowOff>
    </xdr:from>
    <xdr:to>
      <xdr:col>85</xdr:col>
      <xdr:colOff>127000</xdr:colOff>
      <xdr:row>54</xdr:row>
      <xdr:rowOff>142240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629640" y="919861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54</xdr:row>
      <xdr:rowOff>68580</xdr:rowOff>
    </xdr:from>
    <xdr:ext cx="249555" cy="262890"/>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4417040" y="9124950"/>
          <a:ext cx="24955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90170</xdr:rowOff>
    </xdr:from>
    <xdr:to>
      <xdr:col>85</xdr:col>
      <xdr:colOff>167640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325600" y="9146540"/>
          <a:ext cx="914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142240</xdr:rowOff>
    </xdr:from>
    <xdr:to>
      <xdr:col>81</xdr:col>
      <xdr:colOff>50800</xdr:colOff>
      <xdr:row>54</xdr:row>
      <xdr:rowOff>142240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54940" y="91986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90170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578840" y="91465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10795</xdr:rowOff>
    </xdr:from>
    <xdr:ext cx="249555" cy="26289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28040" y="923480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54</xdr:row>
      <xdr:rowOff>142240</xdr:rowOff>
    </xdr:from>
    <xdr:to>
      <xdr:col>76</xdr:col>
      <xdr:colOff>114300</xdr:colOff>
      <xdr:row>54</xdr:row>
      <xdr:rowOff>142240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070080" y="919861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90170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804140" y="91465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167640</xdr:colOff>
      <xdr:row>55</xdr:row>
      <xdr:rowOff>10795</xdr:rowOff>
    </xdr:from>
    <xdr:ext cx="249555" cy="26289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740640" y="923480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142240</xdr:rowOff>
    </xdr:from>
    <xdr:to>
      <xdr:col>71</xdr:col>
      <xdr:colOff>167640</xdr:colOff>
      <xdr:row>54</xdr:row>
      <xdr:rowOff>142240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1282680" y="919861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90170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029440" y="914654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10795</xdr:rowOff>
    </xdr:from>
    <xdr:ext cx="249555" cy="26289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55780" y="923480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90170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1231880" y="91465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10795</xdr:rowOff>
    </xdr:from>
    <xdr:ext cx="249555" cy="26289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181080" y="923480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81280</xdr:rowOff>
    </xdr:from>
    <xdr:ext cx="762000" cy="26289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2087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81280</xdr:rowOff>
    </xdr:from>
    <xdr:ext cx="762000" cy="26289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4620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81280</xdr:rowOff>
    </xdr:from>
    <xdr:ext cx="762000" cy="26289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73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61</xdr:row>
      <xdr:rowOff>81280</xdr:rowOff>
    </xdr:from>
    <xdr:ext cx="762000" cy="26289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024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81280</xdr:rowOff>
    </xdr:from>
    <xdr:ext cx="762000" cy="26289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1150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90170</xdr:rowOff>
    </xdr:from>
    <xdr:to>
      <xdr:col>85</xdr:col>
      <xdr:colOff>167640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325600" y="9146540"/>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53</xdr:row>
      <xdr:rowOff>126365</xdr:rowOff>
    </xdr:from>
    <xdr:ext cx="249555" cy="26225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4417040" y="901509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90170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578840" y="91465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36195</xdr:rowOff>
    </xdr:from>
    <xdr:ext cx="249555" cy="26289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28040" y="892492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90170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804140" y="91465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167640</xdr:colOff>
      <xdr:row>53</xdr:row>
      <xdr:rowOff>36195</xdr:rowOff>
    </xdr:from>
    <xdr:ext cx="249555" cy="26289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740640" y="892492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90170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029440" y="914654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36195</xdr:rowOff>
    </xdr:from>
    <xdr:ext cx="249555" cy="26289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55780" y="892492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90170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1231880" y="91465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36195</xdr:rowOff>
    </xdr:from>
    <xdr:ext cx="249555" cy="26289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181080" y="892492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57785</xdr:rowOff>
    </xdr:from>
    <xdr:to>
      <xdr:col>89</xdr:col>
      <xdr:colOff>167640</xdr:colOff>
      <xdr:row>65</xdr:row>
      <xdr:rowOff>32385</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0960100" y="10622915"/>
          <a:ext cx="41275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57785</xdr:rowOff>
    </xdr:from>
    <xdr:to>
      <xdr:col>74</xdr:col>
      <xdr:colOff>0</xdr:colOff>
      <xdr:row>66</xdr:row>
      <xdr:rowOff>142240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0642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90170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0642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57785</xdr:rowOff>
    </xdr:from>
    <xdr:to>
      <xdr:col>79</xdr:col>
      <xdr:colOff>63500</xdr:colOff>
      <xdr:row>66</xdr:row>
      <xdr:rowOff>142240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9659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90170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9659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57785</xdr:rowOff>
    </xdr:from>
    <xdr:to>
      <xdr:col>85</xdr:col>
      <xdr:colOff>63500</xdr:colOff>
      <xdr:row>66</xdr:row>
      <xdr:rowOff>142240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97178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66</xdr:row>
      <xdr:rowOff>90170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97178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167640</xdr:colOff>
      <xdr:row>81</xdr:row>
      <xdr:rowOff>84455</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0960100" y="11428730"/>
          <a:ext cx="41275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923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922000" y="112420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84455</xdr:rowOff>
    </xdr:from>
    <xdr:to>
      <xdr:col>89</xdr:col>
      <xdr:colOff>167640</xdr:colOff>
      <xdr:row>81</xdr:row>
      <xdr:rowOff>84455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0960100" y="136671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45085</xdr:rowOff>
    </xdr:from>
    <xdr:to>
      <xdr:col>89</xdr:col>
      <xdr:colOff>167640</xdr:colOff>
      <xdr:row>79</xdr:row>
      <xdr:rowOff>45085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0960100" y="1329245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74930</xdr:rowOff>
    </xdr:from>
    <xdr:ext cx="248920" cy="26289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734040" y="1315466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167640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0960100" y="1291844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36195</xdr:rowOff>
    </xdr:from>
    <xdr:ext cx="531495" cy="26289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497185" y="12780645"/>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142240</xdr:rowOff>
    </xdr:from>
    <xdr:to>
      <xdr:col>89</xdr:col>
      <xdr:colOff>167640</xdr:colOff>
      <xdr:row>74</xdr:row>
      <xdr:rowOff>142240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0960100" y="1255141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167640</xdr:rowOff>
    </xdr:from>
    <xdr:ext cx="531495" cy="26289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497185" y="1240917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103505</xdr:rowOff>
    </xdr:from>
    <xdr:to>
      <xdr:col>89</xdr:col>
      <xdr:colOff>167640</xdr:colOff>
      <xdr:row>72</xdr:row>
      <xdr:rowOff>103505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0960100" y="121773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132715</xdr:rowOff>
    </xdr:from>
    <xdr:ext cx="531495" cy="26225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497185" y="1203896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64135</xdr:rowOff>
    </xdr:from>
    <xdr:to>
      <xdr:col>89</xdr:col>
      <xdr:colOff>167640</xdr:colOff>
      <xdr:row>70</xdr:row>
      <xdr:rowOff>64135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0960100" y="118027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93980</xdr:rowOff>
    </xdr:from>
    <xdr:ext cx="531495" cy="26225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497185" y="1166495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167640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0960100" y="114287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55245</xdr:rowOff>
    </xdr:from>
    <xdr:ext cx="594995" cy="26289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433050" y="11290935"/>
          <a:ext cx="594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167640</xdr:colOff>
      <xdr:row>81</xdr:row>
      <xdr:rowOff>84455</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0960100" y="11428730"/>
          <a:ext cx="41275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126365</xdr:colOff>
      <xdr:row>78</xdr:row>
      <xdr:rowOff>73025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374495" y="12040235"/>
          <a:ext cx="1270" cy="1112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78</xdr:row>
      <xdr:rowOff>76835</xdr:rowOff>
    </xdr:from>
    <xdr:ext cx="469900" cy="262890"/>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4417040" y="1315656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7,556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73025</xdr:rowOff>
    </xdr:from>
    <xdr:to>
      <xdr:col>86</xdr:col>
      <xdr:colOff>25400</xdr:colOff>
      <xdr:row>78</xdr:row>
      <xdr:rowOff>73025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287500" y="131527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70</xdr:row>
      <xdr:rowOff>80010</xdr:rowOff>
    </xdr:from>
    <xdr:ext cx="534670" cy="262890"/>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4417040" y="1181862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67,416</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287500" y="120402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85725</xdr:rowOff>
    </xdr:from>
    <xdr:to>
      <xdr:col>85</xdr:col>
      <xdr:colOff>127000</xdr:colOff>
      <xdr:row>76</xdr:row>
      <xdr:rowOff>91440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629640" y="12830175"/>
          <a:ext cx="7467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73</xdr:row>
      <xdr:rowOff>138430</xdr:rowOff>
    </xdr:from>
    <xdr:ext cx="534670" cy="26352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4417040" y="12379960"/>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115570</xdr:rowOff>
    </xdr:from>
    <xdr:to>
      <xdr:col>85</xdr:col>
      <xdr:colOff>167640</xdr:colOff>
      <xdr:row>75</xdr:row>
      <xdr:rowOff>44450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325600" y="12524740"/>
          <a:ext cx="914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85725</xdr:rowOff>
    </xdr:from>
    <xdr:to>
      <xdr:col>81</xdr:col>
      <xdr:colOff>50800</xdr:colOff>
      <xdr:row>76</xdr:row>
      <xdr:rowOff>90805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54940" y="12830175"/>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114300</xdr:rowOff>
    </xdr:from>
    <xdr:to>
      <xdr:col>81</xdr:col>
      <xdr:colOff>101600</xdr:colOff>
      <xdr:row>75</xdr:row>
      <xdr:rowOff>43180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578840" y="125234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59690</xdr:rowOff>
    </xdr:from>
    <xdr:ext cx="534670" cy="26225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8025" y="1230122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76</xdr:row>
      <xdr:rowOff>90805</xdr:rowOff>
    </xdr:from>
    <xdr:to>
      <xdr:col>76</xdr:col>
      <xdr:colOff>114300</xdr:colOff>
      <xdr:row>76</xdr:row>
      <xdr:rowOff>145415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070080" y="12835255"/>
          <a:ext cx="78486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115570</xdr:rowOff>
    </xdr:from>
    <xdr:to>
      <xdr:col>76</xdr:col>
      <xdr:colOff>165100</xdr:colOff>
      <xdr:row>75</xdr:row>
      <xdr:rowOff>44450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804140" y="125247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60960</xdr:rowOff>
    </xdr:from>
    <xdr:ext cx="534670" cy="26225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10465" y="1230249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145415</xdr:rowOff>
    </xdr:from>
    <xdr:to>
      <xdr:col>71</xdr:col>
      <xdr:colOff>167640</xdr:colOff>
      <xdr:row>76</xdr:row>
      <xdr:rowOff>151765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1282680" y="12889865"/>
          <a:ext cx="7874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160020</xdr:rowOff>
    </xdr:from>
    <xdr:to>
      <xdr:col>72</xdr:col>
      <xdr:colOff>38100</xdr:colOff>
      <xdr:row>75</xdr:row>
      <xdr:rowOff>88900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029440" y="1256919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106045</xdr:rowOff>
    </xdr:from>
    <xdr:ext cx="534035" cy="26289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835765" y="12347575"/>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167640</xdr:rowOff>
    </xdr:from>
    <xdr:to>
      <xdr:col>67</xdr:col>
      <xdr:colOff>101600</xdr:colOff>
      <xdr:row>75</xdr:row>
      <xdr:rowOff>99695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1231880" y="12576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116840</xdr:rowOff>
    </xdr:from>
    <xdr:ext cx="534670" cy="26289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061065" y="1235837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81280</xdr:rowOff>
    </xdr:from>
    <xdr:ext cx="762000" cy="26289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087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81280</xdr:rowOff>
    </xdr:from>
    <xdr:ext cx="762000" cy="26289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20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81280</xdr:rowOff>
    </xdr:from>
    <xdr:ext cx="762000" cy="26289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873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81</xdr:row>
      <xdr:rowOff>81280</xdr:rowOff>
    </xdr:from>
    <xdr:ext cx="762000" cy="26289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0244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81280</xdr:rowOff>
    </xdr:from>
    <xdr:ext cx="762000" cy="26289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11504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40005</xdr:rowOff>
    </xdr:from>
    <xdr:to>
      <xdr:col>85</xdr:col>
      <xdr:colOff>167640</xdr:colOff>
      <xdr:row>76</xdr:row>
      <xdr:rowOff>143510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325600" y="12784455"/>
          <a:ext cx="914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76</xdr:row>
      <xdr:rowOff>17780</xdr:rowOff>
    </xdr:from>
    <xdr:ext cx="534670" cy="262890"/>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4417040" y="1276223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34290</xdr:rowOff>
    </xdr:from>
    <xdr:to>
      <xdr:col>81</xdr:col>
      <xdr:colOff>101600</xdr:colOff>
      <xdr:row>76</xdr:row>
      <xdr:rowOff>137160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578840" y="127787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128270</xdr:rowOff>
    </xdr:from>
    <xdr:ext cx="534670" cy="26225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8025" y="1287272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39370</xdr:rowOff>
    </xdr:from>
    <xdr:to>
      <xdr:col>76</xdr:col>
      <xdr:colOff>165100</xdr:colOff>
      <xdr:row>76</xdr:row>
      <xdr:rowOff>142875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804140" y="127838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133350</xdr:rowOff>
    </xdr:from>
    <xdr:ext cx="534670" cy="26225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10465" y="1287780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93345</xdr:rowOff>
    </xdr:from>
    <xdr:to>
      <xdr:col>72</xdr:col>
      <xdr:colOff>38100</xdr:colOff>
      <xdr:row>77</xdr:row>
      <xdr:rowOff>22225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029440" y="1283779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13970</xdr:rowOff>
    </xdr:from>
    <xdr:ext cx="534035" cy="26289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35765" y="1292606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100330</xdr:rowOff>
    </xdr:from>
    <xdr:to>
      <xdr:col>67</xdr:col>
      <xdr:colOff>101600</xdr:colOff>
      <xdr:row>77</xdr:row>
      <xdr:rowOff>29845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1231880" y="128447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20320</xdr:rowOff>
    </xdr:from>
    <xdr:ext cx="534670" cy="26289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061065" y="1293241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57785</xdr:rowOff>
    </xdr:from>
    <xdr:to>
      <xdr:col>89</xdr:col>
      <xdr:colOff>167640</xdr:colOff>
      <xdr:row>85</xdr:row>
      <xdr:rowOff>32385</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0960100" y="13975715"/>
          <a:ext cx="41275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57785</xdr:rowOff>
    </xdr:from>
    <xdr:to>
      <xdr:col>74</xdr:col>
      <xdr:colOff>0</xdr:colOff>
      <xdr:row>86</xdr:row>
      <xdr:rowOff>142240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0642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90170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0642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57785</xdr:rowOff>
    </xdr:from>
    <xdr:to>
      <xdr:col>79</xdr:col>
      <xdr:colOff>63500</xdr:colOff>
      <xdr:row>86</xdr:row>
      <xdr:rowOff>142240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9659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90170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9659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57785</xdr:rowOff>
    </xdr:from>
    <xdr:to>
      <xdr:col>85</xdr:col>
      <xdr:colOff>63500</xdr:colOff>
      <xdr:row>86</xdr:row>
      <xdr:rowOff>142240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97178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86</xdr:row>
      <xdr:rowOff>90170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97178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167640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0960100" y="14781530"/>
          <a:ext cx="41275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923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922000" y="145948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167640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0960100" y="17056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167640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0960100" y="16675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734040" y="1653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167640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0960100" y="16294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49718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167640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0960100" y="15913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497185" y="157708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167640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0960100" y="15532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49718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64135</xdr:rowOff>
    </xdr:from>
    <xdr:to>
      <xdr:col>89</xdr:col>
      <xdr:colOff>167640</xdr:colOff>
      <xdr:row>90</xdr:row>
      <xdr:rowOff>64135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0960100" y="151555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93980</xdr:rowOff>
    </xdr:from>
    <xdr:ext cx="531495" cy="26225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497185" y="1501775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167640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0960100" y="147815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55245</xdr:rowOff>
    </xdr:from>
    <xdr:ext cx="594995" cy="26289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433050" y="14643735"/>
          <a:ext cx="594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167640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0960100" y="14781530"/>
          <a:ext cx="41275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140970</xdr:rowOff>
    </xdr:from>
    <xdr:to>
      <xdr:col>85</xdr:col>
      <xdr:colOff>126365</xdr:colOff>
      <xdr:row>98</xdr:row>
      <xdr:rowOff>140970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374495" y="1506474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98</xdr:row>
      <xdr:rowOff>144780</xdr:rowOff>
    </xdr:from>
    <xdr:ext cx="469900" cy="2584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4417040" y="16603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140970</xdr:rowOff>
    </xdr:from>
    <xdr:to>
      <xdr:col>86</xdr:col>
      <xdr:colOff>25400</xdr:colOff>
      <xdr:row>98</xdr:row>
      <xdr:rowOff>140970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287500" y="166001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88</xdr:row>
      <xdr:rowOff>86360</xdr:rowOff>
    </xdr:from>
    <xdr:ext cx="534670" cy="262890"/>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4417040" y="1484249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85,078</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140970</xdr:rowOff>
    </xdr:from>
    <xdr:to>
      <xdr:col>86</xdr:col>
      <xdr:colOff>25400</xdr:colOff>
      <xdr:row>89</xdr:row>
      <xdr:rowOff>140970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287500" y="150647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161925</xdr:rowOff>
    </xdr:from>
    <xdr:to>
      <xdr:col>85</xdr:col>
      <xdr:colOff>127000</xdr:colOff>
      <xdr:row>95</xdr:row>
      <xdr:rowOff>33020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629640" y="15935325"/>
          <a:ext cx="74676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96</xdr:row>
      <xdr:rowOff>71755</xdr:rowOff>
    </xdr:from>
    <xdr:ext cx="534670" cy="259080"/>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4417040" y="161880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93345</xdr:rowOff>
    </xdr:from>
    <xdr:to>
      <xdr:col>85</xdr:col>
      <xdr:colOff>167640</xdr:colOff>
      <xdr:row>97</xdr:row>
      <xdr:rowOff>23495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325600" y="16209645"/>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33020</xdr:rowOff>
    </xdr:from>
    <xdr:to>
      <xdr:col>81</xdr:col>
      <xdr:colOff>50800</xdr:colOff>
      <xdr:row>95</xdr:row>
      <xdr:rowOff>115570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54940" y="15977870"/>
          <a:ext cx="7747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79375</xdr:rowOff>
    </xdr:from>
    <xdr:to>
      <xdr:col>81</xdr:col>
      <xdr:colOff>101600</xdr:colOff>
      <xdr:row>97</xdr:row>
      <xdr:rowOff>9525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578840" y="1619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635</xdr:rowOff>
    </xdr:from>
    <xdr:ext cx="53467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08025" y="1628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95</xdr:row>
      <xdr:rowOff>115570</xdr:rowOff>
    </xdr:from>
    <xdr:to>
      <xdr:col>76</xdr:col>
      <xdr:colOff>114300</xdr:colOff>
      <xdr:row>96</xdr:row>
      <xdr:rowOff>144145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070080" y="16060420"/>
          <a:ext cx="78486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63500</xdr:rowOff>
    </xdr:from>
    <xdr:to>
      <xdr:col>76</xdr:col>
      <xdr:colOff>165100</xdr:colOff>
      <xdr:row>96</xdr:row>
      <xdr:rowOff>165100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804140" y="161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156210</xdr:rowOff>
    </xdr:from>
    <xdr:ext cx="534670" cy="2584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10465" y="162725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144145</xdr:rowOff>
    </xdr:from>
    <xdr:to>
      <xdr:col>71</xdr:col>
      <xdr:colOff>167640</xdr:colOff>
      <xdr:row>97</xdr:row>
      <xdr:rowOff>70485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1282680" y="16260445"/>
          <a:ext cx="7874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88265</xdr:rowOff>
    </xdr:from>
    <xdr:to>
      <xdr:col>72</xdr:col>
      <xdr:colOff>38100</xdr:colOff>
      <xdr:row>98</xdr:row>
      <xdr:rowOff>18415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029440" y="16376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9525</xdr:rowOff>
    </xdr:from>
    <xdr:ext cx="534035" cy="2584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835765" y="16468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72390</xdr:rowOff>
    </xdr:from>
    <xdr:to>
      <xdr:col>67</xdr:col>
      <xdr:colOff>101600</xdr:colOff>
      <xdr:row>97</xdr:row>
      <xdr:rowOff>2540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1231880" y="1618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19050</xdr:rowOff>
    </xdr:from>
    <xdr:ext cx="534670" cy="2584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061065" y="15963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2087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2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87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19024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11150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111125</xdr:rowOff>
    </xdr:from>
    <xdr:to>
      <xdr:col>85</xdr:col>
      <xdr:colOff>167640</xdr:colOff>
      <xdr:row>95</xdr:row>
      <xdr:rowOff>41275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325600" y="15884525"/>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93</xdr:row>
      <xdr:rowOff>133985</xdr:rowOff>
    </xdr:from>
    <xdr:ext cx="534670" cy="2584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4417040" y="157359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153670</xdr:rowOff>
    </xdr:from>
    <xdr:to>
      <xdr:col>81</xdr:col>
      <xdr:colOff>101600</xdr:colOff>
      <xdr:row>95</xdr:row>
      <xdr:rowOff>83820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578840" y="159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100330</xdr:rowOff>
    </xdr:from>
    <xdr:ext cx="534670" cy="2584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08025" y="15702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64770</xdr:rowOff>
    </xdr:from>
    <xdr:to>
      <xdr:col>76</xdr:col>
      <xdr:colOff>165100</xdr:colOff>
      <xdr:row>95</xdr:row>
      <xdr:rowOff>166370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804140" y="160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11430</xdr:rowOff>
    </xdr:from>
    <xdr:ext cx="53467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10465" y="15784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93345</xdr:rowOff>
    </xdr:from>
    <xdr:to>
      <xdr:col>72</xdr:col>
      <xdr:colOff>38100</xdr:colOff>
      <xdr:row>97</xdr:row>
      <xdr:rowOff>23495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029440" y="162096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40640</xdr:rowOff>
    </xdr:from>
    <xdr:ext cx="534035" cy="2584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835765" y="159854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19685</xdr:rowOff>
    </xdr:from>
    <xdr:to>
      <xdr:col>67</xdr:col>
      <xdr:colOff>101600</xdr:colOff>
      <xdr:row>97</xdr:row>
      <xdr:rowOff>121285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1231880" y="163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112395</xdr:rowOff>
    </xdr:from>
    <xdr:ext cx="534670" cy="2584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1061065" y="16400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57785</xdr:rowOff>
    </xdr:from>
    <xdr:to>
      <xdr:col>120</xdr:col>
      <xdr:colOff>114300</xdr:colOff>
      <xdr:row>25</xdr:row>
      <xdr:rowOff>32385</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093440" y="39173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57785</xdr:rowOff>
    </xdr:from>
    <xdr:to>
      <xdr:col>104</xdr:col>
      <xdr:colOff>127000</xdr:colOff>
      <xdr:row>26</xdr:row>
      <xdr:rowOff>142240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62204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90170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2204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57785</xdr:rowOff>
    </xdr:from>
    <xdr:to>
      <xdr:col>110</xdr:col>
      <xdr:colOff>0</xdr:colOff>
      <xdr:row>26</xdr:row>
      <xdr:rowOff>142240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709928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90170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709928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57785</xdr:rowOff>
    </xdr:from>
    <xdr:to>
      <xdr:col>116</xdr:col>
      <xdr:colOff>0</xdr:colOff>
      <xdr:row>26</xdr:row>
      <xdr:rowOff>142240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10512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26</xdr:row>
      <xdr:rowOff>90170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10512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84455</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6093440" y="47231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923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6078200" y="45364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84455</xdr:rowOff>
    </xdr:from>
    <xdr:to>
      <xdr:col>120</xdr:col>
      <xdr:colOff>114300</xdr:colOff>
      <xdr:row>41</xdr:row>
      <xdr:rowOff>84455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093440" y="69615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100330</xdr:rowOff>
    </xdr:from>
    <xdr:to>
      <xdr:col>120</xdr:col>
      <xdr:colOff>114300</xdr:colOff>
      <xdr:row>39</xdr:row>
      <xdr:rowOff>100330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093440" y="6642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130175</xdr:rowOff>
    </xdr:from>
    <xdr:ext cx="248920" cy="26225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890240" y="6504305"/>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116840</xdr:rowOff>
    </xdr:from>
    <xdr:to>
      <xdr:col>120</xdr:col>
      <xdr:colOff>114300</xdr:colOff>
      <xdr:row>37</xdr:row>
      <xdr:rowOff>116840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093440" y="63233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146685</xdr:rowOff>
    </xdr:from>
    <xdr:ext cx="467360" cy="26289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694660" y="618553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133350</xdr:rowOff>
    </xdr:from>
    <xdr:to>
      <xdr:col>120</xdr:col>
      <xdr:colOff>114300</xdr:colOff>
      <xdr:row>35</xdr:row>
      <xdr:rowOff>133350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093440" y="60045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163195</xdr:rowOff>
    </xdr:from>
    <xdr:ext cx="467360" cy="26225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694660" y="586676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150495</xdr:rowOff>
    </xdr:from>
    <xdr:to>
      <xdr:col>120</xdr:col>
      <xdr:colOff>114300</xdr:colOff>
      <xdr:row>33</xdr:row>
      <xdr:rowOff>150495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093440" y="568642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7360" cy="26289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694660" y="554164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167005</xdr:rowOff>
    </xdr:from>
    <xdr:to>
      <xdr:col>120</xdr:col>
      <xdr:colOff>114300</xdr:colOff>
      <xdr:row>31</xdr:row>
      <xdr:rowOff>167005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093440" y="53676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7360" cy="26289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694660" y="522287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093440" y="50419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38735</xdr:rowOff>
    </xdr:from>
    <xdr:ext cx="530860" cy="26289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5630525" y="490410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093440" y="47231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55245</xdr:rowOff>
    </xdr:from>
    <xdr:ext cx="530860" cy="26289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5630525" y="458533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84455</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6093440" y="47231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61595</xdr:rowOff>
    </xdr:from>
    <xdr:to>
      <xdr:col>116</xdr:col>
      <xdr:colOff>62865</xdr:colOff>
      <xdr:row>39</xdr:row>
      <xdr:rowOff>100330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07835" y="526224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104775</xdr:rowOff>
    </xdr:from>
    <xdr:ext cx="249555" cy="262890"/>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19560540" y="664654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100330</xdr:rowOff>
    </xdr:from>
    <xdr:to>
      <xdr:col>116</xdr:col>
      <xdr:colOff>152400</xdr:colOff>
      <xdr:row>39</xdr:row>
      <xdr:rowOff>100330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443700" y="66421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7620</xdr:rowOff>
    </xdr:from>
    <xdr:ext cx="469900" cy="26352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19560540" y="504063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8,633</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61595</xdr:rowOff>
    </xdr:from>
    <xdr:to>
      <xdr:col>116</xdr:col>
      <xdr:colOff>152400</xdr:colOff>
      <xdr:row>31</xdr:row>
      <xdr:rowOff>61595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443700" y="52622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37</xdr:row>
      <xdr:rowOff>18415</xdr:rowOff>
    </xdr:from>
    <xdr:to>
      <xdr:col>116</xdr:col>
      <xdr:colOff>63500</xdr:colOff>
      <xdr:row>37</xdr:row>
      <xdr:rowOff>29845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775680" y="6224905"/>
          <a:ext cx="7340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78740</xdr:rowOff>
    </xdr:from>
    <xdr:ext cx="469900" cy="262890"/>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19560540" y="5949950"/>
          <a:ext cx="4699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55245</xdr:rowOff>
    </xdr:from>
    <xdr:to>
      <xdr:col>116</xdr:col>
      <xdr:colOff>114300</xdr:colOff>
      <xdr:row>36</xdr:row>
      <xdr:rowOff>158750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58940" y="60940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80645</xdr:rowOff>
    </xdr:from>
    <xdr:to>
      <xdr:col>111</xdr:col>
      <xdr:colOff>167640</xdr:colOff>
      <xdr:row>37</xdr:row>
      <xdr:rowOff>29845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7988280" y="6119495"/>
          <a:ext cx="7874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58420</xdr:rowOff>
    </xdr:from>
    <xdr:to>
      <xdr:col>112</xdr:col>
      <xdr:colOff>38100</xdr:colOff>
      <xdr:row>36</xdr:row>
      <xdr:rowOff>161925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735040" y="609727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4445</xdr:rowOff>
    </xdr:from>
    <xdr:ext cx="469900" cy="26289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573750" y="587565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80645</xdr:rowOff>
    </xdr:from>
    <xdr:to>
      <xdr:col>107</xdr:col>
      <xdr:colOff>50800</xdr:colOff>
      <xdr:row>36</xdr:row>
      <xdr:rowOff>83185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7213580" y="6119495"/>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117475</xdr:rowOff>
    </xdr:from>
    <xdr:to>
      <xdr:col>107</xdr:col>
      <xdr:colOff>101600</xdr:colOff>
      <xdr:row>37</xdr:row>
      <xdr:rowOff>46990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7937480" y="61563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37465</xdr:rowOff>
    </xdr:from>
    <xdr:ext cx="469900" cy="26289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776190" y="624395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36</xdr:row>
      <xdr:rowOff>83185</xdr:rowOff>
    </xdr:from>
    <xdr:to>
      <xdr:col>102</xdr:col>
      <xdr:colOff>114300</xdr:colOff>
      <xdr:row>37</xdr:row>
      <xdr:rowOff>117475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6428720" y="6122035"/>
          <a:ext cx="78486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139065</xdr:rowOff>
    </xdr:from>
    <xdr:to>
      <xdr:col>102</xdr:col>
      <xdr:colOff>165100</xdr:colOff>
      <xdr:row>37</xdr:row>
      <xdr:rowOff>68580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7162780" y="61779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59055</xdr:rowOff>
    </xdr:from>
    <xdr:ext cx="469265" cy="26225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001490" y="6265545"/>
          <a:ext cx="4692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4445</xdr:rowOff>
    </xdr:from>
    <xdr:to>
      <xdr:col>98</xdr:col>
      <xdr:colOff>38100</xdr:colOff>
      <xdr:row>37</xdr:row>
      <xdr:rowOff>107950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6388080" y="62109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124460</xdr:rowOff>
    </xdr:from>
    <xdr:ext cx="469900" cy="26225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6226790" y="599567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81280</xdr:rowOff>
    </xdr:from>
    <xdr:ext cx="762000" cy="26289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421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167640</xdr:colOff>
      <xdr:row>41</xdr:row>
      <xdr:rowOff>81280</xdr:rowOff>
    </xdr:from>
    <xdr:ext cx="762000" cy="26289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6080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81280</xdr:rowOff>
    </xdr:from>
    <xdr:ext cx="762000" cy="26289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8206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81280</xdr:rowOff>
    </xdr:from>
    <xdr:ext cx="762000" cy="26289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0459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167640</xdr:colOff>
      <xdr:row>41</xdr:row>
      <xdr:rowOff>81280</xdr:rowOff>
    </xdr:from>
    <xdr:ext cx="762000" cy="26289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626108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141605</xdr:rowOff>
    </xdr:from>
    <xdr:to>
      <xdr:col>116</xdr:col>
      <xdr:colOff>114300</xdr:colOff>
      <xdr:row>37</xdr:row>
      <xdr:rowOff>70485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58940" y="61804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118745</xdr:rowOff>
    </xdr:from>
    <xdr:ext cx="469900" cy="26352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19560540" y="615759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151765</xdr:rowOff>
    </xdr:from>
    <xdr:to>
      <xdr:col>112</xdr:col>
      <xdr:colOff>38100</xdr:colOff>
      <xdr:row>37</xdr:row>
      <xdr:rowOff>81280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735040" y="6190615"/>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72390</xdr:rowOff>
    </xdr:from>
    <xdr:ext cx="469900" cy="26289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73750" y="627888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29210</xdr:rowOff>
    </xdr:from>
    <xdr:to>
      <xdr:col>107</xdr:col>
      <xdr:colOff>101600</xdr:colOff>
      <xdr:row>36</xdr:row>
      <xdr:rowOff>132080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7937480" y="60680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34</xdr:row>
      <xdr:rowOff>149225</xdr:rowOff>
    </xdr:from>
    <xdr:ext cx="469900" cy="26289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76190" y="585279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31750</xdr:rowOff>
    </xdr:from>
    <xdr:to>
      <xdr:col>102</xdr:col>
      <xdr:colOff>165100</xdr:colOff>
      <xdr:row>36</xdr:row>
      <xdr:rowOff>134620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7162780" y="60706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151130</xdr:rowOff>
    </xdr:from>
    <xdr:ext cx="469265" cy="26289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001490" y="5854700"/>
          <a:ext cx="4692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66040</xdr:rowOff>
    </xdr:from>
    <xdr:to>
      <xdr:col>98</xdr:col>
      <xdr:colOff>38100</xdr:colOff>
      <xdr:row>37</xdr:row>
      <xdr:rowOff>167640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6388080" y="6272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160020</xdr:rowOff>
    </xdr:from>
    <xdr:ext cx="469900" cy="26225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6226790" y="636651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57785</xdr:rowOff>
    </xdr:from>
    <xdr:to>
      <xdr:col>120</xdr:col>
      <xdr:colOff>114300</xdr:colOff>
      <xdr:row>45</xdr:row>
      <xdr:rowOff>32385</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093440" y="72701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57785</xdr:rowOff>
    </xdr:from>
    <xdr:to>
      <xdr:col>104</xdr:col>
      <xdr:colOff>127000</xdr:colOff>
      <xdr:row>46</xdr:row>
      <xdr:rowOff>142240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62204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90170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2204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57785</xdr:rowOff>
    </xdr:from>
    <xdr:to>
      <xdr:col>110</xdr:col>
      <xdr:colOff>0</xdr:colOff>
      <xdr:row>46</xdr:row>
      <xdr:rowOff>142240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709928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90170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709928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57785</xdr:rowOff>
    </xdr:from>
    <xdr:to>
      <xdr:col>116</xdr:col>
      <xdr:colOff>0</xdr:colOff>
      <xdr:row>46</xdr:row>
      <xdr:rowOff>142240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10512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46</xdr:row>
      <xdr:rowOff>90170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10512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84455</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6093440" y="80759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923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6078200" y="78892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84455</xdr:rowOff>
    </xdr:from>
    <xdr:to>
      <xdr:col>120</xdr:col>
      <xdr:colOff>114300</xdr:colOff>
      <xdr:row>61</xdr:row>
      <xdr:rowOff>84455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093440" y="103143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093440" y="97523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55245</xdr:rowOff>
    </xdr:from>
    <xdr:ext cx="248920" cy="26289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890240" y="961453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54</xdr:row>
      <xdr:rowOff>142240</xdr:rowOff>
    </xdr:from>
    <xdr:to>
      <xdr:col>120</xdr:col>
      <xdr:colOff>114300</xdr:colOff>
      <xdr:row>54</xdr:row>
      <xdr:rowOff>142240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093440" y="91986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167640</xdr:rowOff>
    </xdr:from>
    <xdr:ext cx="530860" cy="26289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630525" y="9056370"/>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51</xdr:row>
      <xdr:rowOff>84455</xdr:rowOff>
    </xdr:from>
    <xdr:to>
      <xdr:col>120</xdr:col>
      <xdr:colOff>114300</xdr:colOff>
      <xdr:row>51</xdr:row>
      <xdr:rowOff>84455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093440" y="86379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50</xdr:row>
      <xdr:rowOff>113665</xdr:rowOff>
    </xdr:from>
    <xdr:ext cx="530860" cy="26289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630525" y="849947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093440" y="80759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55245</xdr:rowOff>
    </xdr:from>
    <xdr:ext cx="530860" cy="26289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630525" y="793813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84455</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6093440" y="80759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39370</xdr:rowOff>
    </xdr:from>
    <xdr:to>
      <xdr:col>116</xdr:col>
      <xdr:colOff>62865</xdr:colOff>
      <xdr:row>58</xdr:row>
      <xdr:rowOff>24765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07835" y="8592820"/>
          <a:ext cx="127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29210</xdr:rowOff>
    </xdr:from>
    <xdr:ext cx="249555" cy="26225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19560540" y="9756140"/>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24765</xdr:rowOff>
    </xdr:from>
    <xdr:to>
      <xdr:col>116</xdr:col>
      <xdr:colOff>152400</xdr:colOff>
      <xdr:row>58</xdr:row>
      <xdr:rowOff>24765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443700" y="97516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159385</xdr:rowOff>
    </xdr:from>
    <xdr:ext cx="534670" cy="26225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19560540" y="837755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20,768</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39370</xdr:rowOff>
    </xdr:from>
    <xdr:to>
      <xdr:col>116</xdr:col>
      <xdr:colOff>152400</xdr:colOff>
      <xdr:row>51</xdr:row>
      <xdr:rowOff>39370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443700" y="85928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57</xdr:row>
      <xdr:rowOff>127635</xdr:rowOff>
    </xdr:from>
    <xdr:to>
      <xdr:col>116</xdr:col>
      <xdr:colOff>63500</xdr:colOff>
      <xdr:row>57</xdr:row>
      <xdr:rowOff>132080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775680" y="9686925"/>
          <a:ext cx="7340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62230</xdr:rowOff>
    </xdr:from>
    <xdr:ext cx="469900" cy="26225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19560540" y="9286240"/>
          <a:ext cx="4699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39370</xdr:rowOff>
    </xdr:from>
    <xdr:to>
      <xdr:col>116</xdr:col>
      <xdr:colOff>114300</xdr:colOff>
      <xdr:row>56</xdr:row>
      <xdr:rowOff>142875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58940" y="94310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132080</xdr:rowOff>
    </xdr:from>
    <xdr:to>
      <xdr:col>111</xdr:col>
      <xdr:colOff>167640</xdr:colOff>
      <xdr:row>57</xdr:row>
      <xdr:rowOff>134620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7988280" y="9691370"/>
          <a:ext cx="7874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31115</xdr:rowOff>
    </xdr:from>
    <xdr:to>
      <xdr:col>112</xdr:col>
      <xdr:colOff>38100</xdr:colOff>
      <xdr:row>56</xdr:row>
      <xdr:rowOff>133985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735040" y="9422765"/>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54</xdr:row>
      <xdr:rowOff>151130</xdr:rowOff>
    </xdr:from>
    <xdr:ext cx="469900" cy="26289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573750" y="920750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134620</xdr:rowOff>
    </xdr:from>
    <xdr:to>
      <xdr:col>107</xdr:col>
      <xdr:colOff>50800</xdr:colOff>
      <xdr:row>57</xdr:row>
      <xdr:rowOff>137160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7213580" y="9693910"/>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29845</xdr:rowOff>
    </xdr:from>
    <xdr:to>
      <xdr:col>107</xdr:col>
      <xdr:colOff>101600</xdr:colOff>
      <xdr:row>56</xdr:row>
      <xdr:rowOff>132715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7937480" y="94214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54</xdr:row>
      <xdr:rowOff>149860</xdr:rowOff>
    </xdr:from>
    <xdr:ext cx="469900" cy="26289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76190" y="920623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57</xdr:row>
      <xdr:rowOff>137160</xdr:rowOff>
    </xdr:from>
    <xdr:to>
      <xdr:col>102</xdr:col>
      <xdr:colOff>114300</xdr:colOff>
      <xdr:row>57</xdr:row>
      <xdr:rowOff>143510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6428720" y="9696450"/>
          <a:ext cx="7848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32385</xdr:rowOff>
    </xdr:from>
    <xdr:to>
      <xdr:col>102</xdr:col>
      <xdr:colOff>165100</xdr:colOff>
      <xdr:row>56</xdr:row>
      <xdr:rowOff>135255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7162780" y="94240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54</xdr:row>
      <xdr:rowOff>151765</xdr:rowOff>
    </xdr:from>
    <xdr:ext cx="469265" cy="26289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001490" y="9208135"/>
          <a:ext cx="4692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48895</xdr:rowOff>
    </xdr:from>
    <xdr:to>
      <xdr:col>98</xdr:col>
      <xdr:colOff>38100</xdr:colOff>
      <xdr:row>56</xdr:row>
      <xdr:rowOff>151130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6388080" y="9440545"/>
          <a:ext cx="787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54</xdr:row>
      <xdr:rowOff>167640</xdr:rowOff>
    </xdr:from>
    <xdr:ext cx="469900" cy="26289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226790" y="922401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81280</xdr:rowOff>
    </xdr:from>
    <xdr:ext cx="762000" cy="26289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421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167640</xdr:colOff>
      <xdr:row>61</xdr:row>
      <xdr:rowOff>81280</xdr:rowOff>
    </xdr:from>
    <xdr:ext cx="762000" cy="26289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6080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81280</xdr:rowOff>
    </xdr:from>
    <xdr:ext cx="762000" cy="26289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6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81280</xdr:rowOff>
    </xdr:from>
    <xdr:ext cx="762000" cy="26289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0459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167640</xdr:colOff>
      <xdr:row>61</xdr:row>
      <xdr:rowOff>81280</xdr:rowOff>
    </xdr:from>
    <xdr:ext cx="762000" cy="26289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26108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76200</xdr:rowOff>
    </xdr:from>
    <xdr:to>
      <xdr:col>116</xdr:col>
      <xdr:colOff>114300</xdr:colOff>
      <xdr:row>58</xdr:row>
      <xdr:rowOff>5080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58940" y="963549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163830</xdr:rowOff>
    </xdr:from>
    <xdr:ext cx="469900" cy="26225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19560540" y="955548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80645</xdr:rowOff>
    </xdr:from>
    <xdr:to>
      <xdr:col>112</xdr:col>
      <xdr:colOff>38100</xdr:colOff>
      <xdr:row>58</xdr:row>
      <xdr:rowOff>10160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735040" y="9639935"/>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635</xdr:rowOff>
    </xdr:from>
    <xdr:ext cx="469900" cy="26289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73750" y="972756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83185</xdr:rowOff>
    </xdr:from>
    <xdr:to>
      <xdr:col>107</xdr:col>
      <xdr:colOff>101600</xdr:colOff>
      <xdr:row>58</xdr:row>
      <xdr:rowOff>12700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7937480" y="96424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3175</xdr:rowOff>
    </xdr:from>
    <xdr:ext cx="469900" cy="26289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76190" y="973010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85725</xdr:rowOff>
    </xdr:from>
    <xdr:to>
      <xdr:col>102</xdr:col>
      <xdr:colOff>165100</xdr:colOff>
      <xdr:row>58</xdr:row>
      <xdr:rowOff>15240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7162780" y="96450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5715</xdr:rowOff>
    </xdr:from>
    <xdr:ext cx="469265" cy="26289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001490" y="9732645"/>
          <a:ext cx="4692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91440</xdr:rowOff>
    </xdr:from>
    <xdr:to>
      <xdr:col>98</xdr:col>
      <xdr:colOff>38100</xdr:colOff>
      <xdr:row>58</xdr:row>
      <xdr:rowOff>20320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6388080" y="965073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167640</xdr:colOff>
      <xdr:row>58</xdr:row>
      <xdr:rowOff>12065</xdr:rowOff>
    </xdr:from>
    <xdr:ext cx="378460" cy="26289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261080" y="9738995"/>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57785</xdr:rowOff>
    </xdr:from>
    <xdr:to>
      <xdr:col>120</xdr:col>
      <xdr:colOff>114300</xdr:colOff>
      <xdr:row>65</xdr:row>
      <xdr:rowOff>32385</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093440" y="106229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57785</xdr:rowOff>
    </xdr:from>
    <xdr:to>
      <xdr:col>104</xdr:col>
      <xdr:colOff>127000</xdr:colOff>
      <xdr:row>66</xdr:row>
      <xdr:rowOff>142240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2204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90170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2204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57785</xdr:rowOff>
    </xdr:from>
    <xdr:to>
      <xdr:col>110</xdr:col>
      <xdr:colOff>0</xdr:colOff>
      <xdr:row>66</xdr:row>
      <xdr:rowOff>142240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09928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90170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709928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57785</xdr:rowOff>
    </xdr:from>
    <xdr:to>
      <xdr:col>116</xdr:col>
      <xdr:colOff>0</xdr:colOff>
      <xdr:row>66</xdr:row>
      <xdr:rowOff>142240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10512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66</xdr:row>
      <xdr:rowOff>90170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10512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84455</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093440" y="114287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2923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078200" y="112420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84455</xdr:rowOff>
    </xdr:from>
    <xdr:to>
      <xdr:col>120</xdr:col>
      <xdr:colOff>114300</xdr:colOff>
      <xdr:row>81</xdr:row>
      <xdr:rowOff>84455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093440" y="136671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113665</xdr:rowOff>
    </xdr:from>
    <xdr:ext cx="530860" cy="26289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630525" y="1352867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78</xdr:row>
      <xdr:rowOff>142240</xdr:rowOff>
    </xdr:from>
    <xdr:to>
      <xdr:col>120</xdr:col>
      <xdr:colOff>114300</xdr:colOff>
      <xdr:row>78</xdr:row>
      <xdr:rowOff>142240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093440" y="132219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167640</xdr:rowOff>
    </xdr:from>
    <xdr:ext cx="530860" cy="26289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630525" y="13079730"/>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093440" y="127698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55245</xdr:rowOff>
    </xdr:from>
    <xdr:ext cx="530860" cy="26289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630525" y="1263205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84455</xdr:rowOff>
    </xdr:from>
    <xdr:to>
      <xdr:col>120</xdr:col>
      <xdr:colOff>114300</xdr:colOff>
      <xdr:row>73</xdr:row>
      <xdr:rowOff>84455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093440" y="123259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113665</xdr:rowOff>
    </xdr:from>
    <xdr:ext cx="530860" cy="26289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630525" y="1218755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142240</xdr:rowOff>
    </xdr:from>
    <xdr:to>
      <xdr:col>120</xdr:col>
      <xdr:colOff>114300</xdr:colOff>
      <xdr:row>70</xdr:row>
      <xdr:rowOff>142240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093440" y="118808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167640</xdr:rowOff>
    </xdr:from>
    <xdr:ext cx="530860" cy="26289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630525" y="11738610"/>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093440" y="114287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55245</xdr:rowOff>
    </xdr:from>
    <xdr:ext cx="530860" cy="26289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630525" y="1129093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84455</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6093440" y="114287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19050</xdr:rowOff>
    </xdr:from>
    <xdr:to>
      <xdr:col>116</xdr:col>
      <xdr:colOff>62865</xdr:colOff>
      <xdr:row>77</xdr:row>
      <xdr:rowOff>66040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07835" y="11757660"/>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69850</xdr:rowOff>
    </xdr:from>
    <xdr:ext cx="534670" cy="262890"/>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19560540" y="1298194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25,386</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66040</xdr:rowOff>
    </xdr:from>
    <xdr:to>
      <xdr:col>116</xdr:col>
      <xdr:colOff>152400</xdr:colOff>
      <xdr:row>77</xdr:row>
      <xdr:rowOff>66040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443700" y="129781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139065</xdr:rowOff>
    </xdr:from>
    <xdr:ext cx="534670" cy="26352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19560540" y="1154239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19050</xdr:rowOff>
    </xdr:from>
    <xdr:to>
      <xdr:col>116</xdr:col>
      <xdr:colOff>152400</xdr:colOff>
      <xdr:row>70</xdr:row>
      <xdr:rowOff>19050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443700" y="117576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74</xdr:row>
      <xdr:rowOff>128270</xdr:rowOff>
    </xdr:from>
    <xdr:to>
      <xdr:col>116</xdr:col>
      <xdr:colOff>63500</xdr:colOff>
      <xdr:row>75</xdr:row>
      <xdr:rowOff>8255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775680" y="12537440"/>
          <a:ext cx="7340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161925</xdr:rowOff>
    </xdr:from>
    <xdr:ext cx="534670" cy="26225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19560540" y="12235815"/>
          <a:ext cx="53467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37,706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138430</xdr:rowOff>
    </xdr:from>
    <xdr:to>
      <xdr:col>116</xdr:col>
      <xdr:colOff>114300</xdr:colOff>
      <xdr:row>74</xdr:row>
      <xdr:rowOff>67945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58940" y="123799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8255</xdr:rowOff>
    </xdr:from>
    <xdr:to>
      <xdr:col>111</xdr:col>
      <xdr:colOff>167640</xdr:colOff>
      <xdr:row>75</xdr:row>
      <xdr:rowOff>91440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7988280" y="12585065"/>
          <a:ext cx="7874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33020</xdr:rowOff>
    </xdr:from>
    <xdr:to>
      <xdr:col>112</xdr:col>
      <xdr:colOff>38100</xdr:colOff>
      <xdr:row>74</xdr:row>
      <xdr:rowOff>135890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735040" y="12442190"/>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152400</xdr:rowOff>
    </xdr:from>
    <xdr:ext cx="534035" cy="26289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541365" y="1222629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91440</xdr:rowOff>
    </xdr:from>
    <xdr:to>
      <xdr:col>107</xdr:col>
      <xdr:colOff>50800</xdr:colOff>
      <xdr:row>75</xdr:row>
      <xdr:rowOff>133350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7213580" y="12668250"/>
          <a:ext cx="7747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64135</xdr:rowOff>
    </xdr:from>
    <xdr:to>
      <xdr:col>107</xdr:col>
      <xdr:colOff>101600</xdr:colOff>
      <xdr:row>74</xdr:row>
      <xdr:rowOff>167640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7937480" y="124733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10795</xdr:rowOff>
    </xdr:from>
    <xdr:ext cx="534670" cy="26289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66665" y="1225232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74</xdr:row>
      <xdr:rowOff>95885</xdr:rowOff>
    </xdr:from>
    <xdr:to>
      <xdr:col>102</xdr:col>
      <xdr:colOff>114300</xdr:colOff>
      <xdr:row>75</xdr:row>
      <xdr:rowOff>133350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6428720" y="12505055"/>
          <a:ext cx="78486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124460</xdr:rowOff>
    </xdr:from>
    <xdr:to>
      <xdr:col>102</xdr:col>
      <xdr:colOff>165100</xdr:colOff>
      <xdr:row>75</xdr:row>
      <xdr:rowOff>53340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7162780" y="125336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70485</xdr:rowOff>
    </xdr:from>
    <xdr:ext cx="534670" cy="26289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6969105" y="1231201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34,262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71</xdr:row>
      <xdr:rowOff>66040</xdr:rowOff>
    </xdr:from>
    <xdr:to>
      <xdr:col>98</xdr:col>
      <xdr:colOff>38100</xdr:colOff>
      <xdr:row>71</xdr:row>
      <xdr:rowOff>167640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6388080" y="11972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12065</xdr:rowOff>
    </xdr:from>
    <xdr:ext cx="534035" cy="26289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6194405" y="11750675"/>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81280</xdr:rowOff>
    </xdr:from>
    <xdr:ext cx="762000" cy="26289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421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167640</xdr:colOff>
      <xdr:row>81</xdr:row>
      <xdr:rowOff>81280</xdr:rowOff>
    </xdr:from>
    <xdr:ext cx="762000" cy="26289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60804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81280</xdr:rowOff>
    </xdr:from>
    <xdr:ext cx="762000" cy="26289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782064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81280</xdr:rowOff>
    </xdr:from>
    <xdr:ext cx="762000" cy="26289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04594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167640</xdr:colOff>
      <xdr:row>81</xdr:row>
      <xdr:rowOff>81280</xdr:rowOff>
    </xdr:from>
    <xdr:ext cx="762000" cy="26289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626108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76835</xdr:rowOff>
    </xdr:from>
    <xdr:to>
      <xdr:col>116</xdr:col>
      <xdr:colOff>114300</xdr:colOff>
      <xdr:row>75</xdr:row>
      <xdr:rowOff>5715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58940" y="124860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54610</xdr:rowOff>
    </xdr:from>
    <xdr:ext cx="534670" cy="262890"/>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19560540" y="1246378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35,291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130810</xdr:rowOff>
    </xdr:from>
    <xdr:to>
      <xdr:col>112</xdr:col>
      <xdr:colOff>38100</xdr:colOff>
      <xdr:row>75</xdr:row>
      <xdr:rowOff>59690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735040" y="1253998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50800</xdr:rowOff>
    </xdr:from>
    <xdr:ext cx="534035" cy="26289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541365" y="1262761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40005</xdr:rowOff>
    </xdr:from>
    <xdr:to>
      <xdr:col>107</xdr:col>
      <xdr:colOff>101600</xdr:colOff>
      <xdr:row>75</xdr:row>
      <xdr:rowOff>143510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7937480" y="126168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133985</xdr:rowOff>
    </xdr:from>
    <xdr:ext cx="534670" cy="26289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766665" y="1271079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32,333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81915</xdr:rowOff>
    </xdr:from>
    <xdr:to>
      <xdr:col>102</xdr:col>
      <xdr:colOff>165100</xdr:colOff>
      <xdr:row>76</xdr:row>
      <xdr:rowOff>11430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7162780" y="126587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1905</xdr:rowOff>
    </xdr:from>
    <xdr:ext cx="534670" cy="26289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6969105" y="1274635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44450</xdr:rowOff>
    </xdr:from>
    <xdr:to>
      <xdr:col>98</xdr:col>
      <xdr:colOff>38100</xdr:colOff>
      <xdr:row>74</xdr:row>
      <xdr:rowOff>147955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6388080" y="1245362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138430</xdr:rowOff>
    </xdr:from>
    <xdr:ext cx="534035" cy="26352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194405" y="12547600"/>
          <a:ext cx="5340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57785</xdr:rowOff>
    </xdr:from>
    <xdr:to>
      <xdr:col>120</xdr:col>
      <xdr:colOff>114300</xdr:colOff>
      <xdr:row>85</xdr:row>
      <xdr:rowOff>32385</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6093440" y="139757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57785</xdr:rowOff>
    </xdr:from>
    <xdr:to>
      <xdr:col>104</xdr:col>
      <xdr:colOff>127000</xdr:colOff>
      <xdr:row>86</xdr:row>
      <xdr:rowOff>142240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2204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90170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2204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57785</xdr:rowOff>
    </xdr:from>
    <xdr:to>
      <xdr:col>110</xdr:col>
      <xdr:colOff>0</xdr:colOff>
      <xdr:row>86</xdr:row>
      <xdr:rowOff>142240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709928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90170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709928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57785</xdr:rowOff>
    </xdr:from>
    <xdr:to>
      <xdr:col>116</xdr:col>
      <xdr:colOff>0</xdr:colOff>
      <xdr:row>86</xdr:row>
      <xdr:rowOff>142240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10512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86</xdr:row>
      <xdr:rowOff>90170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10512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093440" y="14781530"/>
          <a:ext cx="413766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85" cy="22923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078200" y="145948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093440" y="17056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6093440" y="15913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84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5890240" y="157708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093440" y="147815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55245</xdr:rowOff>
    </xdr:from>
    <xdr:ext cx="248920" cy="26289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5890240" y="1464373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6093440" y="14781530"/>
          <a:ext cx="413766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0783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1956054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443700" y="159131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1956054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443700" y="159131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775680" y="15913100"/>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1956054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58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167640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7988280" y="159131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735040" y="15862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9555"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66138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7213580" y="159131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79374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955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88668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6428720" y="1591310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71627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95</xdr:row>
      <xdr:rowOff>10160</xdr:rowOff>
    </xdr:from>
    <xdr:ext cx="24955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709928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6388080" y="15862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955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63144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421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167640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6080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6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0459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167640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6261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58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1956054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735040" y="1586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955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66138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79374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955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788668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71627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93</xdr:row>
      <xdr:rowOff>35560</xdr:rowOff>
    </xdr:from>
    <xdr:ext cx="24955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09928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6388080" y="1586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955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631442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670560" y="17437100"/>
          <a:ext cx="195605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670560" y="17500600"/>
          <a:ext cx="3390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695960" y="17754600"/>
          <a:ext cx="195097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aseline="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歳出決算総額は、住民一人当たり</a:t>
          </a:r>
          <a:r>
            <a:rPr kumimoji="1" lang="en-US" altLang="ja-JP" sz="1300">
              <a:solidFill>
                <a:sysClr val="windowText" lastClr="000000"/>
              </a:solidFill>
              <a:effectLst/>
              <a:latin typeface="ＭＳ Ｐゴシック"/>
              <a:ea typeface="ＭＳ Ｐゴシック"/>
              <a:cs typeface="+mn-cs"/>
            </a:rPr>
            <a:t>439,721</a:t>
          </a:r>
          <a:r>
            <a:rPr kumimoji="1" lang="ja-JP" altLang="ja-JP" sz="1300">
              <a:solidFill>
                <a:sysClr val="windowText" lastClr="000000"/>
              </a:solidFill>
              <a:effectLst/>
              <a:latin typeface="ＭＳ Ｐゴシック"/>
              <a:ea typeface="ＭＳ Ｐゴシック"/>
              <a:cs typeface="+mn-cs"/>
            </a:rPr>
            <a:t>円となっており、前年度比約</a:t>
          </a:r>
          <a:r>
            <a:rPr kumimoji="1" lang="en-US" altLang="ja-JP" sz="1300">
              <a:solidFill>
                <a:sysClr val="windowText" lastClr="000000"/>
              </a:solidFill>
              <a:effectLst/>
              <a:latin typeface="ＭＳ Ｐゴシック"/>
              <a:ea typeface="ＭＳ Ｐゴシック"/>
              <a:cs typeface="+mn-cs"/>
            </a:rPr>
            <a:t>18</a:t>
          </a:r>
          <a:r>
            <a:rPr kumimoji="1" lang="ja-JP" altLang="ja-JP" sz="1300">
              <a:solidFill>
                <a:sysClr val="windowText" lastClr="000000"/>
              </a:solidFill>
              <a:effectLst/>
              <a:latin typeface="ＭＳ Ｐゴシック"/>
              <a:ea typeface="ＭＳ Ｐゴシック"/>
              <a:cs typeface="+mn-cs"/>
            </a:rPr>
            <a:t>千円増加している。　主な構成項目である人件費は、住民一人当たり</a:t>
          </a:r>
          <a:r>
            <a:rPr kumimoji="1" lang="en-US" altLang="ja-JP" sz="1300">
              <a:solidFill>
                <a:sysClr val="windowText" lastClr="000000"/>
              </a:solidFill>
              <a:effectLst/>
              <a:latin typeface="ＭＳ Ｐゴシック"/>
              <a:ea typeface="ＭＳ Ｐゴシック"/>
              <a:cs typeface="+mn-cs"/>
            </a:rPr>
            <a:t>66,432</a:t>
          </a:r>
          <a:r>
            <a:rPr kumimoji="1" lang="ja-JP" altLang="ja-JP" sz="1300">
              <a:solidFill>
                <a:sysClr val="windowText" lastClr="000000"/>
              </a:solidFill>
              <a:effectLst/>
              <a:latin typeface="ＭＳ Ｐゴシック"/>
              <a:ea typeface="ＭＳ Ｐゴシック"/>
              <a:cs typeface="+mn-cs"/>
            </a:rPr>
            <a:t>円となっており、全国、県、類似団体内の各平均と比較して低い水準にある。退職者数に伴う増減はあるが職員数の適正管理などに努めてきたことや、業務の委託や指定管理者制度の積極的な活用などにより減少傾向</a:t>
          </a:r>
          <a:r>
            <a:rPr kumimoji="1" lang="ja-JP" altLang="en-US" sz="1300">
              <a:solidFill>
                <a:sysClr val="windowText" lastClr="000000"/>
              </a:solidFill>
              <a:effectLst/>
              <a:latin typeface="ＭＳ Ｐゴシック"/>
              <a:ea typeface="ＭＳ Ｐゴシック"/>
              <a:cs typeface="+mn-cs"/>
            </a:rPr>
            <a:t>であった。</a:t>
          </a:r>
          <a:r>
            <a:rPr kumimoji="1" lang="ja-JP" altLang="ja-JP" sz="1300">
              <a:solidFill>
                <a:sysClr val="windowText" lastClr="000000"/>
              </a:solidFill>
              <a:effectLst/>
              <a:latin typeface="ＭＳ Ｐゴシック"/>
              <a:ea typeface="ＭＳ Ｐゴシック"/>
              <a:cs typeface="+mn-cs"/>
            </a:rPr>
            <a:t>令和2年度以降は、会計年度任用職員制度の開始により増加</a:t>
          </a:r>
          <a:r>
            <a:rPr kumimoji="1" lang="ja-JP" altLang="en-US" sz="1300">
              <a:solidFill>
                <a:sysClr val="windowText" lastClr="000000"/>
              </a:solidFill>
              <a:effectLst/>
              <a:latin typeface="ＭＳ Ｐゴシック"/>
              <a:ea typeface="ＭＳ Ｐゴシック"/>
              <a:cs typeface="+mn-cs"/>
            </a:rPr>
            <a:t>してお</a:t>
          </a:r>
          <a:r>
            <a:rPr kumimoji="1" lang="ja-JP" altLang="ja-JP" sz="1300">
              <a:solidFill>
                <a:sysClr val="windowText" lastClr="000000"/>
              </a:solidFill>
              <a:effectLst/>
              <a:latin typeface="ＭＳ Ｐゴシック"/>
              <a:ea typeface="ＭＳ Ｐゴシック"/>
              <a:cs typeface="+mn-cs"/>
            </a:rPr>
            <a:t>り、</a:t>
          </a:r>
          <a:r>
            <a:rPr kumimoji="1" lang="ja-JP" altLang="en-US" sz="1300">
              <a:solidFill>
                <a:sysClr val="windowText" lastClr="000000"/>
              </a:solidFill>
              <a:effectLst/>
              <a:latin typeface="ＭＳ Ｐゴシック"/>
              <a:ea typeface="ＭＳ Ｐゴシック"/>
              <a:cs typeface="+mn-cs"/>
            </a:rPr>
            <a:t>令和</a:t>
          </a:r>
          <a:r>
            <a:rPr kumimoji="1" lang="en-US" altLang="ja-JP" sz="1300">
              <a:solidFill>
                <a:sysClr val="windowText" lastClr="000000"/>
              </a:solidFill>
              <a:effectLst/>
              <a:latin typeface="ＭＳ Ｐゴシック"/>
              <a:ea typeface="ＭＳ Ｐゴシック"/>
              <a:cs typeface="+mn-cs"/>
            </a:rPr>
            <a:t>5</a:t>
          </a:r>
          <a:r>
            <a:rPr kumimoji="1" lang="ja-JP" altLang="ja-JP" sz="1300">
              <a:solidFill>
                <a:sysClr val="windowText" lastClr="000000"/>
              </a:solidFill>
              <a:effectLst/>
              <a:latin typeface="ＭＳ Ｐゴシック"/>
              <a:ea typeface="ＭＳ Ｐゴシック"/>
              <a:cs typeface="+mn-cs"/>
            </a:rPr>
            <a:t>年度は</a:t>
          </a:r>
          <a:r>
            <a:rPr kumimoji="1" lang="ja-JP" altLang="en-US" sz="1300">
              <a:solidFill>
                <a:sysClr val="windowText" lastClr="000000"/>
              </a:solidFill>
              <a:effectLst/>
              <a:latin typeface="ＭＳ Ｐゴシック"/>
              <a:ea typeface="ＭＳ Ｐゴシック"/>
              <a:cs typeface="+mn-cs"/>
            </a:rPr>
            <a:t>人事院勧告による給与改定などを要因に増加</a:t>
          </a:r>
          <a:r>
            <a:rPr kumimoji="1" lang="ja-JP" altLang="ja-JP" sz="1300">
              <a:solidFill>
                <a:sysClr val="windowText" lastClr="000000"/>
              </a:solidFill>
              <a:effectLst/>
              <a:latin typeface="ＭＳ Ｐゴシック"/>
              <a:ea typeface="ＭＳ Ｐゴシック"/>
              <a:cs typeface="+mn-cs"/>
            </a:rPr>
            <a:t>となった。扶助費は年々増加しているが</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全国、県、類似団体内の各平均以下を維持している。令和</a:t>
          </a:r>
          <a:r>
            <a:rPr kumimoji="1" lang="en-US" altLang="ja-JP" sz="1300">
              <a:solidFill>
                <a:sysClr val="windowText" lastClr="000000"/>
              </a:solidFill>
              <a:effectLst/>
              <a:latin typeface="ＭＳ Ｐゴシック"/>
              <a:ea typeface="ＭＳ Ｐゴシック"/>
              <a:cs typeface="+mn-cs"/>
            </a:rPr>
            <a:t>5</a:t>
          </a:r>
          <a:r>
            <a:rPr kumimoji="1" lang="ja-JP" altLang="ja-JP" sz="1300">
              <a:solidFill>
                <a:sysClr val="windowText" lastClr="000000"/>
              </a:solidFill>
              <a:effectLst/>
              <a:latin typeface="ＭＳ Ｐゴシック"/>
              <a:ea typeface="ＭＳ Ｐゴシック"/>
              <a:cs typeface="+mn-cs"/>
            </a:rPr>
            <a:t>年度</a:t>
          </a:r>
          <a:r>
            <a:rPr kumimoji="1" lang="ja-JP" altLang="en-US" sz="1300">
              <a:solidFill>
                <a:sysClr val="windowText" lastClr="000000"/>
              </a:solidFill>
              <a:effectLst/>
              <a:latin typeface="ＭＳ Ｐゴシック"/>
              <a:ea typeface="ＭＳ Ｐゴシック"/>
              <a:cs typeface="+mn-cs"/>
            </a:rPr>
            <a:t>の増加</a:t>
          </a:r>
          <a:r>
            <a:rPr kumimoji="1" lang="ja-JP" altLang="ja-JP" sz="1300">
              <a:solidFill>
                <a:sysClr val="windowText" lastClr="000000"/>
              </a:solidFill>
              <a:effectLst/>
              <a:latin typeface="ＭＳ Ｐゴシック"/>
              <a:ea typeface="ＭＳ Ｐゴシック"/>
              <a:cs typeface="+mn-cs"/>
            </a:rPr>
            <a:t>は、住民税非課税世帯等臨時特別給付金事業</a:t>
          </a:r>
          <a:r>
            <a:rPr kumimoji="1" lang="ja-JP" altLang="en-US" sz="1300">
              <a:solidFill>
                <a:sysClr val="windowText" lastClr="000000"/>
              </a:solidFill>
              <a:effectLst/>
              <a:latin typeface="ＭＳ Ｐゴシック"/>
              <a:ea typeface="ＭＳ Ｐゴシック"/>
              <a:cs typeface="+mn-cs"/>
            </a:rPr>
            <a:t>や障害福祉サービス事業</a:t>
          </a:r>
          <a:r>
            <a:rPr kumimoji="1" lang="ja-JP" altLang="ja-JP" sz="1300">
              <a:solidFill>
                <a:sysClr val="windowText" lastClr="000000"/>
              </a:solidFill>
              <a:effectLst/>
              <a:latin typeface="ＭＳ Ｐゴシック"/>
              <a:ea typeface="ＭＳ Ｐゴシック"/>
              <a:cs typeface="+mn-cs"/>
            </a:rPr>
            <a:t>など</a:t>
          </a:r>
          <a:r>
            <a:rPr kumimoji="1" lang="ja-JP" altLang="en-US" sz="1300">
              <a:solidFill>
                <a:sysClr val="windowText" lastClr="000000"/>
              </a:solidFill>
              <a:effectLst/>
              <a:latin typeface="ＭＳ Ｐゴシック"/>
              <a:ea typeface="ＭＳ Ｐゴシック"/>
              <a:cs typeface="+mn-cs"/>
            </a:rPr>
            <a:t>が要因として</a:t>
          </a:r>
          <a:r>
            <a:rPr kumimoji="1" lang="ja-JP" altLang="ja-JP" sz="1300">
              <a:solidFill>
                <a:sysClr val="windowText" lastClr="000000"/>
              </a:solidFill>
              <a:effectLst/>
              <a:latin typeface="ＭＳ Ｐゴシック"/>
              <a:ea typeface="ＭＳ Ｐゴシック"/>
              <a:cs typeface="+mn-cs"/>
            </a:rPr>
            <a:t>挙げられる。普通建設事業費は、焼却施設更新</a:t>
          </a:r>
          <a:r>
            <a:rPr kumimoji="1" lang="ja-JP" altLang="en-US" sz="1300">
              <a:solidFill>
                <a:sysClr val="windowText" lastClr="000000"/>
              </a:solidFill>
              <a:effectLst/>
              <a:latin typeface="ＭＳ Ｐゴシック"/>
              <a:ea typeface="ＭＳ Ｐゴシック"/>
              <a:cs typeface="+mn-cs"/>
            </a:rPr>
            <a:t>や</a:t>
          </a:r>
          <a:r>
            <a:rPr kumimoji="1" lang="ja-JP" altLang="ja-JP" sz="1300">
              <a:solidFill>
                <a:sysClr val="windowText" lastClr="000000"/>
              </a:solidFill>
              <a:effectLst/>
              <a:latin typeface="ＭＳ Ｐゴシック"/>
              <a:ea typeface="ＭＳ Ｐゴシック"/>
              <a:cs typeface="+mn-cs"/>
            </a:rPr>
            <a:t>中学校校舎耐震補強などを要因に増加したが、全国、県、類似団体内の各平均以下を維持している。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公共施設の整備や老朽化に伴う改修工事が予定されており、それに伴う市債発行と公債費の増加が想定されることから、地方公営企業会計を含めた市全体の適正な市債管理に努め、この比率の維持に努めていくとともに、扶助費、補助費等も依然として増加傾向にあることから、引き続き行財政改革に取り組み、物件費などの経常的経費の抑制に努める。</a:t>
          </a:r>
          <a:endParaRPr lang="ja-JP" altLang="ja-JP" sz="1300">
            <a:solidFill>
              <a:sysClr val="windowText" lastClr="000000"/>
            </a:solidFill>
            <a:effectLst/>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6420" y="127000"/>
          <a:ext cx="1116838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64000" y="190500"/>
          <a:ext cx="3467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83050" y="215900"/>
          <a:ext cx="3422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808450" y="241300"/>
          <a:ext cx="3365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312900" y="190500"/>
          <a:ext cx="23406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338300" y="215900"/>
          <a:ext cx="22961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63700" y="241300"/>
          <a:ext cx="22390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70560" y="863600"/>
          <a:ext cx="888492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7560" y="895350"/>
          <a:ext cx="12141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71040" y="895350"/>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128,169
125,192
389.08
60,146,931
56,358,555
3,452,111
28,212,057
31,973,774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44520" y="895350"/>
          <a:ext cx="13411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85640" y="915035"/>
          <a:ext cx="178054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66180" y="915035"/>
          <a:ext cx="110998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39660" y="927100"/>
          <a:ext cx="56642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85640" y="1657350"/>
          <a:ext cx="178054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29680" y="1657350"/>
          <a:ext cx="3352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48520" y="863600"/>
          <a:ext cx="13411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86010" y="927100"/>
          <a:ext cx="12776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86010" y="1181100"/>
          <a:ext cx="12776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86010" y="1498600"/>
          <a:ext cx="12776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831070" y="103505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85045" y="99060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85045" y="1245235"/>
          <a:ext cx="7874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90854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50120" y="147955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90854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50120" y="184150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992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992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9920" y="337185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70560" y="3860800"/>
          <a:ext cx="41376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7560" y="4191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7560" y="4387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6400" y="4191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6400" y="4387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82240" y="4191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82240" y="4387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70560" y="4654550"/>
          <a:ext cx="41376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5320" y="4470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70560" y="68586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7360" cy="25908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1780" y="6722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70560" y="65443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7360" cy="2584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1780" y="64084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70560" y="62299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736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1780" y="6094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4</xdr:col>
      <xdr:colOff>0</xdr:colOff>
      <xdr:row>35</xdr:row>
      <xdr:rowOff>131445</xdr:rowOff>
    </xdr:from>
    <xdr:to>
      <xdr:col>28</xdr:col>
      <xdr:colOff>114300</xdr:colOff>
      <xdr:row>35</xdr:row>
      <xdr:rowOff>131445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70560" y="59162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7360" cy="2584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1780" y="57804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70560" y="5602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5715</xdr:rowOff>
    </xdr:from>
    <xdr:ext cx="46736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1780" y="5460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70560" y="5288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7360"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1780" y="51466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70560" y="49682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67360" cy="25908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1780" y="4832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670560" y="4654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7360" cy="2584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71780" y="45186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670560" y="4654550"/>
          <a:ext cx="41376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100330</xdr:rowOff>
    </xdr:from>
    <xdr:to>
      <xdr:col>24</xdr:col>
      <xdr:colOff>62865</xdr:colOff>
      <xdr:row>39</xdr:row>
      <xdr:rowOff>15875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084955" y="505968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19685</xdr:rowOff>
    </xdr:from>
    <xdr:ext cx="469900" cy="2584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137660" y="6464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15875</xdr:rowOff>
    </xdr:from>
    <xdr:to>
      <xdr:col>24</xdr:col>
      <xdr:colOff>152400</xdr:colOff>
      <xdr:row>39</xdr:row>
      <xdr:rowOff>15875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020820" y="64611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46990</xdr:rowOff>
    </xdr:from>
    <xdr:ext cx="469900" cy="259080"/>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137660" y="4841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3,216</a:t>
          </a:r>
          <a:endParaRPr kumimoji="1" lang="ja-JP" altLang="en-US" sz="1000" b="1">
            <a:latin typeface="ＭＳ Ｐゴシック"/>
          </a:endParaRPr>
        </a:p>
      </xdr:txBody>
    </xdr:sp>
    <xdr:clientData/>
  </xdr:oneCellAnchor>
  <xdr:twoCellAnchor>
    <xdr:from>
      <xdr:col>23</xdr:col>
      <xdr:colOff>165100</xdr:colOff>
      <xdr:row>30</xdr:row>
      <xdr:rowOff>100330</xdr:rowOff>
    </xdr:from>
    <xdr:to>
      <xdr:col>24</xdr:col>
      <xdr:colOff>152400</xdr:colOff>
      <xdr:row>30</xdr:row>
      <xdr:rowOff>100330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020820" y="50596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36</xdr:row>
      <xdr:rowOff>165100</xdr:rowOff>
    </xdr:from>
    <xdr:to>
      <xdr:col>24</xdr:col>
      <xdr:colOff>63500</xdr:colOff>
      <xdr:row>37</xdr:row>
      <xdr:rowOff>93345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352800" y="6115050"/>
          <a:ext cx="73406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155575</xdr:rowOff>
    </xdr:from>
    <xdr:ext cx="469900" cy="2584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137660" y="56102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132715</xdr:rowOff>
    </xdr:from>
    <xdr:to>
      <xdr:col>24</xdr:col>
      <xdr:colOff>114300</xdr:colOff>
      <xdr:row>35</xdr:row>
      <xdr:rowOff>62865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036060" y="5752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93345</xdr:rowOff>
    </xdr:from>
    <xdr:to>
      <xdr:col>19</xdr:col>
      <xdr:colOff>167640</xdr:colOff>
      <xdr:row>38</xdr:row>
      <xdr:rowOff>40640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565400" y="6208395"/>
          <a:ext cx="7874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98425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312160" y="5784850"/>
          <a:ext cx="787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114935</xdr:rowOff>
    </xdr:from>
    <xdr:ext cx="469900" cy="25908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150870" y="5569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8255</xdr:rowOff>
    </xdr:from>
    <xdr:to>
      <xdr:col>15</xdr:col>
      <xdr:colOff>50800</xdr:colOff>
      <xdr:row>38</xdr:row>
      <xdr:rowOff>40640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790700" y="6288405"/>
          <a:ext cx="7747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514600" y="581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147955</xdr:rowOff>
    </xdr:from>
    <xdr:ext cx="46990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353310" y="5602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37</xdr:row>
      <xdr:rowOff>47625</xdr:rowOff>
    </xdr:from>
    <xdr:to>
      <xdr:col>10</xdr:col>
      <xdr:colOff>114300</xdr:colOff>
      <xdr:row>38</xdr:row>
      <xdr:rowOff>8255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005840" y="6162675"/>
          <a:ext cx="78486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81915</xdr:rowOff>
    </xdr:from>
    <xdr:to>
      <xdr:col>10</xdr:col>
      <xdr:colOff>165100</xdr:colOff>
      <xdr:row>36</xdr:row>
      <xdr:rowOff>12065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739900" y="5866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28575</xdr:rowOff>
    </xdr:from>
    <xdr:ext cx="469265" cy="2584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578610" y="5648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965200" y="5777230"/>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104140</xdr:rowOff>
    </xdr:from>
    <xdr:ext cx="4699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03910" y="555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91922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1851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3977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6230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83820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118110</xdr:rowOff>
    </xdr:from>
    <xdr:to>
      <xdr:col>24</xdr:col>
      <xdr:colOff>114300</xdr:colOff>
      <xdr:row>37</xdr:row>
      <xdr:rowOff>48260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036060" y="6068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96520</xdr:rowOff>
    </xdr:from>
    <xdr:ext cx="469900" cy="2584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137660" y="60464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42545</xdr:rowOff>
    </xdr:from>
    <xdr:to>
      <xdr:col>20</xdr:col>
      <xdr:colOff>38100</xdr:colOff>
      <xdr:row>37</xdr:row>
      <xdr:rowOff>144145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312160" y="61575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135255</xdr:rowOff>
    </xdr:from>
    <xdr:ext cx="46990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150870" y="6250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161290</xdr:rowOff>
    </xdr:from>
    <xdr:to>
      <xdr:col>15</xdr:col>
      <xdr:colOff>101600</xdr:colOff>
      <xdr:row>38</xdr:row>
      <xdr:rowOff>91440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514600" y="6276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83185</xdr:rowOff>
    </xdr:from>
    <xdr:ext cx="469900"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353310" y="6363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128905</xdr:rowOff>
    </xdr:from>
    <xdr:to>
      <xdr:col>10</xdr:col>
      <xdr:colOff>165100</xdr:colOff>
      <xdr:row>38</xdr:row>
      <xdr:rowOff>59055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739900" y="6243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50165</xdr:rowOff>
    </xdr:from>
    <xdr:ext cx="469265" cy="2584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578610" y="6330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165100</xdr:rowOff>
    </xdr:from>
    <xdr:to>
      <xdr:col>6</xdr:col>
      <xdr:colOff>38100</xdr:colOff>
      <xdr:row>37</xdr:row>
      <xdr:rowOff>98425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965200" y="6115050"/>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89535</xdr:rowOff>
    </xdr:from>
    <xdr:ext cx="469900" cy="2584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03910" y="6204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670560" y="7162800"/>
          <a:ext cx="41376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97560" y="7493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97560" y="7689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676400" y="7493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676400" y="7689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2682240" y="7493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2682240" y="7689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670560" y="7956550"/>
          <a:ext cx="41376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655320" y="7772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70560" y="101606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920"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467360" y="10024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70560" y="98463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0860" cy="2584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07645" y="9710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70560" y="95319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0860" cy="25908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07645" y="9396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131445</xdr:rowOff>
    </xdr:from>
    <xdr:to>
      <xdr:col>28</xdr:col>
      <xdr:colOff>114300</xdr:colOff>
      <xdr:row>55</xdr:row>
      <xdr:rowOff>131445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70560" y="92182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0860" cy="2584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07645" y="9082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70560" y="8904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4995"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7623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670560" y="8590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9080"/>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4486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670560" y="82702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370" y="8134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670560" y="7956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370" y="78206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670560" y="7956550"/>
          <a:ext cx="41376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7620</xdr:rowOff>
    </xdr:from>
    <xdr:to>
      <xdr:col>24</xdr:col>
      <xdr:colOff>62865</xdr:colOff>
      <xdr:row>59</xdr:row>
      <xdr:rowOff>85090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084955" y="9094470"/>
          <a:ext cx="1270" cy="737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88900</xdr:rowOff>
    </xdr:from>
    <xdr:ext cx="534670" cy="2584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137660" y="9836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31,282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85090</xdr:rowOff>
    </xdr:from>
    <xdr:to>
      <xdr:col>24</xdr:col>
      <xdr:colOff>152400</xdr:colOff>
      <xdr:row>59</xdr:row>
      <xdr:rowOff>85090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020820" y="9832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125730</xdr:rowOff>
    </xdr:from>
    <xdr:ext cx="598805" cy="2584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137660" y="88823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101,373</a:t>
          </a:r>
          <a:endParaRPr kumimoji="1" lang="ja-JP" altLang="en-US" sz="1000" b="1">
            <a:latin typeface="ＭＳ Ｐゴシック"/>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020820" y="90944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55</xdr:row>
      <xdr:rowOff>7620</xdr:rowOff>
    </xdr:from>
    <xdr:to>
      <xdr:col>24</xdr:col>
      <xdr:colOff>63500</xdr:colOff>
      <xdr:row>55</xdr:row>
      <xdr:rowOff>93980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352800" y="9094470"/>
          <a:ext cx="7340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41275</xdr:rowOff>
    </xdr:from>
    <xdr:ext cx="534670" cy="259080"/>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137660" y="9458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62865</xdr:rowOff>
    </xdr:from>
    <xdr:to>
      <xdr:col>24</xdr:col>
      <xdr:colOff>114300</xdr:colOff>
      <xdr:row>57</xdr:row>
      <xdr:rowOff>164465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036060" y="947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93980</xdr:rowOff>
    </xdr:from>
    <xdr:to>
      <xdr:col>19</xdr:col>
      <xdr:colOff>167640</xdr:colOff>
      <xdr:row>56</xdr:row>
      <xdr:rowOff>40640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565400" y="9180830"/>
          <a:ext cx="7874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59690</xdr:rowOff>
    </xdr:from>
    <xdr:to>
      <xdr:col>20</xdr:col>
      <xdr:colOff>38100</xdr:colOff>
      <xdr:row>57</xdr:row>
      <xdr:rowOff>161290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312160" y="94767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152400</xdr:rowOff>
    </xdr:from>
    <xdr:ext cx="534035" cy="2584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118485" y="9569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50</xdr:row>
      <xdr:rowOff>78740</xdr:rowOff>
    </xdr:from>
    <xdr:to>
      <xdr:col>15</xdr:col>
      <xdr:colOff>50800</xdr:colOff>
      <xdr:row>56</xdr:row>
      <xdr:rowOff>40640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790700" y="8340090"/>
          <a:ext cx="774700" cy="952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40640</xdr:rowOff>
    </xdr:from>
    <xdr:to>
      <xdr:col>15</xdr:col>
      <xdr:colOff>101600</xdr:colOff>
      <xdr:row>57</xdr:row>
      <xdr:rowOff>142240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514600" y="94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133350</xdr:rowOff>
    </xdr:from>
    <xdr:ext cx="53467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343785" y="9550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50</xdr:row>
      <xdr:rowOff>78740</xdr:rowOff>
    </xdr:from>
    <xdr:to>
      <xdr:col>10</xdr:col>
      <xdr:colOff>114300</xdr:colOff>
      <xdr:row>57</xdr:row>
      <xdr:rowOff>124460</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005840" y="8340090"/>
          <a:ext cx="784860" cy="1201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74930</xdr:rowOff>
    </xdr:from>
    <xdr:to>
      <xdr:col>10</xdr:col>
      <xdr:colOff>165100</xdr:colOff>
      <xdr:row>52</xdr:row>
      <xdr:rowOff>5080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739900" y="8501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51</xdr:row>
      <xdr:rowOff>165100</xdr:rowOff>
    </xdr:from>
    <xdr:ext cx="598805"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513840" y="8591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73660</xdr:rowOff>
    </xdr:from>
    <xdr:to>
      <xdr:col>6</xdr:col>
      <xdr:colOff>38100</xdr:colOff>
      <xdr:row>58</xdr:row>
      <xdr:rowOff>3810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965200" y="9490710"/>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165100</xdr:rowOff>
    </xdr:from>
    <xdr:ext cx="534035"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771525" y="9582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91922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851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3977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6230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820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128270</xdr:rowOff>
    </xdr:from>
    <xdr:to>
      <xdr:col>24</xdr:col>
      <xdr:colOff>114300</xdr:colOff>
      <xdr:row>55</xdr:row>
      <xdr:rowOff>58420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036060" y="9050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81280</xdr:rowOff>
    </xdr:from>
    <xdr:ext cx="598805" cy="259080"/>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137660" y="9003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101,373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43180</xdr:rowOff>
    </xdr:from>
    <xdr:to>
      <xdr:col>20</xdr:col>
      <xdr:colOff>38100</xdr:colOff>
      <xdr:row>55</xdr:row>
      <xdr:rowOff>144780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312160" y="9130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161290</xdr:rowOff>
    </xdr:from>
    <xdr:ext cx="534035" cy="2584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118485" y="8917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161290</xdr:rowOff>
    </xdr:from>
    <xdr:to>
      <xdr:col>15</xdr:col>
      <xdr:colOff>101600</xdr:colOff>
      <xdr:row>56</xdr:row>
      <xdr:rowOff>91440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514600" y="9248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107950</xdr:rowOff>
    </xdr:from>
    <xdr:ext cx="534670"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343785" y="9029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50</xdr:row>
      <xdr:rowOff>27940</xdr:rowOff>
    </xdr:from>
    <xdr:to>
      <xdr:col>10</xdr:col>
      <xdr:colOff>165100</xdr:colOff>
      <xdr:row>50</xdr:row>
      <xdr:rowOff>129540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739900" y="828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48</xdr:row>
      <xdr:rowOff>146050</xdr:rowOff>
    </xdr:from>
    <xdr:ext cx="598805" cy="259080"/>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513840" y="8077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73660</xdr:rowOff>
    </xdr:from>
    <xdr:to>
      <xdr:col>6</xdr:col>
      <xdr:colOff>38100</xdr:colOff>
      <xdr:row>58</xdr:row>
      <xdr:rowOff>3810</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965200" y="949071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20320</xdr:rowOff>
    </xdr:from>
    <xdr:ext cx="534035" cy="2584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71525" y="9272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70560" y="10464800"/>
          <a:ext cx="41376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97560" y="10795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97560" y="10991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676400" y="10795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676400" y="10991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2682240" y="10795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2682240" y="10991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670560" y="11258550"/>
          <a:ext cx="41376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655320" y="11074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70560" y="134626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4995"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326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70560" y="131483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995" cy="2584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30124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70560" y="128339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995"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6980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131445</xdr:rowOff>
    </xdr:from>
    <xdr:to>
      <xdr:col>28</xdr:col>
      <xdr:colOff>114300</xdr:colOff>
      <xdr:row>75</xdr:row>
      <xdr:rowOff>131445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70560" y="125202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995" cy="2584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238440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670560" y="12206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4995" cy="259080"/>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20643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670560" y="11892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995" cy="259080"/>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370" y="117506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670560" y="115722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370" y="11436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670560" y="11258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370" y="111226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670560" y="11258550"/>
          <a:ext cx="41376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21590</xdr:rowOff>
    </xdr:from>
    <xdr:to>
      <xdr:col>24</xdr:col>
      <xdr:colOff>62865</xdr:colOff>
      <xdr:row>77</xdr:row>
      <xdr:rowOff>116205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084955" y="1175004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120015</xdr:rowOff>
    </xdr:from>
    <xdr:ext cx="598805" cy="2584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137660" y="12839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139,953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020820" y="128352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139700</xdr:rowOff>
    </xdr:from>
    <xdr:ext cx="598805" cy="259080"/>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137660" y="11537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208,744</a:t>
          </a:r>
          <a:endParaRPr kumimoji="1" lang="ja-JP" altLang="en-US" sz="1000" b="1">
            <a:latin typeface="ＭＳ Ｐゴシック"/>
          </a:endParaRPr>
        </a:p>
      </xdr:txBody>
    </xdr:sp>
    <xdr:clientData/>
  </xdr:oneCellAnchor>
  <xdr:twoCellAnchor>
    <xdr:from>
      <xdr:col>23</xdr:col>
      <xdr:colOff>165100</xdr:colOff>
      <xdr:row>71</xdr:row>
      <xdr:rowOff>21590</xdr:rowOff>
    </xdr:from>
    <xdr:to>
      <xdr:col>24</xdr:col>
      <xdr:colOff>152400</xdr:colOff>
      <xdr:row>71</xdr:row>
      <xdr:rowOff>21590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020820" y="117500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76</xdr:row>
      <xdr:rowOff>126365</xdr:rowOff>
    </xdr:from>
    <xdr:to>
      <xdr:col>24</xdr:col>
      <xdr:colOff>63500</xdr:colOff>
      <xdr:row>77</xdr:row>
      <xdr:rowOff>147320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352800" y="12680315"/>
          <a:ext cx="73406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111125</xdr:rowOff>
    </xdr:from>
    <xdr:ext cx="598805" cy="259080"/>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137660" y="121697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88265</xdr:rowOff>
    </xdr:from>
    <xdr:to>
      <xdr:col>24</xdr:col>
      <xdr:colOff>114300</xdr:colOff>
      <xdr:row>75</xdr:row>
      <xdr:rowOff>18415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036060" y="12312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143510</xdr:rowOff>
    </xdr:from>
    <xdr:to>
      <xdr:col>19</xdr:col>
      <xdr:colOff>167640</xdr:colOff>
      <xdr:row>77</xdr:row>
      <xdr:rowOff>147320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565400" y="12697460"/>
          <a:ext cx="7874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63500</xdr:rowOff>
    </xdr:from>
    <xdr:to>
      <xdr:col>20</xdr:col>
      <xdr:colOff>38100</xdr:colOff>
      <xdr:row>75</xdr:row>
      <xdr:rowOff>165100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312160" y="124523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10160</xdr:rowOff>
    </xdr:from>
    <xdr:ext cx="598805"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086100" y="12233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161,049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143510</xdr:rowOff>
    </xdr:from>
    <xdr:to>
      <xdr:col>15</xdr:col>
      <xdr:colOff>50800</xdr:colOff>
      <xdr:row>78</xdr:row>
      <xdr:rowOff>163195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790700" y="12697460"/>
          <a:ext cx="77470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90805</xdr:rowOff>
    </xdr:from>
    <xdr:to>
      <xdr:col>15</xdr:col>
      <xdr:colOff>101600</xdr:colOff>
      <xdr:row>75</xdr:row>
      <xdr:rowOff>20955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514600" y="12314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37465</xdr:rowOff>
    </xdr:from>
    <xdr:ext cx="598805"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311400" y="12096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78</xdr:row>
      <xdr:rowOff>163195</xdr:rowOff>
    </xdr:from>
    <xdr:to>
      <xdr:col>10</xdr:col>
      <xdr:colOff>114300</xdr:colOff>
      <xdr:row>79</xdr:row>
      <xdr:rowOff>83185</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005840" y="13047345"/>
          <a:ext cx="78486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144145</xdr:rowOff>
    </xdr:from>
    <xdr:to>
      <xdr:col>10</xdr:col>
      <xdr:colOff>165100</xdr:colOff>
      <xdr:row>77</xdr:row>
      <xdr:rowOff>74295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739900" y="12698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90805</xdr:rowOff>
    </xdr:from>
    <xdr:ext cx="598805" cy="2584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513840" y="124796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145,626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54610</xdr:rowOff>
    </xdr:from>
    <xdr:to>
      <xdr:col>6</xdr:col>
      <xdr:colOff>38100</xdr:colOff>
      <xdr:row>77</xdr:row>
      <xdr:rowOff>156210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965200" y="12773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1270</xdr:rowOff>
    </xdr:from>
    <xdr:ext cx="598805"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739140" y="12555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91922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1851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3977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6230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81</xdr:row>
      <xdr:rowOff>80010</xdr:rowOff>
    </xdr:from>
    <xdr:ext cx="762000"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820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75565</xdr:rowOff>
    </xdr:from>
    <xdr:to>
      <xdr:col>24</xdr:col>
      <xdr:colOff>114300</xdr:colOff>
      <xdr:row>77</xdr:row>
      <xdr:rowOff>5715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036060" y="12629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53975</xdr:rowOff>
    </xdr:from>
    <xdr:ext cx="598805" cy="2584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137660" y="126079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149,802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96520</xdr:rowOff>
    </xdr:from>
    <xdr:to>
      <xdr:col>20</xdr:col>
      <xdr:colOff>38100</xdr:colOff>
      <xdr:row>78</xdr:row>
      <xdr:rowOff>26670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312160" y="1281557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17780</xdr:rowOff>
    </xdr:from>
    <xdr:ext cx="598805" cy="2584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086100" y="129019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92710</xdr:rowOff>
    </xdr:from>
    <xdr:to>
      <xdr:col>15</xdr:col>
      <xdr:colOff>101600</xdr:colOff>
      <xdr:row>77</xdr:row>
      <xdr:rowOff>22860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514600" y="12646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13970</xdr:rowOff>
    </xdr:from>
    <xdr:ext cx="598805" cy="259080"/>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311400" y="12733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148,758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112395</xdr:rowOff>
    </xdr:from>
    <xdr:to>
      <xdr:col>10</xdr:col>
      <xdr:colOff>165100</xdr:colOff>
      <xdr:row>79</xdr:row>
      <xdr:rowOff>42545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739900" y="12996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33655</xdr:rowOff>
    </xdr:from>
    <xdr:ext cx="598805" cy="259080"/>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513840" y="13082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31750</xdr:rowOff>
    </xdr:from>
    <xdr:to>
      <xdr:col>6</xdr:col>
      <xdr:colOff>38100</xdr:colOff>
      <xdr:row>79</xdr:row>
      <xdr:rowOff>133350</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965200" y="1308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124460</xdr:rowOff>
    </xdr:from>
    <xdr:ext cx="598805" cy="2584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39140" y="131737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121,016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70560" y="13766800"/>
          <a:ext cx="41376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97560" y="14097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97560" y="14293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676400" y="14097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676400" y="14293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2682240" y="14097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2682240" y="14293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670560" y="14560550"/>
          <a:ext cx="41376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655320" y="14376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70560" y="16827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860" cy="2584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07645" y="1668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70560" y="16446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860"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07645"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70560" y="16065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860"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0764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70560" y="15684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0860" cy="2584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0764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70560" y="15303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0860" cy="259080"/>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0764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670560" y="149288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92710</xdr:rowOff>
    </xdr:from>
    <xdr:ext cx="530860" cy="2584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07645" y="14792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670560" y="14560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0860" cy="2584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07645" y="14424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670560" y="14560550"/>
          <a:ext cx="41376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157480</xdr:rowOff>
    </xdr:from>
    <xdr:to>
      <xdr:col>24</xdr:col>
      <xdr:colOff>62865</xdr:colOff>
      <xdr:row>99</xdr:row>
      <xdr:rowOff>79375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084955" y="15022830"/>
          <a:ext cx="127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83185</xdr:rowOff>
    </xdr:from>
    <xdr:ext cx="534670" cy="259080"/>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137660" y="16485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29,091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79375</xdr:rowOff>
    </xdr:from>
    <xdr:to>
      <xdr:col>24</xdr:col>
      <xdr:colOff>152400</xdr:colOff>
      <xdr:row>99</xdr:row>
      <xdr:rowOff>79375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020820" y="164814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104140</xdr:rowOff>
    </xdr:from>
    <xdr:ext cx="534670" cy="259080"/>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137660" y="14804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67,538</a:t>
          </a:r>
          <a:endParaRPr kumimoji="1" lang="ja-JP" altLang="en-US" sz="1000" b="1">
            <a:latin typeface="ＭＳ Ｐゴシック"/>
          </a:endParaRPr>
        </a:p>
      </xdr:txBody>
    </xdr:sp>
    <xdr:clientData/>
  </xdr:oneCellAnchor>
  <xdr:twoCellAnchor>
    <xdr:from>
      <xdr:col>23</xdr:col>
      <xdr:colOff>165100</xdr:colOff>
      <xdr:row>90</xdr:row>
      <xdr:rowOff>157480</xdr:rowOff>
    </xdr:from>
    <xdr:to>
      <xdr:col>24</xdr:col>
      <xdr:colOff>152400</xdr:colOff>
      <xdr:row>90</xdr:row>
      <xdr:rowOff>157480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020820" y="150228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94</xdr:row>
      <xdr:rowOff>137160</xdr:rowOff>
    </xdr:from>
    <xdr:to>
      <xdr:col>24</xdr:col>
      <xdr:colOff>63500</xdr:colOff>
      <xdr:row>95</xdr:row>
      <xdr:rowOff>3175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352800" y="15681960"/>
          <a:ext cx="7340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118110</xdr:rowOff>
    </xdr:from>
    <xdr:ext cx="534670" cy="259080"/>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137660" y="15834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139700</xdr:rowOff>
    </xdr:from>
    <xdr:to>
      <xdr:col>24</xdr:col>
      <xdr:colOff>114300</xdr:colOff>
      <xdr:row>96</xdr:row>
      <xdr:rowOff>69850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036060" y="1585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137160</xdr:rowOff>
    </xdr:from>
    <xdr:to>
      <xdr:col>19</xdr:col>
      <xdr:colOff>167640</xdr:colOff>
      <xdr:row>95</xdr:row>
      <xdr:rowOff>55880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565400" y="15681960"/>
          <a:ext cx="7874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118745</xdr:rowOff>
    </xdr:from>
    <xdr:to>
      <xdr:col>20</xdr:col>
      <xdr:colOff>38100</xdr:colOff>
      <xdr:row>96</xdr:row>
      <xdr:rowOff>48895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312160" y="158349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40640</xdr:rowOff>
    </xdr:from>
    <xdr:ext cx="534035" cy="2584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118485" y="15928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55880</xdr:rowOff>
    </xdr:from>
    <xdr:to>
      <xdr:col>15</xdr:col>
      <xdr:colOff>50800</xdr:colOff>
      <xdr:row>97</xdr:row>
      <xdr:rowOff>114300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790700" y="15772130"/>
          <a:ext cx="7747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109220</xdr:rowOff>
    </xdr:from>
    <xdr:to>
      <xdr:col>15</xdr:col>
      <xdr:colOff>101600</xdr:colOff>
      <xdr:row>96</xdr:row>
      <xdr:rowOff>38735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514600" y="15825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29845</xdr:rowOff>
    </xdr:from>
    <xdr:ext cx="534670" cy="2584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343785" y="159175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97</xdr:row>
      <xdr:rowOff>114300</xdr:rowOff>
    </xdr:from>
    <xdr:to>
      <xdr:col>10</xdr:col>
      <xdr:colOff>114300</xdr:colOff>
      <xdr:row>97</xdr:row>
      <xdr:rowOff>135255</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005840" y="16173450"/>
          <a:ext cx="78486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86995</xdr:rowOff>
    </xdr:from>
    <xdr:to>
      <xdr:col>10</xdr:col>
      <xdr:colOff>165100</xdr:colOff>
      <xdr:row>98</xdr:row>
      <xdr:rowOff>17780</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739900" y="16146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8890</xdr:rowOff>
    </xdr:from>
    <xdr:ext cx="534670" cy="2584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546225" y="162394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143510</xdr:rowOff>
    </xdr:from>
    <xdr:to>
      <xdr:col>6</xdr:col>
      <xdr:colOff>38100</xdr:colOff>
      <xdr:row>98</xdr:row>
      <xdr:rowOff>73660</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965200" y="16202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64770</xdr:rowOff>
    </xdr:from>
    <xdr:ext cx="534035" cy="2584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771525" y="16295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91922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167640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1851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3977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6230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167640</xdr:colOff>
      <xdr:row>101</xdr:row>
      <xdr:rowOff>80010</xdr:rowOff>
    </xdr:from>
    <xdr:ext cx="76200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82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123825</xdr:rowOff>
    </xdr:from>
    <xdr:to>
      <xdr:col>24</xdr:col>
      <xdr:colOff>114300</xdr:colOff>
      <xdr:row>95</xdr:row>
      <xdr:rowOff>53975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036060" y="1566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146685</xdr:rowOff>
    </xdr:from>
    <xdr:ext cx="534670" cy="2584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137660" y="15520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86360</xdr:rowOff>
    </xdr:from>
    <xdr:to>
      <xdr:col>20</xdr:col>
      <xdr:colOff>38100</xdr:colOff>
      <xdr:row>95</xdr:row>
      <xdr:rowOff>16510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312160" y="15631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33020</xdr:rowOff>
    </xdr:from>
    <xdr:ext cx="534035"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118485" y="15406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5080</xdr:rowOff>
    </xdr:from>
    <xdr:to>
      <xdr:col>15</xdr:col>
      <xdr:colOff>101600</xdr:colOff>
      <xdr:row>95</xdr:row>
      <xdr:rowOff>106680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514600" y="1572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123190</xdr:rowOff>
    </xdr:from>
    <xdr:ext cx="534670" cy="2584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343785" y="15496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63500</xdr:rowOff>
    </xdr:from>
    <xdr:to>
      <xdr:col>10</xdr:col>
      <xdr:colOff>165100</xdr:colOff>
      <xdr:row>97</xdr:row>
      <xdr:rowOff>165100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739900" y="1612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10160</xdr:rowOff>
    </xdr:from>
    <xdr:ext cx="534670" cy="25908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546225" y="15897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84455</xdr:rowOff>
    </xdr:from>
    <xdr:to>
      <xdr:col>6</xdr:col>
      <xdr:colOff>38100</xdr:colOff>
      <xdr:row>98</xdr:row>
      <xdr:rowOff>14605</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965200" y="161436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31115</xdr:rowOff>
    </xdr:from>
    <xdr:ext cx="534035" cy="2584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771525" y="15918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5826760" y="3860800"/>
          <a:ext cx="4114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5930900" y="4191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5930900" y="4387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832600" y="4191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832600" y="4387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838440" y="4191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838440" y="4387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5826760" y="4654550"/>
          <a:ext cx="411480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542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788660" y="4470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826760" y="685863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826760" y="64198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165100</xdr:rowOff>
    </xdr:from>
    <xdr:ext cx="248920"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60070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826760" y="59753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7360" cy="2584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405120" y="5839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83185</xdr:rowOff>
    </xdr:from>
    <xdr:to>
      <xdr:col>59</xdr:col>
      <xdr:colOff>50800</xdr:colOff>
      <xdr:row>33</xdr:row>
      <xdr:rowOff>83185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826760" y="553783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111760</xdr:rowOff>
    </xdr:from>
    <xdr:ext cx="530860" cy="25908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36384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5826760" y="50990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165100</xdr:rowOff>
    </xdr:from>
    <xdr:ext cx="530860" cy="259080"/>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36384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5826760" y="46545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0860" cy="2584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536384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5826760" y="4654550"/>
          <a:ext cx="411480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30</xdr:row>
      <xdr:rowOff>69850</xdr:rowOff>
    </xdr:from>
    <xdr:to>
      <xdr:col>54</xdr:col>
      <xdr:colOff>167640</xdr:colOff>
      <xdr:row>38</xdr:row>
      <xdr:rowOff>131445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220200" y="502920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135255</xdr:rowOff>
    </xdr:from>
    <xdr:ext cx="313690" cy="259080"/>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9271000" y="64154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131445</xdr:rowOff>
    </xdr:from>
    <xdr:to>
      <xdr:col>55</xdr:col>
      <xdr:colOff>88900</xdr:colOff>
      <xdr:row>38</xdr:row>
      <xdr:rowOff>131445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154160" y="64115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17145</xdr:rowOff>
    </xdr:from>
    <xdr:ext cx="534670" cy="2584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9271000" y="48113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15,763</a:t>
          </a:r>
          <a:endParaRPr kumimoji="1" lang="ja-JP" altLang="en-US" sz="1000" b="1">
            <a:latin typeface="ＭＳ Ｐゴシック"/>
          </a:endParaRPr>
        </a:p>
      </xdr:txBody>
    </xdr:sp>
    <xdr:clientData/>
  </xdr:oneCellAnchor>
  <xdr:twoCellAnchor>
    <xdr:from>
      <xdr:col>54</xdr:col>
      <xdr:colOff>101600</xdr:colOff>
      <xdr:row>30</xdr:row>
      <xdr:rowOff>69850</xdr:rowOff>
    </xdr:from>
    <xdr:to>
      <xdr:col>55</xdr:col>
      <xdr:colOff>88900</xdr:colOff>
      <xdr:row>30</xdr:row>
      <xdr:rowOff>69850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154160" y="50292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12065</xdr:rowOff>
    </xdr:from>
    <xdr:to>
      <xdr:col>55</xdr:col>
      <xdr:colOff>0</xdr:colOff>
      <xdr:row>38</xdr:row>
      <xdr:rowOff>24130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496300" y="6292215"/>
          <a:ext cx="7239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90805</xdr:rowOff>
    </xdr:from>
    <xdr:ext cx="469900" cy="2584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9271000" y="60407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67945</xdr:rowOff>
    </xdr:from>
    <xdr:to>
      <xdr:col>55</xdr:col>
      <xdr:colOff>50800</xdr:colOff>
      <xdr:row>37</xdr:row>
      <xdr:rowOff>165100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192260" y="6182995"/>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38</xdr:row>
      <xdr:rowOff>24130</xdr:rowOff>
    </xdr:from>
    <xdr:to>
      <xdr:col>50</xdr:col>
      <xdr:colOff>114300</xdr:colOff>
      <xdr:row>38</xdr:row>
      <xdr:rowOff>29845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711440" y="6304280"/>
          <a:ext cx="7848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69215</xdr:rowOff>
    </xdr:from>
    <xdr:to>
      <xdr:col>50</xdr:col>
      <xdr:colOff>165100</xdr:colOff>
      <xdr:row>37</xdr:row>
      <xdr:rowOff>165100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445500" y="61842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15875</xdr:rowOff>
    </xdr:from>
    <xdr:ext cx="469265"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284210" y="5965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29845</xdr:rowOff>
    </xdr:from>
    <xdr:to>
      <xdr:col>45</xdr:col>
      <xdr:colOff>167640</xdr:colOff>
      <xdr:row>38</xdr:row>
      <xdr:rowOff>34290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24040" y="6309995"/>
          <a:ext cx="7874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64770</xdr:rowOff>
    </xdr:from>
    <xdr:to>
      <xdr:col>46</xdr:col>
      <xdr:colOff>38100</xdr:colOff>
      <xdr:row>37</xdr:row>
      <xdr:rowOff>165100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670800" y="6179820"/>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11430</xdr:rowOff>
    </xdr:from>
    <xdr:ext cx="4699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509510" y="596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34290</xdr:rowOff>
    </xdr:from>
    <xdr:to>
      <xdr:col>41</xdr:col>
      <xdr:colOff>50800</xdr:colOff>
      <xdr:row>38</xdr:row>
      <xdr:rowOff>42545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149340" y="6314440"/>
          <a:ext cx="7747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61595</xdr:rowOff>
    </xdr:from>
    <xdr:to>
      <xdr:col>41</xdr:col>
      <xdr:colOff>101600</xdr:colOff>
      <xdr:row>37</xdr:row>
      <xdr:rowOff>163195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87324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8255</xdr:rowOff>
    </xdr:from>
    <xdr:ext cx="4699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11950" y="5958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09854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161290</xdr:rowOff>
    </xdr:from>
    <xdr:ext cx="469265" cy="2584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5937250" y="5946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0525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3286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54380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5640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598170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132715</xdr:rowOff>
    </xdr:from>
    <xdr:to>
      <xdr:col>55</xdr:col>
      <xdr:colOff>50800</xdr:colOff>
      <xdr:row>38</xdr:row>
      <xdr:rowOff>62865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192260" y="6247765"/>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47625</xdr:rowOff>
    </xdr:from>
    <xdr:ext cx="469900" cy="259080"/>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9271000" y="6162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144780</xdr:rowOff>
    </xdr:from>
    <xdr:to>
      <xdr:col>50</xdr:col>
      <xdr:colOff>165100</xdr:colOff>
      <xdr:row>38</xdr:row>
      <xdr:rowOff>74930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445500" y="6259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38</xdr:row>
      <xdr:rowOff>66040</xdr:rowOff>
    </xdr:from>
    <xdr:ext cx="469265"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284210" y="6346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150495</xdr:rowOff>
    </xdr:from>
    <xdr:to>
      <xdr:col>46</xdr:col>
      <xdr:colOff>38100</xdr:colOff>
      <xdr:row>38</xdr:row>
      <xdr:rowOff>80645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670800" y="6265545"/>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38</xdr:row>
      <xdr:rowOff>71755</xdr:rowOff>
    </xdr:from>
    <xdr:ext cx="469900" cy="25908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509510" y="6351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154940</xdr:rowOff>
    </xdr:from>
    <xdr:to>
      <xdr:col>41</xdr:col>
      <xdr:colOff>101600</xdr:colOff>
      <xdr:row>38</xdr:row>
      <xdr:rowOff>85090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873240" y="6269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38</xdr:row>
      <xdr:rowOff>76200</xdr:rowOff>
    </xdr:from>
    <xdr:ext cx="469900" cy="259080"/>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11950" y="6356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163195</xdr:rowOff>
    </xdr:from>
    <xdr:to>
      <xdr:col>36</xdr:col>
      <xdr:colOff>165100</xdr:colOff>
      <xdr:row>38</xdr:row>
      <xdr:rowOff>93345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098540" y="62782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38</xdr:row>
      <xdr:rowOff>84455</xdr:rowOff>
    </xdr:from>
    <xdr:ext cx="469265" cy="2584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5937250" y="6364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5826760" y="7162800"/>
          <a:ext cx="4114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5930900" y="7493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30900" y="7689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832600" y="7493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832600" y="7689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838440" y="7493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838440" y="7689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5826760" y="7956550"/>
          <a:ext cx="411480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542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788660" y="7772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826760" y="1016063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826760" y="97917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920"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60070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826760" y="9423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860"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36384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826760" y="9061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30860" cy="25908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363845" y="8921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5826760" y="86931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0860" cy="2584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363845"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5826760" y="83248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0860" cy="2584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363845" y="818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5826760" y="79565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0860" cy="2584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5363845" y="7820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5826760" y="7956550"/>
          <a:ext cx="411480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54</xdr:row>
      <xdr:rowOff>40005</xdr:rowOff>
    </xdr:from>
    <xdr:to>
      <xdr:col>54</xdr:col>
      <xdr:colOff>167640</xdr:colOff>
      <xdr:row>58</xdr:row>
      <xdr:rowOff>158115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220200" y="8961755"/>
          <a:ext cx="0" cy="778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161925</xdr:rowOff>
    </xdr:from>
    <xdr:ext cx="469900" cy="2584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9271000" y="9744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158115</xdr:rowOff>
    </xdr:from>
    <xdr:to>
      <xdr:col>55</xdr:col>
      <xdr:colOff>88900</xdr:colOff>
      <xdr:row>58</xdr:row>
      <xdr:rowOff>158115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154160" y="97402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158115</xdr:rowOff>
    </xdr:from>
    <xdr:ext cx="534670" cy="2584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9271000" y="87496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22,618</a:t>
          </a:r>
          <a:endParaRPr kumimoji="1" lang="ja-JP" altLang="en-US" sz="1000" b="1">
            <a:latin typeface="ＭＳ Ｐゴシック"/>
          </a:endParaRPr>
        </a:p>
      </xdr:txBody>
    </xdr:sp>
    <xdr:clientData/>
  </xdr:oneCellAnchor>
  <xdr:twoCellAnchor>
    <xdr:from>
      <xdr:col>54</xdr:col>
      <xdr:colOff>101600</xdr:colOff>
      <xdr:row>54</xdr:row>
      <xdr:rowOff>40005</xdr:rowOff>
    </xdr:from>
    <xdr:to>
      <xdr:col>55</xdr:col>
      <xdr:colOff>88900</xdr:colOff>
      <xdr:row>54</xdr:row>
      <xdr:rowOff>40005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154160" y="89617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67945</xdr:rowOff>
    </xdr:from>
    <xdr:to>
      <xdr:col>55</xdr:col>
      <xdr:colOff>0</xdr:colOff>
      <xdr:row>57</xdr:row>
      <xdr:rowOff>105410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496300" y="9484995"/>
          <a:ext cx="7239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15240</xdr:rowOff>
    </xdr:from>
    <xdr:ext cx="469900" cy="259080"/>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9271000" y="9267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163830</xdr:rowOff>
    </xdr:from>
    <xdr:to>
      <xdr:col>55</xdr:col>
      <xdr:colOff>50800</xdr:colOff>
      <xdr:row>57</xdr:row>
      <xdr:rowOff>93980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192260" y="9415780"/>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57</xdr:row>
      <xdr:rowOff>67945</xdr:rowOff>
    </xdr:from>
    <xdr:to>
      <xdr:col>50</xdr:col>
      <xdr:colOff>114300</xdr:colOff>
      <xdr:row>57</xdr:row>
      <xdr:rowOff>143510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711440" y="9484995"/>
          <a:ext cx="78486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159385</xdr:rowOff>
    </xdr:from>
    <xdr:to>
      <xdr:col>50</xdr:col>
      <xdr:colOff>165100</xdr:colOff>
      <xdr:row>57</xdr:row>
      <xdr:rowOff>89535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445500" y="9411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106045</xdr:rowOff>
    </xdr:from>
    <xdr:ext cx="469265"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284210" y="9192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66040</xdr:rowOff>
    </xdr:from>
    <xdr:to>
      <xdr:col>45</xdr:col>
      <xdr:colOff>167640</xdr:colOff>
      <xdr:row>57</xdr:row>
      <xdr:rowOff>143510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24040" y="9483090"/>
          <a:ext cx="7874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165100</xdr:rowOff>
    </xdr:from>
    <xdr:to>
      <xdr:col>46</xdr:col>
      <xdr:colOff>38100</xdr:colOff>
      <xdr:row>57</xdr:row>
      <xdr:rowOff>99695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670800" y="941705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55</xdr:row>
      <xdr:rowOff>116205</xdr:rowOff>
    </xdr:from>
    <xdr:ext cx="469900" cy="2584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09510" y="9203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50</xdr:row>
      <xdr:rowOff>15875</xdr:rowOff>
    </xdr:from>
    <xdr:to>
      <xdr:col>41</xdr:col>
      <xdr:colOff>50800</xdr:colOff>
      <xdr:row>57</xdr:row>
      <xdr:rowOff>66040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149340" y="8277225"/>
          <a:ext cx="774700" cy="1205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38100</xdr:rowOff>
    </xdr:from>
    <xdr:to>
      <xdr:col>41</xdr:col>
      <xdr:colOff>101600</xdr:colOff>
      <xdr:row>57</xdr:row>
      <xdr:rowOff>139700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87324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130810</xdr:rowOff>
    </xdr:from>
    <xdr:ext cx="469900" cy="2584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11950" y="9547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119380</xdr:rowOff>
    </xdr:from>
    <xdr:to>
      <xdr:col>36</xdr:col>
      <xdr:colOff>165100</xdr:colOff>
      <xdr:row>57</xdr:row>
      <xdr:rowOff>50165</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098540" y="93713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40640</xdr:rowOff>
    </xdr:from>
    <xdr:ext cx="53467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5904865" y="9457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0525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3286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4380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5640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598170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54610</xdr:rowOff>
    </xdr:from>
    <xdr:to>
      <xdr:col>55</xdr:col>
      <xdr:colOff>50800</xdr:colOff>
      <xdr:row>57</xdr:row>
      <xdr:rowOff>156210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192260" y="9471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33020</xdr:rowOff>
    </xdr:from>
    <xdr:ext cx="469900" cy="259080"/>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9271000" y="9450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17145</xdr:rowOff>
    </xdr:from>
    <xdr:to>
      <xdr:col>50</xdr:col>
      <xdr:colOff>165100</xdr:colOff>
      <xdr:row>57</xdr:row>
      <xdr:rowOff>118745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445500"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109855</xdr:rowOff>
    </xdr:from>
    <xdr:ext cx="469265"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284210" y="9526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92710</xdr:rowOff>
    </xdr:from>
    <xdr:to>
      <xdr:col>46</xdr:col>
      <xdr:colOff>38100</xdr:colOff>
      <xdr:row>58</xdr:row>
      <xdr:rowOff>22860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670800" y="950976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13970</xdr:rowOff>
    </xdr:from>
    <xdr:ext cx="469900" cy="259080"/>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09510" y="9596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15240</xdr:rowOff>
    </xdr:from>
    <xdr:to>
      <xdr:col>41</xdr:col>
      <xdr:colOff>101600</xdr:colOff>
      <xdr:row>57</xdr:row>
      <xdr:rowOff>116840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87324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55</xdr:row>
      <xdr:rowOff>133350</xdr:rowOff>
    </xdr:from>
    <xdr:ext cx="469900" cy="259080"/>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11950" y="9220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49</xdr:row>
      <xdr:rowOff>136525</xdr:rowOff>
    </xdr:from>
    <xdr:to>
      <xdr:col>36</xdr:col>
      <xdr:colOff>165100</xdr:colOff>
      <xdr:row>50</xdr:row>
      <xdr:rowOff>66675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098540" y="8232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48</xdr:row>
      <xdr:rowOff>83185</xdr:rowOff>
    </xdr:from>
    <xdr:ext cx="534670" cy="2584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5904865" y="8014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826760" y="10464800"/>
          <a:ext cx="4114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5930900" y="10795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30900" y="10991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832600" y="10795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832600" y="10991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838440" y="10795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838440" y="10991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5826760" y="11258550"/>
          <a:ext cx="411480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542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788660" y="11074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826760" y="1346263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826760" y="131483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920" cy="2584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600700" y="13012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826760" y="128339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0860" cy="25908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363845" y="12698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131445</xdr:rowOff>
    </xdr:from>
    <xdr:to>
      <xdr:col>59</xdr:col>
      <xdr:colOff>50800</xdr:colOff>
      <xdr:row>75</xdr:row>
      <xdr:rowOff>131445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826760" y="125202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0860" cy="2584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363845" y="12384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5826760" y="122066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30860" cy="259080"/>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363845" y="12064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5826760" y="11892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0860" cy="259080"/>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363845" y="11750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5826760" y="115722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0860" cy="259080"/>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5363845" y="11436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5826760" y="112585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0860" cy="2584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5363845"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5826760" y="11258550"/>
          <a:ext cx="411480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70</xdr:row>
      <xdr:rowOff>137160</xdr:rowOff>
    </xdr:from>
    <xdr:to>
      <xdr:col>54</xdr:col>
      <xdr:colOff>167640</xdr:colOff>
      <xdr:row>79</xdr:row>
      <xdr:rowOff>30480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220200" y="1170051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34290</xdr:rowOff>
    </xdr:from>
    <xdr:ext cx="469900" cy="259080"/>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9271000" y="13083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154160" y="130797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83820</xdr:rowOff>
    </xdr:from>
    <xdr:ext cx="534670" cy="2584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9271000" y="114820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46,071</a:t>
          </a:r>
          <a:endParaRPr kumimoji="1" lang="ja-JP" altLang="en-US" sz="1000" b="1">
            <a:latin typeface="ＭＳ Ｐゴシック"/>
          </a:endParaRPr>
        </a:p>
      </xdr:txBody>
    </xdr:sp>
    <xdr:clientData/>
  </xdr:oneCellAnchor>
  <xdr:twoCellAnchor>
    <xdr:from>
      <xdr:col>54</xdr:col>
      <xdr:colOff>101600</xdr:colOff>
      <xdr:row>70</xdr:row>
      <xdr:rowOff>137160</xdr:rowOff>
    </xdr:from>
    <xdr:to>
      <xdr:col>55</xdr:col>
      <xdr:colOff>88900</xdr:colOff>
      <xdr:row>70</xdr:row>
      <xdr:rowOff>137160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154160" y="117005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151130</xdr:rowOff>
    </xdr:from>
    <xdr:to>
      <xdr:col>55</xdr:col>
      <xdr:colOff>0</xdr:colOff>
      <xdr:row>77</xdr:row>
      <xdr:rowOff>153035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496300" y="12870180"/>
          <a:ext cx="7239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154305</xdr:rowOff>
    </xdr:from>
    <xdr:ext cx="534670" cy="259080"/>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9271000" y="125431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131445</xdr:rowOff>
    </xdr:from>
    <xdr:to>
      <xdr:col>55</xdr:col>
      <xdr:colOff>50800</xdr:colOff>
      <xdr:row>77</xdr:row>
      <xdr:rowOff>61595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192260" y="12685395"/>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77</xdr:row>
      <xdr:rowOff>150495</xdr:rowOff>
    </xdr:from>
    <xdr:to>
      <xdr:col>50</xdr:col>
      <xdr:colOff>114300</xdr:colOff>
      <xdr:row>77</xdr:row>
      <xdr:rowOff>153035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711440" y="12869545"/>
          <a:ext cx="7848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80645</xdr:rowOff>
    </xdr:from>
    <xdr:to>
      <xdr:col>50</xdr:col>
      <xdr:colOff>165100</xdr:colOff>
      <xdr:row>77</xdr:row>
      <xdr:rowOff>10795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445500" y="12634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27305</xdr:rowOff>
    </xdr:from>
    <xdr:ext cx="534670" cy="2584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251825" y="12416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149225</xdr:rowOff>
    </xdr:from>
    <xdr:to>
      <xdr:col>45</xdr:col>
      <xdr:colOff>167640</xdr:colOff>
      <xdr:row>77</xdr:row>
      <xdr:rowOff>150495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24040" y="12868275"/>
          <a:ext cx="7874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10795</xdr:rowOff>
    </xdr:from>
    <xdr:to>
      <xdr:col>46</xdr:col>
      <xdr:colOff>38100</xdr:colOff>
      <xdr:row>76</xdr:row>
      <xdr:rowOff>112395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670800" y="125647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128905</xdr:rowOff>
    </xdr:from>
    <xdr:ext cx="534035" cy="2584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477125" y="12352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149225</xdr:rowOff>
    </xdr:from>
    <xdr:to>
      <xdr:col>41</xdr:col>
      <xdr:colOff>50800</xdr:colOff>
      <xdr:row>78</xdr:row>
      <xdr:rowOff>89535</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149340" y="12868275"/>
          <a:ext cx="7747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89535</xdr:rowOff>
    </xdr:from>
    <xdr:to>
      <xdr:col>41</xdr:col>
      <xdr:colOff>101600</xdr:colOff>
      <xdr:row>77</xdr:row>
      <xdr:rowOff>19685</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873240" y="12643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36195</xdr:rowOff>
    </xdr:from>
    <xdr:ext cx="53467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2425" y="12425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39370</xdr:rowOff>
    </xdr:from>
    <xdr:to>
      <xdr:col>36</xdr:col>
      <xdr:colOff>165100</xdr:colOff>
      <xdr:row>77</xdr:row>
      <xdr:rowOff>140970</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098540" y="1275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157480</xdr:rowOff>
    </xdr:from>
    <xdr:ext cx="534670" cy="2584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5904865" y="125463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0525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3286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4380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5640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598170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100330</xdr:rowOff>
    </xdr:from>
    <xdr:to>
      <xdr:col>55</xdr:col>
      <xdr:colOff>50800</xdr:colOff>
      <xdr:row>78</xdr:row>
      <xdr:rowOff>30480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192260" y="1281938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78740</xdr:rowOff>
    </xdr:from>
    <xdr:ext cx="469900" cy="259080"/>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9271000" y="12797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102235</xdr:rowOff>
    </xdr:from>
    <xdr:to>
      <xdr:col>50</xdr:col>
      <xdr:colOff>165100</xdr:colOff>
      <xdr:row>78</xdr:row>
      <xdr:rowOff>32385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445500" y="12821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23495</xdr:rowOff>
    </xdr:from>
    <xdr:ext cx="469265" cy="2584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284210" y="12907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99695</xdr:rowOff>
    </xdr:from>
    <xdr:to>
      <xdr:col>46</xdr:col>
      <xdr:colOff>38100</xdr:colOff>
      <xdr:row>78</xdr:row>
      <xdr:rowOff>29845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670800" y="12818745"/>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20955</xdr:rowOff>
    </xdr:from>
    <xdr:ext cx="469900" cy="2584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09510" y="12905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97790</xdr:rowOff>
    </xdr:from>
    <xdr:to>
      <xdr:col>41</xdr:col>
      <xdr:colOff>101600</xdr:colOff>
      <xdr:row>78</xdr:row>
      <xdr:rowOff>27940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873240" y="12816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19050</xdr:rowOff>
    </xdr:from>
    <xdr:ext cx="469900" cy="2584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11950" y="129032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38735</xdr:rowOff>
    </xdr:from>
    <xdr:to>
      <xdr:col>36</xdr:col>
      <xdr:colOff>165100</xdr:colOff>
      <xdr:row>78</xdr:row>
      <xdr:rowOff>140335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098540" y="129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131445</xdr:rowOff>
    </xdr:from>
    <xdr:ext cx="469265" cy="2584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37250" y="13015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826760" y="13766800"/>
          <a:ext cx="4114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5930900" y="14097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5930900" y="14293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832600" y="14097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832600" y="14293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838440" y="14097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838440" y="14293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5826760" y="14560550"/>
          <a:ext cx="411480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542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788660" y="14376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826760" y="16827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920" cy="2584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600700" y="16685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826760" y="16446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0860"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363845"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826760" y="16065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860"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36384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5826760" y="15684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860" cy="2584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36384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5826760" y="15303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860" cy="259080"/>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36384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5826760" y="149288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5630" cy="2584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529971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5826760" y="145605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5630" cy="2584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529971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5826760" y="14560550"/>
          <a:ext cx="411480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90</xdr:row>
      <xdr:rowOff>9525</xdr:rowOff>
    </xdr:from>
    <xdr:to>
      <xdr:col>54</xdr:col>
      <xdr:colOff>167640</xdr:colOff>
      <xdr:row>98</xdr:row>
      <xdr:rowOff>127635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220200" y="14874875"/>
          <a:ext cx="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132080</xdr:rowOff>
    </xdr:from>
    <xdr:ext cx="534670" cy="2584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9271000" y="16362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24,647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127635</xdr:rowOff>
    </xdr:from>
    <xdr:to>
      <xdr:col>55</xdr:col>
      <xdr:colOff>88900</xdr:colOff>
      <xdr:row>98</xdr:row>
      <xdr:rowOff>127635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154160" y="163582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127635</xdr:rowOff>
    </xdr:from>
    <xdr:ext cx="598805" cy="2584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9271000" y="146627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102,822</a:t>
          </a:r>
          <a:endParaRPr kumimoji="1" lang="ja-JP" altLang="en-US" sz="1000" b="1">
            <a:latin typeface="ＭＳ Ｐゴシック"/>
          </a:endParaRPr>
        </a:p>
      </xdr:txBody>
    </xdr:sp>
    <xdr:clientData/>
  </xdr:oneCellAnchor>
  <xdr:twoCellAnchor>
    <xdr:from>
      <xdr:col>54</xdr:col>
      <xdr:colOff>101600</xdr:colOff>
      <xdr:row>90</xdr:row>
      <xdr:rowOff>9525</xdr:rowOff>
    </xdr:from>
    <xdr:to>
      <xdr:col>55</xdr:col>
      <xdr:colOff>88900</xdr:colOff>
      <xdr:row>90</xdr:row>
      <xdr:rowOff>9525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154160" y="148748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133985</xdr:rowOff>
    </xdr:from>
    <xdr:to>
      <xdr:col>55</xdr:col>
      <xdr:colOff>0</xdr:colOff>
      <xdr:row>98</xdr:row>
      <xdr:rowOff>26035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496300" y="16193135"/>
          <a:ext cx="7239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55880</xdr:rowOff>
    </xdr:from>
    <xdr:ext cx="534670" cy="259080"/>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9271000" y="15772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33020</xdr:rowOff>
    </xdr:from>
    <xdr:to>
      <xdr:col>55</xdr:col>
      <xdr:colOff>50800</xdr:colOff>
      <xdr:row>96</xdr:row>
      <xdr:rowOff>134620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192260" y="15920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97</xdr:row>
      <xdr:rowOff>133985</xdr:rowOff>
    </xdr:from>
    <xdr:to>
      <xdr:col>50</xdr:col>
      <xdr:colOff>114300</xdr:colOff>
      <xdr:row>98</xdr:row>
      <xdr:rowOff>122555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711440" y="16193135"/>
          <a:ext cx="78486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42545</xdr:rowOff>
    </xdr:from>
    <xdr:to>
      <xdr:col>50</xdr:col>
      <xdr:colOff>165100</xdr:colOff>
      <xdr:row>96</xdr:row>
      <xdr:rowOff>144145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445500" y="1593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160655</xdr:rowOff>
    </xdr:from>
    <xdr:ext cx="53467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251825" y="15705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10160</xdr:rowOff>
    </xdr:from>
    <xdr:to>
      <xdr:col>45</xdr:col>
      <xdr:colOff>167640</xdr:colOff>
      <xdr:row>98</xdr:row>
      <xdr:rowOff>122555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24040" y="16240760"/>
          <a:ext cx="7874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55880</xdr:rowOff>
    </xdr:from>
    <xdr:to>
      <xdr:col>46</xdr:col>
      <xdr:colOff>38100</xdr:colOff>
      <xdr:row>96</xdr:row>
      <xdr:rowOff>157480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670800" y="15943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2540</xdr:rowOff>
    </xdr:from>
    <xdr:ext cx="534035"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477125" y="15718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10160</xdr:rowOff>
    </xdr:from>
    <xdr:to>
      <xdr:col>41</xdr:col>
      <xdr:colOff>50800</xdr:colOff>
      <xdr:row>98</xdr:row>
      <xdr:rowOff>150495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149340" y="16240760"/>
          <a:ext cx="7747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71120</xdr:rowOff>
    </xdr:from>
    <xdr:to>
      <xdr:col>41</xdr:col>
      <xdr:colOff>101600</xdr:colOff>
      <xdr:row>97</xdr:row>
      <xdr:rowOff>1270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873240" y="1595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17780</xdr:rowOff>
    </xdr:from>
    <xdr:ext cx="534670" cy="2584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2425" y="157340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93980</xdr:rowOff>
    </xdr:from>
    <xdr:to>
      <xdr:col>36</xdr:col>
      <xdr:colOff>165100</xdr:colOff>
      <xdr:row>95</xdr:row>
      <xdr:rowOff>24130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098540" y="1563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40640</xdr:rowOff>
    </xdr:from>
    <xdr:ext cx="534670" cy="2584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5904865" y="15413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59,718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0525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3286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167640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43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564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59817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146685</xdr:rowOff>
    </xdr:from>
    <xdr:to>
      <xdr:col>55</xdr:col>
      <xdr:colOff>50800</xdr:colOff>
      <xdr:row>98</xdr:row>
      <xdr:rowOff>76835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192260" y="162058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61595</xdr:rowOff>
    </xdr:from>
    <xdr:ext cx="534670" cy="259080"/>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9271000" y="16120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83185</xdr:rowOff>
    </xdr:from>
    <xdr:to>
      <xdr:col>50</xdr:col>
      <xdr:colOff>165100</xdr:colOff>
      <xdr:row>98</xdr:row>
      <xdr:rowOff>13335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445500" y="161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4445</xdr:rowOff>
    </xdr:from>
    <xdr:ext cx="534670"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251825" y="16235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71755</xdr:rowOff>
    </xdr:from>
    <xdr:to>
      <xdr:col>46</xdr:col>
      <xdr:colOff>38100</xdr:colOff>
      <xdr:row>99</xdr:row>
      <xdr:rowOff>1905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670800" y="163023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164465</xdr:rowOff>
    </xdr:from>
    <xdr:ext cx="534035" cy="25908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477125" y="16395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130810</xdr:rowOff>
    </xdr:from>
    <xdr:to>
      <xdr:col>41</xdr:col>
      <xdr:colOff>101600</xdr:colOff>
      <xdr:row>98</xdr:row>
      <xdr:rowOff>60960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873240" y="161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52070</xdr:rowOff>
    </xdr:from>
    <xdr:ext cx="534670" cy="2584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2425" y="16282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99695</xdr:rowOff>
    </xdr:from>
    <xdr:to>
      <xdr:col>36</xdr:col>
      <xdr:colOff>165100</xdr:colOff>
      <xdr:row>99</xdr:row>
      <xdr:rowOff>29845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09854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20955</xdr:rowOff>
    </xdr:from>
    <xdr:ext cx="534670" cy="2584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5904865" y="16423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167640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0960100" y="3860800"/>
          <a:ext cx="41275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1064240" y="4191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1064240" y="4387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1965940" y="4191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1965940" y="4387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971780" y="4191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971780" y="4387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167640</xdr:colOff>
      <xdr:row>41</xdr:row>
      <xdr:rowOff>83185</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0960100" y="4654550"/>
          <a:ext cx="412750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542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922000" y="4470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167640</xdr:colOff>
      <xdr:row>41</xdr:row>
      <xdr:rowOff>83185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0960100" y="685863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67360" cy="25908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561320" y="6722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167640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0960100" y="64897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497185" y="6353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167640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0960100" y="61214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497185" y="5985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167640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0960100" y="57594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5908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497185" y="5619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167640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0960100" y="53911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84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0497185" y="525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167640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0960100" y="50228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84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0497185" y="4886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167640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0960100" y="46545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0497185" y="4518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167640</xdr:colOff>
      <xdr:row>41</xdr:row>
      <xdr:rowOff>83185</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0960100" y="4654550"/>
          <a:ext cx="412750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85090</xdr:rowOff>
    </xdr:from>
    <xdr:to>
      <xdr:col>85</xdr:col>
      <xdr:colOff>126365</xdr:colOff>
      <xdr:row>38</xdr:row>
      <xdr:rowOff>124460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374495" y="504444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38</xdr:row>
      <xdr:rowOff>128270</xdr:rowOff>
    </xdr:from>
    <xdr:ext cx="534670" cy="2584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4417040" y="64084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11,203</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124460</xdr:rowOff>
    </xdr:from>
    <xdr:to>
      <xdr:col>86</xdr:col>
      <xdr:colOff>25400</xdr:colOff>
      <xdr:row>38</xdr:row>
      <xdr:rowOff>124460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287500" y="64046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29</xdr:row>
      <xdr:rowOff>31750</xdr:rowOff>
    </xdr:from>
    <xdr:ext cx="534670" cy="2584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4417040" y="4826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29,713</a:t>
          </a:r>
          <a:endParaRPr kumimoji="1" lang="ja-JP" altLang="en-US" sz="1000" b="1">
            <a:latin typeface="ＭＳ Ｐゴシック"/>
          </a:endParaRPr>
        </a:p>
      </xdr:txBody>
    </xdr:sp>
    <xdr:clientData/>
  </xdr:oneCellAnchor>
  <xdr:twoCellAnchor>
    <xdr:from>
      <xdr:col>85</xdr:col>
      <xdr:colOff>38100</xdr:colOff>
      <xdr:row>30</xdr:row>
      <xdr:rowOff>85090</xdr:rowOff>
    </xdr:from>
    <xdr:to>
      <xdr:col>86</xdr:col>
      <xdr:colOff>25400</xdr:colOff>
      <xdr:row>30</xdr:row>
      <xdr:rowOff>85090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287500" y="50444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67310</xdr:rowOff>
    </xdr:from>
    <xdr:to>
      <xdr:col>85</xdr:col>
      <xdr:colOff>127000</xdr:colOff>
      <xdr:row>37</xdr:row>
      <xdr:rowOff>104775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629640" y="6017260"/>
          <a:ext cx="74676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36</xdr:row>
      <xdr:rowOff>64135</xdr:rowOff>
    </xdr:from>
    <xdr:ext cx="534670" cy="2584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4417040" y="60140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85725</xdr:rowOff>
    </xdr:from>
    <xdr:to>
      <xdr:col>85</xdr:col>
      <xdr:colOff>167640</xdr:colOff>
      <xdr:row>37</xdr:row>
      <xdr:rowOff>15875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325600" y="6035675"/>
          <a:ext cx="914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104775</xdr:rowOff>
    </xdr:from>
    <xdr:to>
      <xdr:col>81</xdr:col>
      <xdr:colOff>50800</xdr:colOff>
      <xdr:row>37</xdr:row>
      <xdr:rowOff>106045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54940" y="6219825"/>
          <a:ext cx="774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145415</xdr:rowOff>
    </xdr:from>
    <xdr:to>
      <xdr:col>81</xdr:col>
      <xdr:colOff>101600</xdr:colOff>
      <xdr:row>37</xdr:row>
      <xdr:rowOff>75565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578840" y="6095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92075</xdr:rowOff>
    </xdr:from>
    <xdr:ext cx="534670" cy="2584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08025" y="5876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36</xdr:row>
      <xdr:rowOff>50165</xdr:rowOff>
    </xdr:from>
    <xdr:to>
      <xdr:col>76</xdr:col>
      <xdr:colOff>114300</xdr:colOff>
      <xdr:row>37</xdr:row>
      <xdr:rowOff>106045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070080" y="6000115"/>
          <a:ext cx="78486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144780</xdr:rowOff>
    </xdr:from>
    <xdr:to>
      <xdr:col>76</xdr:col>
      <xdr:colOff>165100</xdr:colOff>
      <xdr:row>37</xdr:row>
      <xdr:rowOff>74930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804140" y="6094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91440</xdr:rowOff>
    </xdr:from>
    <xdr:ext cx="534670" cy="2584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10465" y="58762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50165</xdr:rowOff>
    </xdr:from>
    <xdr:to>
      <xdr:col>71</xdr:col>
      <xdr:colOff>167640</xdr:colOff>
      <xdr:row>36</xdr:row>
      <xdr:rowOff>156845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1282680" y="6000115"/>
          <a:ext cx="7874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029440" y="6019800"/>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162560</xdr:rowOff>
    </xdr:from>
    <xdr:ext cx="534035" cy="2584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835765" y="6112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98425</xdr:rowOff>
    </xdr:from>
    <xdr:to>
      <xdr:col>67</xdr:col>
      <xdr:colOff>101600</xdr:colOff>
      <xdr:row>37</xdr:row>
      <xdr:rowOff>28575</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1231880" y="6048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45085</xdr:rowOff>
    </xdr:from>
    <xdr:ext cx="53467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061065" y="5829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2087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6200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8730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90244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11504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17145</xdr:rowOff>
    </xdr:from>
    <xdr:to>
      <xdr:col>85</xdr:col>
      <xdr:colOff>167640</xdr:colOff>
      <xdr:row>36</xdr:row>
      <xdr:rowOff>118110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325600" y="5967095"/>
          <a:ext cx="914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35</xdr:row>
      <xdr:rowOff>39370</xdr:rowOff>
    </xdr:from>
    <xdr:ext cx="534670" cy="259080"/>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4417040" y="5824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53975</xdr:rowOff>
    </xdr:from>
    <xdr:to>
      <xdr:col>81</xdr:col>
      <xdr:colOff>101600</xdr:colOff>
      <xdr:row>37</xdr:row>
      <xdr:rowOff>155575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57884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146685</xdr:rowOff>
    </xdr:from>
    <xdr:ext cx="534670"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08025" y="626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55245</xdr:rowOff>
    </xdr:from>
    <xdr:to>
      <xdr:col>76</xdr:col>
      <xdr:colOff>165100</xdr:colOff>
      <xdr:row>37</xdr:row>
      <xdr:rowOff>156845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80414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147955</xdr:rowOff>
    </xdr:from>
    <xdr:ext cx="534670" cy="25908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610465" y="6263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165100</xdr:rowOff>
    </xdr:from>
    <xdr:to>
      <xdr:col>72</xdr:col>
      <xdr:colOff>38100</xdr:colOff>
      <xdr:row>36</xdr:row>
      <xdr:rowOff>100330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029440" y="5949950"/>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116840</xdr:rowOff>
    </xdr:from>
    <xdr:ext cx="534035" cy="2584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35765" y="5736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106045</xdr:rowOff>
    </xdr:from>
    <xdr:to>
      <xdr:col>67</xdr:col>
      <xdr:colOff>101600</xdr:colOff>
      <xdr:row>37</xdr:row>
      <xdr:rowOff>36195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1231880" y="6055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27305</xdr:rowOff>
    </xdr:from>
    <xdr:ext cx="534670" cy="2584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061065" y="6142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167640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0960100" y="7162800"/>
          <a:ext cx="41275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064240" y="7493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1064240" y="7689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1965940" y="7493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1965940" y="7689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971780" y="7493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971780" y="7689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167640</xdr:colOff>
      <xdr:row>61</xdr:row>
      <xdr:rowOff>83185</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0960100" y="7956550"/>
          <a:ext cx="412750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542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922000" y="7772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167640</xdr:colOff>
      <xdr:row>61</xdr:row>
      <xdr:rowOff>83185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0960100" y="1016063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497185" y="10024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167640</xdr:colOff>
      <xdr:row>58</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0960100" y="97218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165100</xdr:rowOff>
    </xdr:from>
    <xdr:ext cx="531495"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497185" y="9582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167640</xdr:colOff>
      <xdr:row>56</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0960100" y="92773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584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497185" y="91414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83185</xdr:rowOff>
    </xdr:from>
    <xdr:to>
      <xdr:col>89</xdr:col>
      <xdr:colOff>167640</xdr:colOff>
      <xdr:row>53</xdr:row>
      <xdr:rowOff>83185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0960100" y="883983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5908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0497185" y="8703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167640</xdr:colOff>
      <xdr:row>50</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0960100" y="84010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165100</xdr:rowOff>
    </xdr:from>
    <xdr:ext cx="594995" cy="259080"/>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0433050" y="8261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167640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0960100" y="79565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0433050" y="78206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167640</xdr:colOff>
      <xdr:row>61</xdr:row>
      <xdr:rowOff>83185</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0960100" y="7956550"/>
          <a:ext cx="412750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62865</xdr:rowOff>
    </xdr:from>
    <xdr:to>
      <xdr:col>85</xdr:col>
      <xdr:colOff>126365</xdr:colOff>
      <xdr:row>59</xdr:row>
      <xdr:rowOff>38100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374495" y="832421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59</xdr:row>
      <xdr:rowOff>41910</xdr:rowOff>
    </xdr:from>
    <xdr:ext cx="534670" cy="259080"/>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4417040" y="9789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36,947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38100</xdr:rowOff>
    </xdr:from>
    <xdr:to>
      <xdr:col>86</xdr:col>
      <xdr:colOff>25400</xdr:colOff>
      <xdr:row>59</xdr:row>
      <xdr:rowOff>38100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287500" y="97853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49</xdr:row>
      <xdr:rowOff>9525</xdr:rowOff>
    </xdr:from>
    <xdr:ext cx="598805" cy="259080"/>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4417040" y="8105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103,355</a:t>
          </a:r>
          <a:endParaRPr kumimoji="1" lang="ja-JP" altLang="en-US" sz="1000" b="1">
            <a:latin typeface="ＭＳ Ｐゴシック"/>
          </a:endParaRPr>
        </a:p>
      </xdr:txBody>
    </xdr:sp>
    <xdr:clientData/>
  </xdr:oneCellAnchor>
  <xdr:twoCellAnchor>
    <xdr:from>
      <xdr:col>85</xdr:col>
      <xdr:colOff>38100</xdr:colOff>
      <xdr:row>50</xdr:row>
      <xdr:rowOff>62865</xdr:rowOff>
    </xdr:from>
    <xdr:to>
      <xdr:col>86</xdr:col>
      <xdr:colOff>25400</xdr:colOff>
      <xdr:row>50</xdr:row>
      <xdr:rowOff>62865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287500" y="83242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119380</xdr:rowOff>
    </xdr:from>
    <xdr:to>
      <xdr:col>85</xdr:col>
      <xdr:colOff>127000</xdr:colOff>
      <xdr:row>57</xdr:row>
      <xdr:rowOff>142875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629640" y="9536430"/>
          <a:ext cx="7467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55</xdr:row>
      <xdr:rowOff>83185</xdr:rowOff>
    </xdr:from>
    <xdr:ext cx="534670" cy="2584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4417040" y="91700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59690</xdr:rowOff>
    </xdr:from>
    <xdr:to>
      <xdr:col>85</xdr:col>
      <xdr:colOff>167640</xdr:colOff>
      <xdr:row>56</xdr:row>
      <xdr:rowOff>161290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325600" y="9311640"/>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142875</xdr:rowOff>
    </xdr:from>
    <xdr:to>
      <xdr:col>81</xdr:col>
      <xdr:colOff>50800</xdr:colOff>
      <xdr:row>58</xdr:row>
      <xdr:rowOff>43815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54940" y="9559925"/>
          <a:ext cx="7747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106680</xdr:rowOff>
    </xdr:from>
    <xdr:to>
      <xdr:col>81</xdr:col>
      <xdr:colOff>101600</xdr:colOff>
      <xdr:row>57</xdr:row>
      <xdr:rowOff>36830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578840" y="9358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53340</xdr:rowOff>
    </xdr:from>
    <xdr:ext cx="534670" cy="2584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8025" y="91401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58</xdr:row>
      <xdr:rowOff>43815</xdr:rowOff>
    </xdr:from>
    <xdr:to>
      <xdr:col>76</xdr:col>
      <xdr:colOff>114300</xdr:colOff>
      <xdr:row>58</xdr:row>
      <xdr:rowOff>127000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070080" y="9625965"/>
          <a:ext cx="78486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58420</xdr:rowOff>
    </xdr:from>
    <xdr:to>
      <xdr:col>76</xdr:col>
      <xdr:colOff>165100</xdr:colOff>
      <xdr:row>57</xdr:row>
      <xdr:rowOff>160020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804140" y="947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5080</xdr:rowOff>
    </xdr:from>
    <xdr:ext cx="53467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10465" y="9257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104140</xdr:rowOff>
    </xdr:from>
    <xdr:to>
      <xdr:col>71</xdr:col>
      <xdr:colOff>167640</xdr:colOff>
      <xdr:row>58</xdr:row>
      <xdr:rowOff>127000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1282680" y="9356090"/>
          <a:ext cx="78740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62865</xdr:rowOff>
    </xdr:from>
    <xdr:to>
      <xdr:col>72</xdr:col>
      <xdr:colOff>38100</xdr:colOff>
      <xdr:row>56</xdr:row>
      <xdr:rowOff>164465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029440" y="93148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9525</xdr:rowOff>
    </xdr:from>
    <xdr:ext cx="534035"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835765" y="9096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140970</xdr:rowOff>
    </xdr:from>
    <xdr:to>
      <xdr:col>67</xdr:col>
      <xdr:colOff>101600</xdr:colOff>
      <xdr:row>57</xdr:row>
      <xdr:rowOff>71120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1231880" y="9392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62230</xdr:rowOff>
    </xdr:from>
    <xdr:ext cx="534670" cy="2584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1061065" y="9479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087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6200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8730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90244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11504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68580</xdr:rowOff>
    </xdr:from>
    <xdr:to>
      <xdr:col>85</xdr:col>
      <xdr:colOff>167640</xdr:colOff>
      <xdr:row>57</xdr:row>
      <xdr:rowOff>165100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325600" y="9485630"/>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57</xdr:row>
      <xdr:rowOff>46990</xdr:rowOff>
    </xdr:from>
    <xdr:ext cx="534670" cy="259080"/>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4417040" y="9464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92075</xdr:rowOff>
    </xdr:from>
    <xdr:to>
      <xdr:col>81</xdr:col>
      <xdr:colOff>101600</xdr:colOff>
      <xdr:row>58</xdr:row>
      <xdr:rowOff>22225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578840" y="95091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13335</xdr:rowOff>
    </xdr:from>
    <xdr:ext cx="534670"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8025" y="9595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164465</xdr:rowOff>
    </xdr:from>
    <xdr:to>
      <xdr:col>76</xdr:col>
      <xdr:colOff>165100</xdr:colOff>
      <xdr:row>58</xdr:row>
      <xdr:rowOff>94615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804140" y="9581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85725</xdr:rowOff>
    </xdr:from>
    <xdr:ext cx="534670" cy="2584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10465" y="9667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76200</xdr:rowOff>
    </xdr:from>
    <xdr:to>
      <xdr:col>72</xdr:col>
      <xdr:colOff>38100</xdr:colOff>
      <xdr:row>59</xdr:row>
      <xdr:rowOff>6350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029440" y="965835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165100</xdr:rowOff>
    </xdr:from>
    <xdr:ext cx="534035" cy="25908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35765" y="9747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53340</xdr:rowOff>
    </xdr:from>
    <xdr:to>
      <xdr:col>67</xdr:col>
      <xdr:colOff>101600</xdr:colOff>
      <xdr:row>56</xdr:row>
      <xdr:rowOff>154940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1231880" y="93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0</xdr:rowOff>
    </xdr:from>
    <xdr:ext cx="534670" cy="25908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061065" y="9086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167640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0960100" y="10464800"/>
          <a:ext cx="41275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064240" y="10795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1064240" y="10991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1965940" y="10795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1965940" y="10991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971780" y="10795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971780" y="10991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167640</xdr:colOff>
      <xdr:row>81</xdr:row>
      <xdr:rowOff>83185</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0960100" y="11258550"/>
          <a:ext cx="412750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542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922000" y="11074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167640</xdr:colOff>
      <xdr:row>81</xdr:row>
      <xdr:rowOff>83185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0960100" y="1346263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167640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0960100" y="130937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920"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734040" y="1295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167640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0960100" y="127254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67360"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561320" y="12589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167640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0960100" y="123634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165100</xdr:rowOff>
    </xdr:from>
    <xdr:ext cx="467360" cy="25908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561320" y="12223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167640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0960100" y="119951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71</xdr:row>
      <xdr:rowOff>130810</xdr:rowOff>
    </xdr:from>
    <xdr:ext cx="467360" cy="2584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0561320" y="118592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167640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0960100" y="116268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69</xdr:row>
      <xdr:rowOff>92710</xdr:rowOff>
    </xdr:from>
    <xdr:ext cx="467360" cy="2584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0561320" y="114909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167640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0960100" y="112585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84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0497185" y="11122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167640</xdr:colOff>
      <xdr:row>81</xdr:row>
      <xdr:rowOff>83185</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0960100" y="11258550"/>
          <a:ext cx="412750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29210</xdr:rowOff>
    </xdr:from>
    <xdr:to>
      <xdr:col>85</xdr:col>
      <xdr:colOff>126365</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374495" y="1175766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79</xdr:row>
      <xdr:rowOff>48260</xdr:rowOff>
    </xdr:from>
    <xdr:ext cx="249555" cy="259080"/>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4417040" y="1309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287500" y="130937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69</xdr:row>
      <xdr:rowOff>147320</xdr:rowOff>
    </xdr:from>
    <xdr:ext cx="469900" cy="259080"/>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4417040" y="11545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7,281</a:t>
          </a:r>
          <a:endParaRPr kumimoji="1" lang="ja-JP" altLang="en-US" sz="1000" b="1">
            <a:latin typeface="ＭＳ Ｐゴシック"/>
          </a:endParaRPr>
        </a:p>
      </xdr:txBody>
    </xdr:sp>
    <xdr:clientData/>
  </xdr:oneCellAnchor>
  <xdr:twoCellAnchor>
    <xdr:from>
      <xdr:col>85</xdr:col>
      <xdr:colOff>38100</xdr:colOff>
      <xdr:row>71</xdr:row>
      <xdr:rowOff>29210</xdr:rowOff>
    </xdr:from>
    <xdr:to>
      <xdr:col>86</xdr:col>
      <xdr:colOff>25400</xdr:colOff>
      <xdr:row>71</xdr:row>
      <xdr:rowOff>29210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287500" y="117576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26035</xdr:rowOff>
    </xdr:from>
    <xdr:to>
      <xdr:col>85</xdr:col>
      <xdr:colOff>127000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629640" y="13075285"/>
          <a:ext cx="7467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76</xdr:row>
      <xdr:rowOff>50800</xdr:rowOff>
    </xdr:from>
    <xdr:ext cx="469900" cy="2584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4417040" y="126047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27940</xdr:rowOff>
    </xdr:from>
    <xdr:to>
      <xdr:col>85</xdr:col>
      <xdr:colOff>167640</xdr:colOff>
      <xdr:row>77</xdr:row>
      <xdr:rowOff>129540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325600" y="12746990"/>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162560</xdr:rowOff>
    </xdr:from>
    <xdr:to>
      <xdr:col>81</xdr:col>
      <xdr:colOff>50800</xdr:colOff>
      <xdr:row>79</xdr:row>
      <xdr:rowOff>26035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54940" y="13046710"/>
          <a:ext cx="7747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14605</xdr:rowOff>
    </xdr:from>
    <xdr:to>
      <xdr:col>81</xdr:col>
      <xdr:colOff>101600</xdr:colOff>
      <xdr:row>77</xdr:row>
      <xdr:rowOff>116205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578840" y="127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75</xdr:row>
      <xdr:rowOff>132715</xdr:rowOff>
    </xdr:from>
    <xdr:ext cx="4699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17550" y="12521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78</xdr:row>
      <xdr:rowOff>162560</xdr:rowOff>
    </xdr:from>
    <xdr:to>
      <xdr:col>76</xdr:col>
      <xdr:colOff>114300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070080" y="13046710"/>
          <a:ext cx="78486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29210</xdr:rowOff>
    </xdr:from>
    <xdr:to>
      <xdr:col>76</xdr:col>
      <xdr:colOff>165100</xdr:colOff>
      <xdr:row>78</xdr:row>
      <xdr:rowOff>130810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804140" y="1291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76</xdr:row>
      <xdr:rowOff>147320</xdr:rowOff>
    </xdr:from>
    <xdr:ext cx="377825"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88570" y="127012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167640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1282680" y="130937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635</xdr:rowOff>
    </xdr:from>
    <xdr:to>
      <xdr:col>72</xdr:col>
      <xdr:colOff>38100</xdr:colOff>
      <xdr:row>77</xdr:row>
      <xdr:rowOff>102235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029440" y="127196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75</xdr:row>
      <xdr:rowOff>118745</xdr:rowOff>
    </xdr:from>
    <xdr:ext cx="469900" cy="2584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868150" y="12507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71</xdr:row>
      <xdr:rowOff>100330</xdr:rowOff>
    </xdr:from>
    <xdr:to>
      <xdr:col>67</xdr:col>
      <xdr:colOff>101600</xdr:colOff>
      <xdr:row>72</xdr:row>
      <xdr:rowOff>30480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1231880" y="11828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70</xdr:row>
      <xdr:rowOff>46990</xdr:rowOff>
    </xdr:from>
    <xdr:ext cx="4699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070590" y="11610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087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200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730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0244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11504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167640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325600" y="13049250"/>
          <a:ext cx="914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78</xdr:row>
      <xdr:rowOff>80010</xdr:rowOff>
    </xdr:from>
    <xdr:ext cx="249555" cy="259080"/>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4417040" y="129641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146685</xdr:rowOff>
    </xdr:from>
    <xdr:to>
      <xdr:col>81</xdr:col>
      <xdr:colOff>101600</xdr:colOff>
      <xdr:row>79</xdr:row>
      <xdr:rowOff>76835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578840" y="13030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67945</xdr:rowOff>
    </xdr:from>
    <xdr:ext cx="313055" cy="2590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95655" y="1311719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111760</xdr:rowOff>
    </xdr:from>
    <xdr:to>
      <xdr:col>76</xdr:col>
      <xdr:colOff>165100</xdr:colOff>
      <xdr:row>79</xdr:row>
      <xdr:rowOff>41910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804140" y="12995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33020</xdr:rowOff>
    </xdr:from>
    <xdr:ext cx="377825"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8570" y="130822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029440" y="1304925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9555" cy="2584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55780" y="13135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123188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9555" cy="2584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181080" y="13135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167640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0960100" y="13766800"/>
          <a:ext cx="41275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064240" y="14097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064240" y="14293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1965940" y="14097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1965940" y="14293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971780" y="14097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971780" y="14293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167640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0960100" y="14560550"/>
          <a:ext cx="412750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542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922000" y="14376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167640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0960100" y="168275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167640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0960100" y="164465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73404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167640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0960100" y="160655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497185" y="15923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167640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0960100" y="156845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497185" y="15542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167640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0960100" y="153035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497185" y="15161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167640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0960100" y="149288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84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0497185" y="14792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167640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0960100" y="1456055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0433050" y="144246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167640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0960100" y="14560550"/>
          <a:ext cx="412750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132080</xdr:rowOff>
    </xdr:from>
    <xdr:to>
      <xdr:col>85</xdr:col>
      <xdr:colOff>126365</xdr:colOff>
      <xdr:row>98</xdr:row>
      <xdr:rowOff>71755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374495" y="15162530"/>
          <a:ext cx="1270" cy="1139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98</xdr:row>
      <xdr:rowOff>75565</xdr:rowOff>
    </xdr:from>
    <xdr:ext cx="469900" cy="2584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4417040" y="163061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7,556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71755</xdr:rowOff>
    </xdr:from>
    <xdr:to>
      <xdr:col>86</xdr:col>
      <xdr:colOff>25400</xdr:colOff>
      <xdr:row>98</xdr:row>
      <xdr:rowOff>71755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287500" y="163023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90</xdr:row>
      <xdr:rowOff>78740</xdr:rowOff>
    </xdr:from>
    <xdr:ext cx="534670" cy="259080"/>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4417040" y="14944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67,416</a:t>
          </a:r>
          <a:endParaRPr kumimoji="1" lang="ja-JP" altLang="en-US" sz="1000" b="1">
            <a:latin typeface="ＭＳ Ｐゴシック"/>
          </a:endParaRPr>
        </a:p>
      </xdr:txBody>
    </xdr:sp>
    <xdr:clientData/>
  </xdr:oneCellAnchor>
  <xdr:twoCellAnchor>
    <xdr:from>
      <xdr:col>85</xdr:col>
      <xdr:colOff>38100</xdr:colOff>
      <xdr:row>91</xdr:row>
      <xdr:rowOff>132080</xdr:rowOff>
    </xdr:from>
    <xdr:to>
      <xdr:col>86</xdr:col>
      <xdr:colOff>25400</xdr:colOff>
      <xdr:row>91</xdr:row>
      <xdr:rowOff>132080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287500" y="151625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84455</xdr:rowOff>
    </xdr:from>
    <xdr:to>
      <xdr:col>85</xdr:col>
      <xdr:colOff>127000</xdr:colOff>
      <xdr:row>96</xdr:row>
      <xdr:rowOff>90170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629640" y="15972155"/>
          <a:ext cx="7467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93</xdr:row>
      <xdr:rowOff>136525</xdr:rowOff>
    </xdr:from>
    <xdr:ext cx="534670" cy="2584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4417040" y="15509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113665</xdr:rowOff>
    </xdr:from>
    <xdr:to>
      <xdr:col>85</xdr:col>
      <xdr:colOff>167640</xdr:colOff>
      <xdr:row>95</xdr:row>
      <xdr:rowOff>43815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325600" y="15658465"/>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84455</xdr:rowOff>
    </xdr:from>
    <xdr:to>
      <xdr:col>81</xdr:col>
      <xdr:colOff>50800</xdr:colOff>
      <xdr:row>96</xdr:row>
      <xdr:rowOff>89535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54940" y="15972155"/>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112395</xdr:rowOff>
    </xdr:from>
    <xdr:to>
      <xdr:col>81</xdr:col>
      <xdr:colOff>101600</xdr:colOff>
      <xdr:row>95</xdr:row>
      <xdr:rowOff>42545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578840" y="1565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59055</xdr:rowOff>
    </xdr:from>
    <xdr:ext cx="53467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8025" y="15432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96</xdr:row>
      <xdr:rowOff>89535</xdr:rowOff>
    </xdr:from>
    <xdr:to>
      <xdr:col>76</xdr:col>
      <xdr:colOff>114300</xdr:colOff>
      <xdr:row>96</xdr:row>
      <xdr:rowOff>143510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070080" y="15977235"/>
          <a:ext cx="7848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113665</xdr:rowOff>
    </xdr:from>
    <xdr:to>
      <xdr:col>76</xdr:col>
      <xdr:colOff>165100</xdr:colOff>
      <xdr:row>95</xdr:row>
      <xdr:rowOff>43815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804140" y="1565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60325</xdr:rowOff>
    </xdr:from>
    <xdr:ext cx="53467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10465" y="15433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143510</xdr:rowOff>
    </xdr:from>
    <xdr:to>
      <xdr:col>71</xdr:col>
      <xdr:colOff>167640</xdr:colOff>
      <xdr:row>96</xdr:row>
      <xdr:rowOff>149860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1282680" y="16031210"/>
          <a:ext cx="7874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157480</xdr:rowOff>
    </xdr:from>
    <xdr:to>
      <xdr:col>72</xdr:col>
      <xdr:colOff>38100</xdr:colOff>
      <xdr:row>95</xdr:row>
      <xdr:rowOff>87630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029440" y="15702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104140</xdr:rowOff>
    </xdr:from>
    <xdr:ext cx="534035"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835765" y="15477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168275</xdr:rowOff>
    </xdr:from>
    <xdr:to>
      <xdr:col>67</xdr:col>
      <xdr:colOff>101600</xdr:colOff>
      <xdr:row>95</xdr:row>
      <xdr:rowOff>98425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1231880" y="1571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114935</xdr:rowOff>
    </xdr:from>
    <xdr:ext cx="53467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061065" y="15488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087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620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873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167640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90244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111504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39370</xdr:rowOff>
    </xdr:from>
    <xdr:to>
      <xdr:col>85</xdr:col>
      <xdr:colOff>167640</xdr:colOff>
      <xdr:row>96</xdr:row>
      <xdr:rowOff>140970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325600" y="15927070"/>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96</xdr:row>
      <xdr:rowOff>17780</xdr:rowOff>
    </xdr:from>
    <xdr:ext cx="534670" cy="2584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4417040" y="159054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33655</xdr:rowOff>
    </xdr:from>
    <xdr:to>
      <xdr:col>81</xdr:col>
      <xdr:colOff>101600</xdr:colOff>
      <xdr:row>96</xdr:row>
      <xdr:rowOff>135255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578840" y="159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126365</xdr:rowOff>
    </xdr:from>
    <xdr:ext cx="53467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8025" y="16014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38735</xdr:rowOff>
    </xdr:from>
    <xdr:to>
      <xdr:col>76</xdr:col>
      <xdr:colOff>165100</xdr:colOff>
      <xdr:row>96</xdr:row>
      <xdr:rowOff>140335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804140" y="159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132080</xdr:rowOff>
    </xdr:from>
    <xdr:ext cx="534670" cy="2584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10465" y="160197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92075</xdr:rowOff>
    </xdr:from>
    <xdr:to>
      <xdr:col>72</xdr:col>
      <xdr:colOff>38100</xdr:colOff>
      <xdr:row>97</xdr:row>
      <xdr:rowOff>22225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029440" y="159797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13335</xdr:rowOff>
    </xdr:from>
    <xdr:ext cx="534035"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1835765" y="16072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99060</xdr:rowOff>
    </xdr:from>
    <xdr:to>
      <xdr:col>67</xdr:col>
      <xdr:colOff>101600</xdr:colOff>
      <xdr:row>97</xdr:row>
      <xdr:rowOff>29210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1231880" y="159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20320</xdr:rowOff>
    </xdr:from>
    <xdr:ext cx="534670" cy="2584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1061065" y="160794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093440" y="3860800"/>
          <a:ext cx="41376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220440" y="4191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220440" y="4387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7099280" y="4191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7099280" y="4387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105120" y="4191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105120" y="4387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6093440" y="4654550"/>
          <a:ext cx="41376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078200" y="4470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093440" y="68586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093440" y="64198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8920" cy="25908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58902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093440" y="59753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7360" cy="2584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5694660" y="5839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83185</xdr:rowOff>
    </xdr:from>
    <xdr:to>
      <xdr:col>120</xdr:col>
      <xdr:colOff>114300</xdr:colOff>
      <xdr:row>33</xdr:row>
      <xdr:rowOff>83185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093440" y="55378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7360"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5694660" y="5401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093440" y="50990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165100</xdr:rowOff>
    </xdr:from>
    <xdr:ext cx="467360" cy="25908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5694660" y="4959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093440" y="4654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7360" cy="2584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5694660" y="45186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6093440" y="4654550"/>
          <a:ext cx="41376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165100</xdr:rowOff>
    </xdr:from>
    <xdr:to>
      <xdr:col>116</xdr:col>
      <xdr:colOff>62865</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9507835" y="5289550"/>
          <a:ext cx="1270" cy="1130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9080"/>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19560540" y="6423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443700" y="64198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113665</xdr:rowOff>
    </xdr:from>
    <xdr:ext cx="469900" cy="259080"/>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19560540" y="5073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2,565</a:t>
          </a:r>
          <a:endParaRPr kumimoji="1" lang="ja-JP" altLang="en-US" sz="1000" b="1">
            <a:latin typeface="ＭＳ Ｐゴシック"/>
          </a:endParaRPr>
        </a:p>
      </xdr:txBody>
    </xdr:sp>
    <xdr:clientData/>
  </xdr:oneCellAnchor>
  <xdr:twoCellAnchor>
    <xdr:from>
      <xdr:col>115</xdr:col>
      <xdr:colOff>165100</xdr:colOff>
      <xdr:row>31</xdr:row>
      <xdr:rowOff>165100</xdr:rowOff>
    </xdr:from>
    <xdr:to>
      <xdr:col>116</xdr:col>
      <xdr:colOff>152400</xdr:colOff>
      <xdr:row>31</xdr:row>
      <xdr:rowOff>165100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443700" y="52895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38</xdr:row>
      <xdr:rowOff>64135</xdr:rowOff>
    </xdr:from>
    <xdr:to>
      <xdr:col>116</xdr:col>
      <xdr:colOff>63500</xdr:colOff>
      <xdr:row>38</xdr:row>
      <xdr:rowOff>96520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775680" y="6344285"/>
          <a:ext cx="7340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14605</xdr:rowOff>
    </xdr:from>
    <xdr:ext cx="378460" cy="259080"/>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19560540" y="62947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35560</xdr:rowOff>
    </xdr:from>
    <xdr:to>
      <xdr:col>116</xdr:col>
      <xdr:colOff>114300</xdr:colOff>
      <xdr:row>38</xdr:row>
      <xdr:rowOff>137160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5894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40005</xdr:rowOff>
    </xdr:from>
    <xdr:to>
      <xdr:col>111</xdr:col>
      <xdr:colOff>167640</xdr:colOff>
      <xdr:row>38</xdr:row>
      <xdr:rowOff>96520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7988280" y="6155055"/>
          <a:ext cx="7874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43815</xdr:rowOff>
    </xdr:from>
    <xdr:to>
      <xdr:col>112</xdr:col>
      <xdr:colOff>38100</xdr:colOff>
      <xdr:row>38</xdr:row>
      <xdr:rowOff>145415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735040" y="6323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161925</xdr:rowOff>
    </xdr:from>
    <xdr:ext cx="313690" cy="2584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628995" y="61118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125730</xdr:rowOff>
    </xdr:from>
    <xdr:to>
      <xdr:col>107</xdr:col>
      <xdr:colOff>50800</xdr:colOff>
      <xdr:row>37</xdr:row>
      <xdr:rowOff>40005</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7213580" y="6075680"/>
          <a:ext cx="7747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13335</xdr:rowOff>
    </xdr:from>
    <xdr:to>
      <xdr:col>107</xdr:col>
      <xdr:colOff>101600</xdr:colOff>
      <xdr:row>38</xdr:row>
      <xdr:rowOff>114935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793748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106045</xdr:rowOff>
    </xdr:from>
    <xdr:ext cx="37846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821910" y="6386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36</xdr:row>
      <xdr:rowOff>125730</xdr:rowOff>
    </xdr:from>
    <xdr:to>
      <xdr:col>102</xdr:col>
      <xdr:colOff>114300</xdr:colOff>
      <xdr:row>38</xdr:row>
      <xdr:rowOff>130810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6428720" y="6075680"/>
          <a:ext cx="78486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60325</xdr:rowOff>
    </xdr:from>
    <xdr:to>
      <xdr:col>102</xdr:col>
      <xdr:colOff>165100</xdr:colOff>
      <xdr:row>38</xdr:row>
      <xdr:rowOff>161925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716278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38</xdr:row>
      <xdr:rowOff>153035</xdr:rowOff>
    </xdr:from>
    <xdr:ext cx="313690" cy="2584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7079595" y="64331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149225</xdr:rowOff>
    </xdr:from>
    <xdr:to>
      <xdr:col>98</xdr:col>
      <xdr:colOff>38100</xdr:colOff>
      <xdr:row>38</xdr:row>
      <xdr:rowOff>78740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6388080" y="6264275"/>
          <a:ext cx="7874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167640</xdr:colOff>
      <xdr:row>36</xdr:row>
      <xdr:rowOff>95250</xdr:rowOff>
    </xdr:from>
    <xdr:ext cx="378460" cy="2584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261080" y="60452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4210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167640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60804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782064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704594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167640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626108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13335</xdr:rowOff>
    </xdr:from>
    <xdr:to>
      <xdr:col>116</xdr:col>
      <xdr:colOff>114300</xdr:colOff>
      <xdr:row>38</xdr:row>
      <xdr:rowOff>114935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5894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144145</xdr:rowOff>
    </xdr:from>
    <xdr:ext cx="378460" cy="259080"/>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19560540" y="6094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45720</xdr:rowOff>
    </xdr:from>
    <xdr:to>
      <xdr:col>112</xdr:col>
      <xdr:colOff>38100</xdr:colOff>
      <xdr:row>38</xdr:row>
      <xdr:rowOff>147320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735040" y="6325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38</xdr:row>
      <xdr:rowOff>138430</xdr:rowOff>
    </xdr:from>
    <xdr:ext cx="31369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628995" y="64185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160655</xdr:rowOff>
    </xdr:from>
    <xdr:to>
      <xdr:col>107</xdr:col>
      <xdr:colOff>101600</xdr:colOff>
      <xdr:row>37</xdr:row>
      <xdr:rowOff>90805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7937480" y="6110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35</xdr:row>
      <xdr:rowOff>107315</xdr:rowOff>
    </xdr:from>
    <xdr:ext cx="378460"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7821910" y="5892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74930</xdr:rowOff>
    </xdr:from>
    <xdr:to>
      <xdr:col>102</xdr:col>
      <xdr:colOff>165100</xdr:colOff>
      <xdr:row>37</xdr:row>
      <xdr:rowOff>5080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7162780" y="6024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21590</xdr:rowOff>
    </xdr:from>
    <xdr:ext cx="377825" cy="2584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7047210" y="580644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80010</xdr:rowOff>
    </xdr:from>
    <xdr:to>
      <xdr:col>98</xdr:col>
      <xdr:colOff>38100</xdr:colOff>
      <xdr:row>39</xdr:row>
      <xdr:rowOff>10160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6388080" y="636016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1270</xdr:rowOff>
    </xdr:from>
    <xdr:ext cx="313690" cy="2590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282035" y="6446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093440" y="7162800"/>
          <a:ext cx="41376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6220440" y="7493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220440" y="7689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7099280" y="7493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7099280" y="7689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105120" y="7493000"/>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105120" y="7689850"/>
          <a:ext cx="13411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6093440" y="7956550"/>
          <a:ext cx="41376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078200" y="7772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6093440" y="101606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093440" y="9061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8920" cy="25908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5890240" y="89217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6093440" y="7956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920" cy="2584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5890240" y="7820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6093440" y="7956550"/>
          <a:ext cx="41376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078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1956054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443700" y="90614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19560540" y="8766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443700" y="90614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775680" y="9061450"/>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19560540" y="898906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58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167640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7988280" y="906145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735040" y="9010650"/>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9555"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66138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7213580" y="906145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79374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9555"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88668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6428720" y="906145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71627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55</xdr:row>
      <xdr:rowOff>10160</xdr:rowOff>
    </xdr:from>
    <xdr:ext cx="24955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709928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6388080" y="9010650"/>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9555"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31442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4210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167640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60804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782064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704594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167640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626108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58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84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19560540" y="88811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735040" y="901065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9555"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66138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79374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9555"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788668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71627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53</xdr:row>
      <xdr:rowOff>35560</xdr:rowOff>
    </xdr:from>
    <xdr:ext cx="249555"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709928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6388080" y="901065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9555"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631442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670560" y="17208500"/>
          <a:ext cx="195605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670560" y="17272000"/>
          <a:ext cx="3390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695960" y="17526000"/>
          <a:ext cx="195097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ysClr val="windowText" lastClr="000000"/>
              </a:solidFill>
              <a:effectLst/>
              <a:latin typeface="ＭＳ Ｐゴシック"/>
              <a:ea typeface="ＭＳ Ｐゴシック"/>
              <a:cs typeface="+mn-cs"/>
            </a:rPr>
            <a:t>　総務費は、住民一人当たり</a:t>
          </a:r>
          <a:r>
            <a:rPr kumimoji="1" lang="en-US" altLang="ja-JP" sz="1300">
              <a:solidFill>
                <a:sysClr val="windowText" lastClr="000000"/>
              </a:solidFill>
              <a:effectLst/>
              <a:latin typeface="ＭＳ Ｐゴシック"/>
              <a:ea typeface="ＭＳ Ｐゴシック"/>
              <a:cs typeface="+mn-cs"/>
            </a:rPr>
            <a:t>101,373</a:t>
          </a:r>
          <a:r>
            <a:rPr kumimoji="1" lang="ja-JP" altLang="ja-JP" sz="1300">
              <a:solidFill>
                <a:sysClr val="windowText" lastClr="000000"/>
              </a:solidFill>
              <a:effectLst/>
              <a:latin typeface="ＭＳ Ｐゴシック"/>
              <a:ea typeface="ＭＳ Ｐゴシック"/>
              <a:cs typeface="+mn-cs"/>
            </a:rPr>
            <a:t>円で前年度比約</a:t>
          </a:r>
          <a:r>
            <a:rPr kumimoji="1" lang="en-US" altLang="ja-JP" sz="1300">
              <a:solidFill>
                <a:sysClr val="windowText" lastClr="000000"/>
              </a:solidFill>
              <a:effectLst/>
              <a:latin typeface="ＭＳ Ｐゴシック"/>
              <a:ea typeface="ＭＳ Ｐゴシック"/>
              <a:cs typeface="+mn-cs"/>
            </a:rPr>
            <a:t>8</a:t>
          </a:r>
          <a:r>
            <a:rPr kumimoji="1" lang="ja-JP" altLang="ja-JP" sz="1300">
              <a:solidFill>
                <a:sysClr val="windowText" lastClr="000000"/>
              </a:solidFill>
              <a:effectLst/>
              <a:latin typeface="ＭＳ Ｐゴシック"/>
              <a:ea typeface="ＭＳ Ｐゴシック"/>
              <a:cs typeface="+mn-cs"/>
            </a:rPr>
            <a:t>千円増となっている。これは、ふじのみや寄附金（ふるさと納税）に係る報償費等の増加、また、繰越金等の余剰金を財源とし、</a:t>
          </a:r>
          <a:r>
            <a:rPr kumimoji="1" lang="ja-JP" altLang="en-US" sz="1300">
              <a:solidFill>
                <a:sysClr val="windowText" lastClr="000000"/>
              </a:solidFill>
              <a:effectLst/>
              <a:latin typeface="ＭＳ Ｐゴシック"/>
              <a:ea typeface="ＭＳ Ｐゴシック"/>
              <a:cs typeface="+mn-cs"/>
            </a:rPr>
            <a:t>財政調整基金</a:t>
          </a:r>
          <a:r>
            <a:rPr kumimoji="1" lang="ja-JP" altLang="ja-JP" sz="1300">
              <a:solidFill>
                <a:sysClr val="windowText" lastClr="000000"/>
              </a:solidFill>
              <a:effectLst/>
              <a:latin typeface="ＭＳ Ｐゴシック"/>
              <a:ea typeface="ＭＳ Ｐゴシック"/>
              <a:cs typeface="+mn-cs"/>
            </a:rPr>
            <a:t>、学校施設整備基金への積立てを実施したことが要因である。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民生費は、住民一人当たり</a:t>
          </a:r>
          <a:r>
            <a:rPr kumimoji="1" lang="en-US" altLang="ja-JP" sz="1300">
              <a:solidFill>
                <a:sysClr val="windowText" lastClr="000000"/>
              </a:solidFill>
              <a:effectLst/>
              <a:latin typeface="ＭＳ Ｐゴシック"/>
              <a:ea typeface="ＭＳ Ｐゴシック"/>
              <a:cs typeface="+mn-cs"/>
            </a:rPr>
            <a:t>149,802</a:t>
          </a:r>
          <a:r>
            <a:rPr kumimoji="1" lang="ja-JP" altLang="ja-JP" sz="1300">
              <a:solidFill>
                <a:sysClr val="windowText" lastClr="000000"/>
              </a:solidFill>
              <a:effectLst/>
              <a:latin typeface="ＭＳ Ｐゴシック"/>
              <a:ea typeface="ＭＳ Ｐゴシック"/>
              <a:cs typeface="+mn-cs"/>
            </a:rPr>
            <a:t>円で前年度比約</a:t>
          </a:r>
          <a:r>
            <a:rPr kumimoji="1" lang="en-US" altLang="ja-JP" sz="1300">
              <a:solidFill>
                <a:sysClr val="windowText" lastClr="000000"/>
              </a:solidFill>
              <a:effectLst/>
              <a:latin typeface="ＭＳ Ｐゴシック"/>
              <a:ea typeface="ＭＳ Ｐゴシック"/>
              <a:cs typeface="+mn-cs"/>
            </a:rPr>
            <a:t>12</a:t>
          </a:r>
          <a:r>
            <a:rPr kumimoji="1" lang="ja-JP" altLang="ja-JP" sz="1300">
              <a:solidFill>
                <a:sysClr val="windowText" lastClr="000000"/>
              </a:solidFill>
              <a:effectLst/>
              <a:latin typeface="ＭＳ Ｐゴシック"/>
              <a:ea typeface="ＭＳ Ｐゴシック"/>
              <a:cs typeface="+mn-cs"/>
            </a:rPr>
            <a:t>千円</a:t>
          </a:r>
          <a:r>
            <a:rPr kumimoji="1" lang="ja-JP" altLang="en-US" sz="1300">
              <a:solidFill>
                <a:sysClr val="windowText" lastClr="000000"/>
              </a:solidFill>
              <a:effectLst/>
              <a:latin typeface="ＭＳ Ｐゴシック"/>
              <a:ea typeface="ＭＳ Ｐゴシック"/>
              <a:cs typeface="+mn-cs"/>
            </a:rPr>
            <a:t>増</a:t>
          </a:r>
          <a:r>
            <a:rPr kumimoji="1" lang="ja-JP" altLang="ja-JP" sz="1300">
              <a:solidFill>
                <a:sysClr val="windowText" lastClr="000000"/>
              </a:solidFill>
              <a:effectLst/>
              <a:latin typeface="ＭＳ Ｐゴシック"/>
              <a:ea typeface="ＭＳ Ｐゴシック"/>
              <a:cs typeface="+mn-cs"/>
            </a:rPr>
            <a:t>となっている。これは、国の経済対策で</a:t>
          </a:r>
          <a:r>
            <a:rPr kumimoji="1" lang="ja-JP" altLang="en-US" sz="1300">
              <a:solidFill>
                <a:sysClr val="windowText" lastClr="000000"/>
              </a:solidFill>
              <a:effectLst/>
              <a:latin typeface="ＭＳ Ｐゴシック"/>
              <a:ea typeface="ＭＳ Ｐゴシック"/>
              <a:cs typeface="+mn-cs"/>
            </a:rPr>
            <a:t>住民税非課税世帯等臨時特別給付金</a:t>
          </a:r>
          <a:r>
            <a:rPr kumimoji="1" lang="ja-JP" altLang="ja-JP" sz="1300">
              <a:solidFill>
                <a:sysClr val="windowText" lastClr="000000"/>
              </a:solidFill>
              <a:effectLst/>
              <a:latin typeface="ＭＳ Ｐゴシック"/>
              <a:ea typeface="ＭＳ Ｐゴシック"/>
              <a:cs typeface="+mn-cs"/>
            </a:rPr>
            <a:t>事業を実施したことが要因である。今後については、こども施策や社会保障制度の拡充により年々増加が予想される。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土木費は、住民一人当たり</a:t>
          </a:r>
          <a:r>
            <a:rPr kumimoji="1" lang="en-US" altLang="ja-JP" sz="1300">
              <a:solidFill>
                <a:sysClr val="windowText" lastClr="000000"/>
              </a:solidFill>
              <a:effectLst/>
              <a:latin typeface="ＭＳ Ｐゴシック"/>
              <a:ea typeface="ＭＳ Ｐゴシック"/>
              <a:cs typeface="+mn-cs"/>
            </a:rPr>
            <a:t>29,967</a:t>
          </a:r>
          <a:r>
            <a:rPr kumimoji="1" lang="ja-JP" altLang="ja-JP" sz="1300">
              <a:solidFill>
                <a:sysClr val="windowText" lastClr="000000"/>
              </a:solidFill>
              <a:effectLst/>
              <a:latin typeface="ＭＳ Ｐゴシック"/>
              <a:ea typeface="ＭＳ Ｐゴシック"/>
              <a:cs typeface="+mn-cs"/>
            </a:rPr>
            <a:t>円で前年度比約</a:t>
          </a:r>
          <a:r>
            <a:rPr kumimoji="1" lang="en-US" altLang="ja-JP" sz="1300">
              <a:solidFill>
                <a:sysClr val="windowText" lastClr="000000"/>
              </a:solidFill>
              <a:effectLst/>
              <a:latin typeface="ＭＳ Ｐゴシック"/>
              <a:ea typeface="ＭＳ Ｐゴシック"/>
              <a:cs typeface="+mn-cs"/>
            </a:rPr>
            <a:t>3</a:t>
          </a:r>
          <a:r>
            <a:rPr kumimoji="1" lang="ja-JP" altLang="en-US" sz="1300">
              <a:solidFill>
                <a:sysClr val="windowText" lastClr="000000"/>
              </a:solidFill>
              <a:effectLst/>
              <a:latin typeface="ＭＳ Ｐゴシック"/>
              <a:ea typeface="ＭＳ Ｐゴシック"/>
              <a:cs typeface="+mn-cs"/>
            </a:rPr>
            <a:t>千</a:t>
          </a:r>
          <a:r>
            <a:rPr kumimoji="1" lang="ja-JP" altLang="ja-JP" sz="1300">
              <a:solidFill>
                <a:sysClr val="windowText" lastClr="000000"/>
              </a:solidFill>
              <a:effectLst/>
              <a:latin typeface="ＭＳ Ｐゴシック"/>
              <a:ea typeface="ＭＳ Ｐゴシック"/>
              <a:cs typeface="+mn-cs"/>
            </a:rPr>
            <a:t>円</a:t>
          </a:r>
          <a:r>
            <a:rPr kumimoji="1" lang="ja-JP" altLang="en-US" sz="1300">
              <a:solidFill>
                <a:sysClr val="windowText" lastClr="000000"/>
              </a:solidFill>
              <a:effectLst/>
              <a:latin typeface="ＭＳ Ｐゴシック"/>
              <a:ea typeface="ＭＳ Ｐゴシック"/>
              <a:cs typeface="+mn-cs"/>
            </a:rPr>
            <a:t>減</a:t>
          </a:r>
          <a:r>
            <a:rPr kumimoji="1" lang="ja-JP" altLang="ja-JP" sz="1300">
              <a:solidFill>
                <a:sysClr val="windowText" lastClr="000000"/>
              </a:solidFill>
              <a:effectLst/>
              <a:latin typeface="ＭＳ Ｐゴシック"/>
              <a:ea typeface="ＭＳ Ｐゴシック"/>
              <a:cs typeface="+mn-cs"/>
            </a:rPr>
            <a:t>となっている。これは、</a:t>
          </a:r>
          <a:r>
            <a:rPr kumimoji="1" lang="ja-JP" altLang="en-US" sz="1300">
              <a:solidFill>
                <a:sysClr val="windowText" lastClr="000000"/>
              </a:solidFill>
              <a:effectLst/>
              <a:latin typeface="ＭＳ Ｐゴシック"/>
              <a:ea typeface="ＭＳ Ｐゴシック"/>
              <a:cs typeface="+mn-cs"/>
            </a:rPr>
            <a:t>前年度に実施した</a:t>
          </a:r>
          <a:r>
            <a:rPr kumimoji="1" lang="ja-JP" altLang="ja-JP" sz="1300">
              <a:solidFill>
                <a:sysClr val="windowText" lastClr="000000"/>
              </a:solidFill>
              <a:effectLst/>
              <a:latin typeface="ＭＳ Ｐゴシック"/>
              <a:ea typeface="ＭＳ Ｐゴシック"/>
              <a:cs typeface="+mn-cs"/>
            </a:rPr>
            <a:t>市営万野住宅建替事業や都市計画道路整備事業などの</a:t>
          </a:r>
          <a:r>
            <a:rPr kumimoji="1" lang="ja-JP" altLang="en-US" sz="1300">
              <a:solidFill>
                <a:sysClr val="windowText" lastClr="000000"/>
              </a:solidFill>
              <a:effectLst/>
              <a:latin typeface="ＭＳ Ｐゴシック"/>
              <a:ea typeface="ＭＳ Ｐゴシック"/>
              <a:cs typeface="+mn-cs"/>
            </a:rPr>
            <a:t>減少</a:t>
          </a:r>
          <a:r>
            <a:rPr kumimoji="1" lang="ja-JP" altLang="ja-JP" sz="1300">
              <a:solidFill>
                <a:sysClr val="windowText" lastClr="000000"/>
              </a:solidFill>
              <a:effectLst/>
              <a:latin typeface="ＭＳ Ｐゴシック"/>
              <a:ea typeface="ＭＳ Ｐゴシック"/>
              <a:cs typeface="+mn-cs"/>
            </a:rPr>
            <a:t>が要因である。</a:t>
          </a:r>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ysClr val="windowText" lastClr="00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消防</a:t>
          </a:r>
          <a:r>
            <a:rPr kumimoji="1" lang="ja-JP" altLang="ja-JP" sz="1300">
              <a:solidFill>
                <a:sysClr val="windowText" lastClr="000000"/>
              </a:solidFill>
              <a:effectLst/>
              <a:latin typeface="ＭＳ Ｐゴシック"/>
              <a:ea typeface="ＭＳ Ｐゴシック"/>
              <a:cs typeface="+mn-cs"/>
            </a:rPr>
            <a:t>費は、住民一人当たり</a:t>
          </a:r>
          <a:r>
            <a:rPr kumimoji="1" lang="en-US" altLang="ja-JP" sz="1300">
              <a:solidFill>
                <a:sysClr val="windowText" lastClr="000000"/>
              </a:solidFill>
              <a:effectLst/>
              <a:latin typeface="ＭＳ Ｐゴシック"/>
              <a:ea typeface="ＭＳ Ｐゴシック"/>
              <a:cs typeface="+mn-cs"/>
            </a:rPr>
            <a:t>16,447</a:t>
          </a:r>
          <a:r>
            <a:rPr kumimoji="1" lang="ja-JP" altLang="ja-JP" sz="1300">
              <a:solidFill>
                <a:sysClr val="windowText" lastClr="000000"/>
              </a:solidFill>
              <a:effectLst/>
              <a:latin typeface="ＭＳ Ｐゴシック"/>
              <a:ea typeface="ＭＳ Ｐゴシック"/>
              <a:cs typeface="+mn-cs"/>
            </a:rPr>
            <a:t>円で前年度比約</a:t>
          </a:r>
          <a:r>
            <a:rPr kumimoji="1" lang="en-US" altLang="ja-JP" sz="1300">
              <a:solidFill>
                <a:sysClr val="windowText" lastClr="000000"/>
              </a:solidFill>
              <a:effectLst/>
              <a:latin typeface="ＭＳ Ｐゴシック"/>
              <a:ea typeface="ＭＳ Ｐゴシック"/>
              <a:cs typeface="+mn-cs"/>
            </a:rPr>
            <a:t>3</a:t>
          </a:r>
          <a:r>
            <a:rPr kumimoji="1" lang="ja-JP" altLang="en-US" sz="1300">
              <a:solidFill>
                <a:sysClr val="windowText" lastClr="000000"/>
              </a:solidFill>
              <a:effectLst/>
              <a:latin typeface="ＭＳ Ｐゴシック"/>
              <a:ea typeface="ＭＳ Ｐゴシック"/>
              <a:cs typeface="+mn-cs"/>
            </a:rPr>
            <a:t>千</a:t>
          </a:r>
          <a:r>
            <a:rPr kumimoji="1" lang="ja-JP" altLang="ja-JP" sz="1300">
              <a:solidFill>
                <a:sysClr val="windowText" lastClr="000000"/>
              </a:solidFill>
              <a:effectLst/>
              <a:latin typeface="ＭＳ Ｐゴシック"/>
              <a:ea typeface="ＭＳ Ｐゴシック"/>
              <a:cs typeface="+mn-cs"/>
            </a:rPr>
            <a:t>円</a:t>
          </a:r>
          <a:r>
            <a:rPr kumimoji="1" lang="ja-JP" altLang="en-US" sz="1300">
              <a:solidFill>
                <a:sysClr val="windowText" lastClr="000000"/>
              </a:solidFill>
              <a:effectLst/>
              <a:latin typeface="ＭＳ Ｐゴシック"/>
              <a:ea typeface="ＭＳ Ｐゴシック"/>
              <a:cs typeface="+mn-cs"/>
            </a:rPr>
            <a:t>増</a:t>
          </a:r>
          <a:r>
            <a:rPr kumimoji="1" lang="ja-JP" altLang="ja-JP" sz="1300">
              <a:solidFill>
                <a:sysClr val="windowText" lastClr="000000"/>
              </a:solidFill>
              <a:effectLst/>
              <a:latin typeface="ＭＳ Ｐゴシック"/>
              <a:ea typeface="ＭＳ Ｐゴシック"/>
              <a:cs typeface="+mn-cs"/>
            </a:rPr>
            <a:t>となっている。これは、</a:t>
          </a:r>
          <a:r>
            <a:rPr kumimoji="1" lang="ja-JP" altLang="en-US" sz="1300">
              <a:solidFill>
                <a:sysClr val="windowText" lastClr="000000"/>
              </a:solidFill>
              <a:effectLst/>
              <a:latin typeface="ＭＳ Ｐゴシック"/>
              <a:ea typeface="ＭＳ Ｐゴシック"/>
              <a:cs typeface="+mn-cs"/>
            </a:rPr>
            <a:t>消防庁舎長寿命化事業</a:t>
          </a:r>
          <a:r>
            <a:rPr kumimoji="1" lang="ja-JP" altLang="ja-JP" sz="1300">
              <a:solidFill>
                <a:sysClr val="windowText" lastClr="000000"/>
              </a:solidFill>
              <a:effectLst/>
              <a:latin typeface="ＭＳ Ｐゴシック"/>
              <a:ea typeface="ＭＳ Ｐゴシック"/>
              <a:cs typeface="+mn-cs"/>
            </a:rPr>
            <a:t>や</a:t>
          </a:r>
          <a:r>
            <a:rPr kumimoji="1" lang="ja-JP" altLang="en-US" sz="1300">
              <a:solidFill>
                <a:sysClr val="windowText" lastClr="000000"/>
              </a:solidFill>
              <a:effectLst/>
              <a:latin typeface="ＭＳ Ｐゴシック"/>
              <a:ea typeface="ＭＳ Ｐゴシック"/>
              <a:cs typeface="+mn-cs"/>
            </a:rPr>
            <a:t>消防ポンプ自動車等購入</a:t>
          </a:r>
          <a:r>
            <a:rPr kumimoji="1" lang="ja-JP" altLang="ja-JP" sz="1300">
              <a:solidFill>
                <a:sysClr val="windowText" lastClr="000000"/>
              </a:solidFill>
              <a:effectLst/>
              <a:latin typeface="ＭＳ Ｐゴシック"/>
              <a:ea typeface="ＭＳ Ｐゴシック"/>
              <a:cs typeface="+mn-cs"/>
            </a:rPr>
            <a:t>事業など</a:t>
          </a:r>
          <a:r>
            <a:rPr kumimoji="1" lang="ja-JP" altLang="en-US" sz="1300">
              <a:solidFill>
                <a:sysClr val="windowText" lastClr="000000"/>
              </a:solidFill>
              <a:effectLst/>
              <a:latin typeface="ＭＳ Ｐゴシック"/>
              <a:ea typeface="ＭＳ Ｐゴシック"/>
              <a:cs typeface="+mn-cs"/>
            </a:rPr>
            <a:t>を実施したことが</a:t>
          </a:r>
          <a:r>
            <a:rPr kumimoji="1" lang="ja-JP" altLang="ja-JP" sz="1300">
              <a:solidFill>
                <a:sysClr val="windowText" lastClr="000000"/>
              </a:solidFill>
              <a:effectLst/>
              <a:latin typeface="ＭＳ Ｐゴシック"/>
              <a:ea typeface="ＭＳ Ｐゴシック"/>
              <a:cs typeface="+mn-cs"/>
            </a:rPr>
            <a:t>要因である。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少子高齢化対策等による民生費の増加が想定される中で、社会資本の整備や公共施設の更新、長寿命化など市民生活の向上や市の発展のためにやらなければならないことに積極的に取り組めるよう、経常経費の削減や事業の選択と集中を図るとともに、財源の確保や基金・市債の適正管理に努める。</a:t>
          </a:r>
          <a:endParaRPr lang="ja-JP" altLang="ja-JP" sz="1300">
            <a:solidFill>
              <a:sysClr val="windowText" lastClr="000000"/>
            </a:solidFill>
            <a:effectLst/>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743585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7080"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7080"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7080" y="11800840"/>
          <a:ext cx="695325" cy="0"/>
        </a:xfrm>
        <a:prstGeom prst="line">
          <a:avLst/>
        </a:prstGeom>
        <a:noFill/>
        <a:ln w="38100">
          <a:solidFill>
            <a:srgbClr val="FF0000"/>
          </a:solidFill>
          <a:round/>
          <a:headEnd/>
          <a:tailEnd/>
        </a:ln>
      </xdr:spPr>
    </xdr:sp>
    <xdr:clientData/>
  </xdr:twoCellAnchor>
  <xdr:twoCellAnchor>
    <xdr:from>
      <xdr:col>1</xdr:col>
      <xdr:colOff>447040</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4095" y="11706225"/>
          <a:ext cx="191135"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20605" y="9601835"/>
          <a:ext cx="541655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2060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744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7055" y="9591675"/>
          <a:ext cx="40132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22105" y="285750"/>
          <a:ext cx="23114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21795" y="285750"/>
          <a:ext cx="34772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4035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543560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82530" y="9933940"/>
          <a:ext cx="507428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Ｐゴシック"/>
              <a:ea typeface="ＭＳ Ｐゴシック"/>
              <a:cs typeface="+mn-cs"/>
            </a:rPr>
            <a:t>　財政調整基金残高は、平成</a:t>
          </a:r>
          <a:r>
            <a:rPr kumimoji="1" lang="en-US" altLang="ja-JP" sz="1200">
              <a:solidFill>
                <a:sysClr val="windowText" lastClr="000000"/>
              </a:solidFill>
              <a:effectLst/>
              <a:latin typeface="ＭＳ Ｐゴシック"/>
              <a:ea typeface="ＭＳ Ｐゴシック"/>
              <a:cs typeface="+mn-cs"/>
            </a:rPr>
            <a:t>28</a:t>
          </a:r>
          <a:r>
            <a:rPr kumimoji="1" lang="ja-JP" altLang="ja-JP" sz="1200">
              <a:solidFill>
                <a:sysClr val="windowText" lastClr="000000"/>
              </a:solidFill>
              <a:effectLst/>
              <a:latin typeface="ＭＳ Ｐゴシック"/>
              <a:ea typeface="ＭＳ Ｐゴシック"/>
              <a:cs typeface="+mn-cs"/>
            </a:rPr>
            <a:t>年度以降は増加傾向で推移し、令和</a:t>
          </a:r>
          <a:r>
            <a:rPr kumimoji="1" lang="en-US" altLang="ja-JP" sz="1200">
              <a:solidFill>
                <a:sysClr val="windowText" lastClr="000000"/>
              </a:solidFill>
              <a:effectLst/>
              <a:latin typeface="ＭＳ Ｐゴシック"/>
              <a:ea typeface="ＭＳ Ｐゴシック"/>
              <a:cs typeface="+mn-cs"/>
            </a:rPr>
            <a:t>5</a:t>
          </a:r>
          <a:r>
            <a:rPr kumimoji="1" lang="ja-JP" altLang="ja-JP" sz="1200">
              <a:solidFill>
                <a:sysClr val="windowText" lastClr="000000"/>
              </a:solidFill>
              <a:effectLst/>
              <a:latin typeface="ＭＳ Ｐゴシック"/>
              <a:ea typeface="ＭＳ Ｐゴシック"/>
              <a:cs typeface="+mn-cs"/>
            </a:rPr>
            <a:t>年度は約</a:t>
          </a:r>
          <a:r>
            <a:rPr kumimoji="1" lang="en-US" altLang="ja-JP" sz="1200">
              <a:solidFill>
                <a:sysClr val="windowText" lastClr="000000"/>
              </a:solidFill>
              <a:effectLst/>
              <a:latin typeface="ＭＳ Ｐゴシック"/>
              <a:ea typeface="ＭＳ Ｐゴシック"/>
              <a:cs typeface="+mn-cs"/>
            </a:rPr>
            <a:t>13.4</a:t>
          </a:r>
          <a:r>
            <a:rPr kumimoji="1" lang="ja-JP" altLang="ja-JP" sz="1200">
              <a:solidFill>
                <a:sysClr val="windowText" lastClr="000000"/>
              </a:solidFill>
              <a:effectLst/>
              <a:latin typeface="ＭＳ Ｐゴシック"/>
              <a:ea typeface="ＭＳ Ｐゴシック"/>
              <a:cs typeface="+mn-cs"/>
            </a:rPr>
            <a:t>億円を増額した。令和</a:t>
          </a:r>
          <a:r>
            <a:rPr kumimoji="1" lang="en-US" altLang="ja-JP" sz="1200">
              <a:solidFill>
                <a:sysClr val="windowText" lastClr="000000"/>
              </a:solidFill>
              <a:effectLst/>
              <a:latin typeface="ＭＳ Ｐゴシック"/>
              <a:ea typeface="ＭＳ Ｐゴシック"/>
              <a:cs typeface="+mn-cs"/>
            </a:rPr>
            <a:t>5</a:t>
          </a:r>
          <a:r>
            <a:rPr kumimoji="1" lang="ja-JP" altLang="ja-JP" sz="1200">
              <a:solidFill>
                <a:sysClr val="windowText" lastClr="000000"/>
              </a:solidFill>
              <a:effectLst/>
              <a:latin typeface="ＭＳ Ｐゴシック"/>
              <a:ea typeface="ＭＳ Ｐゴシック"/>
              <a:cs typeface="+mn-cs"/>
            </a:rPr>
            <a:t>年度の実質収支額は、歳入では新型コロナウイルス感染症からの景気持ち直しに伴う市税増加、加えて地方交付税、寄附金の増加により前年度比約</a:t>
          </a:r>
          <a:r>
            <a:rPr kumimoji="1" lang="en-US" altLang="ja-JP" sz="1200">
              <a:solidFill>
                <a:sysClr val="windowText" lastClr="000000"/>
              </a:solidFill>
              <a:effectLst/>
              <a:latin typeface="ＭＳ Ｐゴシック"/>
              <a:ea typeface="ＭＳ Ｐゴシック"/>
              <a:cs typeface="+mn-cs"/>
            </a:rPr>
            <a:t>25.7</a:t>
          </a:r>
          <a:r>
            <a:rPr kumimoji="1" lang="ja-JP" altLang="ja-JP" sz="1200">
              <a:solidFill>
                <a:sysClr val="windowText" lastClr="000000"/>
              </a:solidFill>
              <a:effectLst/>
              <a:latin typeface="ＭＳ Ｐゴシック"/>
              <a:ea typeface="ＭＳ Ｐゴシック"/>
              <a:cs typeface="+mn-cs"/>
            </a:rPr>
            <a:t>億円の増額となった。</a:t>
          </a:r>
          <a:r>
            <a:rPr kumimoji="1" lang="ja-JP" altLang="en-US" sz="1200">
              <a:solidFill>
                <a:sysClr val="windowText" lastClr="000000"/>
              </a:solidFill>
              <a:effectLst/>
              <a:latin typeface="ＭＳ Ｐゴシック"/>
              <a:ea typeface="ＭＳ Ｐゴシック"/>
              <a:cs typeface="+mn-cs"/>
            </a:rPr>
            <a:t>また</a:t>
          </a:r>
          <a:r>
            <a:rPr kumimoji="1" lang="ja-JP" altLang="ja-JP" sz="1200">
              <a:solidFill>
                <a:sysClr val="windowText" lastClr="000000"/>
              </a:solidFill>
              <a:effectLst/>
              <a:latin typeface="ＭＳ Ｐゴシック"/>
              <a:ea typeface="ＭＳ Ｐゴシック"/>
              <a:cs typeface="+mn-cs"/>
            </a:rPr>
            <a:t>、歳出では各種基金への積立てや投資的経費の増加により、前年度比</a:t>
          </a:r>
          <a:r>
            <a:rPr kumimoji="1" lang="en-US" altLang="ja-JP" sz="1200">
              <a:solidFill>
                <a:sysClr val="windowText" lastClr="000000"/>
              </a:solidFill>
              <a:effectLst/>
              <a:latin typeface="ＭＳ Ｐゴシック"/>
              <a:ea typeface="ＭＳ Ｐゴシック"/>
              <a:cs typeface="+mn-cs"/>
            </a:rPr>
            <a:t>18.6</a:t>
          </a:r>
          <a:r>
            <a:rPr kumimoji="1" lang="ja-JP" altLang="ja-JP" sz="1200">
              <a:solidFill>
                <a:sysClr val="windowText" lastClr="000000"/>
              </a:solidFill>
              <a:effectLst/>
              <a:latin typeface="ＭＳ Ｐゴシック"/>
              <a:ea typeface="ＭＳ Ｐゴシック"/>
              <a:cs typeface="+mn-cs"/>
            </a:rPr>
            <a:t>億円の増額となった</a:t>
          </a:r>
          <a:r>
            <a:rPr kumimoji="1" lang="ja-JP" altLang="en-US" sz="1200">
              <a:solidFill>
                <a:sysClr val="windowText" lastClr="000000"/>
              </a:solidFill>
              <a:effectLst/>
              <a:latin typeface="ＭＳ Ｐゴシック"/>
              <a:ea typeface="ＭＳ Ｐゴシック"/>
              <a:cs typeface="+mn-cs"/>
            </a:rPr>
            <a:t>。このことから</a:t>
          </a:r>
          <a:r>
            <a:rPr kumimoji="1" lang="ja-JP" altLang="ja-JP" sz="1200">
              <a:solidFill>
                <a:sysClr val="windowText" lastClr="000000"/>
              </a:solidFill>
              <a:effectLst/>
              <a:latin typeface="ＭＳ Ｐゴシック"/>
              <a:ea typeface="ＭＳ Ｐゴシック"/>
              <a:cs typeface="+mn-cs"/>
            </a:rPr>
            <a:t>、数値は前年度比2.6ポイント</a:t>
          </a:r>
          <a:r>
            <a:rPr kumimoji="1" lang="ja-JP" altLang="en-US" sz="1200">
              <a:solidFill>
                <a:sysClr val="windowText" lastClr="000000"/>
              </a:solidFill>
              <a:effectLst/>
              <a:latin typeface="ＭＳ Ｐゴシック"/>
              <a:ea typeface="ＭＳ Ｐゴシック"/>
              <a:cs typeface="+mn-cs"/>
            </a:rPr>
            <a:t>増</a:t>
          </a:r>
          <a:r>
            <a:rPr kumimoji="1" lang="ja-JP" altLang="ja-JP" sz="1200">
              <a:solidFill>
                <a:sysClr val="windowText" lastClr="000000"/>
              </a:solidFill>
              <a:effectLst/>
              <a:latin typeface="ＭＳ Ｐゴシック"/>
              <a:ea typeface="ＭＳ Ｐゴシック"/>
              <a:cs typeface="+mn-cs"/>
            </a:rPr>
            <a:t>となった。　　</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今後、財政調整基金については、市税の伸び悩みや大型事業の執行などにより年々減少することが想定される。経費の抑制や適正な執行等による健全な財政運営に努める。</a:t>
          </a:r>
          <a:endParaRPr lang="ja-JP" altLang="ja-JP" sz="1200">
            <a:solidFill>
              <a:sysClr val="windowText" lastClr="000000"/>
            </a:solidFill>
            <a:effectLst/>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6045"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2085"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660"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5164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9320"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4580"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660"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9395"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　地方財政健全化法施行以来、全ての連結対象会計で黒字を維持しているが、令和2年度は、新型コロナウイルス感染症の影響に伴い、一般会計の歳入である市税、地方特例交付金等が減少したことにより、大幅に黒字額が減少し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令和3年度は、一般会計の歳入である地方交付税、寄附金等が増加し、歳出では前年度に出張所建設</a:t>
          </a:r>
          <a:r>
            <a:rPr kumimoji="1" lang="ja-JP" altLang="en-US" sz="1300">
              <a:solidFill>
                <a:sysClr val="windowText" lastClr="000000"/>
              </a:solidFill>
              <a:effectLst/>
              <a:latin typeface="ＭＳ Ｐゴシック"/>
              <a:ea typeface="ＭＳ Ｐゴシック"/>
              <a:cs typeface="+mn-cs"/>
            </a:rPr>
            <a:t>等の</a:t>
          </a:r>
          <a:r>
            <a:rPr kumimoji="1" lang="ja-JP" altLang="ja-JP" sz="1300">
              <a:solidFill>
                <a:sysClr val="windowText" lastClr="000000"/>
              </a:solidFill>
              <a:effectLst/>
              <a:latin typeface="ＭＳ Ｐゴシック"/>
              <a:ea typeface="ＭＳ Ｐゴシック"/>
              <a:cs typeface="+mn-cs"/>
            </a:rPr>
            <a:t>大型事業完了に伴い、投資的経費が減少したことにより、実質収支は前年度から約16.3億円の増額となった。</a:t>
          </a:r>
          <a:endParaRPr lang="ja-JP" altLang="ja-JP" sz="1300">
            <a:solidFill>
              <a:sysClr val="windowText" lastClr="000000"/>
            </a:solidFill>
            <a:effectLst/>
            <a:latin typeface="ＭＳ Ｐゴシック"/>
            <a:ea typeface="ＭＳ Ｐゴシック"/>
          </a:endParaRPr>
        </a:p>
        <a:p>
          <a:r>
            <a:rPr lang="ja-JP" altLang="ja-JP" sz="1300">
              <a:solidFill>
                <a:sysClr val="windowText" lastClr="000000"/>
              </a:solidFill>
              <a:effectLst/>
              <a:latin typeface="ＭＳ Ｐゴシック"/>
              <a:ea typeface="ＭＳ Ｐゴシック"/>
              <a:cs typeface="+mn-cs"/>
            </a:rPr>
            <a:t>　令和4年度は、</a:t>
          </a:r>
          <a:r>
            <a:rPr kumimoji="1" lang="ja-JP" altLang="ja-JP" sz="1300">
              <a:solidFill>
                <a:sysClr val="windowText" lastClr="000000"/>
              </a:solidFill>
              <a:effectLst/>
              <a:latin typeface="ＭＳ Ｐゴシック"/>
              <a:ea typeface="ＭＳ Ｐゴシック"/>
              <a:cs typeface="+mn-cs"/>
            </a:rPr>
            <a:t>一般会計の歳入である寄附金が大幅に増加したが、歳出では中学校校舎改築、市営住宅建替えなど投資的経費が増加したことにより、実質収支は前年度から約8.3億円の減額となった。</a:t>
          </a:r>
          <a:endParaRPr kumimoji="1" lang="en-US" altLang="ja-JP" sz="13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lang="ja-JP" altLang="en-US" sz="1300">
              <a:solidFill>
                <a:sysClr val="windowText" lastClr="000000"/>
              </a:solidFill>
              <a:effectLst/>
              <a:latin typeface="ＭＳ Ｐゴシック"/>
              <a:ea typeface="ＭＳ Ｐゴシック"/>
              <a:cs typeface="+mn-cs"/>
            </a:rPr>
            <a:t>　</a:t>
          </a:r>
          <a:r>
            <a:rPr lang="ja-JP" altLang="ja-JP" sz="1300">
              <a:solidFill>
                <a:sysClr val="windowText" lastClr="000000"/>
              </a:solidFill>
              <a:effectLst/>
              <a:latin typeface="ＭＳ Ｐゴシック"/>
              <a:ea typeface="ＭＳ Ｐゴシック"/>
              <a:cs typeface="+mn-cs"/>
            </a:rPr>
            <a:t>令和</a:t>
          </a:r>
          <a:r>
            <a:rPr lang="en-US" altLang="ja-JP" sz="1300">
              <a:solidFill>
                <a:sysClr val="windowText" lastClr="000000"/>
              </a:solidFill>
              <a:effectLst/>
              <a:latin typeface="ＭＳ Ｐゴシック"/>
              <a:ea typeface="ＭＳ Ｐゴシック"/>
              <a:cs typeface="+mn-cs"/>
            </a:rPr>
            <a:t>5</a:t>
          </a:r>
          <a:r>
            <a:rPr lang="ja-JP" altLang="ja-JP" sz="1300">
              <a:solidFill>
                <a:sysClr val="windowText" lastClr="000000"/>
              </a:solidFill>
              <a:effectLst/>
              <a:latin typeface="ＭＳ Ｐゴシック"/>
              <a:ea typeface="ＭＳ Ｐゴシック"/>
              <a:cs typeface="+mn-cs"/>
            </a:rPr>
            <a:t>年度は、</a:t>
          </a:r>
          <a:r>
            <a:rPr kumimoji="1" lang="ja-JP" altLang="ja-JP" sz="1300">
              <a:solidFill>
                <a:sysClr val="windowText" lastClr="000000"/>
              </a:solidFill>
              <a:effectLst/>
              <a:latin typeface="ＭＳ Ｐゴシック"/>
              <a:ea typeface="ＭＳ Ｐゴシック"/>
              <a:cs typeface="+mn-cs"/>
            </a:rPr>
            <a:t>一般会計の歳出で焼却施設更新、中学校校舎耐震補強など投資的経費が増加したが、歳入である</a:t>
          </a:r>
          <a:r>
            <a:rPr kumimoji="1" lang="ja-JP" altLang="en-US" sz="1300">
              <a:solidFill>
                <a:sysClr val="windowText" lastClr="000000"/>
              </a:solidFill>
              <a:effectLst/>
              <a:latin typeface="ＭＳ Ｐゴシック"/>
              <a:ea typeface="ＭＳ Ｐゴシック"/>
              <a:cs typeface="+mn-cs"/>
            </a:rPr>
            <a:t>市税、</a:t>
          </a:r>
          <a:r>
            <a:rPr kumimoji="1" lang="ja-JP" altLang="ja-JP" sz="1300">
              <a:solidFill>
                <a:sysClr val="windowText" lastClr="000000"/>
              </a:solidFill>
              <a:effectLst/>
              <a:latin typeface="ＭＳ Ｐゴシック"/>
              <a:ea typeface="ＭＳ Ｐゴシック"/>
              <a:cs typeface="+mn-cs"/>
            </a:rPr>
            <a:t>寄附金が大幅に増加</a:t>
          </a:r>
          <a:r>
            <a:rPr kumimoji="1" lang="ja-JP" altLang="en-US" sz="1300">
              <a:solidFill>
                <a:sysClr val="windowText" lastClr="000000"/>
              </a:solidFill>
              <a:effectLst/>
              <a:latin typeface="ＭＳ Ｐゴシック"/>
              <a:ea typeface="ＭＳ Ｐゴシック"/>
              <a:cs typeface="+mn-cs"/>
            </a:rPr>
            <a:t>したことにより</a:t>
          </a:r>
          <a:r>
            <a:rPr kumimoji="1" lang="ja-JP" altLang="ja-JP" sz="1300">
              <a:solidFill>
                <a:sysClr val="windowText" lastClr="000000"/>
              </a:solidFill>
              <a:effectLst/>
              <a:latin typeface="ＭＳ Ｐゴシック"/>
              <a:ea typeface="ＭＳ Ｐゴシック"/>
              <a:cs typeface="+mn-cs"/>
            </a:rPr>
            <a:t>、実質収支は前年度から約</a:t>
          </a:r>
          <a:r>
            <a:rPr kumimoji="1" lang="en-US" altLang="ja-JP" sz="1300">
              <a:solidFill>
                <a:sysClr val="windowText" lastClr="000000"/>
              </a:solidFill>
              <a:effectLst/>
              <a:latin typeface="ＭＳ Ｐゴシック"/>
              <a:ea typeface="ＭＳ Ｐゴシック"/>
              <a:cs typeface="+mn-cs"/>
            </a:rPr>
            <a:t>7</a:t>
          </a:r>
          <a:r>
            <a:rPr kumimoji="1" lang="ja-JP" altLang="ja-JP" sz="1300">
              <a:solidFill>
                <a:sysClr val="windowText" lastClr="000000"/>
              </a:solidFill>
              <a:effectLst/>
              <a:latin typeface="ＭＳ Ｐゴシック"/>
              <a:ea typeface="ＭＳ Ｐゴシック"/>
              <a:cs typeface="+mn-cs"/>
            </a:rPr>
            <a:t>.</a:t>
          </a:r>
          <a:r>
            <a:rPr kumimoji="1" lang="en-US" altLang="ja-JP" sz="1300">
              <a:solidFill>
                <a:sysClr val="windowText" lastClr="000000"/>
              </a:solidFill>
              <a:effectLst/>
              <a:latin typeface="ＭＳ Ｐゴシック"/>
              <a:ea typeface="ＭＳ Ｐゴシック"/>
              <a:cs typeface="+mn-cs"/>
            </a:rPr>
            <a:t>7</a:t>
          </a:r>
          <a:r>
            <a:rPr kumimoji="1" lang="ja-JP" altLang="ja-JP" sz="1300">
              <a:solidFill>
                <a:sysClr val="windowText" lastClr="000000"/>
              </a:solidFill>
              <a:effectLst/>
              <a:latin typeface="ＭＳ Ｐゴシック"/>
              <a:ea typeface="ＭＳ Ｐゴシック"/>
              <a:cs typeface="+mn-cs"/>
            </a:rPr>
            <a:t>億円の</a:t>
          </a:r>
          <a:r>
            <a:rPr kumimoji="1" lang="ja-JP" altLang="en-US" sz="1300">
              <a:solidFill>
                <a:sysClr val="windowText" lastClr="000000"/>
              </a:solidFill>
              <a:effectLst/>
              <a:latin typeface="ＭＳ Ｐゴシック"/>
              <a:ea typeface="ＭＳ Ｐゴシック"/>
              <a:cs typeface="+mn-cs"/>
            </a:rPr>
            <a:t>増額</a:t>
          </a:r>
          <a:r>
            <a:rPr kumimoji="1" lang="ja-JP" altLang="ja-JP" sz="1300">
              <a:solidFill>
                <a:sysClr val="windowText" lastClr="000000"/>
              </a:solidFill>
              <a:effectLst/>
              <a:latin typeface="ＭＳ Ｐゴシック"/>
              <a:ea typeface="ＭＳ Ｐゴシック"/>
              <a:cs typeface="+mn-cs"/>
            </a:rPr>
            <a:t>となった。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一般会計以外の連結対象会計のうち、病院事業会計は、感染症に係る空床確保及び診療体制の改善により医業収益が増加し、実質収支が増額となった。</a:t>
          </a:r>
          <a:endParaRPr lang="ja-JP" altLang="ja-JP" sz="1300">
            <a:solidFill>
              <a:sysClr val="windowText" lastClr="000000"/>
            </a:solidFill>
            <a:effectLst/>
            <a:latin typeface="ＭＳ Ｐゴシック"/>
            <a:ea typeface="ＭＳ Ｐゴシック"/>
          </a:endParaRPr>
        </a:p>
        <a:p>
          <a:r>
            <a:rPr lang="ja-JP" altLang="ja-JP" sz="1300">
              <a:solidFill>
                <a:sysClr val="windowText" lastClr="000000"/>
              </a:solidFill>
              <a:effectLst/>
              <a:latin typeface="ＭＳ Ｐゴシック"/>
              <a:ea typeface="ＭＳ Ｐゴシック"/>
              <a:cs typeface="+mn-cs"/>
            </a:rPr>
            <a:t>　また、介護保険事業特別会計は</a:t>
          </a:r>
          <a:r>
            <a:rPr lang="ja-JP" altLang="en-US" sz="1300">
              <a:solidFill>
                <a:sysClr val="windowText" lastClr="000000"/>
              </a:solidFill>
              <a:effectLst/>
              <a:latin typeface="ＭＳ Ｐゴシック"/>
              <a:ea typeface="ＭＳ Ｐゴシック"/>
              <a:cs typeface="+mn-cs"/>
            </a:rPr>
            <a:t>、</a:t>
          </a:r>
          <a:r>
            <a:rPr lang="ja-JP" altLang="ja-JP" sz="1300">
              <a:solidFill>
                <a:sysClr val="windowText" lastClr="000000"/>
              </a:solidFill>
              <a:effectLst/>
              <a:latin typeface="ＭＳ Ｐゴシック"/>
              <a:ea typeface="ＭＳ Ｐゴシック"/>
              <a:cs typeface="+mn-cs"/>
            </a:rPr>
            <a:t>令和</a:t>
          </a:r>
          <a:r>
            <a:rPr lang="en-US" altLang="ja-JP" sz="1300">
              <a:solidFill>
                <a:sysClr val="windowText" lastClr="000000"/>
              </a:solidFill>
              <a:effectLst/>
              <a:latin typeface="ＭＳ Ｐゴシック"/>
              <a:ea typeface="ＭＳ Ｐゴシック"/>
              <a:cs typeface="+mn-cs"/>
            </a:rPr>
            <a:t>4</a:t>
          </a:r>
          <a:r>
            <a:rPr lang="ja-JP" altLang="ja-JP" sz="1300">
              <a:solidFill>
                <a:sysClr val="windowText" lastClr="000000"/>
              </a:solidFill>
              <a:effectLst/>
              <a:latin typeface="ＭＳ Ｐゴシック"/>
              <a:ea typeface="ＭＳ Ｐゴシック"/>
              <a:cs typeface="+mn-cs"/>
            </a:rPr>
            <a:t>年度に</a:t>
          </a:r>
          <a:r>
            <a:rPr kumimoji="1" lang="ja-JP" altLang="ja-JP" sz="1300">
              <a:solidFill>
                <a:sysClr val="windowText" lastClr="000000"/>
              </a:solidFill>
              <a:effectLst/>
              <a:latin typeface="ＭＳ Ｐゴシック"/>
              <a:ea typeface="ＭＳ Ｐゴシック"/>
              <a:cs typeface="+mn-cs"/>
            </a:rPr>
            <a:t>感染症の影響によるサービス利用控えに伴い、保険給付費が抑制され</a:t>
          </a:r>
          <a:r>
            <a:rPr kumimoji="1" lang="ja-JP" altLang="en-US" sz="1300">
              <a:solidFill>
                <a:sysClr val="windowText" lastClr="000000"/>
              </a:solidFill>
              <a:effectLst/>
              <a:latin typeface="ＭＳ Ｐゴシック"/>
              <a:ea typeface="ＭＳ Ｐゴシック"/>
              <a:cs typeface="+mn-cs"/>
            </a:rPr>
            <a:t>、令和</a:t>
          </a:r>
          <a:r>
            <a:rPr kumimoji="1" lang="en-US" altLang="ja-JP" sz="1300">
              <a:solidFill>
                <a:sysClr val="windowText" lastClr="000000"/>
              </a:solidFill>
              <a:effectLst/>
              <a:latin typeface="ＭＳ Ｐゴシック"/>
              <a:ea typeface="ＭＳ Ｐゴシック"/>
              <a:cs typeface="+mn-cs"/>
            </a:rPr>
            <a:t>5</a:t>
          </a:r>
          <a:r>
            <a:rPr kumimoji="1" lang="ja-JP" altLang="en-US" sz="1300">
              <a:solidFill>
                <a:sysClr val="windowText" lastClr="000000"/>
              </a:solidFill>
              <a:effectLst/>
              <a:latin typeface="ＭＳ Ｐゴシック"/>
              <a:ea typeface="ＭＳ Ｐゴシック"/>
              <a:cs typeface="+mn-cs"/>
            </a:rPr>
            <a:t>年度繰越金が増加し</a:t>
          </a:r>
          <a:r>
            <a:rPr kumimoji="1" lang="ja-JP" altLang="ja-JP" sz="1300">
              <a:solidFill>
                <a:sysClr val="windowText" lastClr="000000"/>
              </a:solidFill>
              <a:effectLst/>
              <a:latin typeface="ＭＳ Ｐゴシック"/>
              <a:ea typeface="ＭＳ Ｐゴシック"/>
              <a:cs typeface="+mn-cs"/>
            </a:rPr>
            <a:t>ている。今後は、</a:t>
          </a:r>
          <a:r>
            <a:rPr lang="ja-JP" altLang="ja-JP" sz="1300">
              <a:solidFill>
                <a:sysClr val="windowText" lastClr="000000"/>
              </a:solidFill>
              <a:effectLst/>
              <a:latin typeface="ＭＳ Ｐゴシック"/>
              <a:ea typeface="ＭＳ Ｐゴシック"/>
              <a:cs typeface="+mn-cs"/>
            </a:rPr>
            <a:t>高齢者人口の増加も伴い、保険給付費が上昇していくと推測する。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連結対象会計の実質収支は、繰出金を通じて一般会計にも大きな影響を与えることから、特に病院事業会計において、引き続き診療体制の改善に取り組むとともに、連結対象の全ての会計の財政状況を注視し、行財政改革への取り組みと安定した財政運営の維持を目指す。</a:t>
          </a:r>
          <a:endParaRPr lang="ja-JP" altLang="ja-JP" sz="1300">
            <a:solidFill>
              <a:sysClr val="windowText" lastClr="000000"/>
            </a:solidFill>
            <a:effectLst/>
            <a:latin typeface="ＭＳ Ｐゴシック"/>
            <a:ea typeface="ＭＳ Ｐ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660"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5470"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5470"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5470"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5470"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5470"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5470"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5470"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85470"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85470"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68" t="s">
        <v>133</v>
      </c>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2"/>
      <c r="DK1" s="2"/>
      <c r="DL1" s="2"/>
      <c r="DM1" s="2"/>
      <c r="DN1" s="2"/>
      <c r="DO1" s="2"/>
    </row>
    <row r="2" spans="1:119" ht="23.4" x14ac:dyDescent="0.2">
      <c r="B2" s="3" t="s">
        <v>135</v>
      </c>
      <c r="C2" s="3"/>
      <c r="D2" s="10"/>
    </row>
    <row r="3" spans="1:119" ht="18.75" customHeight="1" x14ac:dyDescent="0.2">
      <c r="A3" s="2"/>
      <c r="B3" s="402" t="s">
        <v>136</v>
      </c>
      <c r="C3" s="403"/>
      <c r="D3" s="403"/>
      <c r="E3" s="404"/>
      <c r="F3" s="404"/>
      <c r="G3" s="404"/>
      <c r="H3" s="404"/>
      <c r="I3" s="404"/>
      <c r="J3" s="404"/>
      <c r="K3" s="404"/>
      <c r="L3" s="404" t="s">
        <v>141</v>
      </c>
      <c r="M3" s="404"/>
      <c r="N3" s="404"/>
      <c r="O3" s="404"/>
      <c r="P3" s="404"/>
      <c r="Q3" s="404"/>
      <c r="R3" s="410"/>
      <c r="S3" s="410"/>
      <c r="T3" s="410"/>
      <c r="U3" s="410"/>
      <c r="V3" s="411"/>
      <c r="W3" s="415" t="s">
        <v>143</v>
      </c>
      <c r="X3" s="416"/>
      <c r="Y3" s="416"/>
      <c r="Z3" s="416"/>
      <c r="AA3" s="416"/>
      <c r="AB3" s="403"/>
      <c r="AC3" s="410" t="s">
        <v>144</v>
      </c>
      <c r="AD3" s="416"/>
      <c r="AE3" s="416"/>
      <c r="AF3" s="416"/>
      <c r="AG3" s="416"/>
      <c r="AH3" s="416"/>
      <c r="AI3" s="416"/>
      <c r="AJ3" s="416"/>
      <c r="AK3" s="416"/>
      <c r="AL3" s="420"/>
      <c r="AM3" s="415" t="s">
        <v>145</v>
      </c>
      <c r="AN3" s="416"/>
      <c r="AO3" s="416"/>
      <c r="AP3" s="416"/>
      <c r="AQ3" s="416"/>
      <c r="AR3" s="416"/>
      <c r="AS3" s="416"/>
      <c r="AT3" s="416"/>
      <c r="AU3" s="416"/>
      <c r="AV3" s="416"/>
      <c r="AW3" s="416"/>
      <c r="AX3" s="420"/>
      <c r="AY3" s="443" t="s">
        <v>9</v>
      </c>
      <c r="AZ3" s="444"/>
      <c r="BA3" s="444"/>
      <c r="BB3" s="444"/>
      <c r="BC3" s="444"/>
      <c r="BD3" s="444"/>
      <c r="BE3" s="444"/>
      <c r="BF3" s="444"/>
      <c r="BG3" s="444"/>
      <c r="BH3" s="444"/>
      <c r="BI3" s="444"/>
      <c r="BJ3" s="444"/>
      <c r="BK3" s="444"/>
      <c r="BL3" s="444"/>
      <c r="BM3" s="569"/>
      <c r="BN3" s="415" t="s">
        <v>149</v>
      </c>
      <c r="BO3" s="416"/>
      <c r="BP3" s="416"/>
      <c r="BQ3" s="416"/>
      <c r="BR3" s="416"/>
      <c r="BS3" s="416"/>
      <c r="BT3" s="416"/>
      <c r="BU3" s="420"/>
      <c r="BV3" s="415" t="s">
        <v>16</v>
      </c>
      <c r="BW3" s="416"/>
      <c r="BX3" s="416"/>
      <c r="BY3" s="416"/>
      <c r="BZ3" s="416"/>
      <c r="CA3" s="416"/>
      <c r="CB3" s="416"/>
      <c r="CC3" s="420"/>
      <c r="CD3" s="443" t="s">
        <v>9</v>
      </c>
      <c r="CE3" s="444"/>
      <c r="CF3" s="444"/>
      <c r="CG3" s="444"/>
      <c r="CH3" s="444"/>
      <c r="CI3" s="444"/>
      <c r="CJ3" s="444"/>
      <c r="CK3" s="444"/>
      <c r="CL3" s="444"/>
      <c r="CM3" s="444"/>
      <c r="CN3" s="444"/>
      <c r="CO3" s="444"/>
      <c r="CP3" s="444"/>
      <c r="CQ3" s="444"/>
      <c r="CR3" s="444"/>
      <c r="CS3" s="569"/>
      <c r="CT3" s="415" t="s">
        <v>150</v>
      </c>
      <c r="CU3" s="416"/>
      <c r="CV3" s="416"/>
      <c r="CW3" s="416"/>
      <c r="CX3" s="416"/>
      <c r="CY3" s="416"/>
      <c r="CZ3" s="416"/>
      <c r="DA3" s="420"/>
      <c r="DB3" s="415" t="s">
        <v>152</v>
      </c>
      <c r="DC3" s="416"/>
      <c r="DD3" s="416"/>
      <c r="DE3" s="416"/>
      <c r="DF3" s="416"/>
      <c r="DG3" s="416"/>
      <c r="DH3" s="416"/>
      <c r="DI3" s="420"/>
    </row>
    <row r="4" spans="1:119" ht="18.75" customHeight="1" x14ac:dyDescent="0.2">
      <c r="A4" s="2"/>
      <c r="B4" s="405"/>
      <c r="C4" s="406"/>
      <c r="D4" s="406"/>
      <c r="E4" s="407"/>
      <c r="F4" s="407"/>
      <c r="G4" s="407"/>
      <c r="H4" s="407"/>
      <c r="I4" s="407"/>
      <c r="J4" s="407"/>
      <c r="K4" s="407"/>
      <c r="L4" s="407"/>
      <c r="M4" s="407"/>
      <c r="N4" s="407"/>
      <c r="O4" s="407"/>
      <c r="P4" s="407"/>
      <c r="Q4" s="407"/>
      <c r="R4" s="412"/>
      <c r="S4" s="412"/>
      <c r="T4" s="412"/>
      <c r="U4" s="412"/>
      <c r="V4" s="413"/>
      <c r="W4" s="417"/>
      <c r="X4" s="418"/>
      <c r="Y4" s="418"/>
      <c r="Z4" s="418"/>
      <c r="AA4" s="418"/>
      <c r="AB4" s="406"/>
      <c r="AC4" s="412"/>
      <c r="AD4" s="418"/>
      <c r="AE4" s="418"/>
      <c r="AF4" s="418"/>
      <c r="AG4" s="418"/>
      <c r="AH4" s="418"/>
      <c r="AI4" s="418"/>
      <c r="AJ4" s="418"/>
      <c r="AK4" s="418"/>
      <c r="AL4" s="421"/>
      <c r="AM4" s="419"/>
      <c r="AN4" s="366"/>
      <c r="AO4" s="366"/>
      <c r="AP4" s="366"/>
      <c r="AQ4" s="366"/>
      <c r="AR4" s="366"/>
      <c r="AS4" s="366"/>
      <c r="AT4" s="366"/>
      <c r="AU4" s="366"/>
      <c r="AV4" s="366"/>
      <c r="AW4" s="366"/>
      <c r="AX4" s="422"/>
      <c r="AY4" s="398" t="s">
        <v>153</v>
      </c>
      <c r="AZ4" s="399"/>
      <c r="BA4" s="399"/>
      <c r="BB4" s="399"/>
      <c r="BC4" s="399"/>
      <c r="BD4" s="399"/>
      <c r="BE4" s="399"/>
      <c r="BF4" s="399"/>
      <c r="BG4" s="399"/>
      <c r="BH4" s="399"/>
      <c r="BI4" s="399"/>
      <c r="BJ4" s="399"/>
      <c r="BK4" s="399"/>
      <c r="BL4" s="399"/>
      <c r="BM4" s="400"/>
      <c r="BN4" s="359">
        <v>60146931</v>
      </c>
      <c r="BO4" s="360"/>
      <c r="BP4" s="360"/>
      <c r="BQ4" s="360"/>
      <c r="BR4" s="360"/>
      <c r="BS4" s="360"/>
      <c r="BT4" s="360"/>
      <c r="BU4" s="361"/>
      <c r="BV4" s="359">
        <v>57579185</v>
      </c>
      <c r="BW4" s="360"/>
      <c r="BX4" s="360"/>
      <c r="BY4" s="360"/>
      <c r="BZ4" s="360"/>
      <c r="CA4" s="360"/>
      <c r="CB4" s="360"/>
      <c r="CC4" s="361"/>
      <c r="CD4" s="536" t="s">
        <v>155</v>
      </c>
      <c r="CE4" s="537"/>
      <c r="CF4" s="537"/>
      <c r="CG4" s="537"/>
      <c r="CH4" s="537"/>
      <c r="CI4" s="537"/>
      <c r="CJ4" s="537"/>
      <c r="CK4" s="537"/>
      <c r="CL4" s="537"/>
      <c r="CM4" s="537"/>
      <c r="CN4" s="537"/>
      <c r="CO4" s="537"/>
      <c r="CP4" s="537"/>
      <c r="CQ4" s="537"/>
      <c r="CR4" s="537"/>
      <c r="CS4" s="538"/>
      <c r="CT4" s="570">
        <v>12.2</v>
      </c>
      <c r="CU4" s="571"/>
      <c r="CV4" s="571"/>
      <c r="CW4" s="571"/>
      <c r="CX4" s="571"/>
      <c r="CY4" s="571"/>
      <c r="CZ4" s="571"/>
      <c r="DA4" s="572"/>
      <c r="DB4" s="570">
        <v>9.6</v>
      </c>
      <c r="DC4" s="571"/>
      <c r="DD4" s="571"/>
      <c r="DE4" s="571"/>
      <c r="DF4" s="571"/>
      <c r="DG4" s="571"/>
      <c r="DH4" s="571"/>
      <c r="DI4" s="572"/>
    </row>
    <row r="5" spans="1:119" ht="18.75" customHeight="1" x14ac:dyDescent="0.2">
      <c r="A5" s="2"/>
      <c r="B5" s="408"/>
      <c r="C5" s="367"/>
      <c r="D5" s="367"/>
      <c r="E5" s="409"/>
      <c r="F5" s="409"/>
      <c r="G5" s="409"/>
      <c r="H5" s="409"/>
      <c r="I5" s="409"/>
      <c r="J5" s="409"/>
      <c r="K5" s="409"/>
      <c r="L5" s="409"/>
      <c r="M5" s="409"/>
      <c r="N5" s="409"/>
      <c r="O5" s="409"/>
      <c r="P5" s="409"/>
      <c r="Q5" s="409"/>
      <c r="R5" s="365"/>
      <c r="S5" s="365"/>
      <c r="T5" s="365"/>
      <c r="U5" s="365"/>
      <c r="V5" s="414"/>
      <c r="W5" s="419"/>
      <c r="X5" s="366"/>
      <c r="Y5" s="366"/>
      <c r="Z5" s="366"/>
      <c r="AA5" s="366"/>
      <c r="AB5" s="367"/>
      <c r="AC5" s="365"/>
      <c r="AD5" s="366"/>
      <c r="AE5" s="366"/>
      <c r="AF5" s="366"/>
      <c r="AG5" s="366"/>
      <c r="AH5" s="366"/>
      <c r="AI5" s="366"/>
      <c r="AJ5" s="366"/>
      <c r="AK5" s="366"/>
      <c r="AL5" s="422"/>
      <c r="AM5" s="507" t="s">
        <v>156</v>
      </c>
      <c r="AN5" s="392"/>
      <c r="AO5" s="392"/>
      <c r="AP5" s="392"/>
      <c r="AQ5" s="392"/>
      <c r="AR5" s="392"/>
      <c r="AS5" s="392"/>
      <c r="AT5" s="393"/>
      <c r="AU5" s="508" t="s">
        <v>72</v>
      </c>
      <c r="AV5" s="509"/>
      <c r="AW5" s="509"/>
      <c r="AX5" s="509"/>
      <c r="AY5" s="481" t="s">
        <v>146</v>
      </c>
      <c r="AZ5" s="482"/>
      <c r="BA5" s="482"/>
      <c r="BB5" s="482"/>
      <c r="BC5" s="482"/>
      <c r="BD5" s="482"/>
      <c r="BE5" s="482"/>
      <c r="BF5" s="482"/>
      <c r="BG5" s="482"/>
      <c r="BH5" s="482"/>
      <c r="BI5" s="482"/>
      <c r="BJ5" s="482"/>
      <c r="BK5" s="482"/>
      <c r="BL5" s="482"/>
      <c r="BM5" s="483"/>
      <c r="BN5" s="353">
        <v>56358555</v>
      </c>
      <c r="BO5" s="354"/>
      <c r="BP5" s="354"/>
      <c r="BQ5" s="354"/>
      <c r="BR5" s="354"/>
      <c r="BS5" s="354"/>
      <c r="BT5" s="354"/>
      <c r="BU5" s="355"/>
      <c r="BV5" s="353">
        <v>54495225</v>
      </c>
      <c r="BW5" s="354"/>
      <c r="BX5" s="354"/>
      <c r="BY5" s="354"/>
      <c r="BZ5" s="354"/>
      <c r="CA5" s="354"/>
      <c r="CB5" s="354"/>
      <c r="CC5" s="355"/>
      <c r="CD5" s="489" t="s">
        <v>158</v>
      </c>
      <c r="CE5" s="459"/>
      <c r="CF5" s="459"/>
      <c r="CG5" s="459"/>
      <c r="CH5" s="459"/>
      <c r="CI5" s="459"/>
      <c r="CJ5" s="459"/>
      <c r="CK5" s="459"/>
      <c r="CL5" s="459"/>
      <c r="CM5" s="459"/>
      <c r="CN5" s="459"/>
      <c r="CO5" s="459"/>
      <c r="CP5" s="459"/>
      <c r="CQ5" s="459"/>
      <c r="CR5" s="459"/>
      <c r="CS5" s="490"/>
      <c r="CT5" s="341">
        <v>90.3</v>
      </c>
      <c r="CU5" s="342"/>
      <c r="CV5" s="342"/>
      <c r="CW5" s="342"/>
      <c r="CX5" s="342"/>
      <c r="CY5" s="342"/>
      <c r="CZ5" s="342"/>
      <c r="DA5" s="343"/>
      <c r="DB5" s="341">
        <v>92.8</v>
      </c>
      <c r="DC5" s="342"/>
      <c r="DD5" s="342"/>
      <c r="DE5" s="342"/>
      <c r="DF5" s="342"/>
      <c r="DG5" s="342"/>
      <c r="DH5" s="342"/>
      <c r="DI5" s="343"/>
    </row>
    <row r="6" spans="1:119" ht="18.75" customHeight="1" x14ac:dyDescent="0.2">
      <c r="A6" s="2"/>
      <c r="B6" s="423" t="s">
        <v>159</v>
      </c>
      <c r="C6" s="364"/>
      <c r="D6" s="364"/>
      <c r="E6" s="424"/>
      <c r="F6" s="424"/>
      <c r="G6" s="424"/>
      <c r="H6" s="424"/>
      <c r="I6" s="424"/>
      <c r="J6" s="424"/>
      <c r="K6" s="424"/>
      <c r="L6" s="424" t="s">
        <v>64</v>
      </c>
      <c r="M6" s="424"/>
      <c r="N6" s="424"/>
      <c r="O6" s="424"/>
      <c r="P6" s="424"/>
      <c r="Q6" s="424"/>
      <c r="R6" s="362"/>
      <c r="S6" s="362"/>
      <c r="T6" s="362"/>
      <c r="U6" s="362"/>
      <c r="V6" s="428"/>
      <c r="W6" s="431" t="s">
        <v>162</v>
      </c>
      <c r="X6" s="363"/>
      <c r="Y6" s="363"/>
      <c r="Z6" s="363"/>
      <c r="AA6" s="363"/>
      <c r="AB6" s="364"/>
      <c r="AC6" s="434" t="s">
        <v>134</v>
      </c>
      <c r="AD6" s="435"/>
      <c r="AE6" s="435"/>
      <c r="AF6" s="435"/>
      <c r="AG6" s="435"/>
      <c r="AH6" s="435"/>
      <c r="AI6" s="435"/>
      <c r="AJ6" s="435"/>
      <c r="AK6" s="435"/>
      <c r="AL6" s="436"/>
      <c r="AM6" s="507" t="s">
        <v>76</v>
      </c>
      <c r="AN6" s="392"/>
      <c r="AO6" s="392"/>
      <c r="AP6" s="392"/>
      <c r="AQ6" s="392"/>
      <c r="AR6" s="392"/>
      <c r="AS6" s="392"/>
      <c r="AT6" s="393"/>
      <c r="AU6" s="508" t="s">
        <v>72</v>
      </c>
      <c r="AV6" s="509"/>
      <c r="AW6" s="509"/>
      <c r="AX6" s="509"/>
      <c r="AY6" s="481" t="s">
        <v>165</v>
      </c>
      <c r="AZ6" s="482"/>
      <c r="BA6" s="482"/>
      <c r="BB6" s="482"/>
      <c r="BC6" s="482"/>
      <c r="BD6" s="482"/>
      <c r="BE6" s="482"/>
      <c r="BF6" s="482"/>
      <c r="BG6" s="482"/>
      <c r="BH6" s="482"/>
      <c r="BI6" s="482"/>
      <c r="BJ6" s="482"/>
      <c r="BK6" s="482"/>
      <c r="BL6" s="482"/>
      <c r="BM6" s="483"/>
      <c r="BN6" s="353">
        <v>3788376</v>
      </c>
      <c r="BO6" s="354"/>
      <c r="BP6" s="354"/>
      <c r="BQ6" s="354"/>
      <c r="BR6" s="354"/>
      <c r="BS6" s="354"/>
      <c r="BT6" s="354"/>
      <c r="BU6" s="355"/>
      <c r="BV6" s="353">
        <v>3083960</v>
      </c>
      <c r="BW6" s="354"/>
      <c r="BX6" s="354"/>
      <c r="BY6" s="354"/>
      <c r="BZ6" s="354"/>
      <c r="CA6" s="354"/>
      <c r="CB6" s="354"/>
      <c r="CC6" s="355"/>
      <c r="CD6" s="489" t="s">
        <v>166</v>
      </c>
      <c r="CE6" s="459"/>
      <c r="CF6" s="459"/>
      <c r="CG6" s="459"/>
      <c r="CH6" s="459"/>
      <c r="CI6" s="459"/>
      <c r="CJ6" s="459"/>
      <c r="CK6" s="459"/>
      <c r="CL6" s="459"/>
      <c r="CM6" s="459"/>
      <c r="CN6" s="459"/>
      <c r="CO6" s="459"/>
      <c r="CP6" s="459"/>
      <c r="CQ6" s="459"/>
      <c r="CR6" s="459"/>
      <c r="CS6" s="490"/>
      <c r="CT6" s="565">
        <v>91.3</v>
      </c>
      <c r="CU6" s="566"/>
      <c r="CV6" s="566"/>
      <c r="CW6" s="566"/>
      <c r="CX6" s="566"/>
      <c r="CY6" s="566"/>
      <c r="CZ6" s="566"/>
      <c r="DA6" s="567"/>
      <c r="DB6" s="565">
        <v>95.1</v>
      </c>
      <c r="DC6" s="566"/>
      <c r="DD6" s="566"/>
      <c r="DE6" s="566"/>
      <c r="DF6" s="566"/>
      <c r="DG6" s="566"/>
      <c r="DH6" s="566"/>
      <c r="DI6" s="567"/>
    </row>
    <row r="7" spans="1:119" ht="18.75" customHeight="1" x14ac:dyDescent="0.2">
      <c r="A7" s="2"/>
      <c r="B7" s="405"/>
      <c r="C7" s="406"/>
      <c r="D7" s="406"/>
      <c r="E7" s="407"/>
      <c r="F7" s="407"/>
      <c r="G7" s="407"/>
      <c r="H7" s="407"/>
      <c r="I7" s="407"/>
      <c r="J7" s="407"/>
      <c r="K7" s="407"/>
      <c r="L7" s="407"/>
      <c r="M7" s="407"/>
      <c r="N7" s="407"/>
      <c r="O7" s="407"/>
      <c r="P7" s="407"/>
      <c r="Q7" s="407"/>
      <c r="R7" s="412"/>
      <c r="S7" s="412"/>
      <c r="T7" s="412"/>
      <c r="U7" s="412"/>
      <c r="V7" s="413"/>
      <c r="W7" s="417"/>
      <c r="X7" s="418"/>
      <c r="Y7" s="418"/>
      <c r="Z7" s="418"/>
      <c r="AA7" s="418"/>
      <c r="AB7" s="406"/>
      <c r="AC7" s="437"/>
      <c r="AD7" s="438"/>
      <c r="AE7" s="438"/>
      <c r="AF7" s="438"/>
      <c r="AG7" s="438"/>
      <c r="AH7" s="438"/>
      <c r="AI7" s="438"/>
      <c r="AJ7" s="438"/>
      <c r="AK7" s="438"/>
      <c r="AL7" s="439"/>
      <c r="AM7" s="507" t="s">
        <v>167</v>
      </c>
      <c r="AN7" s="392"/>
      <c r="AO7" s="392"/>
      <c r="AP7" s="392"/>
      <c r="AQ7" s="392"/>
      <c r="AR7" s="392"/>
      <c r="AS7" s="392"/>
      <c r="AT7" s="393"/>
      <c r="AU7" s="508" t="s">
        <v>72</v>
      </c>
      <c r="AV7" s="509"/>
      <c r="AW7" s="509"/>
      <c r="AX7" s="509"/>
      <c r="AY7" s="481" t="s">
        <v>168</v>
      </c>
      <c r="AZ7" s="482"/>
      <c r="BA7" s="482"/>
      <c r="BB7" s="482"/>
      <c r="BC7" s="482"/>
      <c r="BD7" s="482"/>
      <c r="BE7" s="482"/>
      <c r="BF7" s="482"/>
      <c r="BG7" s="482"/>
      <c r="BH7" s="482"/>
      <c r="BI7" s="482"/>
      <c r="BJ7" s="482"/>
      <c r="BK7" s="482"/>
      <c r="BL7" s="482"/>
      <c r="BM7" s="483"/>
      <c r="BN7" s="353">
        <v>336265</v>
      </c>
      <c r="BO7" s="354"/>
      <c r="BP7" s="354"/>
      <c r="BQ7" s="354"/>
      <c r="BR7" s="354"/>
      <c r="BS7" s="354"/>
      <c r="BT7" s="354"/>
      <c r="BU7" s="355"/>
      <c r="BV7" s="353">
        <v>408479</v>
      </c>
      <c r="BW7" s="354"/>
      <c r="BX7" s="354"/>
      <c r="BY7" s="354"/>
      <c r="BZ7" s="354"/>
      <c r="CA7" s="354"/>
      <c r="CB7" s="354"/>
      <c r="CC7" s="355"/>
      <c r="CD7" s="489" t="s">
        <v>169</v>
      </c>
      <c r="CE7" s="459"/>
      <c r="CF7" s="459"/>
      <c r="CG7" s="459"/>
      <c r="CH7" s="459"/>
      <c r="CI7" s="459"/>
      <c r="CJ7" s="459"/>
      <c r="CK7" s="459"/>
      <c r="CL7" s="459"/>
      <c r="CM7" s="459"/>
      <c r="CN7" s="459"/>
      <c r="CO7" s="459"/>
      <c r="CP7" s="459"/>
      <c r="CQ7" s="459"/>
      <c r="CR7" s="459"/>
      <c r="CS7" s="490"/>
      <c r="CT7" s="353">
        <v>28212057</v>
      </c>
      <c r="CU7" s="354"/>
      <c r="CV7" s="354"/>
      <c r="CW7" s="354"/>
      <c r="CX7" s="354"/>
      <c r="CY7" s="354"/>
      <c r="CZ7" s="354"/>
      <c r="DA7" s="355"/>
      <c r="DB7" s="353">
        <v>27759179</v>
      </c>
      <c r="DC7" s="354"/>
      <c r="DD7" s="354"/>
      <c r="DE7" s="354"/>
      <c r="DF7" s="354"/>
      <c r="DG7" s="354"/>
      <c r="DH7" s="354"/>
      <c r="DI7" s="355"/>
    </row>
    <row r="8" spans="1:119" ht="18.75" customHeight="1" x14ac:dyDescent="0.2">
      <c r="A8" s="2"/>
      <c r="B8" s="425"/>
      <c r="C8" s="426"/>
      <c r="D8" s="426"/>
      <c r="E8" s="427"/>
      <c r="F8" s="427"/>
      <c r="G8" s="427"/>
      <c r="H8" s="427"/>
      <c r="I8" s="427"/>
      <c r="J8" s="427"/>
      <c r="K8" s="427"/>
      <c r="L8" s="427"/>
      <c r="M8" s="427"/>
      <c r="N8" s="427"/>
      <c r="O8" s="427"/>
      <c r="P8" s="427"/>
      <c r="Q8" s="427"/>
      <c r="R8" s="429"/>
      <c r="S8" s="429"/>
      <c r="T8" s="429"/>
      <c r="U8" s="429"/>
      <c r="V8" s="430"/>
      <c r="W8" s="432"/>
      <c r="X8" s="433"/>
      <c r="Y8" s="433"/>
      <c r="Z8" s="433"/>
      <c r="AA8" s="433"/>
      <c r="AB8" s="426"/>
      <c r="AC8" s="440"/>
      <c r="AD8" s="441"/>
      <c r="AE8" s="441"/>
      <c r="AF8" s="441"/>
      <c r="AG8" s="441"/>
      <c r="AH8" s="441"/>
      <c r="AI8" s="441"/>
      <c r="AJ8" s="441"/>
      <c r="AK8" s="441"/>
      <c r="AL8" s="442"/>
      <c r="AM8" s="507" t="s">
        <v>170</v>
      </c>
      <c r="AN8" s="392"/>
      <c r="AO8" s="392"/>
      <c r="AP8" s="392"/>
      <c r="AQ8" s="392"/>
      <c r="AR8" s="392"/>
      <c r="AS8" s="392"/>
      <c r="AT8" s="393"/>
      <c r="AU8" s="508" t="s">
        <v>72</v>
      </c>
      <c r="AV8" s="509"/>
      <c r="AW8" s="509"/>
      <c r="AX8" s="509"/>
      <c r="AY8" s="481" t="s">
        <v>173</v>
      </c>
      <c r="AZ8" s="482"/>
      <c r="BA8" s="482"/>
      <c r="BB8" s="482"/>
      <c r="BC8" s="482"/>
      <c r="BD8" s="482"/>
      <c r="BE8" s="482"/>
      <c r="BF8" s="482"/>
      <c r="BG8" s="482"/>
      <c r="BH8" s="482"/>
      <c r="BI8" s="482"/>
      <c r="BJ8" s="482"/>
      <c r="BK8" s="482"/>
      <c r="BL8" s="482"/>
      <c r="BM8" s="483"/>
      <c r="BN8" s="353">
        <v>3452111</v>
      </c>
      <c r="BO8" s="354"/>
      <c r="BP8" s="354"/>
      <c r="BQ8" s="354"/>
      <c r="BR8" s="354"/>
      <c r="BS8" s="354"/>
      <c r="BT8" s="354"/>
      <c r="BU8" s="355"/>
      <c r="BV8" s="353">
        <v>2675481</v>
      </c>
      <c r="BW8" s="354"/>
      <c r="BX8" s="354"/>
      <c r="BY8" s="354"/>
      <c r="BZ8" s="354"/>
      <c r="CA8" s="354"/>
      <c r="CB8" s="354"/>
      <c r="CC8" s="355"/>
      <c r="CD8" s="489" t="s">
        <v>174</v>
      </c>
      <c r="CE8" s="459"/>
      <c r="CF8" s="459"/>
      <c r="CG8" s="459"/>
      <c r="CH8" s="459"/>
      <c r="CI8" s="459"/>
      <c r="CJ8" s="459"/>
      <c r="CK8" s="459"/>
      <c r="CL8" s="459"/>
      <c r="CM8" s="459"/>
      <c r="CN8" s="459"/>
      <c r="CO8" s="459"/>
      <c r="CP8" s="459"/>
      <c r="CQ8" s="459"/>
      <c r="CR8" s="459"/>
      <c r="CS8" s="490"/>
      <c r="CT8" s="541">
        <v>0.84</v>
      </c>
      <c r="CU8" s="542"/>
      <c r="CV8" s="542"/>
      <c r="CW8" s="542"/>
      <c r="CX8" s="542"/>
      <c r="CY8" s="542"/>
      <c r="CZ8" s="542"/>
      <c r="DA8" s="543"/>
      <c r="DB8" s="541">
        <v>0.87</v>
      </c>
      <c r="DC8" s="542"/>
      <c r="DD8" s="542"/>
      <c r="DE8" s="542"/>
      <c r="DF8" s="542"/>
      <c r="DG8" s="542"/>
      <c r="DH8" s="542"/>
      <c r="DI8" s="543"/>
    </row>
    <row r="9" spans="1:119" ht="18.75" customHeight="1" x14ac:dyDescent="0.2">
      <c r="A9" s="2"/>
      <c r="B9" s="443" t="s">
        <v>19</v>
      </c>
      <c r="C9" s="444"/>
      <c r="D9" s="444"/>
      <c r="E9" s="444"/>
      <c r="F9" s="444"/>
      <c r="G9" s="444"/>
      <c r="H9" s="444"/>
      <c r="I9" s="444"/>
      <c r="J9" s="444"/>
      <c r="K9" s="445"/>
      <c r="L9" s="559" t="s">
        <v>15</v>
      </c>
      <c r="M9" s="560"/>
      <c r="N9" s="560"/>
      <c r="O9" s="560"/>
      <c r="P9" s="560"/>
      <c r="Q9" s="561"/>
      <c r="R9" s="562">
        <v>128105</v>
      </c>
      <c r="S9" s="563"/>
      <c r="T9" s="563"/>
      <c r="U9" s="563"/>
      <c r="V9" s="564"/>
      <c r="W9" s="415" t="s">
        <v>176</v>
      </c>
      <c r="X9" s="416"/>
      <c r="Y9" s="416"/>
      <c r="Z9" s="416"/>
      <c r="AA9" s="416"/>
      <c r="AB9" s="416"/>
      <c r="AC9" s="416"/>
      <c r="AD9" s="416"/>
      <c r="AE9" s="416"/>
      <c r="AF9" s="416"/>
      <c r="AG9" s="416"/>
      <c r="AH9" s="416"/>
      <c r="AI9" s="416"/>
      <c r="AJ9" s="416"/>
      <c r="AK9" s="416"/>
      <c r="AL9" s="420"/>
      <c r="AM9" s="507" t="s">
        <v>177</v>
      </c>
      <c r="AN9" s="392"/>
      <c r="AO9" s="392"/>
      <c r="AP9" s="392"/>
      <c r="AQ9" s="392"/>
      <c r="AR9" s="392"/>
      <c r="AS9" s="392"/>
      <c r="AT9" s="393"/>
      <c r="AU9" s="508" t="s">
        <v>180</v>
      </c>
      <c r="AV9" s="509"/>
      <c r="AW9" s="509"/>
      <c r="AX9" s="509"/>
      <c r="AY9" s="481" t="s">
        <v>73</v>
      </c>
      <c r="AZ9" s="482"/>
      <c r="BA9" s="482"/>
      <c r="BB9" s="482"/>
      <c r="BC9" s="482"/>
      <c r="BD9" s="482"/>
      <c r="BE9" s="482"/>
      <c r="BF9" s="482"/>
      <c r="BG9" s="482"/>
      <c r="BH9" s="482"/>
      <c r="BI9" s="482"/>
      <c r="BJ9" s="482"/>
      <c r="BK9" s="482"/>
      <c r="BL9" s="482"/>
      <c r="BM9" s="483"/>
      <c r="BN9" s="353">
        <v>776630</v>
      </c>
      <c r="BO9" s="354"/>
      <c r="BP9" s="354"/>
      <c r="BQ9" s="354"/>
      <c r="BR9" s="354"/>
      <c r="BS9" s="354"/>
      <c r="BT9" s="354"/>
      <c r="BU9" s="355"/>
      <c r="BV9" s="353">
        <v>-834351</v>
      </c>
      <c r="BW9" s="354"/>
      <c r="BX9" s="354"/>
      <c r="BY9" s="354"/>
      <c r="BZ9" s="354"/>
      <c r="CA9" s="354"/>
      <c r="CB9" s="354"/>
      <c r="CC9" s="355"/>
      <c r="CD9" s="489" t="s">
        <v>70</v>
      </c>
      <c r="CE9" s="459"/>
      <c r="CF9" s="459"/>
      <c r="CG9" s="459"/>
      <c r="CH9" s="459"/>
      <c r="CI9" s="459"/>
      <c r="CJ9" s="459"/>
      <c r="CK9" s="459"/>
      <c r="CL9" s="459"/>
      <c r="CM9" s="459"/>
      <c r="CN9" s="459"/>
      <c r="CO9" s="459"/>
      <c r="CP9" s="459"/>
      <c r="CQ9" s="459"/>
      <c r="CR9" s="459"/>
      <c r="CS9" s="490"/>
      <c r="CT9" s="341">
        <v>6.9</v>
      </c>
      <c r="CU9" s="342"/>
      <c r="CV9" s="342"/>
      <c r="CW9" s="342"/>
      <c r="CX9" s="342"/>
      <c r="CY9" s="342"/>
      <c r="CZ9" s="342"/>
      <c r="DA9" s="343"/>
      <c r="DB9" s="341">
        <v>7.7</v>
      </c>
      <c r="DC9" s="342"/>
      <c r="DD9" s="342"/>
      <c r="DE9" s="342"/>
      <c r="DF9" s="342"/>
      <c r="DG9" s="342"/>
      <c r="DH9" s="342"/>
      <c r="DI9" s="343"/>
    </row>
    <row r="10" spans="1:119" ht="18.75" customHeight="1" x14ac:dyDescent="0.2">
      <c r="A10" s="2"/>
      <c r="B10" s="443"/>
      <c r="C10" s="444"/>
      <c r="D10" s="444"/>
      <c r="E10" s="444"/>
      <c r="F10" s="444"/>
      <c r="G10" s="444"/>
      <c r="H10" s="444"/>
      <c r="I10" s="444"/>
      <c r="J10" s="444"/>
      <c r="K10" s="445"/>
      <c r="L10" s="391" t="s">
        <v>182</v>
      </c>
      <c r="M10" s="392"/>
      <c r="N10" s="392"/>
      <c r="O10" s="392"/>
      <c r="P10" s="392"/>
      <c r="Q10" s="393"/>
      <c r="R10" s="394">
        <v>130770</v>
      </c>
      <c r="S10" s="395"/>
      <c r="T10" s="395"/>
      <c r="U10" s="395"/>
      <c r="V10" s="397"/>
      <c r="W10" s="417"/>
      <c r="X10" s="418"/>
      <c r="Y10" s="418"/>
      <c r="Z10" s="418"/>
      <c r="AA10" s="418"/>
      <c r="AB10" s="418"/>
      <c r="AC10" s="418"/>
      <c r="AD10" s="418"/>
      <c r="AE10" s="418"/>
      <c r="AF10" s="418"/>
      <c r="AG10" s="418"/>
      <c r="AH10" s="418"/>
      <c r="AI10" s="418"/>
      <c r="AJ10" s="418"/>
      <c r="AK10" s="418"/>
      <c r="AL10" s="421"/>
      <c r="AM10" s="507" t="s">
        <v>183</v>
      </c>
      <c r="AN10" s="392"/>
      <c r="AO10" s="392"/>
      <c r="AP10" s="392"/>
      <c r="AQ10" s="392"/>
      <c r="AR10" s="392"/>
      <c r="AS10" s="392"/>
      <c r="AT10" s="393"/>
      <c r="AU10" s="508" t="s">
        <v>72</v>
      </c>
      <c r="AV10" s="509"/>
      <c r="AW10" s="509"/>
      <c r="AX10" s="509"/>
      <c r="AY10" s="481" t="s">
        <v>185</v>
      </c>
      <c r="AZ10" s="482"/>
      <c r="BA10" s="482"/>
      <c r="BB10" s="482"/>
      <c r="BC10" s="482"/>
      <c r="BD10" s="482"/>
      <c r="BE10" s="482"/>
      <c r="BF10" s="482"/>
      <c r="BG10" s="482"/>
      <c r="BH10" s="482"/>
      <c r="BI10" s="482"/>
      <c r="BJ10" s="482"/>
      <c r="BK10" s="482"/>
      <c r="BL10" s="482"/>
      <c r="BM10" s="483"/>
      <c r="BN10" s="353">
        <v>3224194</v>
      </c>
      <c r="BO10" s="354"/>
      <c r="BP10" s="354"/>
      <c r="BQ10" s="354"/>
      <c r="BR10" s="354"/>
      <c r="BS10" s="354"/>
      <c r="BT10" s="354"/>
      <c r="BU10" s="355"/>
      <c r="BV10" s="353">
        <v>1888823</v>
      </c>
      <c r="BW10" s="354"/>
      <c r="BX10" s="354"/>
      <c r="BY10" s="354"/>
      <c r="BZ10" s="354"/>
      <c r="CA10" s="354"/>
      <c r="CB10" s="354"/>
      <c r="CC10" s="355"/>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43"/>
      <c r="C11" s="444"/>
      <c r="D11" s="444"/>
      <c r="E11" s="444"/>
      <c r="F11" s="444"/>
      <c r="G11" s="444"/>
      <c r="H11" s="444"/>
      <c r="I11" s="444"/>
      <c r="J11" s="444"/>
      <c r="K11" s="445"/>
      <c r="L11" s="460" t="s">
        <v>189</v>
      </c>
      <c r="M11" s="461"/>
      <c r="N11" s="461"/>
      <c r="O11" s="461"/>
      <c r="P11" s="461"/>
      <c r="Q11" s="462"/>
      <c r="R11" s="556" t="s">
        <v>190</v>
      </c>
      <c r="S11" s="557"/>
      <c r="T11" s="557"/>
      <c r="U11" s="557"/>
      <c r="V11" s="558"/>
      <c r="W11" s="417"/>
      <c r="X11" s="418"/>
      <c r="Y11" s="418"/>
      <c r="Z11" s="418"/>
      <c r="AA11" s="418"/>
      <c r="AB11" s="418"/>
      <c r="AC11" s="418"/>
      <c r="AD11" s="418"/>
      <c r="AE11" s="418"/>
      <c r="AF11" s="418"/>
      <c r="AG11" s="418"/>
      <c r="AH11" s="418"/>
      <c r="AI11" s="418"/>
      <c r="AJ11" s="418"/>
      <c r="AK11" s="418"/>
      <c r="AL11" s="421"/>
      <c r="AM11" s="507" t="s">
        <v>192</v>
      </c>
      <c r="AN11" s="392"/>
      <c r="AO11" s="392"/>
      <c r="AP11" s="392"/>
      <c r="AQ11" s="392"/>
      <c r="AR11" s="392"/>
      <c r="AS11" s="392"/>
      <c r="AT11" s="393"/>
      <c r="AU11" s="508" t="s">
        <v>180</v>
      </c>
      <c r="AV11" s="509"/>
      <c r="AW11" s="509"/>
      <c r="AX11" s="509"/>
      <c r="AY11" s="481" t="s">
        <v>193</v>
      </c>
      <c r="AZ11" s="482"/>
      <c r="BA11" s="482"/>
      <c r="BB11" s="482"/>
      <c r="BC11" s="482"/>
      <c r="BD11" s="482"/>
      <c r="BE11" s="482"/>
      <c r="BF11" s="482"/>
      <c r="BG11" s="482"/>
      <c r="BH11" s="482"/>
      <c r="BI11" s="482"/>
      <c r="BJ11" s="482"/>
      <c r="BK11" s="482"/>
      <c r="BL11" s="482"/>
      <c r="BM11" s="483"/>
      <c r="BN11" s="353">
        <v>0</v>
      </c>
      <c r="BO11" s="354"/>
      <c r="BP11" s="354"/>
      <c r="BQ11" s="354"/>
      <c r="BR11" s="354"/>
      <c r="BS11" s="354"/>
      <c r="BT11" s="354"/>
      <c r="BU11" s="355"/>
      <c r="BV11" s="353">
        <v>0</v>
      </c>
      <c r="BW11" s="354"/>
      <c r="BX11" s="354"/>
      <c r="BY11" s="354"/>
      <c r="BZ11" s="354"/>
      <c r="CA11" s="354"/>
      <c r="CB11" s="354"/>
      <c r="CC11" s="355"/>
      <c r="CD11" s="489" t="s">
        <v>196</v>
      </c>
      <c r="CE11" s="459"/>
      <c r="CF11" s="459"/>
      <c r="CG11" s="459"/>
      <c r="CH11" s="459"/>
      <c r="CI11" s="459"/>
      <c r="CJ11" s="459"/>
      <c r="CK11" s="459"/>
      <c r="CL11" s="459"/>
      <c r="CM11" s="459"/>
      <c r="CN11" s="459"/>
      <c r="CO11" s="459"/>
      <c r="CP11" s="459"/>
      <c r="CQ11" s="459"/>
      <c r="CR11" s="459"/>
      <c r="CS11" s="490"/>
      <c r="CT11" s="541" t="s">
        <v>140</v>
      </c>
      <c r="CU11" s="542"/>
      <c r="CV11" s="542"/>
      <c r="CW11" s="542"/>
      <c r="CX11" s="542"/>
      <c r="CY11" s="542"/>
      <c r="CZ11" s="542"/>
      <c r="DA11" s="543"/>
      <c r="DB11" s="541" t="s">
        <v>140</v>
      </c>
      <c r="DC11" s="542"/>
      <c r="DD11" s="542"/>
      <c r="DE11" s="542"/>
      <c r="DF11" s="542"/>
      <c r="DG11" s="542"/>
      <c r="DH11" s="542"/>
      <c r="DI11" s="543"/>
    </row>
    <row r="12" spans="1:119" ht="18.75" customHeight="1" x14ac:dyDescent="0.2">
      <c r="A12" s="2"/>
      <c r="B12" s="446" t="s">
        <v>198</v>
      </c>
      <c r="C12" s="447"/>
      <c r="D12" s="447"/>
      <c r="E12" s="447"/>
      <c r="F12" s="447"/>
      <c r="G12" s="447"/>
      <c r="H12" s="447"/>
      <c r="I12" s="447"/>
      <c r="J12" s="447"/>
      <c r="K12" s="448"/>
      <c r="L12" s="544" t="s">
        <v>199</v>
      </c>
      <c r="M12" s="545"/>
      <c r="N12" s="545"/>
      <c r="O12" s="545"/>
      <c r="P12" s="545"/>
      <c r="Q12" s="546"/>
      <c r="R12" s="547">
        <v>128169</v>
      </c>
      <c r="S12" s="548"/>
      <c r="T12" s="548"/>
      <c r="U12" s="548"/>
      <c r="V12" s="549"/>
      <c r="W12" s="550" t="s">
        <v>9</v>
      </c>
      <c r="X12" s="509"/>
      <c r="Y12" s="509"/>
      <c r="Z12" s="509"/>
      <c r="AA12" s="509"/>
      <c r="AB12" s="551"/>
      <c r="AC12" s="552" t="s">
        <v>116</v>
      </c>
      <c r="AD12" s="553"/>
      <c r="AE12" s="553"/>
      <c r="AF12" s="553"/>
      <c r="AG12" s="554"/>
      <c r="AH12" s="552" t="s">
        <v>201</v>
      </c>
      <c r="AI12" s="553"/>
      <c r="AJ12" s="553"/>
      <c r="AK12" s="553"/>
      <c r="AL12" s="555"/>
      <c r="AM12" s="507" t="s">
        <v>202</v>
      </c>
      <c r="AN12" s="392"/>
      <c r="AO12" s="392"/>
      <c r="AP12" s="392"/>
      <c r="AQ12" s="392"/>
      <c r="AR12" s="392"/>
      <c r="AS12" s="392"/>
      <c r="AT12" s="393"/>
      <c r="AU12" s="508" t="s">
        <v>72</v>
      </c>
      <c r="AV12" s="509"/>
      <c r="AW12" s="509"/>
      <c r="AX12" s="509"/>
      <c r="AY12" s="481" t="s">
        <v>205</v>
      </c>
      <c r="AZ12" s="482"/>
      <c r="BA12" s="482"/>
      <c r="BB12" s="482"/>
      <c r="BC12" s="482"/>
      <c r="BD12" s="482"/>
      <c r="BE12" s="482"/>
      <c r="BF12" s="482"/>
      <c r="BG12" s="482"/>
      <c r="BH12" s="482"/>
      <c r="BI12" s="482"/>
      <c r="BJ12" s="482"/>
      <c r="BK12" s="482"/>
      <c r="BL12" s="482"/>
      <c r="BM12" s="483"/>
      <c r="BN12" s="353">
        <v>1887000</v>
      </c>
      <c r="BO12" s="354"/>
      <c r="BP12" s="354"/>
      <c r="BQ12" s="354"/>
      <c r="BR12" s="354"/>
      <c r="BS12" s="354"/>
      <c r="BT12" s="354"/>
      <c r="BU12" s="355"/>
      <c r="BV12" s="353">
        <v>1807000</v>
      </c>
      <c r="BW12" s="354"/>
      <c r="BX12" s="354"/>
      <c r="BY12" s="354"/>
      <c r="BZ12" s="354"/>
      <c r="CA12" s="354"/>
      <c r="CB12" s="354"/>
      <c r="CC12" s="355"/>
      <c r="CD12" s="489" t="s">
        <v>206</v>
      </c>
      <c r="CE12" s="459"/>
      <c r="CF12" s="459"/>
      <c r="CG12" s="459"/>
      <c r="CH12" s="459"/>
      <c r="CI12" s="459"/>
      <c r="CJ12" s="459"/>
      <c r="CK12" s="459"/>
      <c r="CL12" s="459"/>
      <c r="CM12" s="459"/>
      <c r="CN12" s="459"/>
      <c r="CO12" s="459"/>
      <c r="CP12" s="459"/>
      <c r="CQ12" s="459"/>
      <c r="CR12" s="459"/>
      <c r="CS12" s="490"/>
      <c r="CT12" s="541" t="s">
        <v>140</v>
      </c>
      <c r="CU12" s="542"/>
      <c r="CV12" s="542"/>
      <c r="CW12" s="542"/>
      <c r="CX12" s="542"/>
      <c r="CY12" s="542"/>
      <c r="CZ12" s="542"/>
      <c r="DA12" s="543"/>
      <c r="DB12" s="541" t="s">
        <v>140</v>
      </c>
      <c r="DC12" s="542"/>
      <c r="DD12" s="542"/>
      <c r="DE12" s="542"/>
      <c r="DF12" s="542"/>
      <c r="DG12" s="542"/>
      <c r="DH12" s="542"/>
      <c r="DI12" s="543"/>
    </row>
    <row r="13" spans="1:119" ht="18.75" customHeight="1" x14ac:dyDescent="0.2">
      <c r="A13" s="2"/>
      <c r="B13" s="449"/>
      <c r="C13" s="450"/>
      <c r="D13" s="450"/>
      <c r="E13" s="450"/>
      <c r="F13" s="450"/>
      <c r="G13" s="450"/>
      <c r="H13" s="450"/>
      <c r="I13" s="450"/>
      <c r="J13" s="450"/>
      <c r="K13" s="451"/>
      <c r="L13" s="14"/>
      <c r="M13" s="530" t="s">
        <v>208</v>
      </c>
      <c r="N13" s="531"/>
      <c r="O13" s="531"/>
      <c r="P13" s="531"/>
      <c r="Q13" s="532"/>
      <c r="R13" s="533">
        <v>125192</v>
      </c>
      <c r="S13" s="534"/>
      <c r="T13" s="534"/>
      <c r="U13" s="534"/>
      <c r="V13" s="535"/>
      <c r="W13" s="431" t="s">
        <v>209</v>
      </c>
      <c r="X13" s="363"/>
      <c r="Y13" s="363"/>
      <c r="Z13" s="363"/>
      <c r="AA13" s="363"/>
      <c r="AB13" s="364"/>
      <c r="AC13" s="394">
        <v>2024</v>
      </c>
      <c r="AD13" s="395"/>
      <c r="AE13" s="395"/>
      <c r="AF13" s="395"/>
      <c r="AG13" s="396"/>
      <c r="AH13" s="394">
        <v>2236</v>
      </c>
      <c r="AI13" s="395"/>
      <c r="AJ13" s="395"/>
      <c r="AK13" s="395"/>
      <c r="AL13" s="397"/>
      <c r="AM13" s="507" t="s">
        <v>211</v>
      </c>
      <c r="AN13" s="392"/>
      <c r="AO13" s="392"/>
      <c r="AP13" s="392"/>
      <c r="AQ13" s="392"/>
      <c r="AR13" s="392"/>
      <c r="AS13" s="392"/>
      <c r="AT13" s="393"/>
      <c r="AU13" s="508" t="s">
        <v>180</v>
      </c>
      <c r="AV13" s="509"/>
      <c r="AW13" s="509"/>
      <c r="AX13" s="509"/>
      <c r="AY13" s="481" t="s">
        <v>213</v>
      </c>
      <c r="AZ13" s="482"/>
      <c r="BA13" s="482"/>
      <c r="BB13" s="482"/>
      <c r="BC13" s="482"/>
      <c r="BD13" s="482"/>
      <c r="BE13" s="482"/>
      <c r="BF13" s="482"/>
      <c r="BG13" s="482"/>
      <c r="BH13" s="482"/>
      <c r="BI13" s="482"/>
      <c r="BJ13" s="482"/>
      <c r="BK13" s="482"/>
      <c r="BL13" s="482"/>
      <c r="BM13" s="483"/>
      <c r="BN13" s="353">
        <v>2113824</v>
      </c>
      <c r="BO13" s="354"/>
      <c r="BP13" s="354"/>
      <c r="BQ13" s="354"/>
      <c r="BR13" s="354"/>
      <c r="BS13" s="354"/>
      <c r="BT13" s="354"/>
      <c r="BU13" s="355"/>
      <c r="BV13" s="353">
        <v>-752528</v>
      </c>
      <c r="BW13" s="354"/>
      <c r="BX13" s="354"/>
      <c r="BY13" s="354"/>
      <c r="BZ13" s="354"/>
      <c r="CA13" s="354"/>
      <c r="CB13" s="354"/>
      <c r="CC13" s="355"/>
      <c r="CD13" s="489" t="s">
        <v>214</v>
      </c>
      <c r="CE13" s="459"/>
      <c r="CF13" s="459"/>
      <c r="CG13" s="459"/>
      <c r="CH13" s="459"/>
      <c r="CI13" s="459"/>
      <c r="CJ13" s="459"/>
      <c r="CK13" s="459"/>
      <c r="CL13" s="459"/>
      <c r="CM13" s="459"/>
      <c r="CN13" s="459"/>
      <c r="CO13" s="459"/>
      <c r="CP13" s="459"/>
      <c r="CQ13" s="459"/>
      <c r="CR13" s="459"/>
      <c r="CS13" s="490"/>
      <c r="CT13" s="341">
        <v>3.4</v>
      </c>
      <c r="CU13" s="342"/>
      <c r="CV13" s="342"/>
      <c r="CW13" s="342"/>
      <c r="CX13" s="342"/>
      <c r="CY13" s="342"/>
      <c r="CZ13" s="342"/>
      <c r="DA13" s="343"/>
      <c r="DB13" s="341">
        <v>3.1</v>
      </c>
      <c r="DC13" s="342"/>
      <c r="DD13" s="342"/>
      <c r="DE13" s="342"/>
      <c r="DF13" s="342"/>
      <c r="DG13" s="342"/>
      <c r="DH13" s="342"/>
      <c r="DI13" s="343"/>
    </row>
    <row r="14" spans="1:119" ht="18.75" customHeight="1" x14ac:dyDescent="0.2">
      <c r="A14" s="2"/>
      <c r="B14" s="449"/>
      <c r="C14" s="450"/>
      <c r="D14" s="450"/>
      <c r="E14" s="450"/>
      <c r="F14" s="450"/>
      <c r="G14" s="450"/>
      <c r="H14" s="450"/>
      <c r="I14" s="450"/>
      <c r="J14" s="450"/>
      <c r="K14" s="451"/>
      <c r="L14" s="520" t="s">
        <v>215</v>
      </c>
      <c r="M14" s="539"/>
      <c r="N14" s="539"/>
      <c r="O14" s="539"/>
      <c r="P14" s="539"/>
      <c r="Q14" s="540"/>
      <c r="R14" s="533">
        <v>129250</v>
      </c>
      <c r="S14" s="534"/>
      <c r="T14" s="534"/>
      <c r="U14" s="534"/>
      <c r="V14" s="535"/>
      <c r="W14" s="419"/>
      <c r="X14" s="366"/>
      <c r="Y14" s="366"/>
      <c r="Z14" s="366"/>
      <c r="AA14" s="366"/>
      <c r="AB14" s="367"/>
      <c r="AC14" s="523">
        <v>3.2</v>
      </c>
      <c r="AD14" s="524"/>
      <c r="AE14" s="524"/>
      <c r="AF14" s="524"/>
      <c r="AG14" s="525"/>
      <c r="AH14" s="523">
        <v>3.6</v>
      </c>
      <c r="AI14" s="524"/>
      <c r="AJ14" s="524"/>
      <c r="AK14" s="524"/>
      <c r="AL14" s="526"/>
      <c r="AM14" s="507"/>
      <c r="AN14" s="392"/>
      <c r="AO14" s="392"/>
      <c r="AP14" s="392"/>
      <c r="AQ14" s="392"/>
      <c r="AR14" s="392"/>
      <c r="AS14" s="392"/>
      <c r="AT14" s="393"/>
      <c r="AU14" s="508"/>
      <c r="AV14" s="509"/>
      <c r="AW14" s="509"/>
      <c r="AX14" s="509"/>
      <c r="AY14" s="481"/>
      <c r="AZ14" s="482"/>
      <c r="BA14" s="482"/>
      <c r="BB14" s="482"/>
      <c r="BC14" s="482"/>
      <c r="BD14" s="482"/>
      <c r="BE14" s="482"/>
      <c r="BF14" s="482"/>
      <c r="BG14" s="482"/>
      <c r="BH14" s="482"/>
      <c r="BI14" s="482"/>
      <c r="BJ14" s="482"/>
      <c r="BK14" s="482"/>
      <c r="BL14" s="482"/>
      <c r="BM14" s="483"/>
      <c r="BN14" s="353"/>
      <c r="BO14" s="354"/>
      <c r="BP14" s="354"/>
      <c r="BQ14" s="354"/>
      <c r="BR14" s="354"/>
      <c r="BS14" s="354"/>
      <c r="BT14" s="354"/>
      <c r="BU14" s="355"/>
      <c r="BV14" s="353"/>
      <c r="BW14" s="354"/>
      <c r="BX14" s="354"/>
      <c r="BY14" s="354"/>
      <c r="BZ14" s="354"/>
      <c r="CA14" s="354"/>
      <c r="CB14" s="354"/>
      <c r="CC14" s="355"/>
      <c r="CD14" s="484" t="s">
        <v>219</v>
      </c>
      <c r="CE14" s="485"/>
      <c r="CF14" s="485"/>
      <c r="CG14" s="485"/>
      <c r="CH14" s="485"/>
      <c r="CI14" s="485"/>
      <c r="CJ14" s="485"/>
      <c r="CK14" s="485"/>
      <c r="CL14" s="485"/>
      <c r="CM14" s="485"/>
      <c r="CN14" s="485"/>
      <c r="CO14" s="485"/>
      <c r="CP14" s="485"/>
      <c r="CQ14" s="485"/>
      <c r="CR14" s="485"/>
      <c r="CS14" s="486"/>
      <c r="CT14" s="527" t="s">
        <v>140</v>
      </c>
      <c r="CU14" s="528"/>
      <c r="CV14" s="528"/>
      <c r="CW14" s="528"/>
      <c r="CX14" s="528"/>
      <c r="CY14" s="528"/>
      <c r="CZ14" s="528"/>
      <c r="DA14" s="529"/>
      <c r="DB14" s="527" t="s">
        <v>140</v>
      </c>
      <c r="DC14" s="528"/>
      <c r="DD14" s="528"/>
      <c r="DE14" s="528"/>
      <c r="DF14" s="528"/>
      <c r="DG14" s="528"/>
      <c r="DH14" s="528"/>
      <c r="DI14" s="529"/>
    </row>
    <row r="15" spans="1:119" ht="18.75" customHeight="1" x14ac:dyDescent="0.2">
      <c r="A15" s="2"/>
      <c r="B15" s="449"/>
      <c r="C15" s="450"/>
      <c r="D15" s="450"/>
      <c r="E15" s="450"/>
      <c r="F15" s="450"/>
      <c r="G15" s="450"/>
      <c r="H15" s="450"/>
      <c r="I15" s="450"/>
      <c r="J15" s="450"/>
      <c r="K15" s="451"/>
      <c r="L15" s="14"/>
      <c r="M15" s="530" t="s">
        <v>208</v>
      </c>
      <c r="N15" s="531"/>
      <c r="O15" s="531"/>
      <c r="P15" s="531"/>
      <c r="Q15" s="532"/>
      <c r="R15" s="533">
        <v>126570</v>
      </c>
      <c r="S15" s="534"/>
      <c r="T15" s="534"/>
      <c r="U15" s="534"/>
      <c r="V15" s="535"/>
      <c r="W15" s="431" t="s">
        <v>7</v>
      </c>
      <c r="X15" s="363"/>
      <c r="Y15" s="363"/>
      <c r="Z15" s="363"/>
      <c r="AA15" s="363"/>
      <c r="AB15" s="364"/>
      <c r="AC15" s="394">
        <v>26498</v>
      </c>
      <c r="AD15" s="395"/>
      <c r="AE15" s="395"/>
      <c r="AF15" s="395"/>
      <c r="AG15" s="396"/>
      <c r="AH15" s="394">
        <v>26504</v>
      </c>
      <c r="AI15" s="395"/>
      <c r="AJ15" s="395"/>
      <c r="AK15" s="395"/>
      <c r="AL15" s="397"/>
      <c r="AM15" s="507"/>
      <c r="AN15" s="392"/>
      <c r="AO15" s="392"/>
      <c r="AP15" s="392"/>
      <c r="AQ15" s="392"/>
      <c r="AR15" s="392"/>
      <c r="AS15" s="392"/>
      <c r="AT15" s="393"/>
      <c r="AU15" s="508"/>
      <c r="AV15" s="509"/>
      <c r="AW15" s="509"/>
      <c r="AX15" s="509"/>
      <c r="AY15" s="398" t="s">
        <v>220</v>
      </c>
      <c r="AZ15" s="399"/>
      <c r="BA15" s="399"/>
      <c r="BB15" s="399"/>
      <c r="BC15" s="399"/>
      <c r="BD15" s="399"/>
      <c r="BE15" s="399"/>
      <c r="BF15" s="399"/>
      <c r="BG15" s="399"/>
      <c r="BH15" s="399"/>
      <c r="BI15" s="399"/>
      <c r="BJ15" s="399"/>
      <c r="BK15" s="399"/>
      <c r="BL15" s="399"/>
      <c r="BM15" s="400"/>
      <c r="BN15" s="359">
        <v>18958017</v>
      </c>
      <c r="BO15" s="360"/>
      <c r="BP15" s="360"/>
      <c r="BQ15" s="360"/>
      <c r="BR15" s="360"/>
      <c r="BS15" s="360"/>
      <c r="BT15" s="360"/>
      <c r="BU15" s="361"/>
      <c r="BV15" s="359">
        <v>18754388</v>
      </c>
      <c r="BW15" s="360"/>
      <c r="BX15" s="360"/>
      <c r="BY15" s="360"/>
      <c r="BZ15" s="360"/>
      <c r="CA15" s="360"/>
      <c r="CB15" s="360"/>
      <c r="CC15" s="361"/>
      <c r="CD15" s="536" t="s">
        <v>207</v>
      </c>
      <c r="CE15" s="537"/>
      <c r="CF15" s="537"/>
      <c r="CG15" s="537"/>
      <c r="CH15" s="537"/>
      <c r="CI15" s="537"/>
      <c r="CJ15" s="537"/>
      <c r="CK15" s="537"/>
      <c r="CL15" s="537"/>
      <c r="CM15" s="537"/>
      <c r="CN15" s="537"/>
      <c r="CO15" s="537"/>
      <c r="CP15" s="537"/>
      <c r="CQ15" s="537"/>
      <c r="CR15" s="537"/>
      <c r="CS15" s="538"/>
      <c r="CT15" s="28"/>
      <c r="CU15" s="31"/>
      <c r="CV15" s="31"/>
      <c r="CW15" s="31"/>
      <c r="CX15" s="31"/>
      <c r="CY15" s="31"/>
      <c r="CZ15" s="31"/>
      <c r="DA15" s="34"/>
      <c r="DB15" s="28"/>
      <c r="DC15" s="31"/>
      <c r="DD15" s="31"/>
      <c r="DE15" s="31"/>
      <c r="DF15" s="31"/>
      <c r="DG15" s="31"/>
      <c r="DH15" s="31"/>
      <c r="DI15" s="34"/>
    </row>
    <row r="16" spans="1:119" ht="18.75" customHeight="1" x14ac:dyDescent="0.2">
      <c r="A16" s="2"/>
      <c r="B16" s="449"/>
      <c r="C16" s="450"/>
      <c r="D16" s="450"/>
      <c r="E16" s="450"/>
      <c r="F16" s="450"/>
      <c r="G16" s="450"/>
      <c r="H16" s="450"/>
      <c r="I16" s="450"/>
      <c r="J16" s="450"/>
      <c r="K16" s="451"/>
      <c r="L16" s="520" t="s">
        <v>222</v>
      </c>
      <c r="M16" s="521"/>
      <c r="N16" s="521"/>
      <c r="O16" s="521"/>
      <c r="P16" s="521"/>
      <c r="Q16" s="522"/>
      <c r="R16" s="517" t="s">
        <v>223</v>
      </c>
      <c r="S16" s="518"/>
      <c r="T16" s="518"/>
      <c r="U16" s="518"/>
      <c r="V16" s="519"/>
      <c r="W16" s="419"/>
      <c r="X16" s="366"/>
      <c r="Y16" s="366"/>
      <c r="Z16" s="366"/>
      <c r="AA16" s="366"/>
      <c r="AB16" s="367"/>
      <c r="AC16" s="523">
        <v>42.2</v>
      </c>
      <c r="AD16" s="524"/>
      <c r="AE16" s="524"/>
      <c r="AF16" s="524"/>
      <c r="AG16" s="525"/>
      <c r="AH16" s="523">
        <v>42.2</v>
      </c>
      <c r="AI16" s="524"/>
      <c r="AJ16" s="524"/>
      <c r="AK16" s="524"/>
      <c r="AL16" s="526"/>
      <c r="AM16" s="507"/>
      <c r="AN16" s="392"/>
      <c r="AO16" s="392"/>
      <c r="AP16" s="392"/>
      <c r="AQ16" s="392"/>
      <c r="AR16" s="392"/>
      <c r="AS16" s="392"/>
      <c r="AT16" s="393"/>
      <c r="AU16" s="508"/>
      <c r="AV16" s="509"/>
      <c r="AW16" s="509"/>
      <c r="AX16" s="509"/>
      <c r="AY16" s="481" t="s">
        <v>114</v>
      </c>
      <c r="AZ16" s="482"/>
      <c r="BA16" s="482"/>
      <c r="BB16" s="482"/>
      <c r="BC16" s="482"/>
      <c r="BD16" s="482"/>
      <c r="BE16" s="482"/>
      <c r="BF16" s="482"/>
      <c r="BG16" s="482"/>
      <c r="BH16" s="482"/>
      <c r="BI16" s="482"/>
      <c r="BJ16" s="482"/>
      <c r="BK16" s="482"/>
      <c r="BL16" s="482"/>
      <c r="BM16" s="483"/>
      <c r="BN16" s="353">
        <v>22756250</v>
      </c>
      <c r="BO16" s="354"/>
      <c r="BP16" s="354"/>
      <c r="BQ16" s="354"/>
      <c r="BR16" s="354"/>
      <c r="BS16" s="354"/>
      <c r="BT16" s="354"/>
      <c r="BU16" s="355"/>
      <c r="BV16" s="353">
        <v>22035585</v>
      </c>
      <c r="BW16" s="354"/>
      <c r="BX16" s="354"/>
      <c r="BY16" s="354"/>
      <c r="BZ16" s="354"/>
      <c r="CA16" s="354"/>
      <c r="CB16" s="354"/>
      <c r="CC16" s="355"/>
      <c r="CD16" s="21"/>
      <c r="CE16" s="339"/>
      <c r="CF16" s="339"/>
      <c r="CG16" s="339"/>
      <c r="CH16" s="339"/>
      <c r="CI16" s="339"/>
      <c r="CJ16" s="339"/>
      <c r="CK16" s="339"/>
      <c r="CL16" s="339"/>
      <c r="CM16" s="339"/>
      <c r="CN16" s="339"/>
      <c r="CO16" s="339"/>
      <c r="CP16" s="339"/>
      <c r="CQ16" s="339"/>
      <c r="CR16" s="339"/>
      <c r="CS16" s="340"/>
      <c r="CT16" s="341"/>
      <c r="CU16" s="342"/>
      <c r="CV16" s="342"/>
      <c r="CW16" s="342"/>
      <c r="CX16" s="342"/>
      <c r="CY16" s="342"/>
      <c r="CZ16" s="342"/>
      <c r="DA16" s="343"/>
      <c r="DB16" s="341"/>
      <c r="DC16" s="342"/>
      <c r="DD16" s="342"/>
      <c r="DE16" s="342"/>
      <c r="DF16" s="342"/>
      <c r="DG16" s="342"/>
      <c r="DH16" s="342"/>
      <c r="DI16" s="343"/>
    </row>
    <row r="17" spans="1:113" ht="18.75" customHeight="1" x14ac:dyDescent="0.2">
      <c r="A17" s="2"/>
      <c r="B17" s="452"/>
      <c r="C17" s="453"/>
      <c r="D17" s="453"/>
      <c r="E17" s="453"/>
      <c r="F17" s="453"/>
      <c r="G17" s="453"/>
      <c r="H17" s="453"/>
      <c r="I17" s="453"/>
      <c r="J17" s="453"/>
      <c r="K17" s="454"/>
      <c r="L17" s="15"/>
      <c r="M17" s="514" t="s">
        <v>106</v>
      </c>
      <c r="N17" s="515"/>
      <c r="O17" s="515"/>
      <c r="P17" s="515"/>
      <c r="Q17" s="516"/>
      <c r="R17" s="517" t="s">
        <v>225</v>
      </c>
      <c r="S17" s="518"/>
      <c r="T17" s="518"/>
      <c r="U17" s="518"/>
      <c r="V17" s="519"/>
      <c r="W17" s="431" t="s">
        <v>99</v>
      </c>
      <c r="X17" s="363"/>
      <c r="Y17" s="363"/>
      <c r="Z17" s="363"/>
      <c r="AA17" s="363"/>
      <c r="AB17" s="364"/>
      <c r="AC17" s="394">
        <v>34215</v>
      </c>
      <c r="AD17" s="395"/>
      <c r="AE17" s="395"/>
      <c r="AF17" s="395"/>
      <c r="AG17" s="396"/>
      <c r="AH17" s="394">
        <v>34034</v>
      </c>
      <c r="AI17" s="395"/>
      <c r="AJ17" s="395"/>
      <c r="AK17" s="395"/>
      <c r="AL17" s="397"/>
      <c r="AM17" s="507"/>
      <c r="AN17" s="392"/>
      <c r="AO17" s="392"/>
      <c r="AP17" s="392"/>
      <c r="AQ17" s="392"/>
      <c r="AR17" s="392"/>
      <c r="AS17" s="392"/>
      <c r="AT17" s="393"/>
      <c r="AU17" s="508"/>
      <c r="AV17" s="509"/>
      <c r="AW17" s="509"/>
      <c r="AX17" s="509"/>
      <c r="AY17" s="481" t="s">
        <v>226</v>
      </c>
      <c r="AZ17" s="482"/>
      <c r="BA17" s="482"/>
      <c r="BB17" s="482"/>
      <c r="BC17" s="482"/>
      <c r="BD17" s="482"/>
      <c r="BE17" s="482"/>
      <c r="BF17" s="482"/>
      <c r="BG17" s="482"/>
      <c r="BH17" s="482"/>
      <c r="BI17" s="482"/>
      <c r="BJ17" s="482"/>
      <c r="BK17" s="482"/>
      <c r="BL17" s="482"/>
      <c r="BM17" s="483"/>
      <c r="BN17" s="353">
        <v>24033956</v>
      </c>
      <c r="BO17" s="354"/>
      <c r="BP17" s="354"/>
      <c r="BQ17" s="354"/>
      <c r="BR17" s="354"/>
      <c r="BS17" s="354"/>
      <c r="BT17" s="354"/>
      <c r="BU17" s="355"/>
      <c r="BV17" s="353">
        <v>23796595</v>
      </c>
      <c r="BW17" s="354"/>
      <c r="BX17" s="354"/>
      <c r="BY17" s="354"/>
      <c r="BZ17" s="354"/>
      <c r="CA17" s="354"/>
      <c r="CB17" s="354"/>
      <c r="CC17" s="355"/>
      <c r="CD17" s="21"/>
      <c r="CE17" s="339"/>
      <c r="CF17" s="339"/>
      <c r="CG17" s="339"/>
      <c r="CH17" s="339"/>
      <c r="CI17" s="339"/>
      <c r="CJ17" s="339"/>
      <c r="CK17" s="339"/>
      <c r="CL17" s="339"/>
      <c r="CM17" s="339"/>
      <c r="CN17" s="339"/>
      <c r="CO17" s="339"/>
      <c r="CP17" s="339"/>
      <c r="CQ17" s="339"/>
      <c r="CR17" s="339"/>
      <c r="CS17" s="340"/>
      <c r="CT17" s="341"/>
      <c r="CU17" s="342"/>
      <c r="CV17" s="342"/>
      <c r="CW17" s="342"/>
      <c r="CX17" s="342"/>
      <c r="CY17" s="342"/>
      <c r="CZ17" s="342"/>
      <c r="DA17" s="343"/>
      <c r="DB17" s="341"/>
      <c r="DC17" s="342"/>
      <c r="DD17" s="342"/>
      <c r="DE17" s="342"/>
      <c r="DF17" s="342"/>
      <c r="DG17" s="342"/>
      <c r="DH17" s="342"/>
      <c r="DI17" s="343"/>
    </row>
    <row r="18" spans="1:113" ht="18.75" customHeight="1" x14ac:dyDescent="0.2">
      <c r="A18" s="2"/>
      <c r="B18" s="494" t="s">
        <v>227</v>
      </c>
      <c r="C18" s="445"/>
      <c r="D18" s="445"/>
      <c r="E18" s="495"/>
      <c r="F18" s="495"/>
      <c r="G18" s="495"/>
      <c r="H18" s="495"/>
      <c r="I18" s="495"/>
      <c r="J18" s="495"/>
      <c r="K18" s="495"/>
      <c r="L18" s="510">
        <v>389.08</v>
      </c>
      <c r="M18" s="510"/>
      <c r="N18" s="510"/>
      <c r="O18" s="510"/>
      <c r="P18" s="510"/>
      <c r="Q18" s="510"/>
      <c r="R18" s="511"/>
      <c r="S18" s="511"/>
      <c r="T18" s="511"/>
      <c r="U18" s="511"/>
      <c r="V18" s="512"/>
      <c r="W18" s="432"/>
      <c r="X18" s="433"/>
      <c r="Y18" s="433"/>
      <c r="Z18" s="433"/>
      <c r="AA18" s="433"/>
      <c r="AB18" s="426"/>
      <c r="AC18" s="469">
        <v>54.5</v>
      </c>
      <c r="AD18" s="470"/>
      <c r="AE18" s="470"/>
      <c r="AF18" s="470"/>
      <c r="AG18" s="513"/>
      <c r="AH18" s="469">
        <v>54.2</v>
      </c>
      <c r="AI18" s="470"/>
      <c r="AJ18" s="470"/>
      <c r="AK18" s="470"/>
      <c r="AL18" s="471"/>
      <c r="AM18" s="507"/>
      <c r="AN18" s="392"/>
      <c r="AO18" s="392"/>
      <c r="AP18" s="392"/>
      <c r="AQ18" s="392"/>
      <c r="AR18" s="392"/>
      <c r="AS18" s="392"/>
      <c r="AT18" s="393"/>
      <c r="AU18" s="508"/>
      <c r="AV18" s="509"/>
      <c r="AW18" s="509"/>
      <c r="AX18" s="509"/>
      <c r="AY18" s="481" t="s">
        <v>228</v>
      </c>
      <c r="AZ18" s="482"/>
      <c r="BA18" s="482"/>
      <c r="BB18" s="482"/>
      <c r="BC18" s="482"/>
      <c r="BD18" s="482"/>
      <c r="BE18" s="482"/>
      <c r="BF18" s="482"/>
      <c r="BG18" s="482"/>
      <c r="BH18" s="482"/>
      <c r="BI18" s="482"/>
      <c r="BJ18" s="482"/>
      <c r="BK18" s="482"/>
      <c r="BL18" s="482"/>
      <c r="BM18" s="483"/>
      <c r="BN18" s="353">
        <v>26350443</v>
      </c>
      <c r="BO18" s="354"/>
      <c r="BP18" s="354"/>
      <c r="BQ18" s="354"/>
      <c r="BR18" s="354"/>
      <c r="BS18" s="354"/>
      <c r="BT18" s="354"/>
      <c r="BU18" s="355"/>
      <c r="BV18" s="353">
        <v>26185629</v>
      </c>
      <c r="BW18" s="354"/>
      <c r="BX18" s="354"/>
      <c r="BY18" s="354"/>
      <c r="BZ18" s="354"/>
      <c r="CA18" s="354"/>
      <c r="CB18" s="354"/>
      <c r="CC18" s="355"/>
      <c r="CD18" s="21"/>
      <c r="CE18" s="339"/>
      <c r="CF18" s="339"/>
      <c r="CG18" s="339"/>
      <c r="CH18" s="339"/>
      <c r="CI18" s="339"/>
      <c r="CJ18" s="339"/>
      <c r="CK18" s="339"/>
      <c r="CL18" s="339"/>
      <c r="CM18" s="339"/>
      <c r="CN18" s="339"/>
      <c r="CO18" s="339"/>
      <c r="CP18" s="339"/>
      <c r="CQ18" s="339"/>
      <c r="CR18" s="339"/>
      <c r="CS18" s="340"/>
      <c r="CT18" s="341"/>
      <c r="CU18" s="342"/>
      <c r="CV18" s="342"/>
      <c r="CW18" s="342"/>
      <c r="CX18" s="342"/>
      <c r="CY18" s="342"/>
      <c r="CZ18" s="342"/>
      <c r="DA18" s="343"/>
      <c r="DB18" s="341"/>
      <c r="DC18" s="342"/>
      <c r="DD18" s="342"/>
      <c r="DE18" s="342"/>
      <c r="DF18" s="342"/>
      <c r="DG18" s="342"/>
      <c r="DH18" s="342"/>
      <c r="DI18" s="343"/>
    </row>
    <row r="19" spans="1:113" ht="18.75" customHeight="1" x14ac:dyDescent="0.2">
      <c r="A19" s="2"/>
      <c r="B19" s="494" t="s">
        <v>54</v>
      </c>
      <c r="C19" s="445"/>
      <c r="D19" s="445"/>
      <c r="E19" s="495"/>
      <c r="F19" s="495"/>
      <c r="G19" s="495"/>
      <c r="H19" s="495"/>
      <c r="I19" s="495"/>
      <c r="J19" s="495"/>
      <c r="K19" s="495"/>
      <c r="L19" s="496">
        <v>329</v>
      </c>
      <c r="M19" s="496"/>
      <c r="N19" s="496"/>
      <c r="O19" s="496"/>
      <c r="P19" s="496"/>
      <c r="Q19" s="496"/>
      <c r="R19" s="497"/>
      <c r="S19" s="497"/>
      <c r="T19" s="497"/>
      <c r="U19" s="497"/>
      <c r="V19" s="498"/>
      <c r="W19" s="415"/>
      <c r="X19" s="416"/>
      <c r="Y19" s="416"/>
      <c r="Z19" s="416"/>
      <c r="AA19" s="416"/>
      <c r="AB19" s="416"/>
      <c r="AC19" s="505"/>
      <c r="AD19" s="505"/>
      <c r="AE19" s="505"/>
      <c r="AF19" s="505"/>
      <c r="AG19" s="505"/>
      <c r="AH19" s="505"/>
      <c r="AI19" s="505"/>
      <c r="AJ19" s="505"/>
      <c r="AK19" s="505"/>
      <c r="AL19" s="506"/>
      <c r="AM19" s="507"/>
      <c r="AN19" s="392"/>
      <c r="AO19" s="392"/>
      <c r="AP19" s="392"/>
      <c r="AQ19" s="392"/>
      <c r="AR19" s="392"/>
      <c r="AS19" s="392"/>
      <c r="AT19" s="393"/>
      <c r="AU19" s="508"/>
      <c r="AV19" s="509"/>
      <c r="AW19" s="509"/>
      <c r="AX19" s="509"/>
      <c r="AY19" s="481" t="s">
        <v>130</v>
      </c>
      <c r="AZ19" s="482"/>
      <c r="BA19" s="482"/>
      <c r="BB19" s="482"/>
      <c r="BC19" s="482"/>
      <c r="BD19" s="482"/>
      <c r="BE19" s="482"/>
      <c r="BF19" s="482"/>
      <c r="BG19" s="482"/>
      <c r="BH19" s="482"/>
      <c r="BI19" s="482"/>
      <c r="BJ19" s="482"/>
      <c r="BK19" s="482"/>
      <c r="BL19" s="482"/>
      <c r="BM19" s="483"/>
      <c r="BN19" s="353">
        <v>44213862</v>
      </c>
      <c r="BO19" s="354"/>
      <c r="BP19" s="354"/>
      <c r="BQ19" s="354"/>
      <c r="BR19" s="354"/>
      <c r="BS19" s="354"/>
      <c r="BT19" s="354"/>
      <c r="BU19" s="355"/>
      <c r="BV19" s="353">
        <v>41187929</v>
      </c>
      <c r="BW19" s="354"/>
      <c r="BX19" s="354"/>
      <c r="BY19" s="354"/>
      <c r="BZ19" s="354"/>
      <c r="CA19" s="354"/>
      <c r="CB19" s="354"/>
      <c r="CC19" s="355"/>
      <c r="CD19" s="21"/>
      <c r="CE19" s="339"/>
      <c r="CF19" s="339"/>
      <c r="CG19" s="339"/>
      <c r="CH19" s="339"/>
      <c r="CI19" s="339"/>
      <c r="CJ19" s="339"/>
      <c r="CK19" s="339"/>
      <c r="CL19" s="339"/>
      <c r="CM19" s="339"/>
      <c r="CN19" s="339"/>
      <c r="CO19" s="339"/>
      <c r="CP19" s="339"/>
      <c r="CQ19" s="339"/>
      <c r="CR19" s="339"/>
      <c r="CS19" s="340"/>
      <c r="CT19" s="341"/>
      <c r="CU19" s="342"/>
      <c r="CV19" s="342"/>
      <c r="CW19" s="342"/>
      <c r="CX19" s="342"/>
      <c r="CY19" s="342"/>
      <c r="CZ19" s="342"/>
      <c r="DA19" s="343"/>
      <c r="DB19" s="341"/>
      <c r="DC19" s="342"/>
      <c r="DD19" s="342"/>
      <c r="DE19" s="342"/>
      <c r="DF19" s="342"/>
      <c r="DG19" s="342"/>
      <c r="DH19" s="342"/>
      <c r="DI19" s="343"/>
    </row>
    <row r="20" spans="1:113" ht="18.75" customHeight="1" x14ac:dyDescent="0.2">
      <c r="A20" s="2"/>
      <c r="B20" s="494" t="s">
        <v>230</v>
      </c>
      <c r="C20" s="445"/>
      <c r="D20" s="445"/>
      <c r="E20" s="495"/>
      <c r="F20" s="495"/>
      <c r="G20" s="495"/>
      <c r="H20" s="495"/>
      <c r="I20" s="495"/>
      <c r="J20" s="495"/>
      <c r="K20" s="495"/>
      <c r="L20" s="496">
        <v>51425</v>
      </c>
      <c r="M20" s="496"/>
      <c r="N20" s="496"/>
      <c r="O20" s="496"/>
      <c r="P20" s="496"/>
      <c r="Q20" s="496"/>
      <c r="R20" s="497"/>
      <c r="S20" s="497"/>
      <c r="T20" s="497"/>
      <c r="U20" s="497"/>
      <c r="V20" s="498"/>
      <c r="W20" s="432"/>
      <c r="X20" s="433"/>
      <c r="Y20" s="433"/>
      <c r="Z20" s="433"/>
      <c r="AA20" s="433"/>
      <c r="AB20" s="433"/>
      <c r="AC20" s="499"/>
      <c r="AD20" s="499"/>
      <c r="AE20" s="499"/>
      <c r="AF20" s="499"/>
      <c r="AG20" s="499"/>
      <c r="AH20" s="499"/>
      <c r="AI20" s="499"/>
      <c r="AJ20" s="499"/>
      <c r="AK20" s="499"/>
      <c r="AL20" s="500"/>
      <c r="AM20" s="501"/>
      <c r="AN20" s="461"/>
      <c r="AO20" s="461"/>
      <c r="AP20" s="461"/>
      <c r="AQ20" s="461"/>
      <c r="AR20" s="461"/>
      <c r="AS20" s="461"/>
      <c r="AT20" s="462"/>
      <c r="AU20" s="502"/>
      <c r="AV20" s="503"/>
      <c r="AW20" s="503"/>
      <c r="AX20" s="504"/>
      <c r="AY20" s="481"/>
      <c r="AZ20" s="482"/>
      <c r="BA20" s="482"/>
      <c r="BB20" s="482"/>
      <c r="BC20" s="482"/>
      <c r="BD20" s="482"/>
      <c r="BE20" s="482"/>
      <c r="BF20" s="482"/>
      <c r="BG20" s="482"/>
      <c r="BH20" s="482"/>
      <c r="BI20" s="482"/>
      <c r="BJ20" s="482"/>
      <c r="BK20" s="482"/>
      <c r="BL20" s="482"/>
      <c r="BM20" s="483"/>
      <c r="BN20" s="353"/>
      <c r="BO20" s="354"/>
      <c r="BP20" s="354"/>
      <c r="BQ20" s="354"/>
      <c r="BR20" s="354"/>
      <c r="BS20" s="354"/>
      <c r="BT20" s="354"/>
      <c r="BU20" s="355"/>
      <c r="BV20" s="353"/>
      <c r="BW20" s="354"/>
      <c r="BX20" s="354"/>
      <c r="BY20" s="354"/>
      <c r="BZ20" s="354"/>
      <c r="CA20" s="354"/>
      <c r="CB20" s="354"/>
      <c r="CC20" s="355"/>
      <c r="CD20" s="21"/>
      <c r="CE20" s="339"/>
      <c r="CF20" s="339"/>
      <c r="CG20" s="339"/>
      <c r="CH20" s="339"/>
      <c r="CI20" s="339"/>
      <c r="CJ20" s="339"/>
      <c r="CK20" s="339"/>
      <c r="CL20" s="339"/>
      <c r="CM20" s="339"/>
      <c r="CN20" s="339"/>
      <c r="CO20" s="339"/>
      <c r="CP20" s="339"/>
      <c r="CQ20" s="339"/>
      <c r="CR20" s="339"/>
      <c r="CS20" s="340"/>
      <c r="CT20" s="341"/>
      <c r="CU20" s="342"/>
      <c r="CV20" s="342"/>
      <c r="CW20" s="342"/>
      <c r="CX20" s="342"/>
      <c r="CY20" s="342"/>
      <c r="CZ20" s="342"/>
      <c r="DA20" s="343"/>
      <c r="DB20" s="341"/>
      <c r="DC20" s="342"/>
      <c r="DD20" s="342"/>
      <c r="DE20" s="342"/>
      <c r="DF20" s="342"/>
      <c r="DG20" s="342"/>
      <c r="DH20" s="342"/>
      <c r="DI20" s="343"/>
    </row>
    <row r="21" spans="1:113" ht="18.75" customHeight="1" x14ac:dyDescent="0.2">
      <c r="A21" s="2"/>
      <c r="B21" s="491" t="s">
        <v>231</v>
      </c>
      <c r="C21" s="492"/>
      <c r="D21" s="492"/>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492"/>
      <c r="AG21" s="492"/>
      <c r="AH21" s="492"/>
      <c r="AI21" s="492"/>
      <c r="AJ21" s="492"/>
      <c r="AK21" s="492"/>
      <c r="AL21" s="492"/>
      <c r="AM21" s="492"/>
      <c r="AN21" s="492"/>
      <c r="AO21" s="492"/>
      <c r="AP21" s="492"/>
      <c r="AQ21" s="492"/>
      <c r="AR21" s="492"/>
      <c r="AS21" s="492"/>
      <c r="AT21" s="492"/>
      <c r="AU21" s="492"/>
      <c r="AV21" s="492"/>
      <c r="AW21" s="492"/>
      <c r="AX21" s="493"/>
      <c r="AY21" s="472"/>
      <c r="AZ21" s="473"/>
      <c r="BA21" s="473"/>
      <c r="BB21" s="473"/>
      <c r="BC21" s="473"/>
      <c r="BD21" s="473"/>
      <c r="BE21" s="473"/>
      <c r="BF21" s="473"/>
      <c r="BG21" s="473"/>
      <c r="BH21" s="473"/>
      <c r="BI21" s="473"/>
      <c r="BJ21" s="473"/>
      <c r="BK21" s="473"/>
      <c r="BL21" s="473"/>
      <c r="BM21" s="474"/>
      <c r="BN21" s="356"/>
      <c r="BO21" s="357"/>
      <c r="BP21" s="357"/>
      <c r="BQ21" s="357"/>
      <c r="BR21" s="357"/>
      <c r="BS21" s="357"/>
      <c r="BT21" s="357"/>
      <c r="BU21" s="358"/>
      <c r="BV21" s="356"/>
      <c r="BW21" s="357"/>
      <c r="BX21" s="357"/>
      <c r="BY21" s="357"/>
      <c r="BZ21" s="357"/>
      <c r="CA21" s="357"/>
      <c r="CB21" s="357"/>
      <c r="CC21" s="358"/>
      <c r="CD21" s="21"/>
      <c r="CE21" s="339"/>
      <c r="CF21" s="339"/>
      <c r="CG21" s="339"/>
      <c r="CH21" s="339"/>
      <c r="CI21" s="339"/>
      <c r="CJ21" s="339"/>
      <c r="CK21" s="339"/>
      <c r="CL21" s="339"/>
      <c r="CM21" s="339"/>
      <c r="CN21" s="339"/>
      <c r="CO21" s="339"/>
      <c r="CP21" s="339"/>
      <c r="CQ21" s="339"/>
      <c r="CR21" s="339"/>
      <c r="CS21" s="340"/>
      <c r="CT21" s="341"/>
      <c r="CU21" s="342"/>
      <c r="CV21" s="342"/>
      <c r="CW21" s="342"/>
      <c r="CX21" s="342"/>
      <c r="CY21" s="342"/>
      <c r="CZ21" s="342"/>
      <c r="DA21" s="343"/>
      <c r="DB21" s="341"/>
      <c r="DC21" s="342"/>
      <c r="DD21" s="342"/>
      <c r="DE21" s="342"/>
      <c r="DF21" s="342"/>
      <c r="DG21" s="342"/>
      <c r="DH21" s="342"/>
      <c r="DI21" s="343"/>
    </row>
    <row r="22" spans="1:113" ht="18.75" customHeight="1" x14ac:dyDescent="0.2">
      <c r="A22" s="2"/>
      <c r="B22" s="476" t="s">
        <v>232</v>
      </c>
      <c r="C22" s="383"/>
      <c r="D22" s="384"/>
      <c r="E22" s="362" t="s">
        <v>9</v>
      </c>
      <c r="F22" s="363"/>
      <c r="G22" s="363"/>
      <c r="H22" s="363"/>
      <c r="I22" s="363"/>
      <c r="J22" s="363"/>
      <c r="K22" s="364"/>
      <c r="L22" s="362" t="s">
        <v>234</v>
      </c>
      <c r="M22" s="363"/>
      <c r="N22" s="363"/>
      <c r="O22" s="363"/>
      <c r="P22" s="364"/>
      <c r="Q22" s="368" t="s">
        <v>236</v>
      </c>
      <c r="R22" s="369"/>
      <c r="S22" s="369"/>
      <c r="T22" s="369"/>
      <c r="U22" s="369"/>
      <c r="V22" s="370"/>
      <c r="W22" s="382" t="s">
        <v>55</v>
      </c>
      <c r="X22" s="383"/>
      <c r="Y22" s="384"/>
      <c r="Z22" s="362" t="s">
        <v>9</v>
      </c>
      <c r="AA22" s="363"/>
      <c r="AB22" s="363"/>
      <c r="AC22" s="363"/>
      <c r="AD22" s="363"/>
      <c r="AE22" s="363"/>
      <c r="AF22" s="363"/>
      <c r="AG22" s="364"/>
      <c r="AH22" s="374" t="s">
        <v>178</v>
      </c>
      <c r="AI22" s="363"/>
      <c r="AJ22" s="363"/>
      <c r="AK22" s="363"/>
      <c r="AL22" s="364"/>
      <c r="AM22" s="374" t="s">
        <v>237</v>
      </c>
      <c r="AN22" s="375"/>
      <c r="AO22" s="375"/>
      <c r="AP22" s="375"/>
      <c r="AQ22" s="375"/>
      <c r="AR22" s="376"/>
      <c r="AS22" s="368" t="s">
        <v>236</v>
      </c>
      <c r="AT22" s="369"/>
      <c r="AU22" s="369"/>
      <c r="AV22" s="369"/>
      <c r="AW22" s="369"/>
      <c r="AX22" s="380"/>
      <c r="AY22" s="398" t="s">
        <v>239</v>
      </c>
      <c r="AZ22" s="399"/>
      <c r="BA22" s="399"/>
      <c r="BB22" s="399"/>
      <c r="BC22" s="399"/>
      <c r="BD22" s="399"/>
      <c r="BE22" s="399"/>
      <c r="BF22" s="399"/>
      <c r="BG22" s="399"/>
      <c r="BH22" s="399"/>
      <c r="BI22" s="399"/>
      <c r="BJ22" s="399"/>
      <c r="BK22" s="399"/>
      <c r="BL22" s="399"/>
      <c r="BM22" s="400"/>
      <c r="BN22" s="359">
        <v>31973774</v>
      </c>
      <c r="BO22" s="360"/>
      <c r="BP22" s="360"/>
      <c r="BQ22" s="360"/>
      <c r="BR22" s="360"/>
      <c r="BS22" s="360"/>
      <c r="BT22" s="360"/>
      <c r="BU22" s="361"/>
      <c r="BV22" s="359">
        <v>32801135</v>
      </c>
      <c r="BW22" s="360"/>
      <c r="BX22" s="360"/>
      <c r="BY22" s="360"/>
      <c r="BZ22" s="360"/>
      <c r="CA22" s="360"/>
      <c r="CB22" s="360"/>
      <c r="CC22" s="361"/>
      <c r="CD22" s="21"/>
      <c r="CE22" s="339"/>
      <c r="CF22" s="339"/>
      <c r="CG22" s="339"/>
      <c r="CH22" s="339"/>
      <c r="CI22" s="339"/>
      <c r="CJ22" s="339"/>
      <c r="CK22" s="339"/>
      <c r="CL22" s="339"/>
      <c r="CM22" s="339"/>
      <c r="CN22" s="339"/>
      <c r="CO22" s="339"/>
      <c r="CP22" s="339"/>
      <c r="CQ22" s="339"/>
      <c r="CR22" s="339"/>
      <c r="CS22" s="340"/>
      <c r="CT22" s="341"/>
      <c r="CU22" s="342"/>
      <c r="CV22" s="342"/>
      <c r="CW22" s="342"/>
      <c r="CX22" s="342"/>
      <c r="CY22" s="342"/>
      <c r="CZ22" s="342"/>
      <c r="DA22" s="343"/>
      <c r="DB22" s="341"/>
      <c r="DC22" s="342"/>
      <c r="DD22" s="342"/>
      <c r="DE22" s="342"/>
      <c r="DF22" s="342"/>
      <c r="DG22" s="342"/>
      <c r="DH22" s="342"/>
      <c r="DI22" s="343"/>
    </row>
    <row r="23" spans="1:113" ht="18.75" customHeight="1" x14ac:dyDescent="0.2">
      <c r="A23" s="2"/>
      <c r="B23" s="477"/>
      <c r="C23" s="386"/>
      <c r="D23" s="387"/>
      <c r="E23" s="365"/>
      <c r="F23" s="366"/>
      <c r="G23" s="366"/>
      <c r="H23" s="366"/>
      <c r="I23" s="366"/>
      <c r="J23" s="366"/>
      <c r="K23" s="367"/>
      <c r="L23" s="365"/>
      <c r="M23" s="366"/>
      <c r="N23" s="366"/>
      <c r="O23" s="366"/>
      <c r="P23" s="367"/>
      <c r="Q23" s="371"/>
      <c r="R23" s="372"/>
      <c r="S23" s="372"/>
      <c r="T23" s="372"/>
      <c r="U23" s="372"/>
      <c r="V23" s="373"/>
      <c r="W23" s="385"/>
      <c r="X23" s="386"/>
      <c r="Y23" s="387"/>
      <c r="Z23" s="365"/>
      <c r="AA23" s="366"/>
      <c r="AB23" s="366"/>
      <c r="AC23" s="366"/>
      <c r="AD23" s="366"/>
      <c r="AE23" s="366"/>
      <c r="AF23" s="366"/>
      <c r="AG23" s="367"/>
      <c r="AH23" s="365"/>
      <c r="AI23" s="366"/>
      <c r="AJ23" s="366"/>
      <c r="AK23" s="366"/>
      <c r="AL23" s="367"/>
      <c r="AM23" s="377"/>
      <c r="AN23" s="378"/>
      <c r="AO23" s="378"/>
      <c r="AP23" s="378"/>
      <c r="AQ23" s="378"/>
      <c r="AR23" s="379"/>
      <c r="AS23" s="371"/>
      <c r="AT23" s="372"/>
      <c r="AU23" s="372"/>
      <c r="AV23" s="372"/>
      <c r="AW23" s="372"/>
      <c r="AX23" s="381"/>
      <c r="AY23" s="481" t="s">
        <v>241</v>
      </c>
      <c r="AZ23" s="482"/>
      <c r="BA23" s="482"/>
      <c r="BB23" s="482"/>
      <c r="BC23" s="482"/>
      <c r="BD23" s="482"/>
      <c r="BE23" s="482"/>
      <c r="BF23" s="482"/>
      <c r="BG23" s="482"/>
      <c r="BH23" s="482"/>
      <c r="BI23" s="482"/>
      <c r="BJ23" s="482"/>
      <c r="BK23" s="482"/>
      <c r="BL23" s="482"/>
      <c r="BM23" s="483"/>
      <c r="BN23" s="353">
        <v>28578422</v>
      </c>
      <c r="BO23" s="354"/>
      <c r="BP23" s="354"/>
      <c r="BQ23" s="354"/>
      <c r="BR23" s="354"/>
      <c r="BS23" s="354"/>
      <c r="BT23" s="354"/>
      <c r="BU23" s="355"/>
      <c r="BV23" s="353">
        <v>29212251</v>
      </c>
      <c r="BW23" s="354"/>
      <c r="BX23" s="354"/>
      <c r="BY23" s="354"/>
      <c r="BZ23" s="354"/>
      <c r="CA23" s="354"/>
      <c r="CB23" s="354"/>
      <c r="CC23" s="355"/>
      <c r="CD23" s="21"/>
      <c r="CE23" s="339"/>
      <c r="CF23" s="339"/>
      <c r="CG23" s="339"/>
      <c r="CH23" s="339"/>
      <c r="CI23" s="339"/>
      <c r="CJ23" s="339"/>
      <c r="CK23" s="339"/>
      <c r="CL23" s="339"/>
      <c r="CM23" s="339"/>
      <c r="CN23" s="339"/>
      <c r="CO23" s="339"/>
      <c r="CP23" s="339"/>
      <c r="CQ23" s="339"/>
      <c r="CR23" s="339"/>
      <c r="CS23" s="340"/>
      <c r="CT23" s="341"/>
      <c r="CU23" s="342"/>
      <c r="CV23" s="342"/>
      <c r="CW23" s="342"/>
      <c r="CX23" s="342"/>
      <c r="CY23" s="342"/>
      <c r="CZ23" s="342"/>
      <c r="DA23" s="343"/>
      <c r="DB23" s="341"/>
      <c r="DC23" s="342"/>
      <c r="DD23" s="342"/>
      <c r="DE23" s="342"/>
      <c r="DF23" s="342"/>
      <c r="DG23" s="342"/>
      <c r="DH23" s="342"/>
      <c r="DI23" s="343"/>
    </row>
    <row r="24" spans="1:113" ht="18.75" customHeight="1" x14ac:dyDescent="0.2">
      <c r="A24" s="2"/>
      <c r="B24" s="477"/>
      <c r="C24" s="386"/>
      <c r="D24" s="387"/>
      <c r="E24" s="391" t="s">
        <v>243</v>
      </c>
      <c r="F24" s="392"/>
      <c r="G24" s="392"/>
      <c r="H24" s="392"/>
      <c r="I24" s="392"/>
      <c r="J24" s="392"/>
      <c r="K24" s="393"/>
      <c r="L24" s="394">
        <v>1</v>
      </c>
      <c r="M24" s="395"/>
      <c r="N24" s="395"/>
      <c r="O24" s="395"/>
      <c r="P24" s="396"/>
      <c r="Q24" s="394">
        <v>9310</v>
      </c>
      <c r="R24" s="395"/>
      <c r="S24" s="395"/>
      <c r="T24" s="395"/>
      <c r="U24" s="395"/>
      <c r="V24" s="396"/>
      <c r="W24" s="385"/>
      <c r="X24" s="386"/>
      <c r="Y24" s="387"/>
      <c r="Z24" s="391" t="s">
        <v>244</v>
      </c>
      <c r="AA24" s="392"/>
      <c r="AB24" s="392"/>
      <c r="AC24" s="392"/>
      <c r="AD24" s="392"/>
      <c r="AE24" s="392"/>
      <c r="AF24" s="392"/>
      <c r="AG24" s="393"/>
      <c r="AH24" s="394">
        <v>866</v>
      </c>
      <c r="AI24" s="395"/>
      <c r="AJ24" s="395"/>
      <c r="AK24" s="395"/>
      <c r="AL24" s="396"/>
      <c r="AM24" s="394">
        <v>2719240</v>
      </c>
      <c r="AN24" s="395"/>
      <c r="AO24" s="395"/>
      <c r="AP24" s="395"/>
      <c r="AQ24" s="395"/>
      <c r="AR24" s="396"/>
      <c r="AS24" s="394">
        <v>3140</v>
      </c>
      <c r="AT24" s="395"/>
      <c r="AU24" s="395"/>
      <c r="AV24" s="395"/>
      <c r="AW24" s="395"/>
      <c r="AX24" s="397"/>
      <c r="AY24" s="472" t="s">
        <v>246</v>
      </c>
      <c r="AZ24" s="473"/>
      <c r="BA24" s="473"/>
      <c r="BB24" s="473"/>
      <c r="BC24" s="473"/>
      <c r="BD24" s="473"/>
      <c r="BE24" s="473"/>
      <c r="BF24" s="473"/>
      <c r="BG24" s="473"/>
      <c r="BH24" s="473"/>
      <c r="BI24" s="473"/>
      <c r="BJ24" s="473"/>
      <c r="BK24" s="473"/>
      <c r="BL24" s="473"/>
      <c r="BM24" s="474"/>
      <c r="BN24" s="353">
        <v>14844663</v>
      </c>
      <c r="BO24" s="354"/>
      <c r="BP24" s="354"/>
      <c r="BQ24" s="354"/>
      <c r="BR24" s="354"/>
      <c r="BS24" s="354"/>
      <c r="BT24" s="354"/>
      <c r="BU24" s="355"/>
      <c r="BV24" s="353">
        <v>14366452</v>
      </c>
      <c r="BW24" s="354"/>
      <c r="BX24" s="354"/>
      <c r="BY24" s="354"/>
      <c r="BZ24" s="354"/>
      <c r="CA24" s="354"/>
      <c r="CB24" s="354"/>
      <c r="CC24" s="355"/>
      <c r="CD24" s="21"/>
      <c r="CE24" s="339"/>
      <c r="CF24" s="339"/>
      <c r="CG24" s="339"/>
      <c r="CH24" s="339"/>
      <c r="CI24" s="339"/>
      <c r="CJ24" s="339"/>
      <c r="CK24" s="339"/>
      <c r="CL24" s="339"/>
      <c r="CM24" s="339"/>
      <c r="CN24" s="339"/>
      <c r="CO24" s="339"/>
      <c r="CP24" s="339"/>
      <c r="CQ24" s="339"/>
      <c r="CR24" s="339"/>
      <c r="CS24" s="340"/>
      <c r="CT24" s="341"/>
      <c r="CU24" s="342"/>
      <c r="CV24" s="342"/>
      <c r="CW24" s="342"/>
      <c r="CX24" s="342"/>
      <c r="CY24" s="342"/>
      <c r="CZ24" s="342"/>
      <c r="DA24" s="343"/>
      <c r="DB24" s="341"/>
      <c r="DC24" s="342"/>
      <c r="DD24" s="342"/>
      <c r="DE24" s="342"/>
      <c r="DF24" s="342"/>
      <c r="DG24" s="342"/>
      <c r="DH24" s="342"/>
      <c r="DI24" s="343"/>
    </row>
    <row r="25" spans="1:113" ht="18.75" customHeight="1" x14ac:dyDescent="0.2">
      <c r="A25" s="2"/>
      <c r="B25" s="477"/>
      <c r="C25" s="386"/>
      <c r="D25" s="387"/>
      <c r="E25" s="391" t="s">
        <v>249</v>
      </c>
      <c r="F25" s="392"/>
      <c r="G25" s="392"/>
      <c r="H25" s="392"/>
      <c r="I25" s="392"/>
      <c r="J25" s="392"/>
      <c r="K25" s="393"/>
      <c r="L25" s="394">
        <v>2</v>
      </c>
      <c r="M25" s="395"/>
      <c r="N25" s="395"/>
      <c r="O25" s="395"/>
      <c r="P25" s="396"/>
      <c r="Q25" s="394">
        <v>7350</v>
      </c>
      <c r="R25" s="395"/>
      <c r="S25" s="395"/>
      <c r="T25" s="395"/>
      <c r="U25" s="395"/>
      <c r="V25" s="396"/>
      <c r="W25" s="385"/>
      <c r="X25" s="386"/>
      <c r="Y25" s="387"/>
      <c r="Z25" s="391" t="s">
        <v>250</v>
      </c>
      <c r="AA25" s="392"/>
      <c r="AB25" s="392"/>
      <c r="AC25" s="392"/>
      <c r="AD25" s="392"/>
      <c r="AE25" s="392"/>
      <c r="AF25" s="392"/>
      <c r="AG25" s="393"/>
      <c r="AH25" s="394">
        <v>164</v>
      </c>
      <c r="AI25" s="395"/>
      <c r="AJ25" s="395"/>
      <c r="AK25" s="395"/>
      <c r="AL25" s="396"/>
      <c r="AM25" s="394">
        <v>492656</v>
      </c>
      <c r="AN25" s="395"/>
      <c r="AO25" s="395"/>
      <c r="AP25" s="395"/>
      <c r="AQ25" s="395"/>
      <c r="AR25" s="396"/>
      <c r="AS25" s="394">
        <v>3004</v>
      </c>
      <c r="AT25" s="395"/>
      <c r="AU25" s="395"/>
      <c r="AV25" s="395"/>
      <c r="AW25" s="395"/>
      <c r="AX25" s="397"/>
      <c r="AY25" s="398" t="s">
        <v>35</v>
      </c>
      <c r="AZ25" s="399"/>
      <c r="BA25" s="399"/>
      <c r="BB25" s="399"/>
      <c r="BC25" s="399"/>
      <c r="BD25" s="399"/>
      <c r="BE25" s="399"/>
      <c r="BF25" s="399"/>
      <c r="BG25" s="399"/>
      <c r="BH25" s="399"/>
      <c r="BI25" s="399"/>
      <c r="BJ25" s="399"/>
      <c r="BK25" s="399"/>
      <c r="BL25" s="399"/>
      <c r="BM25" s="400"/>
      <c r="BN25" s="359">
        <v>5257244</v>
      </c>
      <c r="BO25" s="360"/>
      <c r="BP25" s="360"/>
      <c r="BQ25" s="360"/>
      <c r="BR25" s="360"/>
      <c r="BS25" s="360"/>
      <c r="BT25" s="360"/>
      <c r="BU25" s="361"/>
      <c r="BV25" s="359">
        <v>4532055</v>
      </c>
      <c r="BW25" s="360"/>
      <c r="BX25" s="360"/>
      <c r="BY25" s="360"/>
      <c r="BZ25" s="360"/>
      <c r="CA25" s="360"/>
      <c r="CB25" s="360"/>
      <c r="CC25" s="361"/>
      <c r="CD25" s="21"/>
      <c r="CE25" s="339"/>
      <c r="CF25" s="339"/>
      <c r="CG25" s="339"/>
      <c r="CH25" s="339"/>
      <c r="CI25" s="339"/>
      <c r="CJ25" s="339"/>
      <c r="CK25" s="339"/>
      <c r="CL25" s="339"/>
      <c r="CM25" s="339"/>
      <c r="CN25" s="339"/>
      <c r="CO25" s="339"/>
      <c r="CP25" s="339"/>
      <c r="CQ25" s="339"/>
      <c r="CR25" s="339"/>
      <c r="CS25" s="340"/>
      <c r="CT25" s="341"/>
      <c r="CU25" s="342"/>
      <c r="CV25" s="342"/>
      <c r="CW25" s="342"/>
      <c r="CX25" s="342"/>
      <c r="CY25" s="342"/>
      <c r="CZ25" s="342"/>
      <c r="DA25" s="343"/>
      <c r="DB25" s="341"/>
      <c r="DC25" s="342"/>
      <c r="DD25" s="342"/>
      <c r="DE25" s="342"/>
      <c r="DF25" s="342"/>
      <c r="DG25" s="342"/>
      <c r="DH25" s="342"/>
      <c r="DI25" s="343"/>
    </row>
    <row r="26" spans="1:113" ht="18.75" customHeight="1" x14ac:dyDescent="0.2">
      <c r="A26" s="2"/>
      <c r="B26" s="477"/>
      <c r="C26" s="386"/>
      <c r="D26" s="387"/>
      <c r="E26" s="391" t="s">
        <v>251</v>
      </c>
      <c r="F26" s="392"/>
      <c r="G26" s="392"/>
      <c r="H26" s="392"/>
      <c r="I26" s="392"/>
      <c r="J26" s="392"/>
      <c r="K26" s="393"/>
      <c r="L26" s="394">
        <v>1</v>
      </c>
      <c r="M26" s="395"/>
      <c r="N26" s="395"/>
      <c r="O26" s="395"/>
      <c r="P26" s="396"/>
      <c r="Q26" s="394">
        <v>6860</v>
      </c>
      <c r="R26" s="395"/>
      <c r="S26" s="395"/>
      <c r="T26" s="395"/>
      <c r="U26" s="395"/>
      <c r="V26" s="396"/>
      <c r="W26" s="385"/>
      <c r="X26" s="386"/>
      <c r="Y26" s="387"/>
      <c r="Z26" s="391" t="s">
        <v>252</v>
      </c>
      <c r="AA26" s="487"/>
      <c r="AB26" s="487"/>
      <c r="AC26" s="487"/>
      <c r="AD26" s="487"/>
      <c r="AE26" s="487"/>
      <c r="AF26" s="487"/>
      <c r="AG26" s="488"/>
      <c r="AH26" s="394">
        <v>25</v>
      </c>
      <c r="AI26" s="395"/>
      <c r="AJ26" s="395"/>
      <c r="AK26" s="395"/>
      <c r="AL26" s="396"/>
      <c r="AM26" s="394">
        <v>82050</v>
      </c>
      <c r="AN26" s="395"/>
      <c r="AO26" s="395"/>
      <c r="AP26" s="395"/>
      <c r="AQ26" s="395"/>
      <c r="AR26" s="396"/>
      <c r="AS26" s="394">
        <v>3282</v>
      </c>
      <c r="AT26" s="395"/>
      <c r="AU26" s="395"/>
      <c r="AV26" s="395"/>
      <c r="AW26" s="395"/>
      <c r="AX26" s="397"/>
      <c r="AY26" s="489" t="s">
        <v>253</v>
      </c>
      <c r="AZ26" s="459"/>
      <c r="BA26" s="459"/>
      <c r="BB26" s="459"/>
      <c r="BC26" s="459"/>
      <c r="BD26" s="459"/>
      <c r="BE26" s="459"/>
      <c r="BF26" s="459"/>
      <c r="BG26" s="459"/>
      <c r="BH26" s="459"/>
      <c r="BI26" s="459"/>
      <c r="BJ26" s="459"/>
      <c r="BK26" s="459"/>
      <c r="BL26" s="459"/>
      <c r="BM26" s="490"/>
      <c r="BN26" s="353" t="s">
        <v>140</v>
      </c>
      <c r="BO26" s="354"/>
      <c r="BP26" s="354"/>
      <c r="BQ26" s="354"/>
      <c r="BR26" s="354"/>
      <c r="BS26" s="354"/>
      <c r="BT26" s="354"/>
      <c r="BU26" s="355"/>
      <c r="BV26" s="353" t="s">
        <v>140</v>
      </c>
      <c r="BW26" s="354"/>
      <c r="BX26" s="354"/>
      <c r="BY26" s="354"/>
      <c r="BZ26" s="354"/>
      <c r="CA26" s="354"/>
      <c r="CB26" s="354"/>
      <c r="CC26" s="355"/>
      <c r="CD26" s="21"/>
      <c r="CE26" s="339"/>
      <c r="CF26" s="339"/>
      <c r="CG26" s="339"/>
      <c r="CH26" s="339"/>
      <c r="CI26" s="339"/>
      <c r="CJ26" s="339"/>
      <c r="CK26" s="339"/>
      <c r="CL26" s="339"/>
      <c r="CM26" s="339"/>
      <c r="CN26" s="339"/>
      <c r="CO26" s="339"/>
      <c r="CP26" s="339"/>
      <c r="CQ26" s="339"/>
      <c r="CR26" s="339"/>
      <c r="CS26" s="340"/>
      <c r="CT26" s="341"/>
      <c r="CU26" s="342"/>
      <c r="CV26" s="342"/>
      <c r="CW26" s="342"/>
      <c r="CX26" s="342"/>
      <c r="CY26" s="342"/>
      <c r="CZ26" s="342"/>
      <c r="DA26" s="343"/>
      <c r="DB26" s="341"/>
      <c r="DC26" s="342"/>
      <c r="DD26" s="342"/>
      <c r="DE26" s="342"/>
      <c r="DF26" s="342"/>
      <c r="DG26" s="342"/>
      <c r="DH26" s="342"/>
      <c r="DI26" s="343"/>
    </row>
    <row r="27" spans="1:113" ht="18.75" customHeight="1" x14ac:dyDescent="0.2">
      <c r="A27" s="2"/>
      <c r="B27" s="477"/>
      <c r="C27" s="386"/>
      <c r="D27" s="387"/>
      <c r="E27" s="391" t="s">
        <v>254</v>
      </c>
      <c r="F27" s="392"/>
      <c r="G27" s="392"/>
      <c r="H27" s="392"/>
      <c r="I27" s="392"/>
      <c r="J27" s="392"/>
      <c r="K27" s="393"/>
      <c r="L27" s="394">
        <v>1</v>
      </c>
      <c r="M27" s="395"/>
      <c r="N27" s="395"/>
      <c r="O27" s="395"/>
      <c r="P27" s="396"/>
      <c r="Q27" s="394">
        <v>4950</v>
      </c>
      <c r="R27" s="395"/>
      <c r="S27" s="395"/>
      <c r="T27" s="395"/>
      <c r="U27" s="395"/>
      <c r="V27" s="396"/>
      <c r="W27" s="385"/>
      <c r="X27" s="386"/>
      <c r="Y27" s="387"/>
      <c r="Z27" s="391" t="s">
        <v>256</v>
      </c>
      <c r="AA27" s="392"/>
      <c r="AB27" s="392"/>
      <c r="AC27" s="392"/>
      <c r="AD27" s="392"/>
      <c r="AE27" s="392"/>
      <c r="AF27" s="392"/>
      <c r="AG27" s="393"/>
      <c r="AH27" s="394">
        <v>10</v>
      </c>
      <c r="AI27" s="395"/>
      <c r="AJ27" s="395"/>
      <c r="AK27" s="395"/>
      <c r="AL27" s="396"/>
      <c r="AM27" s="394">
        <v>41140</v>
      </c>
      <c r="AN27" s="395"/>
      <c r="AO27" s="395"/>
      <c r="AP27" s="395"/>
      <c r="AQ27" s="395"/>
      <c r="AR27" s="396"/>
      <c r="AS27" s="394">
        <v>4114</v>
      </c>
      <c r="AT27" s="395"/>
      <c r="AU27" s="395"/>
      <c r="AV27" s="395"/>
      <c r="AW27" s="395"/>
      <c r="AX27" s="397"/>
      <c r="AY27" s="484" t="s">
        <v>258</v>
      </c>
      <c r="AZ27" s="485"/>
      <c r="BA27" s="485"/>
      <c r="BB27" s="485"/>
      <c r="BC27" s="485"/>
      <c r="BD27" s="485"/>
      <c r="BE27" s="485"/>
      <c r="BF27" s="485"/>
      <c r="BG27" s="485"/>
      <c r="BH27" s="485"/>
      <c r="BI27" s="485"/>
      <c r="BJ27" s="485"/>
      <c r="BK27" s="485"/>
      <c r="BL27" s="485"/>
      <c r="BM27" s="486"/>
      <c r="BN27" s="356" t="s">
        <v>140</v>
      </c>
      <c r="BO27" s="357"/>
      <c r="BP27" s="357"/>
      <c r="BQ27" s="357"/>
      <c r="BR27" s="357"/>
      <c r="BS27" s="357"/>
      <c r="BT27" s="357"/>
      <c r="BU27" s="358"/>
      <c r="BV27" s="356" t="s">
        <v>140</v>
      </c>
      <c r="BW27" s="357"/>
      <c r="BX27" s="357"/>
      <c r="BY27" s="357"/>
      <c r="BZ27" s="357"/>
      <c r="CA27" s="357"/>
      <c r="CB27" s="357"/>
      <c r="CC27" s="358"/>
      <c r="CD27" s="17"/>
      <c r="CE27" s="339"/>
      <c r="CF27" s="339"/>
      <c r="CG27" s="339"/>
      <c r="CH27" s="339"/>
      <c r="CI27" s="339"/>
      <c r="CJ27" s="339"/>
      <c r="CK27" s="339"/>
      <c r="CL27" s="339"/>
      <c r="CM27" s="339"/>
      <c r="CN27" s="339"/>
      <c r="CO27" s="339"/>
      <c r="CP27" s="339"/>
      <c r="CQ27" s="339"/>
      <c r="CR27" s="339"/>
      <c r="CS27" s="340"/>
      <c r="CT27" s="341"/>
      <c r="CU27" s="342"/>
      <c r="CV27" s="342"/>
      <c r="CW27" s="342"/>
      <c r="CX27" s="342"/>
      <c r="CY27" s="342"/>
      <c r="CZ27" s="342"/>
      <c r="DA27" s="343"/>
      <c r="DB27" s="341"/>
      <c r="DC27" s="342"/>
      <c r="DD27" s="342"/>
      <c r="DE27" s="342"/>
      <c r="DF27" s="342"/>
      <c r="DG27" s="342"/>
      <c r="DH27" s="342"/>
      <c r="DI27" s="343"/>
    </row>
    <row r="28" spans="1:113" ht="18.75" customHeight="1" x14ac:dyDescent="0.2">
      <c r="A28" s="2"/>
      <c r="B28" s="477"/>
      <c r="C28" s="386"/>
      <c r="D28" s="387"/>
      <c r="E28" s="391" t="s">
        <v>259</v>
      </c>
      <c r="F28" s="392"/>
      <c r="G28" s="392"/>
      <c r="H28" s="392"/>
      <c r="I28" s="392"/>
      <c r="J28" s="392"/>
      <c r="K28" s="393"/>
      <c r="L28" s="394">
        <v>1</v>
      </c>
      <c r="M28" s="395"/>
      <c r="N28" s="395"/>
      <c r="O28" s="395"/>
      <c r="P28" s="396"/>
      <c r="Q28" s="394">
        <v>4410</v>
      </c>
      <c r="R28" s="395"/>
      <c r="S28" s="395"/>
      <c r="T28" s="395"/>
      <c r="U28" s="395"/>
      <c r="V28" s="396"/>
      <c r="W28" s="385"/>
      <c r="X28" s="386"/>
      <c r="Y28" s="387"/>
      <c r="Z28" s="391" t="s">
        <v>36</v>
      </c>
      <c r="AA28" s="392"/>
      <c r="AB28" s="392"/>
      <c r="AC28" s="392"/>
      <c r="AD28" s="392"/>
      <c r="AE28" s="392"/>
      <c r="AF28" s="392"/>
      <c r="AG28" s="393"/>
      <c r="AH28" s="394" t="s">
        <v>140</v>
      </c>
      <c r="AI28" s="395"/>
      <c r="AJ28" s="395"/>
      <c r="AK28" s="395"/>
      <c r="AL28" s="396"/>
      <c r="AM28" s="394" t="s">
        <v>140</v>
      </c>
      <c r="AN28" s="395"/>
      <c r="AO28" s="395"/>
      <c r="AP28" s="395"/>
      <c r="AQ28" s="395"/>
      <c r="AR28" s="396"/>
      <c r="AS28" s="394" t="s">
        <v>140</v>
      </c>
      <c r="AT28" s="395"/>
      <c r="AU28" s="395"/>
      <c r="AV28" s="395"/>
      <c r="AW28" s="395"/>
      <c r="AX28" s="397"/>
      <c r="AY28" s="344" t="s">
        <v>262</v>
      </c>
      <c r="AZ28" s="345"/>
      <c r="BA28" s="345"/>
      <c r="BB28" s="346"/>
      <c r="BC28" s="398" t="s">
        <v>105</v>
      </c>
      <c r="BD28" s="399"/>
      <c r="BE28" s="399"/>
      <c r="BF28" s="399"/>
      <c r="BG28" s="399"/>
      <c r="BH28" s="399"/>
      <c r="BI28" s="399"/>
      <c r="BJ28" s="399"/>
      <c r="BK28" s="399"/>
      <c r="BL28" s="399"/>
      <c r="BM28" s="400"/>
      <c r="BN28" s="359">
        <v>7294442</v>
      </c>
      <c r="BO28" s="360"/>
      <c r="BP28" s="360"/>
      <c r="BQ28" s="360"/>
      <c r="BR28" s="360"/>
      <c r="BS28" s="360"/>
      <c r="BT28" s="360"/>
      <c r="BU28" s="361"/>
      <c r="BV28" s="359">
        <v>5957248</v>
      </c>
      <c r="BW28" s="360"/>
      <c r="BX28" s="360"/>
      <c r="BY28" s="360"/>
      <c r="BZ28" s="360"/>
      <c r="CA28" s="360"/>
      <c r="CB28" s="360"/>
      <c r="CC28" s="361"/>
      <c r="CD28" s="21"/>
      <c r="CE28" s="339"/>
      <c r="CF28" s="339"/>
      <c r="CG28" s="339"/>
      <c r="CH28" s="339"/>
      <c r="CI28" s="339"/>
      <c r="CJ28" s="339"/>
      <c r="CK28" s="339"/>
      <c r="CL28" s="339"/>
      <c r="CM28" s="339"/>
      <c r="CN28" s="339"/>
      <c r="CO28" s="339"/>
      <c r="CP28" s="339"/>
      <c r="CQ28" s="339"/>
      <c r="CR28" s="339"/>
      <c r="CS28" s="340"/>
      <c r="CT28" s="341"/>
      <c r="CU28" s="342"/>
      <c r="CV28" s="342"/>
      <c r="CW28" s="342"/>
      <c r="CX28" s="342"/>
      <c r="CY28" s="342"/>
      <c r="CZ28" s="342"/>
      <c r="DA28" s="343"/>
      <c r="DB28" s="341"/>
      <c r="DC28" s="342"/>
      <c r="DD28" s="342"/>
      <c r="DE28" s="342"/>
      <c r="DF28" s="342"/>
      <c r="DG28" s="342"/>
      <c r="DH28" s="342"/>
      <c r="DI28" s="343"/>
    </row>
    <row r="29" spans="1:113" ht="18.75" customHeight="1" x14ac:dyDescent="0.2">
      <c r="A29" s="2"/>
      <c r="B29" s="477"/>
      <c r="C29" s="386"/>
      <c r="D29" s="387"/>
      <c r="E29" s="391" t="s">
        <v>263</v>
      </c>
      <c r="F29" s="392"/>
      <c r="G29" s="392"/>
      <c r="H29" s="392"/>
      <c r="I29" s="392"/>
      <c r="J29" s="392"/>
      <c r="K29" s="393"/>
      <c r="L29" s="394">
        <v>20</v>
      </c>
      <c r="M29" s="395"/>
      <c r="N29" s="395"/>
      <c r="O29" s="395"/>
      <c r="P29" s="396"/>
      <c r="Q29" s="394">
        <v>4210</v>
      </c>
      <c r="R29" s="395"/>
      <c r="S29" s="395"/>
      <c r="T29" s="395"/>
      <c r="U29" s="395"/>
      <c r="V29" s="396"/>
      <c r="W29" s="388"/>
      <c r="X29" s="389"/>
      <c r="Y29" s="390"/>
      <c r="Z29" s="391" t="s">
        <v>265</v>
      </c>
      <c r="AA29" s="392"/>
      <c r="AB29" s="392"/>
      <c r="AC29" s="392"/>
      <c r="AD29" s="392"/>
      <c r="AE29" s="392"/>
      <c r="AF29" s="392"/>
      <c r="AG29" s="393"/>
      <c r="AH29" s="394">
        <v>876</v>
      </c>
      <c r="AI29" s="395"/>
      <c r="AJ29" s="395"/>
      <c r="AK29" s="395"/>
      <c r="AL29" s="396"/>
      <c r="AM29" s="394">
        <v>2760380</v>
      </c>
      <c r="AN29" s="395"/>
      <c r="AO29" s="395"/>
      <c r="AP29" s="395"/>
      <c r="AQ29" s="395"/>
      <c r="AR29" s="396"/>
      <c r="AS29" s="394">
        <v>3151</v>
      </c>
      <c r="AT29" s="395"/>
      <c r="AU29" s="395"/>
      <c r="AV29" s="395"/>
      <c r="AW29" s="395"/>
      <c r="AX29" s="397"/>
      <c r="AY29" s="347"/>
      <c r="AZ29" s="348"/>
      <c r="BA29" s="348"/>
      <c r="BB29" s="349"/>
      <c r="BC29" s="481" t="s">
        <v>266</v>
      </c>
      <c r="BD29" s="482"/>
      <c r="BE29" s="482"/>
      <c r="BF29" s="482"/>
      <c r="BG29" s="482"/>
      <c r="BH29" s="482"/>
      <c r="BI29" s="482"/>
      <c r="BJ29" s="482"/>
      <c r="BK29" s="482"/>
      <c r="BL29" s="482"/>
      <c r="BM29" s="483"/>
      <c r="BN29" s="353">
        <v>1152544</v>
      </c>
      <c r="BO29" s="354"/>
      <c r="BP29" s="354"/>
      <c r="BQ29" s="354"/>
      <c r="BR29" s="354"/>
      <c r="BS29" s="354"/>
      <c r="BT29" s="354"/>
      <c r="BU29" s="355"/>
      <c r="BV29" s="353">
        <v>1028436</v>
      </c>
      <c r="BW29" s="354"/>
      <c r="BX29" s="354"/>
      <c r="BY29" s="354"/>
      <c r="BZ29" s="354"/>
      <c r="CA29" s="354"/>
      <c r="CB29" s="354"/>
      <c r="CC29" s="355"/>
      <c r="CD29" s="17"/>
      <c r="CE29" s="339"/>
      <c r="CF29" s="339"/>
      <c r="CG29" s="339"/>
      <c r="CH29" s="339"/>
      <c r="CI29" s="339"/>
      <c r="CJ29" s="339"/>
      <c r="CK29" s="339"/>
      <c r="CL29" s="339"/>
      <c r="CM29" s="339"/>
      <c r="CN29" s="339"/>
      <c r="CO29" s="339"/>
      <c r="CP29" s="339"/>
      <c r="CQ29" s="339"/>
      <c r="CR29" s="339"/>
      <c r="CS29" s="340"/>
      <c r="CT29" s="341"/>
      <c r="CU29" s="342"/>
      <c r="CV29" s="342"/>
      <c r="CW29" s="342"/>
      <c r="CX29" s="342"/>
      <c r="CY29" s="342"/>
      <c r="CZ29" s="342"/>
      <c r="DA29" s="343"/>
      <c r="DB29" s="341"/>
      <c r="DC29" s="342"/>
      <c r="DD29" s="342"/>
      <c r="DE29" s="342"/>
      <c r="DF29" s="342"/>
      <c r="DG29" s="342"/>
      <c r="DH29" s="342"/>
      <c r="DI29" s="343"/>
    </row>
    <row r="30" spans="1:113" ht="18.75" customHeight="1" x14ac:dyDescent="0.2">
      <c r="A30" s="2"/>
      <c r="B30" s="478"/>
      <c r="C30" s="479"/>
      <c r="D30" s="480"/>
      <c r="E30" s="460"/>
      <c r="F30" s="461"/>
      <c r="G30" s="461"/>
      <c r="H30" s="461"/>
      <c r="I30" s="461"/>
      <c r="J30" s="461"/>
      <c r="K30" s="462"/>
      <c r="L30" s="463"/>
      <c r="M30" s="464"/>
      <c r="N30" s="464"/>
      <c r="O30" s="464"/>
      <c r="P30" s="465"/>
      <c r="Q30" s="463"/>
      <c r="R30" s="464"/>
      <c r="S30" s="464"/>
      <c r="T30" s="464"/>
      <c r="U30" s="464"/>
      <c r="V30" s="465"/>
      <c r="W30" s="466" t="s">
        <v>268</v>
      </c>
      <c r="X30" s="467"/>
      <c r="Y30" s="467"/>
      <c r="Z30" s="467"/>
      <c r="AA30" s="467"/>
      <c r="AB30" s="467"/>
      <c r="AC30" s="467"/>
      <c r="AD30" s="467"/>
      <c r="AE30" s="467"/>
      <c r="AF30" s="467"/>
      <c r="AG30" s="468"/>
      <c r="AH30" s="469">
        <v>101.3</v>
      </c>
      <c r="AI30" s="470"/>
      <c r="AJ30" s="470"/>
      <c r="AK30" s="470"/>
      <c r="AL30" s="470"/>
      <c r="AM30" s="470"/>
      <c r="AN30" s="470"/>
      <c r="AO30" s="470"/>
      <c r="AP30" s="470"/>
      <c r="AQ30" s="470"/>
      <c r="AR30" s="470"/>
      <c r="AS30" s="470"/>
      <c r="AT30" s="470"/>
      <c r="AU30" s="470"/>
      <c r="AV30" s="470"/>
      <c r="AW30" s="470"/>
      <c r="AX30" s="471"/>
      <c r="AY30" s="350"/>
      <c r="AZ30" s="351"/>
      <c r="BA30" s="351"/>
      <c r="BB30" s="352"/>
      <c r="BC30" s="472" t="s">
        <v>71</v>
      </c>
      <c r="BD30" s="473"/>
      <c r="BE30" s="473"/>
      <c r="BF30" s="473"/>
      <c r="BG30" s="473"/>
      <c r="BH30" s="473"/>
      <c r="BI30" s="473"/>
      <c r="BJ30" s="473"/>
      <c r="BK30" s="473"/>
      <c r="BL30" s="473"/>
      <c r="BM30" s="474"/>
      <c r="BN30" s="356">
        <v>7624380</v>
      </c>
      <c r="BO30" s="357"/>
      <c r="BP30" s="357"/>
      <c r="BQ30" s="357"/>
      <c r="BR30" s="357"/>
      <c r="BS30" s="357"/>
      <c r="BT30" s="357"/>
      <c r="BU30" s="358"/>
      <c r="BV30" s="356">
        <v>6703986</v>
      </c>
      <c r="BW30" s="357"/>
      <c r="BX30" s="357"/>
      <c r="BY30" s="357"/>
      <c r="BZ30" s="357"/>
      <c r="CA30" s="357"/>
      <c r="CB30" s="357"/>
      <c r="CC30" s="358"/>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5" t="s">
        <v>184</v>
      </c>
      <c r="D32" s="475"/>
      <c r="E32" s="475"/>
      <c r="F32" s="475"/>
      <c r="G32" s="475"/>
      <c r="H32" s="475"/>
      <c r="I32" s="475"/>
      <c r="J32" s="475"/>
      <c r="K32" s="475"/>
      <c r="L32" s="475"/>
      <c r="M32" s="475"/>
      <c r="N32" s="475"/>
      <c r="O32" s="475"/>
      <c r="P32" s="475"/>
      <c r="Q32" s="475"/>
      <c r="R32" s="475"/>
      <c r="S32" s="475"/>
      <c r="U32" s="459" t="s">
        <v>94</v>
      </c>
      <c r="V32" s="459"/>
      <c r="W32" s="459"/>
      <c r="X32" s="459"/>
      <c r="Y32" s="459"/>
      <c r="Z32" s="459"/>
      <c r="AA32" s="459"/>
      <c r="AB32" s="459"/>
      <c r="AC32" s="459"/>
      <c r="AD32" s="459"/>
      <c r="AE32" s="459"/>
      <c r="AF32" s="459"/>
      <c r="AG32" s="459"/>
      <c r="AH32" s="459"/>
      <c r="AI32" s="459"/>
      <c r="AJ32" s="459"/>
      <c r="AK32" s="459"/>
      <c r="AM32" s="459" t="s">
        <v>270</v>
      </c>
      <c r="AN32" s="459"/>
      <c r="AO32" s="459"/>
      <c r="AP32" s="459"/>
      <c r="AQ32" s="459"/>
      <c r="AR32" s="459"/>
      <c r="AS32" s="459"/>
      <c r="AT32" s="459"/>
      <c r="AU32" s="459"/>
      <c r="AV32" s="459"/>
      <c r="AW32" s="459"/>
      <c r="AX32" s="459"/>
      <c r="AY32" s="459"/>
      <c r="AZ32" s="459"/>
      <c r="BA32" s="459"/>
      <c r="BB32" s="459"/>
      <c r="BC32" s="459"/>
      <c r="BE32" s="459" t="s">
        <v>271</v>
      </c>
      <c r="BF32" s="459"/>
      <c r="BG32" s="459"/>
      <c r="BH32" s="459"/>
      <c r="BI32" s="459"/>
      <c r="BJ32" s="459"/>
      <c r="BK32" s="459"/>
      <c r="BL32" s="459"/>
      <c r="BM32" s="459"/>
      <c r="BN32" s="459"/>
      <c r="BO32" s="459"/>
      <c r="BP32" s="459"/>
      <c r="BQ32" s="459"/>
      <c r="BR32" s="459"/>
      <c r="BS32" s="459"/>
      <c r="BT32" s="459"/>
      <c r="BU32" s="459"/>
      <c r="BW32" s="459" t="s">
        <v>273</v>
      </c>
      <c r="BX32" s="459"/>
      <c r="BY32" s="459"/>
      <c r="BZ32" s="459"/>
      <c r="CA32" s="459"/>
      <c r="CB32" s="459"/>
      <c r="CC32" s="459"/>
      <c r="CD32" s="459"/>
      <c r="CE32" s="459"/>
      <c r="CF32" s="459"/>
      <c r="CG32" s="459"/>
      <c r="CH32" s="459"/>
      <c r="CI32" s="459"/>
      <c r="CJ32" s="459"/>
      <c r="CK32" s="459"/>
      <c r="CL32" s="459"/>
      <c r="CM32" s="459"/>
      <c r="CO32" s="459" t="s">
        <v>274</v>
      </c>
      <c r="CP32" s="459"/>
      <c r="CQ32" s="459"/>
      <c r="CR32" s="459"/>
      <c r="CS32" s="459"/>
      <c r="CT32" s="459"/>
      <c r="CU32" s="459"/>
      <c r="CV32" s="459"/>
      <c r="CW32" s="459"/>
      <c r="CX32" s="459"/>
      <c r="CY32" s="459"/>
      <c r="CZ32" s="459"/>
      <c r="DA32" s="459"/>
      <c r="DB32" s="459"/>
      <c r="DC32" s="459"/>
      <c r="DD32" s="459"/>
      <c r="DE32" s="459"/>
      <c r="DI32" s="36"/>
    </row>
    <row r="33" spans="1:113" ht="13.5" customHeight="1" x14ac:dyDescent="0.2">
      <c r="A33" s="2"/>
      <c r="B33" s="5"/>
      <c r="C33" s="438" t="s">
        <v>59</v>
      </c>
      <c r="D33" s="438"/>
      <c r="E33" s="418" t="s">
        <v>275</v>
      </c>
      <c r="F33" s="418"/>
      <c r="G33" s="418"/>
      <c r="H33" s="418"/>
      <c r="I33" s="418"/>
      <c r="J33" s="418"/>
      <c r="K33" s="418"/>
      <c r="L33" s="418"/>
      <c r="M33" s="418"/>
      <c r="N33" s="418"/>
      <c r="O33" s="418"/>
      <c r="P33" s="418"/>
      <c r="Q33" s="418"/>
      <c r="R33" s="418"/>
      <c r="S33" s="418"/>
      <c r="T33" s="12"/>
      <c r="U33" s="438" t="s">
        <v>59</v>
      </c>
      <c r="V33" s="438"/>
      <c r="W33" s="418" t="s">
        <v>275</v>
      </c>
      <c r="X33" s="418"/>
      <c r="Y33" s="418"/>
      <c r="Z33" s="418"/>
      <c r="AA33" s="418"/>
      <c r="AB33" s="418"/>
      <c r="AC33" s="418"/>
      <c r="AD33" s="418"/>
      <c r="AE33" s="418"/>
      <c r="AF33" s="418"/>
      <c r="AG33" s="418"/>
      <c r="AH33" s="418"/>
      <c r="AI33" s="418"/>
      <c r="AJ33" s="418"/>
      <c r="AK33" s="418"/>
      <c r="AL33" s="12"/>
      <c r="AM33" s="438" t="s">
        <v>59</v>
      </c>
      <c r="AN33" s="438"/>
      <c r="AO33" s="418" t="s">
        <v>275</v>
      </c>
      <c r="AP33" s="418"/>
      <c r="AQ33" s="418"/>
      <c r="AR33" s="418"/>
      <c r="AS33" s="418"/>
      <c r="AT33" s="418"/>
      <c r="AU33" s="418"/>
      <c r="AV33" s="418"/>
      <c r="AW33" s="418"/>
      <c r="AX33" s="418"/>
      <c r="AY33" s="418"/>
      <c r="AZ33" s="418"/>
      <c r="BA33" s="418"/>
      <c r="BB33" s="418"/>
      <c r="BC33" s="418"/>
      <c r="BD33" s="8"/>
      <c r="BE33" s="418" t="s">
        <v>278</v>
      </c>
      <c r="BF33" s="418"/>
      <c r="BG33" s="418" t="s">
        <v>163</v>
      </c>
      <c r="BH33" s="418"/>
      <c r="BI33" s="418"/>
      <c r="BJ33" s="418"/>
      <c r="BK33" s="418"/>
      <c r="BL33" s="418"/>
      <c r="BM33" s="418"/>
      <c r="BN33" s="418"/>
      <c r="BO33" s="418"/>
      <c r="BP33" s="418"/>
      <c r="BQ33" s="418"/>
      <c r="BR33" s="418"/>
      <c r="BS33" s="418"/>
      <c r="BT33" s="418"/>
      <c r="BU33" s="418"/>
      <c r="BV33" s="8"/>
      <c r="BW33" s="438" t="s">
        <v>278</v>
      </c>
      <c r="BX33" s="438"/>
      <c r="BY33" s="418" t="s">
        <v>115</v>
      </c>
      <c r="BZ33" s="418"/>
      <c r="CA33" s="418"/>
      <c r="CB33" s="418"/>
      <c r="CC33" s="418"/>
      <c r="CD33" s="418"/>
      <c r="CE33" s="418"/>
      <c r="CF33" s="418"/>
      <c r="CG33" s="418"/>
      <c r="CH33" s="418"/>
      <c r="CI33" s="418"/>
      <c r="CJ33" s="418"/>
      <c r="CK33" s="418"/>
      <c r="CL33" s="418"/>
      <c r="CM33" s="418"/>
      <c r="CN33" s="12"/>
      <c r="CO33" s="438" t="s">
        <v>59</v>
      </c>
      <c r="CP33" s="438"/>
      <c r="CQ33" s="418" t="s">
        <v>279</v>
      </c>
      <c r="CR33" s="418"/>
      <c r="CS33" s="418"/>
      <c r="CT33" s="418"/>
      <c r="CU33" s="418"/>
      <c r="CV33" s="418"/>
      <c r="CW33" s="418"/>
      <c r="CX33" s="418"/>
      <c r="CY33" s="418"/>
      <c r="CZ33" s="418"/>
      <c r="DA33" s="418"/>
      <c r="DB33" s="418"/>
      <c r="DC33" s="418"/>
      <c r="DD33" s="418"/>
      <c r="DE33" s="418"/>
      <c r="DF33" s="12"/>
      <c r="DG33" s="458" t="s">
        <v>82</v>
      </c>
      <c r="DH33" s="458"/>
      <c r="DI33" s="19"/>
    </row>
    <row r="34" spans="1:113" ht="32.25" customHeight="1" x14ac:dyDescent="0.2">
      <c r="A34" s="2"/>
      <c r="B34" s="5"/>
      <c r="C34" s="456">
        <f>IF(E34="","",1)</f>
        <v>1</v>
      </c>
      <c r="D34" s="456"/>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6">
        <f>IF(W34="","",MAX(C34:D43)+1)</f>
        <v>2</v>
      </c>
      <c r="V34" s="456"/>
      <c r="W34" s="455" t="str">
        <f>IF('各会計、関係団体の財政状況及び健全化判断比率'!B28="","",'各会計、関係団体の財政状況及び健全化判断比率'!B28)</f>
        <v>国民健康保険事業特別会計</v>
      </c>
      <c r="X34" s="455"/>
      <c r="Y34" s="455"/>
      <c r="Z34" s="455"/>
      <c r="AA34" s="455"/>
      <c r="AB34" s="455"/>
      <c r="AC34" s="455"/>
      <c r="AD34" s="455"/>
      <c r="AE34" s="455"/>
      <c r="AF34" s="455"/>
      <c r="AG34" s="455"/>
      <c r="AH34" s="455"/>
      <c r="AI34" s="455"/>
      <c r="AJ34" s="455"/>
      <c r="AK34" s="455"/>
      <c r="AL34" s="2"/>
      <c r="AM34" s="456">
        <f>IF(AO34="","",MAX(C34:D43,U34:V43)+1)</f>
        <v>5</v>
      </c>
      <c r="AN34" s="456"/>
      <c r="AO34" s="455" t="str">
        <f>IF('各会計、関係団体の財政状況及び健全化判断比率'!B31="","",'各会計、関係団体の財政状況及び健全化判断比率'!B31)</f>
        <v>水道事業会計</v>
      </c>
      <c r="AP34" s="455"/>
      <c r="AQ34" s="455"/>
      <c r="AR34" s="455"/>
      <c r="AS34" s="455"/>
      <c r="AT34" s="455"/>
      <c r="AU34" s="455"/>
      <c r="AV34" s="455"/>
      <c r="AW34" s="455"/>
      <c r="AX34" s="455"/>
      <c r="AY34" s="455"/>
      <c r="AZ34" s="455"/>
      <c r="BA34" s="455"/>
      <c r="BB34" s="455"/>
      <c r="BC34" s="455"/>
      <c r="BD34" s="2"/>
      <c r="BE34" s="456" t="str">
        <f>IF(BG34="","",MAX(C34:D43,U34:V43,AM34:AN43)+1)</f>
        <v/>
      </c>
      <c r="BF34" s="456"/>
      <c r="BG34" s="455"/>
      <c r="BH34" s="455"/>
      <c r="BI34" s="455"/>
      <c r="BJ34" s="455"/>
      <c r="BK34" s="455"/>
      <c r="BL34" s="455"/>
      <c r="BM34" s="455"/>
      <c r="BN34" s="455"/>
      <c r="BO34" s="455"/>
      <c r="BP34" s="455"/>
      <c r="BQ34" s="455"/>
      <c r="BR34" s="455"/>
      <c r="BS34" s="455"/>
      <c r="BT34" s="455"/>
      <c r="BU34" s="455"/>
      <c r="BV34" s="2"/>
      <c r="BW34" s="456">
        <f>IF(BY34="","",MAX(C34:D43,U34:V43,AM34:AN43,BE34:BF43)+1)</f>
        <v>8</v>
      </c>
      <c r="BX34" s="456"/>
      <c r="BY34" s="455" t="str">
        <f>IF('各会計、関係団体の財政状況及び健全化判断比率'!B68="","",'各会計、関係団体の財政状況及び健全化判断比率'!B68)</f>
        <v>共立蒲原総合病院組合</v>
      </c>
      <c r="BZ34" s="455"/>
      <c r="CA34" s="455"/>
      <c r="CB34" s="455"/>
      <c r="CC34" s="455"/>
      <c r="CD34" s="455"/>
      <c r="CE34" s="455"/>
      <c r="CF34" s="455"/>
      <c r="CG34" s="455"/>
      <c r="CH34" s="455"/>
      <c r="CI34" s="455"/>
      <c r="CJ34" s="455"/>
      <c r="CK34" s="455"/>
      <c r="CL34" s="455"/>
      <c r="CM34" s="455"/>
      <c r="CN34" s="2"/>
      <c r="CO34" s="456">
        <f>IF(CQ34="","",MAX(C34:D43,U34:V43,AM34:AN43,BE34:BF43,BW34:BX43)+1)</f>
        <v>14</v>
      </c>
      <c r="CP34" s="456"/>
      <c r="CQ34" s="455" t="str">
        <f>IF('各会計、関係団体の財政状況及び健全化判断比率'!BS7="","",'各会計、関係団体の財政状況及び健全化判断比率'!BS7)</f>
        <v>富士宮市土地開発公社</v>
      </c>
      <c r="CR34" s="455"/>
      <c r="CS34" s="455"/>
      <c r="CT34" s="455"/>
      <c r="CU34" s="455"/>
      <c r="CV34" s="455"/>
      <c r="CW34" s="455"/>
      <c r="CX34" s="455"/>
      <c r="CY34" s="455"/>
      <c r="CZ34" s="455"/>
      <c r="DA34" s="455"/>
      <c r="DB34" s="455"/>
      <c r="DC34" s="455"/>
      <c r="DD34" s="455"/>
      <c r="DE34" s="455"/>
      <c r="DG34" s="457" t="str">
        <f>IF('各会計、関係団体の財政状況及び健全化判断比率'!BR7="","",'各会計、関係団体の財政状況及び健全化判断比率'!BR7)</f>
        <v/>
      </c>
      <c r="DH34" s="457"/>
      <c r="DI34" s="19"/>
    </row>
    <row r="35" spans="1:113" ht="32.25" customHeight="1" x14ac:dyDescent="0.2">
      <c r="A35" s="2"/>
      <c r="B35" s="5"/>
      <c r="C35" s="456" t="str">
        <f t="shared" ref="C35:C43" si="0">IF(E35="","",C34+1)</f>
        <v/>
      </c>
      <c r="D35" s="456"/>
      <c r="E35" s="455" t="str">
        <f>IF('各会計、関係団体の財政状況及び健全化判断比率'!B8="","",'各会計、関係団体の財政状況及び健全化判断比率'!B8)</f>
        <v/>
      </c>
      <c r="F35" s="455"/>
      <c r="G35" s="455"/>
      <c r="H35" s="455"/>
      <c r="I35" s="455"/>
      <c r="J35" s="455"/>
      <c r="K35" s="455"/>
      <c r="L35" s="455"/>
      <c r="M35" s="455"/>
      <c r="N35" s="455"/>
      <c r="O35" s="455"/>
      <c r="P35" s="455"/>
      <c r="Q35" s="455"/>
      <c r="R35" s="455"/>
      <c r="S35" s="455"/>
      <c r="T35" s="2"/>
      <c r="U35" s="456">
        <f t="shared" ref="U35:U43" si="1">IF(W35="","",U34+1)</f>
        <v>3</v>
      </c>
      <c r="V35" s="456"/>
      <c r="W35" s="455" t="str">
        <f>IF('各会計、関係団体の財政状況及び健全化判断比率'!B29="","",'各会計、関係団体の財政状況及び健全化判断比率'!B29)</f>
        <v>介護保険事業特別会計</v>
      </c>
      <c r="X35" s="455"/>
      <c r="Y35" s="455"/>
      <c r="Z35" s="455"/>
      <c r="AA35" s="455"/>
      <c r="AB35" s="455"/>
      <c r="AC35" s="455"/>
      <c r="AD35" s="455"/>
      <c r="AE35" s="455"/>
      <c r="AF35" s="455"/>
      <c r="AG35" s="455"/>
      <c r="AH35" s="455"/>
      <c r="AI35" s="455"/>
      <c r="AJ35" s="455"/>
      <c r="AK35" s="455"/>
      <c r="AL35" s="2"/>
      <c r="AM35" s="456">
        <f t="shared" ref="AM35:AM43" si="2">IF(AO35="","",AM34+1)</f>
        <v>6</v>
      </c>
      <c r="AN35" s="456"/>
      <c r="AO35" s="455" t="str">
        <f>IF('各会計、関係団体の財政状況及び健全化判断比率'!B32="","",'各会計、関係団体の財政状況及び健全化判断比率'!B32)</f>
        <v>下水道事業会計</v>
      </c>
      <c r="AP35" s="455"/>
      <c r="AQ35" s="455"/>
      <c r="AR35" s="455"/>
      <c r="AS35" s="455"/>
      <c r="AT35" s="455"/>
      <c r="AU35" s="455"/>
      <c r="AV35" s="455"/>
      <c r="AW35" s="455"/>
      <c r="AX35" s="455"/>
      <c r="AY35" s="455"/>
      <c r="AZ35" s="455"/>
      <c r="BA35" s="455"/>
      <c r="BB35" s="455"/>
      <c r="BC35" s="455"/>
      <c r="BD35" s="2"/>
      <c r="BE35" s="456" t="str">
        <f t="shared" ref="BE35:BE43" si="3">IF(BG35="","",BE34+1)</f>
        <v/>
      </c>
      <c r="BF35" s="456"/>
      <c r="BG35" s="455"/>
      <c r="BH35" s="455"/>
      <c r="BI35" s="455"/>
      <c r="BJ35" s="455"/>
      <c r="BK35" s="455"/>
      <c r="BL35" s="455"/>
      <c r="BM35" s="455"/>
      <c r="BN35" s="455"/>
      <c r="BO35" s="455"/>
      <c r="BP35" s="455"/>
      <c r="BQ35" s="455"/>
      <c r="BR35" s="455"/>
      <c r="BS35" s="455"/>
      <c r="BT35" s="455"/>
      <c r="BU35" s="455"/>
      <c r="BV35" s="2"/>
      <c r="BW35" s="456">
        <f t="shared" ref="BW35:BW43" si="4">IF(BY35="","",BW34+1)</f>
        <v>9</v>
      </c>
      <c r="BX35" s="456"/>
      <c r="BY35" s="455" t="str">
        <f>IF('各会計、関係団体の財政状況及び健全化判断比率'!B69="","",'各会計、関係団体の財政状況及び健全化判断比率'!B69)</f>
        <v>駿豆学園管理組合</v>
      </c>
      <c r="BZ35" s="455"/>
      <c r="CA35" s="455"/>
      <c r="CB35" s="455"/>
      <c r="CC35" s="455"/>
      <c r="CD35" s="455"/>
      <c r="CE35" s="455"/>
      <c r="CF35" s="455"/>
      <c r="CG35" s="455"/>
      <c r="CH35" s="455"/>
      <c r="CI35" s="455"/>
      <c r="CJ35" s="455"/>
      <c r="CK35" s="455"/>
      <c r="CL35" s="455"/>
      <c r="CM35" s="455"/>
      <c r="CN35" s="2"/>
      <c r="CO35" s="456">
        <f t="shared" ref="CO35:CO43" si="5">IF(CQ35="","",CO34+1)</f>
        <v>15</v>
      </c>
      <c r="CP35" s="456"/>
      <c r="CQ35" s="455" t="str">
        <f>IF('各会計、関係団体の財政状況及び健全化判断比率'!BS8="","",'各会計、関係団体の財政状況及び健全化判断比率'!BS8)</f>
        <v>富士宮市振興公社</v>
      </c>
      <c r="CR35" s="455"/>
      <c r="CS35" s="455"/>
      <c r="CT35" s="455"/>
      <c r="CU35" s="455"/>
      <c r="CV35" s="455"/>
      <c r="CW35" s="455"/>
      <c r="CX35" s="455"/>
      <c r="CY35" s="455"/>
      <c r="CZ35" s="455"/>
      <c r="DA35" s="455"/>
      <c r="DB35" s="455"/>
      <c r="DC35" s="455"/>
      <c r="DD35" s="455"/>
      <c r="DE35" s="455"/>
      <c r="DG35" s="457" t="str">
        <f>IF('各会計、関係団体の財政状況及び健全化判断比率'!BR8="","",'各会計、関係団体の財政状況及び健全化判断比率'!BR8)</f>
        <v/>
      </c>
      <c r="DH35" s="457"/>
      <c r="DI35" s="19"/>
    </row>
    <row r="36" spans="1:113" ht="32.25" customHeight="1" x14ac:dyDescent="0.2">
      <c r="A36" s="2"/>
      <c r="B36" s="5"/>
      <c r="C36" s="456" t="str">
        <f t="shared" si="0"/>
        <v/>
      </c>
      <c r="D36" s="456"/>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6">
        <f t="shared" si="1"/>
        <v>4</v>
      </c>
      <c r="V36" s="456"/>
      <c r="W36" s="455" t="str">
        <f>IF('各会計、関係団体の財政状況及び健全化判断比率'!B30="","",'各会計、関係団体の財政状況及び健全化判断比率'!B30)</f>
        <v>後期高齢者医療事業特別会計</v>
      </c>
      <c r="X36" s="455"/>
      <c r="Y36" s="455"/>
      <c r="Z36" s="455"/>
      <c r="AA36" s="455"/>
      <c r="AB36" s="455"/>
      <c r="AC36" s="455"/>
      <c r="AD36" s="455"/>
      <c r="AE36" s="455"/>
      <c r="AF36" s="455"/>
      <c r="AG36" s="455"/>
      <c r="AH36" s="455"/>
      <c r="AI36" s="455"/>
      <c r="AJ36" s="455"/>
      <c r="AK36" s="455"/>
      <c r="AL36" s="2"/>
      <c r="AM36" s="456">
        <f t="shared" si="2"/>
        <v>7</v>
      </c>
      <c r="AN36" s="456"/>
      <c r="AO36" s="455" t="str">
        <f>IF('各会計、関係団体の財政状況及び健全化判断比率'!B33="","",'各会計、関係団体の財政状況及び健全化判断比率'!B33)</f>
        <v>病院事業会計</v>
      </c>
      <c r="AP36" s="455"/>
      <c r="AQ36" s="455"/>
      <c r="AR36" s="455"/>
      <c r="AS36" s="455"/>
      <c r="AT36" s="455"/>
      <c r="AU36" s="455"/>
      <c r="AV36" s="455"/>
      <c r="AW36" s="455"/>
      <c r="AX36" s="455"/>
      <c r="AY36" s="455"/>
      <c r="AZ36" s="455"/>
      <c r="BA36" s="455"/>
      <c r="BB36" s="455"/>
      <c r="BC36" s="455"/>
      <c r="BD36" s="2"/>
      <c r="BE36" s="456" t="str">
        <f t="shared" si="3"/>
        <v/>
      </c>
      <c r="BF36" s="456"/>
      <c r="BG36" s="455"/>
      <c r="BH36" s="455"/>
      <c r="BI36" s="455"/>
      <c r="BJ36" s="455"/>
      <c r="BK36" s="455"/>
      <c r="BL36" s="455"/>
      <c r="BM36" s="455"/>
      <c r="BN36" s="455"/>
      <c r="BO36" s="455"/>
      <c r="BP36" s="455"/>
      <c r="BQ36" s="455"/>
      <c r="BR36" s="455"/>
      <c r="BS36" s="455"/>
      <c r="BT36" s="455"/>
      <c r="BU36" s="455"/>
      <c r="BV36" s="2"/>
      <c r="BW36" s="456">
        <f t="shared" si="4"/>
        <v>10</v>
      </c>
      <c r="BX36" s="456"/>
      <c r="BY36" s="455" t="str">
        <f>IF('各会計、関係団体の財政状況及び健全化判断比率'!B70="","",'各会計、関係団体の財政状況及び健全化判断比率'!B70)</f>
        <v>岳南排水路管理組合</v>
      </c>
      <c r="BZ36" s="455"/>
      <c r="CA36" s="455"/>
      <c r="CB36" s="455"/>
      <c r="CC36" s="455"/>
      <c r="CD36" s="455"/>
      <c r="CE36" s="455"/>
      <c r="CF36" s="455"/>
      <c r="CG36" s="455"/>
      <c r="CH36" s="455"/>
      <c r="CI36" s="455"/>
      <c r="CJ36" s="455"/>
      <c r="CK36" s="455"/>
      <c r="CL36" s="455"/>
      <c r="CM36" s="455"/>
      <c r="CN36" s="2"/>
      <c r="CO36" s="456" t="str">
        <f t="shared" si="5"/>
        <v/>
      </c>
      <c r="CP36" s="456"/>
      <c r="CQ36" s="455" t="str">
        <f>IF('各会計、関係団体の財政状況及び健全化判断比率'!BS9="","",'各会計、関係団体の財政状況及び健全化判断比率'!BS9)</f>
        <v/>
      </c>
      <c r="CR36" s="455"/>
      <c r="CS36" s="455"/>
      <c r="CT36" s="455"/>
      <c r="CU36" s="455"/>
      <c r="CV36" s="455"/>
      <c r="CW36" s="455"/>
      <c r="CX36" s="455"/>
      <c r="CY36" s="455"/>
      <c r="CZ36" s="455"/>
      <c r="DA36" s="455"/>
      <c r="DB36" s="455"/>
      <c r="DC36" s="455"/>
      <c r="DD36" s="455"/>
      <c r="DE36" s="455"/>
      <c r="DG36" s="457" t="str">
        <f>IF('各会計、関係団体の財政状況及び健全化判断比率'!BR9="","",'各会計、関係団体の財政状況及び健全化判断比率'!BR9)</f>
        <v/>
      </c>
      <c r="DH36" s="457"/>
      <c r="DI36" s="19"/>
    </row>
    <row r="37" spans="1:113" ht="32.25" customHeight="1" x14ac:dyDescent="0.2">
      <c r="A37" s="2"/>
      <c r="B37" s="5"/>
      <c r="C37" s="456" t="str">
        <f t="shared" si="0"/>
        <v/>
      </c>
      <c r="D37" s="456"/>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6" t="str">
        <f t="shared" si="1"/>
        <v/>
      </c>
      <c r="V37" s="456"/>
      <c r="W37" s="455"/>
      <c r="X37" s="455"/>
      <c r="Y37" s="455"/>
      <c r="Z37" s="455"/>
      <c r="AA37" s="455"/>
      <c r="AB37" s="455"/>
      <c r="AC37" s="455"/>
      <c r="AD37" s="455"/>
      <c r="AE37" s="455"/>
      <c r="AF37" s="455"/>
      <c r="AG37" s="455"/>
      <c r="AH37" s="455"/>
      <c r="AI37" s="455"/>
      <c r="AJ37" s="455"/>
      <c r="AK37" s="455"/>
      <c r="AL37" s="2"/>
      <c r="AM37" s="456" t="str">
        <f t="shared" si="2"/>
        <v/>
      </c>
      <c r="AN37" s="456"/>
      <c r="AO37" s="455"/>
      <c r="AP37" s="455"/>
      <c r="AQ37" s="455"/>
      <c r="AR37" s="455"/>
      <c r="AS37" s="455"/>
      <c r="AT37" s="455"/>
      <c r="AU37" s="455"/>
      <c r="AV37" s="455"/>
      <c r="AW37" s="455"/>
      <c r="AX37" s="455"/>
      <c r="AY37" s="455"/>
      <c r="AZ37" s="455"/>
      <c r="BA37" s="455"/>
      <c r="BB37" s="455"/>
      <c r="BC37" s="455"/>
      <c r="BD37" s="2"/>
      <c r="BE37" s="456" t="str">
        <f t="shared" si="3"/>
        <v/>
      </c>
      <c r="BF37" s="456"/>
      <c r="BG37" s="455"/>
      <c r="BH37" s="455"/>
      <c r="BI37" s="455"/>
      <c r="BJ37" s="455"/>
      <c r="BK37" s="455"/>
      <c r="BL37" s="455"/>
      <c r="BM37" s="455"/>
      <c r="BN37" s="455"/>
      <c r="BO37" s="455"/>
      <c r="BP37" s="455"/>
      <c r="BQ37" s="455"/>
      <c r="BR37" s="455"/>
      <c r="BS37" s="455"/>
      <c r="BT37" s="455"/>
      <c r="BU37" s="455"/>
      <c r="BV37" s="2"/>
      <c r="BW37" s="456">
        <f t="shared" si="4"/>
        <v>11</v>
      </c>
      <c r="BX37" s="456"/>
      <c r="BY37" s="455" t="str">
        <f>IF('各会計、関係団体の財政状況及び健全化判断比率'!B71="","",'各会計、関係団体の財政状況及び健全化判断比率'!B71)</f>
        <v>静岡地方税滞納整理機構</v>
      </c>
      <c r="BZ37" s="455"/>
      <c r="CA37" s="455"/>
      <c r="CB37" s="455"/>
      <c r="CC37" s="455"/>
      <c r="CD37" s="455"/>
      <c r="CE37" s="455"/>
      <c r="CF37" s="455"/>
      <c r="CG37" s="455"/>
      <c r="CH37" s="455"/>
      <c r="CI37" s="455"/>
      <c r="CJ37" s="455"/>
      <c r="CK37" s="455"/>
      <c r="CL37" s="455"/>
      <c r="CM37" s="455"/>
      <c r="CN37" s="2"/>
      <c r="CO37" s="456" t="str">
        <f t="shared" si="5"/>
        <v/>
      </c>
      <c r="CP37" s="456"/>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7" t="str">
        <f>IF('各会計、関係団体の財政状況及び健全化判断比率'!BR10="","",'各会計、関係団体の財政状況及び健全化判断比率'!BR10)</f>
        <v/>
      </c>
      <c r="DH37" s="457"/>
      <c r="DI37" s="19"/>
    </row>
    <row r="38" spans="1:113" ht="32.25" customHeight="1" x14ac:dyDescent="0.2">
      <c r="A38" s="2"/>
      <c r="B38" s="5"/>
      <c r="C38" s="456" t="str">
        <f t="shared" si="0"/>
        <v/>
      </c>
      <c r="D38" s="456"/>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6" t="str">
        <f t="shared" si="1"/>
        <v/>
      </c>
      <c r="V38" s="456"/>
      <c r="W38" s="455"/>
      <c r="X38" s="455"/>
      <c r="Y38" s="455"/>
      <c r="Z38" s="455"/>
      <c r="AA38" s="455"/>
      <c r="AB38" s="455"/>
      <c r="AC38" s="455"/>
      <c r="AD38" s="455"/>
      <c r="AE38" s="455"/>
      <c r="AF38" s="455"/>
      <c r="AG38" s="455"/>
      <c r="AH38" s="455"/>
      <c r="AI38" s="455"/>
      <c r="AJ38" s="455"/>
      <c r="AK38" s="455"/>
      <c r="AL38" s="2"/>
      <c r="AM38" s="456" t="str">
        <f t="shared" si="2"/>
        <v/>
      </c>
      <c r="AN38" s="456"/>
      <c r="AO38" s="455"/>
      <c r="AP38" s="455"/>
      <c r="AQ38" s="455"/>
      <c r="AR38" s="455"/>
      <c r="AS38" s="455"/>
      <c r="AT38" s="455"/>
      <c r="AU38" s="455"/>
      <c r="AV38" s="455"/>
      <c r="AW38" s="455"/>
      <c r="AX38" s="455"/>
      <c r="AY38" s="455"/>
      <c r="AZ38" s="455"/>
      <c r="BA38" s="455"/>
      <c r="BB38" s="455"/>
      <c r="BC38" s="455"/>
      <c r="BD38" s="2"/>
      <c r="BE38" s="456" t="str">
        <f t="shared" si="3"/>
        <v/>
      </c>
      <c r="BF38" s="456"/>
      <c r="BG38" s="455"/>
      <c r="BH38" s="455"/>
      <c r="BI38" s="455"/>
      <c r="BJ38" s="455"/>
      <c r="BK38" s="455"/>
      <c r="BL38" s="455"/>
      <c r="BM38" s="455"/>
      <c r="BN38" s="455"/>
      <c r="BO38" s="455"/>
      <c r="BP38" s="455"/>
      <c r="BQ38" s="455"/>
      <c r="BR38" s="455"/>
      <c r="BS38" s="455"/>
      <c r="BT38" s="455"/>
      <c r="BU38" s="455"/>
      <c r="BV38" s="2"/>
      <c r="BW38" s="456">
        <f t="shared" si="4"/>
        <v>12</v>
      </c>
      <c r="BX38" s="456"/>
      <c r="BY38" s="455" t="str">
        <f>IF('各会計、関係団体の財政状況及び健全化判断比率'!B72="","",'各会計、関係団体の財政状況及び健全化判断比率'!B72)</f>
        <v>静岡県後期高齢者医療広域連合（普通会計分）</v>
      </c>
      <c r="BZ38" s="455"/>
      <c r="CA38" s="455"/>
      <c r="CB38" s="455"/>
      <c r="CC38" s="455"/>
      <c r="CD38" s="455"/>
      <c r="CE38" s="455"/>
      <c r="CF38" s="455"/>
      <c r="CG38" s="455"/>
      <c r="CH38" s="455"/>
      <c r="CI38" s="455"/>
      <c r="CJ38" s="455"/>
      <c r="CK38" s="455"/>
      <c r="CL38" s="455"/>
      <c r="CM38" s="455"/>
      <c r="CN38" s="2"/>
      <c r="CO38" s="456" t="str">
        <f t="shared" si="5"/>
        <v/>
      </c>
      <c r="CP38" s="456"/>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7" t="str">
        <f>IF('各会計、関係団体の財政状況及び健全化判断比率'!BR11="","",'各会計、関係団体の財政状況及び健全化判断比率'!BR11)</f>
        <v/>
      </c>
      <c r="DH38" s="457"/>
      <c r="DI38" s="19"/>
    </row>
    <row r="39" spans="1:113" ht="32.25" customHeight="1" x14ac:dyDescent="0.2">
      <c r="A39" s="2"/>
      <c r="B39" s="5"/>
      <c r="C39" s="456" t="str">
        <f t="shared" si="0"/>
        <v/>
      </c>
      <c r="D39" s="456"/>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6" t="str">
        <f t="shared" si="1"/>
        <v/>
      </c>
      <c r="V39" s="456"/>
      <c r="W39" s="455"/>
      <c r="X39" s="455"/>
      <c r="Y39" s="455"/>
      <c r="Z39" s="455"/>
      <c r="AA39" s="455"/>
      <c r="AB39" s="455"/>
      <c r="AC39" s="455"/>
      <c r="AD39" s="455"/>
      <c r="AE39" s="455"/>
      <c r="AF39" s="455"/>
      <c r="AG39" s="455"/>
      <c r="AH39" s="455"/>
      <c r="AI39" s="455"/>
      <c r="AJ39" s="455"/>
      <c r="AK39" s="455"/>
      <c r="AL39" s="2"/>
      <c r="AM39" s="456" t="str">
        <f t="shared" si="2"/>
        <v/>
      </c>
      <c r="AN39" s="456"/>
      <c r="AO39" s="455"/>
      <c r="AP39" s="455"/>
      <c r="AQ39" s="455"/>
      <c r="AR39" s="455"/>
      <c r="AS39" s="455"/>
      <c r="AT39" s="455"/>
      <c r="AU39" s="455"/>
      <c r="AV39" s="455"/>
      <c r="AW39" s="455"/>
      <c r="AX39" s="455"/>
      <c r="AY39" s="455"/>
      <c r="AZ39" s="455"/>
      <c r="BA39" s="455"/>
      <c r="BB39" s="455"/>
      <c r="BC39" s="455"/>
      <c r="BD39" s="2"/>
      <c r="BE39" s="456" t="str">
        <f t="shared" si="3"/>
        <v/>
      </c>
      <c r="BF39" s="456"/>
      <c r="BG39" s="455"/>
      <c r="BH39" s="455"/>
      <c r="BI39" s="455"/>
      <c r="BJ39" s="455"/>
      <c r="BK39" s="455"/>
      <c r="BL39" s="455"/>
      <c r="BM39" s="455"/>
      <c r="BN39" s="455"/>
      <c r="BO39" s="455"/>
      <c r="BP39" s="455"/>
      <c r="BQ39" s="455"/>
      <c r="BR39" s="455"/>
      <c r="BS39" s="455"/>
      <c r="BT39" s="455"/>
      <c r="BU39" s="455"/>
      <c r="BV39" s="2"/>
      <c r="BW39" s="456">
        <f t="shared" si="4"/>
        <v>13</v>
      </c>
      <c r="BX39" s="456"/>
      <c r="BY39" s="455" t="str">
        <f>IF('各会計、関係団体の財政状況及び健全化判断比率'!B73="","",'各会計、関係団体の財政状況及び健全化判断比率'!B73)</f>
        <v>静岡県後期高齢者医療広域連合（事業会計分）</v>
      </c>
      <c r="BZ39" s="455"/>
      <c r="CA39" s="455"/>
      <c r="CB39" s="455"/>
      <c r="CC39" s="455"/>
      <c r="CD39" s="455"/>
      <c r="CE39" s="455"/>
      <c r="CF39" s="455"/>
      <c r="CG39" s="455"/>
      <c r="CH39" s="455"/>
      <c r="CI39" s="455"/>
      <c r="CJ39" s="455"/>
      <c r="CK39" s="455"/>
      <c r="CL39" s="455"/>
      <c r="CM39" s="455"/>
      <c r="CN39" s="2"/>
      <c r="CO39" s="456" t="str">
        <f t="shared" si="5"/>
        <v/>
      </c>
      <c r="CP39" s="456"/>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7" t="str">
        <f>IF('各会計、関係団体の財政状況及び健全化判断比率'!BR12="","",'各会計、関係団体の財政状況及び健全化判断比率'!BR12)</f>
        <v/>
      </c>
      <c r="DH39" s="457"/>
      <c r="DI39" s="19"/>
    </row>
    <row r="40" spans="1:113" ht="32.25" customHeight="1" x14ac:dyDescent="0.2">
      <c r="A40" s="2"/>
      <c r="B40" s="5"/>
      <c r="C40" s="456" t="str">
        <f t="shared" si="0"/>
        <v/>
      </c>
      <c r="D40" s="456"/>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6" t="str">
        <f t="shared" si="1"/>
        <v/>
      </c>
      <c r="V40" s="456"/>
      <c r="W40" s="455"/>
      <c r="X40" s="455"/>
      <c r="Y40" s="455"/>
      <c r="Z40" s="455"/>
      <c r="AA40" s="455"/>
      <c r="AB40" s="455"/>
      <c r="AC40" s="455"/>
      <c r="AD40" s="455"/>
      <c r="AE40" s="455"/>
      <c r="AF40" s="455"/>
      <c r="AG40" s="455"/>
      <c r="AH40" s="455"/>
      <c r="AI40" s="455"/>
      <c r="AJ40" s="455"/>
      <c r="AK40" s="455"/>
      <c r="AL40" s="2"/>
      <c r="AM40" s="456" t="str">
        <f t="shared" si="2"/>
        <v/>
      </c>
      <c r="AN40" s="456"/>
      <c r="AO40" s="455"/>
      <c r="AP40" s="455"/>
      <c r="AQ40" s="455"/>
      <c r="AR40" s="455"/>
      <c r="AS40" s="455"/>
      <c r="AT40" s="455"/>
      <c r="AU40" s="455"/>
      <c r="AV40" s="455"/>
      <c r="AW40" s="455"/>
      <c r="AX40" s="455"/>
      <c r="AY40" s="455"/>
      <c r="AZ40" s="455"/>
      <c r="BA40" s="455"/>
      <c r="BB40" s="455"/>
      <c r="BC40" s="455"/>
      <c r="BD40" s="2"/>
      <c r="BE40" s="456" t="str">
        <f t="shared" si="3"/>
        <v/>
      </c>
      <c r="BF40" s="456"/>
      <c r="BG40" s="455"/>
      <c r="BH40" s="455"/>
      <c r="BI40" s="455"/>
      <c r="BJ40" s="455"/>
      <c r="BK40" s="455"/>
      <c r="BL40" s="455"/>
      <c r="BM40" s="455"/>
      <c r="BN40" s="455"/>
      <c r="BO40" s="455"/>
      <c r="BP40" s="455"/>
      <c r="BQ40" s="455"/>
      <c r="BR40" s="455"/>
      <c r="BS40" s="455"/>
      <c r="BT40" s="455"/>
      <c r="BU40" s="455"/>
      <c r="BV40" s="2"/>
      <c r="BW40" s="456" t="str">
        <f t="shared" si="4"/>
        <v/>
      </c>
      <c r="BX40" s="456"/>
      <c r="BY40" s="455" t="str">
        <f>IF('各会計、関係団体の財政状況及び健全化判断比率'!B74="","",'各会計、関係団体の財政状況及び健全化判断比率'!B74)</f>
        <v/>
      </c>
      <c r="BZ40" s="455"/>
      <c r="CA40" s="455"/>
      <c r="CB40" s="455"/>
      <c r="CC40" s="455"/>
      <c r="CD40" s="455"/>
      <c r="CE40" s="455"/>
      <c r="CF40" s="455"/>
      <c r="CG40" s="455"/>
      <c r="CH40" s="455"/>
      <c r="CI40" s="455"/>
      <c r="CJ40" s="455"/>
      <c r="CK40" s="455"/>
      <c r="CL40" s="455"/>
      <c r="CM40" s="455"/>
      <c r="CN40" s="2"/>
      <c r="CO40" s="456" t="str">
        <f t="shared" si="5"/>
        <v/>
      </c>
      <c r="CP40" s="456"/>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7" t="str">
        <f>IF('各会計、関係団体の財政状況及び健全化判断比率'!BR13="","",'各会計、関係団体の財政状況及び健全化判断比率'!BR13)</f>
        <v/>
      </c>
      <c r="DH40" s="457"/>
      <c r="DI40" s="19"/>
    </row>
    <row r="41" spans="1:113" ht="32.25" customHeight="1" x14ac:dyDescent="0.2">
      <c r="A41" s="2"/>
      <c r="B41" s="5"/>
      <c r="C41" s="456" t="str">
        <f t="shared" si="0"/>
        <v/>
      </c>
      <c r="D41" s="456"/>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6" t="str">
        <f t="shared" si="1"/>
        <v/>
      </c>
      <c r="V41" s="456"/>
      <c r="W41" s="455"/>
      <c r="X41" s="455"/>
      <c r="Y41" s="455"/>
      <c r="Z41" s="455"/>
      <c r="AA41" s="455"/>
      <c r="AB41" s="455"/>
      <c r="AC41" s="455"/>
      <c r="AD41" s="455"/>
      <c r="AE41" s="455"/>
      <c r="AF41" s="455"/>
      <c r="AG41" s="455"/>
      <c r="AH41" s="455"/>
      <c r="AI41" s="455"/>
      <c r="AJ41" s="455"/>
      <c r="AK41" s="455"/>
      <c r="AL41" s="2"/>
      <c r="AM41" s="456" t="str">
        <f t="shared" si="2"/>
        <v/>
      </c>
      <c r="AN41" s="456"/>
      <c r="AO41" s="455"/>
      <c r="AP41" s="455"/>
      <c r="AQ41" s="455"/>
      <c r="AR41" s="455"/>
      <c r="AS41" s="455"/>
      <c r="AT41" s="455"/>
      <c r="AU41" s="455"/>
      <c r="AV41" s="455"/>
      <c r="AW41" s="455"/>
      <c r="AX41" s="455"/>
      <c r="AY41" s="455"/>
      <c r="AZ41" s="455"/>
      <c r="BA41" s="455"/>
      <c r="BB41" s="455"/>
      <c r="BC41" s="455"/>
      <c r="BD41" s="2"/>
      <c r="BE41" s="456" t="str">
        <f t="shared" si="3"/>
        <v/>
      </c>
      <c r="BF41" s="456"/>
      <c r="BG41" s="455"/>
      <c r="BH41" s="455"/>
      <c r="BI41" s="455"/>
      <c r="BJ41" s="455"/>
      <c r="BK41" s="455"/>
      <c r="BL41" s="455"/>
      <c r="BM41" s="455"/>
      <c r="BN41" s="455"/>
      <c r="BO41" s="455"/>
      <c r="BP41" s="455"/>
      <c r="BQ41" s="455"/>
      <c r="BR41" s="455"/>
      <c r="BS41" s="455"/>
      <c r="BT41" s="455"/>
      <c r="BU41" s="455"/>
      <c r="BV41" s="2"/>
      <c r="BW41" s="456" t="str">
        <f t="shared" si="4"/>
        <v/>
      </c>
      <c r="BX41" s="456"/>
      <c r="BY41" s="455" t="str">
        <f>IF('各会計、関係団体の財政状況及び健全化判断比率'!B75="","",'各会計、関係団体の財政状況及び健全化判断比率'!B75)</f>
        <v/>
      </c>
      <c r="BZ41" s="455"/>
      <c r="CA41" s="455"/>
      <c r="CB41" s="455"/>
      <c r="CC41" s="455"/>
      <c r="CD41" s="455"/>
      <c r="CE41" s="455"/>
      <c r="CF41" s="455"/>
      <c r="CG41" s="455"/>
      <c r="CH41" s="455"/>
      <c r="CI41" s="455"/>
      <c r="CJ41" s="455"/>
      <c r="CK41" s="455"/>
      <c r="CL41" s="455"/>
      <c r="CM41" s="455"/>
      <c r="CN41" s="2"/>
      <c r="CO41" s="456" t="str">
        <f t="shared" si="5"/>
        <v/>
      </c>
      <c r="CP41" s="456"/>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7" t="str">
        <f>IF('各会計、関係団体の財政状況及び健全化判断比率'!BR14="","",'各会計、関係団体の財政状況及び健全化判断比率'!BR14)</f>
        <v/>
      </c>
      <c r="DH41" s="457"/>
      <c r="DI41" s="19"/>
    </row>
    <row r="42" spans="1:113" ht="32.25" customHeight="1" x14ac:dyDescent="0.2">
      <c r="B42" s="5"/>
      <c r="C42" s="456" t="str">
        <f t="shared" si="0"/>
        <v/>
      </c>
      <c r="D42" s="456"/>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6" t="str">
        <f t="shared" si="1"/>
        <v/>
      </c>
      <c r="V42" s="456"/>
      <c r="W42" s="455"/>
      <c r="X42" s="455"/>
      <c r="Y42" s="455"/>
      <c r="Z42" s="455"/>
      <c r="AA42" s="455"/>
      <c r="AB42" s="455"/>
      <c r="AC42" s="455"/>
      <c r="AD42" s="455"/>
      <c r="AE42" s="455"/>
      <c r="AF42" s="455"/>
      <c r="AG42" s="455"/>
      <c r="AH42" s="455"/>
      <c r="AI42" s="455"/>
      <c r="AJ42" s="455"/>
      <c r="AK42" s="455"/>
      <c r="AL42" s="2"/>
      <c r="AM42" s="456" t="str">
        <f t="shared" si="2"/>
        <v/>
      </c>
      <c r="AN42" s="456"/>
      <c r="AO42" s="455"/>
      <c r="AP42" s="455"/>
      <c r="AQ42" s="455"/>
      <c r="AR42" s="455"/>
      <c r="AS42" s="455"/>
      <c r="AT42" s="455"/>
      <c r="AU42" s="455"/>
      <c r="AV42" s="455"/>
      <c r="AW42" s="455"/>
      <c r="AX42" s="455"/>
      <c r="AY42" s="455"/>
      <c r="AZ42" s="455"/>
      <c r="BA42" s="455"/>
      <c r="BB42" s="455"/>
      <c r="BC42" s="455"/>
      <c r="BD42" s="2"/>
      <c r="BE42" s="456" t="str">
        <f t="shared" si="3"/>
        <v/>
      </c>
      <c r="BF42" s="456"/>
      <c r="BG42" s="455"/>
      <c r="BH42" s="455"/>
      <c r="BI42" s="455"/>
      <c r="BJ42" s="455"/>
      <c r="BK42" s="455"/>
      <c r="BL42" s="455"/>
      <c r="BM42" s="455"/>
      <c r="BN42" s="455"/>
      <c r="BO42" s="455"/>
      <c r="BP42" s="455"/>
      <c r="BQ42" s="455"/>
      <c r="BR42" s="455"/>
      <c r="BS42" s="455"/>
      <c r="BT42" s="455"/>
      <c r="BU42" s="455"/>
      <c r="BV42" s="2"/>
      <c r="BW42" s="456" t="str">
        <f t="shared" si="4"/>
        <v/>
      </c>
      <c r="BX42" s="456"/>
      <c r="BY42" s="455" t="str">
        <f>IF('各会計、関係団体の財政状況及び健全化判断比率'!B76="","",'各会計、関係団体の財政状況及び健全化判断比率'!B76)</f>
        <v/>
      </c>
      <c r="BZ42" s="455"/>
      <c r="CA42" s="455"/>
      <c r="CB42" s="455"/>
      <c r="CC42" s="455"/>
      <c r="CD42" s="455"/>
      <c r="CE42" s="455"/>
      <c r="CF42" s="455"/>
      <c r="CG42" s="455"/>
      <c r="CH42" s="455"/>
      <c r="CI42" s="455"/>
      <c r="CJ42" s="455"/>
      <c r="CK42" s="455"/>
      <c r="CL42" s="455"/>
      <c r="CM42" s="455"/>
      <c r="CN42" s="2"/>
      <c r="CO42" s="456" t="str">
        <f t="shared" si="5"/>
        <v/>
      </c>
      <c r="CP42" s="456"/>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7" t="str">
        <f>IF('各会計、関係団体の財政状況及び健全化判断比率'!BR15="","",'各会計、関係団体の財政状況及び健全化判断比率'!BR15)</f>
        <v/>
      </c>
      <c r="DH42" s="457"/>
      <c r="DI42" s="19"/>
    </row>
    <row r="43" spans="1:113" ht="32.25" customHeight="1" x14ac:dyDescent="0.2">
      <c r="B43" s="5"/>
      <c r="C43" s="456" t="str">
        <f t="shared" si="0"/>
        <v/>
      </c>
      <c r="D43" s="456"/>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6" t="str">
        <f t="shared" si="1"/>
        <v/>
      </c>
      <c r="V43" s="456"/>
      <c r="W43" s="455"/>
      <c r="X43" s="455"/>
      <c r="Y43" s="455"/>
      <c r="Z43" s="455"/>
      <c r="AA43" s="455"/>
      <c r="AB43" s="455"/>
      <c r="AC43" s="455"/>
      <c r="AD43" s="455"/>
      <c r="AE43" s="455"/>
      <c r="AF43" s="455"/>
      <c r="AG43" s="455"/>
      <c r="AH43" s="455"/>
      <c r="AI43" s="455"/>
      <c r="AJ43" s="455"/>
      <c r="AK43" s="455"/>
      <c r="AL43" s="2"/>
      <c r="AM43" s="456" t="str">
        <f t="shared" si="2"/>
        <v/>
      </c>
      <c r="AN43" s="456"/>
      <c r="AO43" s="455"/>
      <c r="AP43" s="455"/>
      <c r="AQ43" s="455"/>
      <c r="AR43" s="455"/>
      <c r="AS43" s="455"/>
      <c r="AT43" s="455"/>
      <c r="AU43" s="455"/>
      <c r="AV43" s="455"/>
      <c r="AW43" s="455"/>
      <c r="AX43" s="455"/>
      <c r="AY43" s="455"/>
      <c r="AZ43" s="455"/>
      <c r="BA43" s="455"/>
      <c r="BB43" s="455"/>
      <c r="BC43" s="455"/>
      <c r="BD43" s="2"/>
      <c r="BE43" s="456" t="str">
        <f t="shared" si="3"/>
        <v/>
      </c>
      <c r="BF43" s="456"/>
      <c r="BG43" s="455"/>
      <c r="BH43" s="455"/>
      <c r="BI43" s="455"/>
      <c r="BJ43" s="455"/>
      <c r="BK43" s="455"/>
      <c r="BL43" s="455"/>
      <c r="BM43" s="455"/>
      <c r="BN43" s="455"/>
      <c r="BO43" s="455"/>
      <c r="BP43" s="455"/>
      <c r="BQ43" s="455"/>
      <c r="BR43" s="455"/>
      <c r="BS43" s="455"/>
      <c r="BT43" s="455"/>
      <c r="BU43" s="455"/>
      <c r="BV43" s="2"/>
      <c r="BW43" s="456" t="str">
        <f t="shared" si="4"/>
        <v/>
      </c>
      <c r="BX43" s="456"/>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6" t="str">
        <f t="shared" si="5"/>
        <v/>
      </c>
      <c r="CP43" s="456"/>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7" t="str">
        <f>IF('各会計、関係団体の財政状況及び健全化判断比率'!BR16="","",'各会計、関係団体の財政状況及び健全化判断比率'!BR16)</f>
        <v/>
      </c>
      <c r="DH43" s="457"/>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280</v>
      </c>
      <c r="E46" s="401" t="s">
        <v>281</v>
      </c>
      <c r="F46" s="401"/>
      <c r="G46" s="401"/>
      <c r="H46" s="401"/>
      <c r="I46" s="401"/>
      <c r="J46" s="401"/>
      <c r="K46" s="401"/>
      <c r="L46" s="401"/>
      <c r="M46" s="401"/>
      <c r="N46" s="401"/>
      <c r="O46" s="401"/>
      <c r="P46" s="401"/>
      <c r="Q46" s="401"/>
      <c r="R46" s="401"/>
      <c r="S46" s="401"/>
      <c r="T46" s="401"/>
      <c r="U46" s="401"/>
      <c r="V46" s="401"/>
      <c r="W46" s="401"/>
      <c r="X46" s="401"/>
      <c r="Y46" s="401"/>
      <c r="Z46" s="401"/>
      <c r="AA46" s="401"/>
      <c r="AB46" s="401"/>
      <c r="AC46" s="401"/>
      <c r="AD46" s="401"/>
      <c r="AE46" s="401"/>
      <c r="AF46" s="401"/>
      <c r="AG46" s="401"/>
      <c r="AH46" s="401"/>
      <c r="AI46" s="401"/>
      <c r="AJ46" s="401"/>
      <c r="AK46" s="401"/>
      <c r="AL46" s="401"/>
      <c r="AM46" s="401"/>
      <c r="AN46" s="401"/>
      <c r="AO46" s="401"/>
      <c r="AP46" s="401"/>
      <c r="AQ46" s="401"/>
      <c r="AR46" s="401"/>
      <c r="AS46" s="401"/>
      <c r="AT46" s="401"/>
      <c r="AU46" s="401"/>
      <c r="AV46" s="401"/>
      <c r="AW46" s="401"/>
      <c r="AX46" s="401"/>
      <c r="AY46" s="401"/>
      <c r="AZ46" s="401"/>
      <c r="BA46" s="401"/>
      <c r="BB46" s="401"/>
      <c r="BC46" s="401"/>
      <c r="BD46" s="401"/>
      <c r="BE46" s="401"/>
      <c r="BF46" s="401"/>
      <c r="BG46" s="401"/>
      <c r="BH46" s="401"/>
      <c r="BI46" s="401"/>
      <c r="BJ46" s="401"/>
      <c r="BK46" s="401"/>
      <c r="BL46" s="401"/>
      <c r="BM46" s="401"/>
      <c r="BN46" s="401"/>
      <c r="BO46" s="401"/>
      <c r="BP46" s="401"/>
      <c r="BQ46" s="401"/>
      <c r="BR46" s="401"/>
      <c r="BS46" s="401"/>
      <c r="BT46" s="401"/>
      <c r="BU46" s="401"/>
      <c r="BV46" s="401"/>
      <c r="BW46" s="401"/>
      <c r="BX46" s="401"/>
      <c r="BY46" s="401"/>
      <c r="BZ46" s="401"/>
      <c r="CA46" s="401"/>
      <c r="CB46" s="401"/>
      <c r="CC46" s="401"/>
      <c r="CD46" s="401"/>
      <c r="CE46" s="401"/>
      <c r="CF46" s="401"/>
      <c r="CG46" s="401"/>
      <c r="CH46" s="401"/>
      <c r="CI46" s="401"/>
      <c r="CJ46" s="401"/>
      <c r="CK46" s="401"/>
      <c r="CL46" s="401"/>
      <c r="CM46" s="401"/>
      <c r="CN46" s="401"/>
      <c r="CO46" s="401"/>
      <c r="CP46" s="401"/>
      <c r="CQ46" s="401"/>
      <c r="CR46" s="401"/>
      <c r="CS46" s="401"/>
      <c r="CT46" s="401"/>
      <c r="CU46" s="401"/>
      <c r="CV46" s="401"/>
      <c r="CW46" s="401"/>
      <c r="CX46" s="401"/>
      <c r="CY46" s="401"/>
      <c r="CZ46" s="401"/>
      <c r="DA46" s="401"/>
      <c r="DB46" s="401"/>
      <c r="DC46" s="401"/>
      <c r="DD46" s="401"/>
      <c r="DE46" s="401"/>
      <c r="DF46" s="401"/>
      <c r="DG46" s="401"/>
      <c r="DH46" s="401"/>
      <c r="DI46" s="401"/>
    </row>
    <row r="47" spans="1:113" x14ac:dyDescent="0.2">
      <c r="E47" s="401" t="s">
        <v>283</v>
      </c>
      <c r="F47" s="401"/>
      <c r="G47" s="401"/>
      <c r="H47" s="401"/>
      <c r="I47" s="401"/>
      <c r="J47" s="401"/>
      <c r="K47" s="401"/>
      <c r="L47" s="401"/>
      <c r="M47" s="401"/>
      <c r="N47" s="401"/>
      <c r="O47" s="401"/>
      <c r="P47" s="401"/>
      <c r="Q47" s="401"/>
      <c r="R47" s="401"/>
      <c r="S47" s="401"/>
      <c r="T47" s="401"/>
      <c r="U47" s="401"/>
      <c r="V47" s="401"/>
      <c r="W47" s="401"/>
      <c r="X47" s="401"/>
      <c r="Y47" s="401"/>
      <c r="Z47" s="401"/>
      <c r="AA47" s="401"/>
      <c r="AB47" s="401"/>
      <c r="AC47" s="401"/>
      <c r="AD47" s="401"/>
      <c r="AE47" s="401"/>
      <c r="AF47" s="401"/>
      <c r="AG47" s="401"/>
      <c r="AH47" s="401"/>
      <c r="AI47" s="401"/>
      <c r="AJ47" s="401"/>
      <c r="AK47" s="401"/>
      <c r="AL47" s="401"/>
      <c r="AM47" s="401"/>
      <c r="AN47" s="401"/>
      <c r="AO47" s="401"/>
      <c r="AP47" s="401"/>
      <c r="AQ47" s="401"/>
      <c r="AR47" s="401"/>
      <c r="AS47" s="401"/>
      <c r="AT47" s="401"/>
      <c r="AU47" s="401"/>
      <c r="AV47" s="401"/>
      <c r="AW47" s="401"/>
      <c r="AX47" s="401"/>
      <c r="AY47" s="401"/>
      <c r="AZ47" s="401"/>
      <c r="BA47" s="401"/>
      <c r="BB47" s="401"/>
      <c r="BC47" s="401"/>
      <c r="BD47" s="401"/>
      <c r="BE47" s="401"/>
      <c r="BF47" s="401"/>
      <c r="BG47" s="401"/>
      <c r="BH47" s="401"/>
      <c r="BI47" s="401"/>
      <c r="BJ47" s="401"/>
      <c r="BK47" s="401"/>
      <c r="BL47" s="401"/>
      <c r="BM47" s="401"/>
      <c r="BN47" s="401"/>
      <c r="BO47" s="401"/>
      <c r="BP47" s="401"/>
      <c r="BQ47" s="401"/>
      <c r="BR47" s="401"/>
      <c r="BS47" s="401"/>
      <c r="BT47" s="401"/>
      <c r="BU47" s="401"/>
      <c r="BV47" s="401"/>
      <c r="BW47" s="401"/>
      <c r="BX47" s="401"/>
      <c r="BY47" s="401"/>
      <c r="BZ47" s="401"/>
      <c r="CA47" s="401"/>
      <c r="CB47" s="401"/>
      <c r="CC47" s="401"/>
      <c r="CD47" s="401"/>
      <c r="CE47" s="401"/>
      <c r="CF47" s="401"/>
      <c r="CG47" s="401"/>
      <c r="CH47" s="401"/>
      <c r="CI47" s="401"/>
      <c r="CJ47" s="401"/>
      <c r="CK47" s="401"/>
      <c r="CL47" s="401"/>
      <c r="CM47" s="401"/>
      <c r="CN47" s="401"/>
      <c r="CO47" s="401"/>
      <c r="CP47" s="401"/>
      <c r="CQ47" s="401"/>
      <c r="CR47" s="401"/>
      <c r="CS47" s="401"/>
      <c r="CT47" s="401"/>
      <c r="CU47" s="401"/>
      <c r="CV47" s="401"/>
      <c r="CW47" s="401"/>
      <c r="CX47" s="401"/>
      <c r="CY47" s="401"/>
      <c r="CZ47" s="401"/>
      <c r="DA47" s="401"/>
      <c r="DB47" s="401"/>
      <c r="DC47" s="401"/>
      <c r="DD47" s="401"/>
      <c r="DE47" s="401"/>
      <c r="DF47" s="401"/>
      <c r="DG47" s="401"/>
      <c r="DH47" s="401"/>
      <c r="DI47" s="401"/>
    </row>
    <row r="48" spans="1:113" x14ac:dyDescent="0.2">
      <c r="E48" s="401" t="s">
        <v>285</v>
      </c>
      <c r="F48" s="401"/>
      <c r="G48" s="401"/>
      <c r="H48" s="401"/>
      <c r="I48" s="401"/>
      <c r="J48" s="401"/>
      <c r="K48" s="401"/>
      <c r="L48" s="401"/>
      <c r="M48" s="401"/>
      <c r="N48" s="401"/>
      <c r="O48" s="401"/>
      <c r="P48" s="401"/>
      <c r="Q48" s="401"/>
      <c r="R48" s="401"/>
      <c r="S48" s="401"/>
      <c r="T48" s="401"/>
      <c r="U48" s="401"/>
      <c r="V48" s="401"/>
      <c r="W48" s="401"/>
      <c r="X48" s="401"/>
      <c r="Y48" s="401"/>
      <c r="Z48" s="401"/>
      <c r="AA48" s="401"/>
      <c r="AB48" s="401"/>
      <c r="AC48" s="401"/>
      <c r="AD48" s="401"/>
      <c r="AE48" s="401"/>
      <c r="AF48" s="401"/>
      <c r="AG48" s="401"/>
      <c r="AH48" s="401"/>
      <c r="AI48" s="401"/>
      <c r="AJ48" s="401"/>
      <c r="AK48" s="401"/>
      <c r="AL48" s="401"/>
      <c r="AM48" s="401"/>
      <c r="AN48" s="401"/>
      <c r="AO48" s="401"/>
      <c r="AP48" s="401"/>
      <c r="AQ48" s="401"/>
      <c r="AR48" s="401"/>
      <c r="AS48" s="401"/>
      <c r="AT48" s="401"/>
      <c r="AU48" s="401"/>
      <c r="AV48" s="401"/>
      <c r="AW48" s="401"/>
      <c r="AX48" s="401"/>
      <c r="AY48" s="401"/>
      <c r="AZ48" s="401"/>
      <c r="BA48" s="401"/>
      <c r="BB48" s="401"/>
      <c r="BC48" s="401"/>
      <c r="BD48" s="401"/>
      <c r="BE48" s="401"/>
      <c r="BF48" s="401"/>
      <c r="BG48" s="401"/>
      <c r="BH48" s="401"/>
      <c r="BI48" s="401"/>
      <c r="BJ48" s="401"/>
      <c r="BK48" s="401"/>
      <c r="BL48" s="401"/>
      <c r="BM48" s="401"/>
      <c r="BN48" s="401"/>
      <c r="BO48" s="401"/>
      <c r="BP48" s="401"/>
      <c r="BQ48" s="401"/>
      <c r="BR48" s="401"/>
      <c r="BS48" s="401"/>
      <c r="BT48" s="401"/>
      <c r="BU48" s="401"/>
      <c r="BV48" s="401"/>
      <c r="BW48" s="401"/>
      <c r="BX48" s="401"/>
      <c r="BY48" s="401"/>
      <c r="BZ48" s="401"/>
      <c r="CA48" s="401"/>
      <c r="CB48" s="401"/>
      <c r="CC48" s="401"/>
      <c r="CD48" s="401"/>
      <c r="CE48" s="401"/>
      <c r="CF48" s="401"/>
      <c r="CG48" s="401"/>
      <c r="CH48" s="401"/>
      <c r="CI48" s="401"/>
      <c r="CJ48" s="401"/>
      <c r="CK48" s="401"/>
      <c r="CL48" s="401"/>
      <c r="CM48" s="401"/>
      <c r="CN48" s="401"/>
      <c r="CO48" s="401"/>
      <c r="CP48" s="401"/>
      <c r="CQ48" s="401"/>
      <c r="CR48" s="401"/>
      <c r="CS48" s="401"/>
      <c r="CT48" s="401"/>
      <c r="CU48" s="401"/>
      <c r="CV48" s="401"/>
      <c r="CW48" s="401"/>
      <c r="CX48" s="401"/>
      <c r="CY48" s="401"/>
      <c r="CZ48" s="401"/>
      <c r="DA48" s="401"/>
      <c r="DB48" s="401"/>
      <c r="DC48" s="401"/>
      <c r="DD48" s="401"/>
      <c r="DE48" s="401"/>
      <c r="DF48" s="401"/>
      <c r="DG48" s="401"/>
      <c r="DH48" s="401"/>
      <c r="DI48" s="401"/>
    </row>
    <row r="49" spans="5:113" x14ac:dyDescent="0.2">
      <c r="E49" s="401" t="s">
        <v>286</v>
      </c>
      <c r="F49" s="401"/>
      <c r="G49" s="401"/>
      <c r="H49" s="401"/>
      <c r="I49" s="401"/>
      <c r="J49" s="401"/>
      <c r="K49" s="401"/>
      <c r="L49" s="401"/>
      <c r="M49" s="401"/>
      <c r="N49" s="401"/>
      <c r="O49" s="401"/>
      <c r="P49" s="401"/>
      <c r="Q49" s="401"/>
      <c r="R49" s="401"/>
      <c r="S49" s="401"/>
      <c r="T49" s="401"/>
      <c r="U49" s="401"/>
      <c r="V49" s="401"/>
      <c r="W49" s="401"/>
      <c r="X49" s="401"/>
      <c r="Y49" s="401"/>
      <c r="Z49" s="401"/>
      <c r="AA49" s="401"/>
      <c r="AB49" s="401"/>
      <c r="AC49" s="401"/>
      <c r="AD49" s="401"/>
      <c r="AE49" s="401"/>
      <c r="AF49" s="401"/>
      <c r="AG49" s="401"/>
      <c r="AH49" s="401"/>
      <c r="AI49" s="401"/>
      <c r="AJ49" s="401"/>
      <c r="AK49" s="401"/>
      <c r="AL49" s="401"/>
      <c r="AM49" s="401"/>
      <c r="AN49" s="401"/>
      <c r="AO49" s="401"/>
      <c r="AP49" s="401"/>
      <c r="AQ49" s="401"/>
      <c r="AR49" s="401"/>
      <c r="AS49" s="401"/>
      <c r="AT49" s="401"/>
      <c r="AU49" s="401"/>
      <c r="AV49" s="401"/>
      <c r="AW49" s="401"/>
      <c r="AX49" s="401"/>
      <c r="AY49" s="401"/>
      <c r="AZ49" s="401"/>
      <c r="BA49" s="401"/>
      <c r="BB49" s="401"/>
      <c r="BC49" s="401"/>
      <c r="BD49" s="401"/>
      <c r="BE49" s="401"/>
      <c r="BF49" s="401"/>
      <c r="BG49" s="401"/>
      <c r="BH49" s="401"/>
      <c r="BI49" s="401"/>
      <c r="BJ49" s="401"/>
      <c r="BK49" s="401"/>
      <c r="BL49" s="401"/>
      <c r="BM49" s="401"/>
      <c r="BN49" s="401"/>
      <c r="BO49" s="401"/>
      <c r="BP49" s="401"/>
      <c r="BQ49" s="401"/>
      <c r="BR49" s="401"/>
      <c r="BS49" s="401"/>
      <c r="BT49" s="401"/>
      <c r="BU49" s="401"/>
      <c r="BV49" s="401"/>
      <c r="BW49" s="401"/>
      <c r="BX49" s="401"/>
      <c r="BY49" s="401"/>
      <c r="BZ49" s="401"/>
      <c r="CA49" s="401"/>
      <c r="CB49" s="401"/>
      <c r="CC49" s="401"/>
      <c r="CD49" s="401"/>
      <c r="CE49" s="401"/>
      <c r="CF49" s="401"/>
      <c r="CG49" s="401"/>
      <c r="CH49" s="401"/>
      <c r="CI49" s="401"/>
      <c r="CJ49" s="401"/>
      <c r="CK49" s="401"/>
      <c r="CL49" s="401"/>
      <c r="CM49" s="401"/>
      <c r="CN49" s="401"/>
      <c r="CO49" s="401"/>
      <c r="CP49" s="401"/>
      <c r="CQ49" s="401"/>
      <c r="CR49" s="401"/>
      <c r="CS49" s="401"/>
      <c r="CT49" s="401"/>
      <c r="CU49" s="401"/>
      <c r="CV49" s="401"/>
      <c r="CW49" s="401"/>
      <c r="CX49" s="401"/>
      <c r="CY49" s="401"/>
      <c r="CZ49" s="401"/>
      <c r="DA49" s="401"/>
      <c r="DB49" s="401"/>
      <c r="DC49" s="401"/>
      <c r="DD49" s="401"/>
      <c r="DE49" s="401"/>
      <c r="DF49" s="401"/>
      <c r="DG49" s="401"/>
      <c r="DH49" s="401"/>
      <c r="DI49" s="401"/>
    </row>
    <row r="50" spans="5:113" x14ac:dyDescent="0.2">
      <c r="E50" s="401" t="s">
        <v>194</v>
      </c>
      <c r="F50" s="401"/>
      <c r="G50" s="401"/>
      <c r="H50" s="401"/>
      <c r="I50" s="401"/>
      <c r="J50" s="401"/>
      <c r="K50" s="401"/>
      <c r="L50" s="401"/>
      <c r="M50" s="401"/>
      <c r="N50" s="401"/>
      <c r="O50" s="401"/>
      <c r="P50" s="401"/>
      <c r="Q50" s="401"/>
      <c r="R50" s="401"/>
      <c r="S50" s="401"/>
      <c r="T50" s="401"/>
      <c r="U50" s="401"/>
      <c r="V50" s="401"/>
      <c r="W50" s="401"/>
      <c r="X50" s="401"/>
      <c r="Y50" s="401"/>
      <c r="Z50" s="401"/>
      <c r="AA50" s="401"/>
      <c r="AB50" s="401"/>
      <c r="AC50" s="401"/>
      <c r="AD50" s="401"/>
      <c r="AE50" s="401"/>
      <c r="AF50" s="401"/>
      <c r="AG50" s="401"/>
      <c r="AH50" s="401"/>
      <c r="AI50" s="401"/>
      <c r="AJ50" s="401"/>
      <c r="AK50" s="401"/>
      <c r="AL50" s="401"/>
      <c r="AM50" s="401"/>
      <c r="AN50" s="401"/>
      <c r="AO50" s="401"/>
      <c r="AP50" s="401"/>
      <c r="AQ50" s="401"/>
      <c r="AR50" s="401"/>
      <c r="AS50" s="401"/>
      <c r="AT50" s="401"/>
      <c r="AU50" s="401"/>
      <c r="AV50" s="401"/>
      <c r="AW50" s="401"/>
      <c r="AX50" s="401"/>
      <c r="AY50" s="401"/>
      <c r="AZ50" s="401"/>
      <c r="BA50" s="401"/>
      <c r="BB50" s="401"/>
      <c r="BC50" s="401"/>
      <c r="BD50" s="401"/>
      <c r="BE50" s="401"/>
      <c r="BF50" s="401"/>
      <c r="BG50" s="401"/>
      <c r="BH50" s="401"/>
      <c r="BI50" s="401"/>
      <c r="BJ50" s="401"/>
      <c r="BK50" s="401"/>
      <c r="BL50" s="401"/>
      <c r="BM50" s="401"/>
      <c r="BN50" s="401"/>
      <c r="BO50" s="401"/>
      <c r="BP50" s="401"/>
      <c r="BQ50" s="401"/>
      <c r="BR50" s="401"/>
      <c r="BS50" s="401"/>
      <c r="BT50" s="401"/>
      <c r="BU50" s="401"/>
      <c r="BV50" s="401"/>
      <c r="BW50" s="401"/>
      <c r="BX50" s="401"/>
      <c r="BY50" s="401"/>
      <c r="BZ50" s="401"/>
      <c r="CA50" s="401"/>
      <c r="CB50" s="401"/>
      <c r="CC50" s="401"/>
      <c r="CD50" s="401"/>
      <c r="CE50" s="401"/>
      <c r="CF50" s="401"/>
      <c r="CG50" s="401"/>
      <c r="CH50" s="401"/>
      <c r="CI50" s="401"/>
      <c r="CJ50" s="401"/>
      <c r="CK50" s="401"/>
      <c r="CL50" s="401"/>
      <c r="CM50" s="401"/>
      <c r="CN50" s="401"/>
      <c r="CO50" s="401"/>
      <c r="CP50" s="401"/>
      <c r="CQ50" s="401"/>
      <c r="CR50" s="401"/>
      <c r="CS50" s="401"/>
      <c r="CT50" s="401"/>
      <c r="CU50" s="401"/>
      <c r="CV50" s="401"/>
      <c r="CW50" s="401"/>
      <c r="CX50" s="401"/>
      <c r="CY50" s="401"/>
      <c r="CZ50" s="401"/>
      <c r="DA50" s="401"/>
      <c r="DB50" s="401"/>
      <c r="DC50" s="401"/>
      <c r="DD50" s="401"/>
      <c r="DE50" s="401"/>
      <c r="DF50" s="401"/>
      <c r="DG50" s="401"/>
      <c r="DH50" s="401"/>
      <c r="DI50" s="401"/>
    </row>
    <row r="51" spans="5:113" x14ac:dyDescent="0.2">
      <c r="E51" s="401" t="s">
        <v>289</v>
      </c>
      <c r="F51" s="401"/>
      <c r="G51" s="401"/>
      <c r="H51" s="401"/>
      <c r="I51" s="401"/>
      <c r="J51" s="401"/>
      <c r="K51" s="401"/>
      <c r="L51" s="401"/>
      <c r="M51" s="401"/>
      <c r="N51" s="401"/>
      <c r="O51" s="401"/>
      <c r="P51" s="401"/>
      <c r="Q51" s="401"/>
      <c r="R51" s="401"/>
      <c r="S51" s="401"/>
      <c r="T51" s="401"/>
      <c r="U51" s="401"/>
      <c r="V51" s="401"/>
      <c r="W51" s="401"/>
      <c r="X51" s="401"/>
      <c r="Y51" s="401"/>
      <c r="Z51" s="401"/>
      <c r="AA51" s="401"/>
      <c r="AB51" s="401"/>
      <c r="AC51" s="401"/>
      <c r="AD51" s="401"/>
      <c r="AE51" s="401"/>
      <c r="AF51" s="401"/>
      <c r="AG51" s="401"/>
      <c r="AH51" s="401"/>
      <c r="AI51" s="401"/>
      <c r="AJ51" s="401"/>
      <c r="AK51" s="401"/>
      <c r="AL51" s="401"/>
      <c r="AM51" s="401"/>
      <c r="AN51" s="401"/>
      <c r="AO51" s="401"/>
      <c r="AP51" s="401"/>
      <c r="AQ51" s="401"/>
      <c r="AR51" s="401"/>
      <c r="AS51" s="401"/>
      <c r="AT51" s="401"/>
      <c r="AU51" s="401"/>
      <c r="AV51" s="401"/>
      <c r="AW51" s="401"/>
      <c r="AX51" s="401"/>
      <c r="AY51" s="401"/>
      <c r="AZ51" s="401"/>
      <c r="BA51" s="401"/>
      <c r="BB51" s="401"/>
      <c r="BC51" s="401"/>
      <c r="BD51" s="401"/>
      <c r="BE51" s="401"/>
      <c r="BF51" s="401"/>
      <c r="BG51" s="401"/>
      <c r="BH51" s="401"/>
      <c r="BI51" s="401"/>
      <c r="BJ51" s="401"/>
      <c r="BK51" s="401"/>
      <c r="BL51" s="401"/>
      <c r="BM51" s="401"/>
      <c r="BN51" s="401"/>
      <c r="BO51" s="401"/>
      <c r="BP51" s="401"/>
      <c r="BQ51" s="401"/>
      <c r="BR51" s="401"/>
      <c r="BS51" s="401"/>
      <c r="BT51" s="401"/>
      <c r="BU51" s="401"/>
      <c r="BV51" s="401"/>
      <c r="BW51" s="401"/>
      <c r="BX51" s="401"/>
      <c r="BY51" s="401"/>
      <c r="BZ51" s="401"/>
      <c r="CA51" s="401"/>
      <c r="CB51" s="401"/>
      <c r="CC51" s="401"/>
      <c r="CD51" s="401"/>
      <c r="CE51" s="401"/>
      <c r="CF51" s="401"/>
      <c r="CG51" s="401"/>
      <c r="CH51" s="401"/>
      <c r="CI51" s="401"/>
      <c r="CJ51" s="401"/>
      <c r="CK51" s="401"/>
      <c r="CL51" s="401"/>
      <c r="CM51" s="401"/>
      <c r="CN51" s="401"/>
      <c r="CO51" s="401"/>
      <c r="CP51" s="401"/>
      <c r="CQ51" s="401"/>
      <c r="CR51" s="401"/>
      <c r="CS51" s="401"/>
      <c r="CT51" s="401"/>
      <c r="CU51" s="401"/>
      <c r="CV51" s="401"/>
      <c r="CW51" s="401"/>
      <c r="CX51" s="401"/>
      <c r="CY51" s="401"/>
      <c r="CZ51" s="401"/>
      <c r="DA51" s="401"/>
      <c r="DB51" s="401"/>
      <c r="DC51" s="401"/>
      <c r="DD51" s="401"/>
      <c r="DE51" s="401"/>
      <c r="DF51" s="401"/>
      <c r="DG51" s="401"/>
      <c r="DH51" s="401"/>
      <c r="DI51" s="401"/>
    </row>
    <row r="52" spans="5:113" x14ac:dyDescent="0.2">
      <c r="E52" s="401" t="s">
        <v>291</v>
      </c>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1"/>
      <c r="AL52" s="401"/>
      <c r="AM52" s="401"/>
      <c r="AN52" s="401"/>
      <c r="AO52" s="401"/>
      <c r="AP52" s="401"/>
      <c r="AQ52" s="401"/>
      <c r="AR52" s="401"/>
      <c r="AS52" s="401"/>
      <c r="AT52" s="401"/>
      <c r="AU52" s="401"/>
      <c r="AV52" s="401"/>
      <c r="AW52" s="401"/>
      <c r="AX52" s="401"/>
      <c r="AY52" s="401"/>
      <c r="AZ52" s="401"/>
      <c r="BA52" s="401"/>
      <c r="BB52" s="401"/>
      <c r="BC52" s="401"/>
      <c r="BD52" s="401"/>
      <c r="BE52" s="401"/>
      <c r="BF52" s="401"/>
      <c r="BG52" s="401"/>
      <c r="BH52" s="401"/>
      <c r="BI52" s="401"/>
      <c r="BJ52" s="401"/>
      <c r="BK52" s="401"/>
      <c r="BL52" s="401"/>
      <c r="BM52" s="401"/>
      <c r="BN52" s="401"/>
      <c r="BO52" s="401"/>
      <c r="BP52" s="401"/>
      <c r="BQ52" s="401"/>
      <c r="BR52" s="401"/>
      <c r="BS52" s="401"/>
      <c r="BT52" s="401"/>
      <c r="BU52" s="401"/>
      <c r="BV52" s="401"/>
      <c r="BW52" s="401"/>
      <c r="BX52" s="401"/>
      <c r="BY52" s="401"/>
      <c r="BZ52" s="401"/>
      <c r="CA52" s="401"/>
      <c r="CB52" s="401"/>
      <c r="CC52" s="401"/>
      <c r="CD52" s="401"/>
      <c r="CE52" s="401"/>
      <c r="CF52" s="401"/>
      <c r="CG52" s="401"/>
      <c r="CH52" s="401"/>
      <c r="CI52" s="401"/>
      <c r="CJ52" s="401"/>
      <c r="CK52" s="401"/>
      <c r="CL52" s="401"/>
      <c r="CM52" s="401"/>
      <c r="CN52" s="401"/>
      <c r="CO52" s="401"/>
      <c r="CP52" s="401"/>
      <c r="CQ52" s="401"/>
      <c r="CR52" s="401"/>
      <c r="CS52" s="401"/>
      <c r="CT52" s="401"/>
      <c r="CU52" s="401"/>
      <c r="CV52" s="401"/>
      <c r="CW52" s="401"/>
      <c r="CX52" s="401"/>
      <c r="CY52" s="401"/>
      <c r="CZ52" s="401"/>
      <c r="DA52" s="401"/>
      <c r="DB52" s="401"/>
      <c r="DC52" s="401"/>
      <c r="DD52" s="401"/>
      <c r="DE52" s="401"/>
      <c r="DF52" s="401"/>
      <c r="DG52" s="401"/>
      <c r="DH52" s="401"/>
      <c r="DI52" s="401"/>
    </row>
    <row r="53" spans="5:113" x14ac:dyDescent="0.2">
      <c r="E53" s="401" t="s">
        <v>292</v>
      </c>
      <c r="F53" s="401"/>
      <c r="G53" s="401"/>
      <c r="H53" s="401"/>
      <c r="I53" s="401"/>
      <c r="J53" s="401"/>
      <c r="K53" s="401"/>
      <c r="L53" s="401"/>
      <c r="M53" s="401"/>
      <c r="N53" s="401"/>
      <c r="O53" s="401"/>
      <c r="P53" s="401"/>
      <c r="Q53" s="401"/>
      <c r="R53" s="401"/>
      <c r="S53" s="401"/>
      <c r="T53" s="401"/>
      <c r="U53" s="401"/>
      <c r="V53" s="401"/>
      <c r="W53" s="401"/>
      <c r="X53" s="401"/>
      <c r="Y53" s="401"/>
      <c r="Z53" s="401"/>
      <c r="AA53" s="401"/>
      <c r="AB53" s="401"/>
      <c r="AC53" s="401"/>
      <c r="AD53" s="401"/>
      <c r="AE53" s="401"/>
      <c r="AF53" s="401"/>
      <c r="AG53" s="401"/>
      <c r="AH53" s="401"/>
      <c r="AI53" s="401"/>
      <c r="AJ53" s="401"/>
      <c r="AK53" s="401"/>
      <c r="AL53" s="401"/>
      <c r="AM53" s="401"/>
      <c r="AN53" s="401"/>
      <c r="AO53" s="401"/>
      <c r="AP53" s="401"/>
      <c r="AQ53" s="401"/>
      <c r="AR53" s="401"/>
      <c r="AS53" s="401"/>
      <c r="AT53" s="401"/>
      <c r="AU53" s="401"/>
      <c r="AV53" s="401"/>
      <c r="AW53" s="401"/>
      <c r="AX53" s="401"/>
      <c r="AY53" s="401"/>
      <c r="AZ53" s="401"/>
      <c r="BA53" s="401"/>
      <c r="BB53" s="401"/>
      <c r="BC53" s="401"/>
      <c r="BD53" s="401"/>
      <c r="BE53" s="401"/>
      <c r="BF53" s="401"/>
      <c r="BG53" s="401"/>
      <c r="BH53" s="401"/>
      <c r="BI53" s="401"/>
      <c r="BJ53" s="401"/>
      <c r="BK53" s="401"/>
      <c r="BL53" s="401"/>
      <c r="BM53" s="401"/>
      <c r="BN53" s="401"/>
      <c r="BO53" s="401"/>
      <c r="BP53" s="401"/>
      <c r="BQ53" s="401"/>
      <c r="BR53" s="401"/>
      <c r="BS53" s="401"/>
      <c r="BT53" s="401"/>
      <c r="BU53" s="401"/>
      <c r="BV53" s="401"/>
      <c r="BW53" s="401"/>
      <c r="BX53" s="401"/>
      <c r="BY53" s="401"/>
      <c r="BZ53" s="401"/>
      <c r="CA53" s="401"/>
      <c r="CB53" s="401"/>
      <c r="CC53" s="401"/>
      <c r="CD53" s="401"/>
      <c r="CE53" s="401"/>
      <c r="CF53" s="401"/>
      <c r="CG53" s="401"/>
      <c r="CH53" s="401"/>
      <c r="CI53" s="401"/>
      <c r="CJ53" s="401"/>
      <c r="CK53" s="401"/>
      <c r="CL53" s="401"/>
      <c r="CM53" s="401"/>
      <c r="CN53" s="401"/>
      <c r="CO53" s="401"/>
      <c r="CP53" s="401"/>
      <c r="CQ53" s="401"/>
      <c r="CR53" s="401"/>
      <c r="CS53" s="401"/>
      <c r="CT53" s="401"/>
      <c r="CU53" s="401"/>
      <c r="CV53" s="401"/>
      <c r="CW53" s="401"/>
      <c r="CX53" s="401"/>
      <c r="CY53" s="401"/>
      <c r="CZ53" s="401"/>
      <c r="DA53" s="401"/>
      <c r="DB53" s="401"/>
      <c r="DC53" s="401"/>
      <c r="DD53" s="401"/>
      <c r="DE53" s="401"/>
      <c r="DF53" s="401"/>
      <c r="DG53" s="401"/>
      <c r="DH53" s="401"/>
      <c r="DI53" s="401"/>
    </row>
    <row r="54" spans="5:113" x14ac:dyDescent="0.2"/>
    <row r="55" spans="5:113" x14ac:dyDescent="0.2"/>
    <row r="56" spans="5:113" x14ac:dyDescent="0.2"/>
  </sheetData>
  <sheetProtection algorithmName="SHA-512" hashValue="9Ffs4sTyQqsrckrbM2US0G6EEdLMm2ha+YvxEVAG4+y63Bonp68J+E/wq/8Ez4KNswkAEh8p5ULFixLIZs8jFw==" saltValue="wcI4e1HqWnX5gCniykJhj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3</v>
      </c>
      <c r="K32" s="185"/>
      <c r="L32" s="185"/>
      <c r="M32" s="185"/>
      <c r="N32" s="185"/>
      <c r="O32" s="185"/>
      <c r="P32" s="185"/>
    </row>
    <row r="33" spans="1:16" ht="39" customHeight="1" x14ac:dyDescent="0.2">
      <c r="A33" s="185"/>
      <c r="B33" s="186" t="s">
        <v>14</v>
      </c>
      <c r="C33" s="192"/>
      <c r="D33" s="192"/>
      <c r="E33" s="194" t="s">
        <v>18</v>
      </c>
      <c r="F33" s="195" t="s">
        <v>2</v>
      </c>
      <c r="G33" s="198" t="s">
        <v>522</v>
      </c>
      <c r="H33" s="198" t="s">
        <v>523</v>
      </c>
      <c r="I33" s="198" t="s">
        <v>524</v>
      </c>
      <c r="J33" s="201" t="s">
        <v>247</v>
      </c>
      <c r="K33" s="185"/>
      <c r="L33" s="185"/>
      <c r="M33" s="185"/>
      <c r="N33" s="185"/>
      <c r="O33" s="185"/>
      <c r="P33" s="185"/>
    </row>
    <row r="34" spans="1:16" ht="39" customHeight="1" x14ac:dyDescent="0.2">
      <c r="A34" s="185"/>
      <c r="B34" s="187"/>
      <c r="C34" s="1048" t="s">
        <v>447</v>
      </c>
      <c r="D34" s="1048"/>
      <c r="E34" s="1049"/>
      <c r="F34" s="196">
        <v>9.19</v>
      </c>
      <c r="G34" s="199">
        <v>6.97</v>
      </c>
      <c r="H34" s="199">
        <v>12.3</v>
      </c>
      <c r="I34" s="199">
        <v>9.6300000000000008</v>
      </c>
      <c r="J34" s="202">
        <v>12.23</v>
      </c>
      <c r="K34" s="185"/>
      <c r="L34" s="185"/>
      <c r="M34" s="185"/>
      <c r="N34" s="185"/>
      <c r="O34" s="185"/>
      <c r="P34" s="185"/>
    </row>
    <row r="35" spans="1:16" ht="39" customHeight="1" x14ac:dyDescent="0.2">
      <c r="A35" s="185"/>
      <c r="B35" s="188"/>
      <c r="C35" s="1044" t="s">
        <v>459</v>
      </c>
      <c r="D35" s="1044"/>
      <c r="E35" s="1045"/>
      <c r="F35" s="197">
        <v>2.5099999999999998</v>
      </c>
      <c r="G35" s="200">
        <v>3.38</v>
      </c>
      <c r="H35" s="200">
        <v>5.71</v>
      </c>
      <c r="I35" s="200">
        <v>7.4</v>
      </c>
      <c r="J35" s="203">
        <v>7.89</v>
      </c>
      <c r="K35" s="185"/>
      <c r="L35" s="185"/>
      <c r="M35" s="185"/>
      <c r="N35" s="185"/>
      <c r="O35" s="185"/>
      <c r="P35" s="185"/>
    </row>
    <row r="36" spans="1:16" ht="39" customHeight="1" x14ac:dyDescent="0.2">
      <c r="A36" s="185"/>
      <c r="B36" s="188"/>
      <c r="C36" s="1044" t="s">
        <v>457</v>
      </c>
      <c r="D36" s="1044"/>
      <c r="E36" s="1045"/>
      <c r="F36" s="197">
        <v>3.5</v>
      </c>
      <c r="G36" s="200">
        <v>4.3600000000000003</v>
      </c>
      <c r="H36" s="200">
        <v>3.96</v>
      </c>
      <c r="I36" s="200">
        <v>3.93</v>
      </c>
      <c r="J36" s="203">
        <v>3.98</v>
      </c>
      <c r="K36" s="185"/>
      <c r="L36" s="185"/>
      <c r="M36" s="185"/>
      <c r="N36" s="185"/>
      <c r="O36" s="185"/>
      <c r="P36" s="185"/>
    </row>
    <row r="37" spans="1:16" ht="39" customHeight="1" x14ac:dyDescent="0.2">
      <c r="A37" s="185"/>
      <c r="B37" s="188"/>
      <c r="C37" s="1044" t="s">
        <v>276</v>
      </c>
      <c r="D37" s="1044"/>
      <c r="E37" s="1045"/>
      <c r="F37" s="197">
        <v>0.04</v>
      </c>
      <c r="G37" s="200">
        <v>1.28</v>
      </c>
      <c r="H37" s="200">
        <v>1.74</v>
      </c>
      <c r="I37" s="200">
        <v>2.79</v>
      </c>
      <c r="J37" s="203">
        <v>3.56</v>
      </c>
      <c r="K37" s="185"/>
      <c r="L37" s="185"/>
      <c r="M37" s="185"/>
      <c r="N37" s="185"/>
      <c r="O37" s="185"/>
      <c r="P37" s="185"/>
    </row>
    <row r="38" spans="1:16" ht="39" customHeight="1" x14ac:dyDescent="0.2">
      <c r="A38" s="185"/>
      <c r="B38" s="188"/>
      <c r="C38" s="1044" t="s">
        <v>345</v>
      </c>
      <c r="D38" s="1044"/>
      <c r="E38" s="1045"/>
      <c r="F38" s="197" t="s">
        <v>140</v>
      </c>
      <c r="G38" s="200">
        <v>0.89</v>
      </c>
      <c r="H38" s="200">
        <v>1.46</v>
      </c>
      <c r="I38" s="200">
        <v>2.15</v>
      </c>
      <c r="J38" s="203">
        <v>2.86</v>
      </c>
      <c r="K38" s="185"/>
      <c r="L38" s="185"/>
      <c r="M38" s="185"/>
      <c r="N38" s="185"/>
      <c r="O38" s="185"/>
      <c r="P38" s="185"/>
    </row>
    <row r="39" spans="1:16" ht="39" customHeight="1" x14ac:dyDescent="0.2">
      <c r="A39" s="185"/>
      <c r="B39" s="188"/>
      <c r="C39" s="1044" t="s">
        <v>455</v>
      </c>
      <c r="D39" s="1044"/>
      <c r="E39" s="1045"/>
      <c r="F39" s="197">
        <v>1.1299999999999999</v>
      </c>
      <c r="G39" s="200">
        <v>1.1499999999999999</v>
      </c>
      <c r="H39" s="200">
        <v>1.35</v>
      </c>
      <c r="I39" s="200">
        <v>0.61</v>
      </c>
      <c r="J39" s="203">
        <v>1.04</v>
      </c>
      <c r="K39" s="185"/>
      <c r="L39" s="185"/>
      <c r="M39" s="185"/>
      <c r="N39" s="185"/>
      <c r="O39" s="185"/>
      <c r="P39" s="185"/>
    </row>
    <row r="40" spans="1:16" ht="39" customHeight="1" x14ac:dyDescent="0.2">
      <c r="A40" s="185"/>
      <c r="B40" s="188"/>
      <c r="C40" s="1044" t="s">
        <v>456</v>
      </c>
      <c r="D40" s="1044"/>
      <c r="E40" s="1045"/>
      <c r="F40" s="197">
        <v>0.03</v>
      </c>
      <c r="G40" s="200">
        <v>0.04</v>
      </c>
      <c r="H40" s="200">
        <v>0.03</v>
      </c>
      <c r="I40" s="200">
        <v>0.02</v>
      </c>
      <c r="J40" s="203">
        <v>0.04</v>
      </c>
      <c r="K40" s="185"/>
      <c r="L40" s="185"/>
      <c r="M40" s="185"/>
      <c r="N40" s="185"/>
      <c r="O40" s="185"/>
      <c r="P40" s="185"/>
    </row>
    <row r="41" spans="1:16" ht="39" customHeight="1" x14ac:dyDescent="0.2">
      <c r="A41" s="185"/>
      <c r="B41" s="188"/>
      <c r="C41" s="1044"/>
      <c r="D41" s="1044"/>
      <c r="E41" s="1045"/>
      <c r="F41" s="197"/>
      <c r="G41" s="200"/>
      <c r="H41" s="200"/>
      <c r="I41" s="200"/>
      <c r="J41" s="203"/>
      <c r="K41" s="185"/>
      <c r="L41" s="185"/>
      <c r="M41" s="185"/>
      <c r="N41" s="185"/>
      <c r="O41" s="185"/>
      <c r="P41" s="185"/>
    </row>
    <row r="42" spans="1:16" ht="39" customHeight="1" x14ac:dyDescent="0.2">
      <c r="A42" s="185"/>
      <c r="B42" s="189"/>
      <c r="C42" s="1044" t="s">
        <v>526</v>
      </c>
      <c r="D42" s="1044"/>
      <c r="E42" s="1045"/>
      <c r="F42" s="197" t="s">
        <v>140</v>
      </c>
      <c r="G42" s="200" t="s">
        <v>140</v>
      </c>
      <c r="H42" s="200" t="s">
        <v>140</v>
      </c>
      <c r="I42" s="200" t="s">
        <v>140</v>
      </c>
      <c r="J42" s="203" t="s">
        <v>140</v>
      </c>
      <c r="K42" s="185"/>
      <c r="L42" s="185"/>
      <c r="M42" s="185"/>
      <c r="N42" s="185"/>
      <c r="O42" s="185"/>
      <c r="P42" s="185"/>
    </row>
    <row r="43" spans="1:16" ht="39" customHeight="1" x14ac:dyDescent="0.2">
      <c r="A43" s="185"/>
      <c r="B43" s="190"/>
      <c r="C43" s="1046" t="s">
        <v>482</v>
      </c>
      <c r="D43" s="1046"/>
      <c r="E43" s="1047"/>
      <c r="F43" s="175">
        <v>0.2</v>
      </c>
      <c r="G43" s="179" t="s">
        <v>140</v>
      </c>
      <c r="H43" s="179" t="s">
        <v>140</v>
      </c>
      <c r="I43" s="179" t="s">
        <v>140</v>
      </c>
      <c r="J43" s="184" t="s">
        <v>140</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q6L5+JiFz/fcZAZ01kEoaCU1prNKgZhyJ+SHCq7AJmg1i9G+/GtlqcmJnfPncScVk7g4YJLZFMU8dj+MG83vRw==" saltValue="LbiHvl7GGephcbYn59mfy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0" t="s">
        <v>21</v>
      </c>
      <c r="P43" s="85"/>
      <c r="Q43" s="85"/>
      <c r="R43" s="85"/>
      <c r="S43" s="85"/>
      <c r="T43" s="85"/>
      <c r="U43" s="85"/>
    </row>
    <row r="44" spans="1:21" ht="30.75" customHeight="1" x14ac:dyDescent="0.2">
      <c r="A44" s="85"/>
      <c r="B44" s="204" t="s">
        <v>24</v>
      </c>
      <c r="C44" s="210"/>
      <c r="D44" s="210"/>
      <c r="E44" s="218"/>
      <c r="F44" s="218"/>
      <c r="G44" s="218"/>
      <c r="H44" s="218"/>
      <c r="I44" s="218"/>
      <c r="J44" s="221" t="s">
        <v>18</v>
      </c>
      <c r="K44" s="223" t="s">
        <v>2</v>
      </c>
      <c r="L44" s="232" t="s">
        <v>522</v>
      </c>
      <c r="M44" s="232" t="s">
        <v>523</v>
      </c>
      <c r="N44" s="232" t="s">
        <v>524</v>
      </c>
      <c r="O44" s="241" t="s">
        <v>247</v>
      </c>
      <c r="P44" s="85"/>
      <c r="Q44" s="85"/>
      <c r="R44" s="85"/>
      <c r="S44" s="85"/>
      <c r="T44" s="85"/>
      <c r="U44" s="85"/>
    </row>
    <row r="45" spans="1:21" ht="30.75" customHeight="1" x14ac:dyDescent="0.2">
      <c r="A45" s="85"/>
      <c r="B45" s="1065" t="s">
        <v>26</v>
      </c>
      <c r="C45" s="1066"/>
      <c r="D45" s="213"/>
      <c r="E45" s="1079" t="s">
        <v>23</v>
      </c>
      <c r="F45" s="1079"/>
      <c r="G45" s="1079"/>
      <c r="H45" s="1079"/>
      <c r="I45" s="1079"/>
      <c r="J45" s="1080"/>
      <c r="K45" s="224">
        <v>2839</v>
      </c>
      <c r="L45" s="233">
        <v>2866</v>
      </c>
      <c r="M45" s="233">
        <v>3205</v>
      </c>
      <c r="N45" s="233">
        <v>3219</v>
      </c>
      <c r="O45" s="242">
        <v>3153</v>
      </c>
      <c r="P45" s="85"/>
      <c r="Q45" s="85"/>
      <c r="R45" s="85"/>
      <c r="S45" s="85"/>
      <c r="T45" s="85"/>
      <c r="U45" s="85"/>
    </row>
    <row r="46" spans="1:21" ht="30.75" customHeight="1" x14ac:dyDescent="0.2">
      <c r="A46" s="85"/>
      <c r="B46" s="1067"/>
      <c r="C46" s="1068"/>
      <c r="D46" s="214"/>
      <c r="E46" s="1071" t="s">
        <v>29</v>
      </c>
      <c r="F46" s="1071"/>
      <c r="G46" s="1071"/>
      <c r="H46" s="1071"/>
      <c r="I46" s="1071"/>
      <c r="J46" s="1072"/>
      <c r="K46" s="225" t="s">
        <v>140</v>
      </c>
      <c r="L46" s="234" t="s">
        <v>140</v>
      </c>
      <c r="M46" s="234" t="s">
        <v>140</v>
      </c>
      <c r="N46" s="234" t="s">
        <v>140</v>
      </c>
      <c r="O46" s="243" t="s">
        <v>140</v>
      </c>
      <c r="P46" s="85"/>
      <c r="Q46" s="85"/>
      <c r="R46" s="85"/>
      <c r="S46" s="85"/>
      <c r="T46" s="85"/>
      <c r="U46" s="85"/>
    </row>
    <row r="47" spans="1:21" ht="30.75" customHeight="1" x14ac:dyDescent="0.2">
      <c r="A47" s="85"/>
      <c r="B47" s="1067"/>
      <c r="C47" s="1068"/>
      <c r="D47" s="214"/>
      <c r="E47" s="1071" t="s">
        <v>32</v>
      </c>
      <c r="F47" s="1071"/>
      <c r="G47" s="1071"/>
      <c r="H47" s="1071"/>
      <c r="I47" s="1071"/>
      <c r="J47" s="1072"/>
      <c r="K47" s="225" t="s">
        <v>140</v>
      </c>
      <c r="L47" s="234" t="s">
        <v>140</v>
      </c>
      <c r="M47" s="234" t="s">
        <v>140</v>
      </c>
      <c r="N47" s="234" t="s">
        <v>140</v>
      </c>
      <c r="O47" s="243" t="s">
        <v>140</v>
      </c>
      <c r="P47" s="85"/>
      <c r="Q47" s="85"/>
      <c r="R47" s="85"/>
      <c r="S47" s="85"/>
      <c r="T47" s="85"/>
      <c r="U47" s="85"/>
    </row>
    <row r="48" spans="1:21" ht="30.75" customHeight="1" x14ac:dyDescent="0.2">
      <c r="A48" s="85"/>
      <c r="B48" s="1067"/>
      <c r="C48" s="1068"/>
      <c r="D48" s="214"/>
      <c r="E48" s="1071" t="s">
        <v>38</v>
      </c>
      <c r="F48" s="1071"/>
      <c r="G48" s="1071"/>
      <c r="H48" s="1071"/>
      <c r="I48" s="1071"/>
      <c r="J48" s="1072"/>
      <c r="K48" s="225">
        <v>735</v>
      </c>
      <c r="L48" s="234">
        <v>692</v>
      </c>
      <c r="M48" s="234">
        <v>646</v>
      </c>
      <c r="N48" s="234">
        <v>619</v>
      </c>
      <c r="O48" s="243">
        <v>647</v>
      </c>
      <c r="P48" s="85"/>
      <c r="Q48" s="85"/>
      <c r="R48" s="85"/>
      <c r="S48" s="85"/>
      <c r="T48" s="85"/>
      <c r="U48" s="85"/>
    </row>
    <row r="49" spans="1:21" ht="30.75" customHeight="1" x14ac:dyDescent="0.2">
      <c r="A49" s="85"/>
      <c r="B49" s="1067"/>
      <c r="C49" s="1068"/>
      <c r="D49" s="214"/>
      <c r="E49" s="1071" t="s">
        <v>0</v>
      </c>
      <c r="F49" s="1071"/>
      <c r="G49" s="1071"/>
      <c r="H49" s="1071"/>
      <c r="I49" s="1071"/>
      <c r="J49" s="1072"/>
      <c r="K49" s="225">
        <v>8</v>
      </c>
      <c r="L49" s="234">
        <v>8</v>
      </c>
      <c r="M49" s="234">
        <v>7</v>
      </c>
      <c r="N49" s="234">
        <v>7</v>
      </c>
      <c r="O49" s="243">
        <v>6</v>
      </c>
      <c r="P49" s="85"/>
      <c r="Q49" s="85"/>
      <c r="R49" s="85"/>
      <c r="S49" s="85"/>
      <c r="T49" s="85"/>
      <c r="U49" s="85"/>
    </row>
    <row r="50" spans="1:21" ht="30.75" customHeight="1" x14ac:dyDescent="0.2">
      <c r="A50" s="85"/>
      <c r="B50" s="1067"/>
      <c r="C50" s="1068"/>
      <c r="D50" s="214"/>
      <c r="E50" s="1071" t="s">
        <v>40</v>
      </c>
      <c r="F50" s="1071"/>
      <c r="G50" s="1071"/>
      <c r="H50" s="1071"/>
      <c r="I50" s="1071"/>
      <c r="J50" s="1072"/>
      <c r="K50" s="225">
        <v>131</v>
      </c>
      <c r="L50" s="234">
        <v>99</v>
      </c>
      <c r="M50" s="234">
        <v>73</v>
      </c>
      <c r="N50" s="234">
        <v>54</v>
      </c>
      <c r="O50" s="243">
        <v>31</v>
      </c>
      <c r="P50" s="85"/>
      <c r="Q50" s="85"/>
      <c r="R50" s="85"/>
      <c r="S50" s="85"/>
      <c r="T50" s="85"/>
      <c r="U50" s="85"/>
    </row>
    <row r="51" spans="1:21" ht="30.75" customHeight="1" x14ac:dyDescent="0.2">
      <c r="A51" s="85"/>
      <c r="B51" s="1069"/>
      <c r="C51" s="1070"/>
      <c r="D51" s="215"/>
      <c r="E51" s="1071" t="s">
        <v>44</v>
      </c>
      <c r="F51" s="1071"/>
      <c r="G51" s="1071"/>
      <c r="H51" s="1071"/>
      <c r="I51" s="1071"/>
      <c r="J51" s="1072"/>
      <c r="K51" s="225" t="s">
        <v>140</v>
      </c>
      <c r="L51" s="234" t="s">
        <v>140</v>
      </c>
      <c r="M51" s="234" t="s">
        <v>140</v>
      </c>
      <c r="N51" s="234" t="s">
        <v>140</v>
      </c>
      <c r="O51" s="243" t="s">
        <v>140</v>
      </c>
      <c r="P51" s="85"/>
      <c r="Q51" s="85"/>
      <c r="R51" s="85"/>
      <c r="S51" s="85"/>
      <c r="T51" s="85"/>
      <c r="U51" s="85"/>
    </row>
    <row r="52" spans="1:21" ht="30.75" customHeight="1" x14ac:dyDescent="0.2">
      <c r="A52" s="85"/>
      <c r="B52" s="1073" t="s">
        <v>46</v>
      </c>
      <c r="C52" s="1074"/>
      <c r="D52" s="215"/>
      <c r="E52" s="1071" t="s">
        <v>47</v>
      </c>
      <c r="F52" s="1071"/>
      <c r="G52" s="1071"/>
      <c r="H52" s="1071"/>
      <c r="I52" s="1071"/>
      <c r="J52" s="1072"/>
      <c r="K52" s="225">
        <v>3206</v>
      </c>
      <c r="L52" s="234">
        <v>3106</v>
      </c>
      <c r="M52" s="234">
        <v>3060</v>
      </c>
      <c r="N52" s="234">
        <v>2947</v>
      </c>
      <c r="O52" s="243">
        <v>2968</v>
      </c>
      <c r="P52" s="85"/>
      <c r="Q52" s="85"/>
      <c r="R52" s="85"/>
      <c r="S52" s="85"/>
      <c r="T52" s="85"/>
      <c r="U52" s="85"/>
    </row>
    <row r="53" spans="1:21" ht="30.75" customHeight="1" x14ac:dyDescent="0.2">
      <c r="A53" s="85"/>
      <c r="B53" s="1075" t="s">
        <v>48</v>
      </c>
      <c r="C53" s="1076"/>
      <c r="D53" s="216"/>
      <c r="E53" s="1077" t="s">
        <v>51</v>
      </c>
      <c r="F53" s="1077"/>
      <c r="G53" s="1077"/>
      <c r="H53" s="1077"/>
      <c r="I53" s="1077"/>
      <c r="J53" s="1078"/>
      <c r="K53" s="226">
        <v>507</v>
      </c>
      <c r="L53" s="235">
        <v>559</v>
      </c>
      <c r="M53" s="235">
        <v>871</v>
      </c>
      <c r="N53" s="235">
        <v>952</v>
      </c>
      <c r="O53" s="244">
        <v>869</v>
      </c>
      <c r="P53" s="85"/>
      <c r="Q53" s="85"/>
      <c r="R53" s="85"/>
      <c r="S53" s="85"/>
      <c r="T53" s="85"/>
      <c r="U53" s="85"/>
    </row>
    <row r="54" spans="1:21" ht="24" customHeight="1" x14ac:dyDescent="0.2">
      <c r="A54" s="85"/>
      <c r="B54" s="205" t="s">
        <v>56</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6" t="s">
        <v>6</v>
      </c>
      <c r="C56" s="211"/>
      <c r="D56" s="211"/>
      <c r="E56" s="211"/>
      <c r="F56" s="211"/>
      <c r="G56" s="211"/>
      <c r="H56" s="211"/>
      <c r="I56" s="211"/>
      <c r="J56" s="211"/>
      <c r="K56" s="227"/>
      <c r="L56" s="227"/>
      <c r="M56" s="227"/>
      <c r="N56" s="227"/>
      <c r="O56" s="245" t="s">
        <v>25</v>
      </c>
      <c r="P56" s="85"/>
      <c r="Q56" s="85"/>
      <c r="R56" s="85"/>
      <c r="S56" s="85"/>
      <c r="T56" s="85"/>
      <c r="U56" s="85"/>
    </row>
    <row r="57" spans="1:21" ht="31.5" customHeight="1" x14ac:dyDescent="0.2">
      <c r="A57" s="85"/>
      <c r="B57" s="207"/>
      <c r="C57" s="212"/>
      <c r="D57" s="212"/>
      <c r="E57" s="219"/>
      <c r="F57" s="219"/>
      <c r="G57" s="219"/>
      <c r="H57" s="219"/>
      <c r="I57" s="219"/>
      <c r="J57" s="222" t="s">
        <v>18</v>
      </c>
      <c r="K57" s="228" t="s">
        <v>2</v>
      </c>
      <c r="L57" s="236" t="s">
        <v>522</v>
      </c>
      <c r="M57" s="236" t="s">
        <v>523</v>
      </c>
      <c r="N57" s="236" t="s">
        <v>524</v>
      </c>
      <c r="O57" s="246" t="s">
        <v>247</v>
      </c>
      <c r="P57" s="85"/>
      <c r="Q57" s="85"/>
      <c r="R57" s="85"/>
      <c r="S57" s="85"/>
      <c r="T57" s="85"/>
      <c r="U57" s="85"/>
    </row>
    <row r="58" spans="1:21" ht="31.5" customHeight="1" x14ac:dyDescent="0.2">
      <c r="B58" s="1059" t="s">
        <v>62</v>
      </c>
      <c r="C58" s="1060"/>
      <c r="D58" s="1050" t="s">
        <v>66</v>
      </c>
      <c r="E58" s="1051"/>
      <c r="F58" s="1051"/>
      <c r="G58" s="1051"/>
      <c r="H58" s="1051"/>
      <c r="I58" s="1051"/>
      <c r="J58" s="1052"/>
      <c r="K58" s="229"/>
      <c r="L58" s="237"/>
      <c r="M58" s="237"/>
      <c r="N58" s="237"/>
      <c r="O58" s="247"/>
    </row>
    <row r="59" spans="1:21" ht="31.5" customHeight="1" x14ac:dyDescent="0.2">
      <c r="B59" s="1061"/>
      <c r="C59" s="1062"/>
      <c r="D59" s="1053" t="s">
        <v>13</v>
      </c>
      <c r="E59" s="1054"/>
      <c r="F59" s="1054"/>
      <c r="G59" s="1054"/>
      <c r="H59" s="1054"/>
      <c r="I59" s="1054"/>
      <c r="J59" s="1055"/>
      <c r="K59" s="230"/>
      <c r="L59" s="238"/>
      <c r="M59" s="238"/>
      <c r="N59" s="238"/>
      <c r="O59" s="248"/>
    </row>
    <row r="60" spans="1:21" ht="31.5" customHeight="1" x14ac:dyDescent="0.2">
      <c r="B60" s="1063"/>
      <c r="C60" s="1064"/>
      <c r="D60" s="1056" t="s">
        <v>68</v>
      </c>
      <c r="E60" s="1057"/>
      <c r="F60" s="1057"/>
      <c r="G60" s="1057"/>
      <c r="H60" s="1057"/>
      <c r="I60" s="1057"/>
      <c r="J60" s="1058"/>
      <c r="K60" s="231"/>
      <c r="L60" s="239"/>
      <c r="M60" s="239"/>
      <c r="N60" s="239"/>
      <c r="O60" s="249"/>
    </row>
    <row r="61" spans="1:21" ht="24" customHeight="1" x14ac:dyDescent="0.2">
      <c r="B61" s="208"/>
      <c r="C61" s="208"/>
      <c r="D61" s="217" t="s">
        <v>45</v>
      </c>
      <c r="E61" s="220"/>
      <c r="F61" s="220"/>
      <c r="G61" s="220"/>
      <c r="H61" s="220"/>
      <c r="I61" s="220"/>
      <c r="J61" s="220"/>
      <c r="K61" s="220"/>
      <c r="L61" s="220"/>
      <c r="M61" s="220"/>
      <c r="N61" s="220"/>
      <c r="O61" s="220"/>
    </row>
    <row r="62" spans="1:21" ht="24" customHeight="1" x14ac:dyDescent="0.2">
      <c r="B62" s="209"/>
      <c r="C62" s="209"/>
      <c r="D62" s="217" t="s">
        <v>39</v>
      </c>
      <c r="E62" s="220"/>
      <c r="F62" s="220"/>
      <c r="G62" s="220"/>
      <c r="H62" s="220"/>
      <c r="I62" s="220"/>
      <c r="J62" s="220"/>
      <c r="K62" s="220"/>
      <c r="L62" s="220"/>
      <c r="M62" s="220"/>
      <c r="N62" s="220"/>
      <c r="O62" s="220"/>
    </row>
    <row r="63" spans="1:21" ht="24" customHeight="1" x14ac:dyDescent="0.2">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b1Dqrlm5NmEMeB4K9qRH7D7RcornbYAx7mSMqwmoX2ReQfvGhEt7wKZqIxl4I3XNqoe/AuzOQnz4zWkwl5T/dg==" saltValue="2aHxsdQ5d4qxxZT6kJYhJ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0" t="s">
        <v>21</v>
      </c>
    </row>
    <row r="40" spans="2:13" ht="27.75" customHeight="1" x14ac:dyDescent="0.2">
      <c r="B40" s="204" t="s">
        <v>24</v>
      </c>
      <c r="C40" s="210"/>
      <c r="D40" s="210"/>
      <c r="E40" s="218"/>
      <c r="F40" s="218"/>
      <c r="G40" s="218"/>
      <c r="H40" s="221" t="s">
        <v>18</v>
      </c>
      <c r="I40" s="223" t="s">
        <v>2</v>
      </c>
      <c r="J40" s="232" t="s">
        <v>522</v>
      </c>
      <c r="K40" s="232" t="s">
        <v>523</v>
      </c>
      <c r="L40" s="232" t="s">
        <v>524</v>
      </c>
      <c r="M40" s="254" t="s">
        <v>247</v>
      </c>
    </row>
    <row r="41" spans="2:13" ht="27.75" customHeight="1" x14ac:dyDescent="0.2">
      <c r="B41" s="1065" t="s">
        <v>34</v>
      </c>
      <c r="C41" s="1066"/>
      <c r="D41" s="213"/>
      <c r="E41" s="1090" t="s">
        <v>53</v>
      </c>
      <c r="F41" s="1090"/>
      <c r="G41" s="1090"/>
      <c r="H41" s="1091"/>
      <c r="I41" s="224">
        <v>32821</v>
      </c>
      <c r="J41" s="233">
        <v>33273</v>
      </c>
      <c r="K41" s="233">
        <v>33790</v>
      </c>
      <c r="L41" s="233">
        <v>32801</v>
      </c>
      <c r="M41" s="242">
        <v>31974</v>
      </c>
    </row>
    <row r="42" spans="2:13" ht="27.75" customHeight="1" x14ac:dyDescent="0.2">
      <c r="B42" s="1067"/>
      <c r="C42" s="1068"/>
      <c r="D42" s="214"/>
      <c r="E42" s="1081" t="s">
        <v>74</v>
      </c>
      <c r="F42" s="1081"/>
      <c r="G42" s="1081"/>
      <c r="H42" s="1082"/>
      <c r="I42" s="225">
        <v>814</v>
      </c>
      <c r="J42" s="234">
        <v>638</v>
      </c>
      <c r="K42" s="234">
        <v>423</v>
      </c>
      <c r="L42" s="234">
        <v>523</v>
      </c>
      <c r="M42" s="243">
        <v>341</v>
      </c>
    </row>
    <row r="43" spans="2:13" ht="27.75" customHeight="1" x14ac:dyDescent="0.2">
      <c r="B43" s="1067"/>
      <c r="C43" s="1068"/>
      <c r="D43" s="214"/>
      <c r="E43" s="1081" t="s">
        <v>75</v>
      </c>
      <c r="F43" s="1081"/>
      <c r="G43" s="1081"/>
      <c r="H43" s="1082"/>
      <c r="I43" s="225">
        <v>6477</v>
      </c>
      <c r="J43" s="234">
        <v>6184</v>
      </c>
      <c r="K43" s="234">
        <v>5567</v>
      </c>
      <c r="L43" s="234">
        <v>5137</v>
      </c>
      <c r="M43" s="243">
        <v>5176</v>
      </c>
    </row>
    <row r="44" spans="2:13" ht="27.75" customHeight="1" x14ac:dyDescent="0.2">
      <c r="B44" s="1067"/>
      <c r="C44" s="1068"/>
      <c r="D44" s="214"/>
      <c r="E44" s="1081" t="s">
        <v>77</v>
      </c>
      <c r="F44" s="1081"/>
      <c r="G44" s="1081"/>
      <c r="H44" s="1082"/>
      <c r="I44" s="225">
        <v>35</v>
      </c>
      <c r="J44" s="234">
        <v>29</v>
      </c>
      <c r="K44" s="234">
        <v>28</v>
      </c>
      <c r="L44" s="234">
        <v>21</v>
      </c>
      <c r="M44" s="243">
        <v>17</v>
      </c>
    </row>
    <row r="45" spans="2:13" ht="27.75" customHeight="1" x14ac:dyDescent="0.2">
      <c r="B45" s="1067"/>
      <c r="C45" s="1068"/>
      <c r="D45" s="214"/>
      <c r="E45" s="1081" t="s">
        <v>79</v>
      </c>
      <c r="F45" s="1081"/>
      <c r="G45" s="1081"/>
      <c r="H45" s="1082"/>
      <c r="I45" s="225">
        <v>6497</v>
      </c>
      <c r="J45" s="234">
        <v>6489</v>
      </c>
      <c r="K45" s="234">
        <v>6591</v>
      </c>
      <c r="L45" s="234">
        <v>6669</v>
      </c>
      <c r="M45" s="243">
        <v>6914</v>
      </c>
    </row>
    <row r="46" spans="2:13" ht="27.75" customHeight="1" x14ac:dyDescent="0.2">
      <c r="B46" s="1067"/>
      <c r="C46" s="1068"/>
      <c r="D46" s="215"/>
      <c r="E46" s="1081" t="s">
        <v>78</v>
      </c>
      <c r="F46" s="1081"/>
      <c r="G46" s="1081"/>
      <c r="H46" s="1082"/>
      <c r="I46" s="225" t="s">
        <v>140</v>
      </c>
      <c r="J46" s="234" t="s">
        <v>140</v>
      </c>
      <c r="K46" s="234" t="s">
        <v>140</v>
      </c>
      <c r="L46" s="234" t="s">
        <v>140</v>
      </c>
      <c r="M46" s="243" t="s">
        <v>140</v>
      </c>
    </row>
    <row r="47" spans="2:13" ht="27.75" customHeight="1" x14ac:dyDescent="0.2">
      <c r="B47" s="1067"/>
      <c r="C47" s="1068"/>
      <c r="D47" s="250"/>
      <c r="E47" s="1087" t="s">
        <v>81</v>
      </c>
      <c r="F47" s="1088"/>
      <c r="G47" s="1088"/>
      <c r="H47" s="1089"/>
      <c r="I47" s="225" t="s">
        <v>140</v>
      </c>
      <c r="J47" s="234" t="s">
        <v>140</v>
      </c>
      <c r="K47" s="234" t="s">
        <v>140</v>
      </c>
      <c r="L47" s="234" t="s">
        <v>140</v>
      </c>
      <c r="M47" s="243" t="s">
        <v>140</v>
      </c>
    </row>
    <row r="48" spans="2:13" ht="27.75" customHeight="1" x14ac:dyDescent="0.2">
      <c r="B48" s="1067"/>
      <c r="C48" s="1068"/>
      <c r="D48" s="214"/>
      <c r="E48" s="1081" t="s">
        <v>85</v>
      </c>
      <c r="F48" s="1081"/>
      <c r="G48" s="1081"/>
      <c r="H48" s="1082"/>
      <c r="I48" s="225" t="s">
        <v>140</v>
      </c>
      <c r="J48" s="234" t="s">
        <v>140</v>
      </c>
      <c r="K48" s="234" t="s">
        <v>140</v>
      </c>
      <c r="L48" s="234" t="s">
        <v>140</v>
      </c>
      <c r="M48" s="243" t="s">
        <v>140</v>
      </c>
    </row>
    <row r="49" spans="2:13" ht="27.75" customHeight="1" x14ac:dyDescent="0.2">
      <c r="B49" s="1069"/>
      <c r="C49" s="1070"/>
      <c r="D49" s="214"/>
      <c r="E49" s="1081" t="s">
        <v>91</v>
      </c>
      <c r="F49" s="1081"/>
      <c r="G49" s="1081"/>
      <c r="H49" s="1082"/>
      <c r="I49" s="225" t="s">
        <v>140</v>
      </c>
      <c r="J49" s="234" t="s">
        <v>140</v>
      </c>
      <c r="K49" s="234" t="s">
        <v>140</v>
      </c>
      <c r="L49" s="234" t="s">
        <v>140</v>
      </c>
      <c r="M49" s="243" t="s">
        <v>140</v>
      </c>
    </row>
    <row r="50" spans="2:13" ht="27.75" customHeight="1" x14ac:dyDescent="0.2">
      <c r="B50" s="1085" t="s">
        <v>93</v>
      </c>
      <c r="C50" s="1086"/>
      <c r="D50" s="251"/>
      <c r="E50" s="1081" t="s">
        <v>95</v>
      </c>
      <c r="F50" s="1081"/>
      <c r="G50" s="1081"/>
      <c r="H50" s="1082"/>
      <c r="I50" s="225">
        <v>9548</v>
      </c>
      <c r="J50" s="234">
        <v>10714</v>
      </c>
      <c r="K50" s="234">
        <v>12407</v>
      </c>
      <c r="L50" s="234">
        <v>15457</v>
      </c>
      <c r="M50" s="243">
        <v>17706</v>
      </c>
    </row>
    <row r="51" spans="2:13" ht="27.75" customHeight="1" x14ac:dyDescent="0.2">
      <c r="B51" s="1067"/>
      <c r="C51" s="1068"/>
      <c r="D51" s="214"/>
      <c r="E51" s="1081" t="s">
        <v>98</v>
      </c>
      <c r="F51" s="1081"/>
      <c r="G51" s="1081"/>
      <c r="H51" s="1082"/>
      <c r="I51" s="225">
        <v>5850</v>
      </c>
      <c r="J51" s="234">
        <v>6299</v>
      </c>
      <c r="K51" s="234">
        <v>6082</v>
      </c>
      <c r="L51" s="234">
        <v>5860</v>
      </c>
      <c r="M51" s="243">
        <v>5827</v>
      </c>
    </row>
    <row r="52" spans="2:13" ht="27.75" customHeight="1" x14ac:dyDescent="0.2">
      <c r="B52" s="1069"/>
      <c r="C52" s="1070"/>
      <c r="D52" s="214"/>
      <c r="E52" s="1081" t="s">
        <v>42</v>
      </c>
      <c r="F52" s="1081"/>
      <c r="G52" s="1081"/>
      <c r="H52" s="1082"/>
      <c r="I52" s="225">
        <v>27919</v>
      </c>
      <c r="J52" s="234">
        <v>27695</v>
      </c>
      <c r="K52" s="234">
        <v>27829</v>
      </c>
      <c r="L52" s="234">
        <v>26096</v>
      </c>
      <c r="M52" s="243">
        <v>25053</v>
      </c>
    </row>
    <row r="53" spans="2:13" ht="27.75" customHeight="1" x14ac:dyDescent="0.2">
      <c r="B53" s="1075" t="s">
        <v>48</v>
      </c>
      <c r="C53" s="1076"/>
      <c r="D53" s="216"/>
      <c r="E53" s="1083" t="s">
        <v>100</v>
      </c>
      <c r="F53" s="1083"/>
      <c r="G53" s="1083"/>
      <c r="H53" s="1084"/>
      <c r="I53" s="226">
        <v>3326</v>
      </c>
      <c r="J53" s="235">
        <v>1904</v>
      </c>
      <c r="K53" s="235">
        <v>80</v>
      </c>
      <c r="L53" s="235">
        <v>-2261</v>
      </c>
      <c r="M53" s="244">
        <v>-4165</v>
      </c>
    </row>
    <row r="54" spans="2:13" ht="27.75" customHeight="1" x14ac:dyDescent="0.2">
      <c r="B54" s="205"/>
      <c r="C54" s="191"/>
      <c r="D54" s="191"/>
      <c r="E54" s="252"/>
      <c r="F54" s="252"/>
      <c r="G54" s="252"/>
      <c r="H54" s="252"/>
      <c r="I54" s="253"/>
      <c r="J54" s="253"/>
      <c r="K54" s="253"/>
      <c r="L54" s="253"/>
      <c r="M54" s="253"/>
    </row>
    <row r="55" spans="2:13" ht="13.2" x14ac:dyDescent="0.2"/>
  </sheetData>
  <sheetProtection algorithmName="SHA-512" hashValue="IiHyu1PDG4uE1j1UiANoPP7XHPwbdIBqnJa3dEJ98Nk1nRgLJpkoqWSGHIqILT0kKJr1Ka3QyXRpQoFaoO+vFw==" saltValue="iO6zGvKbMjiPQknFTrze6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70" t="s">
        <v>96</v>
      </c>
    </row>
    <row r="54" spans="2:8" ht="29.25" customHeight="1" x14ac:dyDescent="0.25">
      <c r="B54" s="255" t="s">
        <v>9</v>
      </c>
      <c r="C54" s="261"/>
      <c r="D54" s="261"/>
      <c r="E54" s="262" t="s">
        <v>18</v>
      </c>
      <c r="F54" s="263" t="s">
        <v>523</v>
      </c>
      <c r="G54" s="263" t="s">
        <v>524</v>
      </c>
      <c r="H54" s="271" t="s">
        <v>247</v>
      </c>
    </row>
    <row r="55" spans="2:8" ht="52.5" customHeight="1" x14ac:dyDescent="0.2">
      <c r="B55" s="256"/>
      <c r="C55" s="1100" t="s">
        <v>105</v>
      </c>
      <c r="D55" s="1100"/>
      <c r="E55" s="1101"/>
      <c r="F55" s="264">
        <v>5875</v>
      </c>
      <c r="G55" s="264">
        <v>5957</v>
      </c>
      <c r="H55" s="272">
        <v>7294</v>
      </c>
    </row>
    <row r="56" spans="2:8" ht="52.5" customHeight="1" x14ac:dyDescent="0.2">
      <c r="B56" s="257"/>
      <c r="C56" s="1102" t="s">
        <v>108</v>
      </c>
      <c r="D56" s="1102"/>
      <c r="E56" s="1103"/>
      <c r="F56" s="265">
        <v>1028</v>
      </c>
      <c r="G56" s="265">
        <v>1028</v>
      </c>
      <c r="H56" s="273">
        <v>1153</v>
      </c>
    </row>
    <row r="57" spans="2:8" ht="53.25" customHeight="1" x14ac:dyDescent="0.2">
      <c r="B57" s="257"/>
      <c r="C57" s="1104" t="s">
        <v>71</v>
      </c>
      <c r="D57" s="1104"/>
      <c r="E57" s="1105"/>
      <c r="F57" s="266">
        <v>4484</v>
      </c>
      <c r="G57" s="266">
        <v>6704</v>
      </c>
      <c r="H57" s="274">
        <v>7624</v>
      </c>
    </row>
    <row r="58" spans="2:8" ht="45.75" customHeight="1" x14ac:dyDescent="0.2">
      <c r="B58" s="258"/>
      <c r="C58" s="1092" t="s">
        <v>393</v>
      </c>
      <c r="D58" s="1093"/>
      <c r="E58" s="1094"/>
      <c r="F58" s="267">
        <v>925</v>
      </c>
      <c r="G58" s="267">
        <v>1716</v>
      </c>
      <c r="H58" s="275">
        <v>2104</v>
      </c>
    </row>
    <row r="59" spans="2:8" ht="45.75" customHeight="1" x14ac:dyDescent="0.2">
      <c r="B59" s="258"/>
      <c r="C59" s="1092" t="s">
        <v>532</v>
      </c>
      <c r="D59" s="1093"/>
      <c r="E59" s="1094"/>
      <c r="F59" s="267">
        <v>311</v>
      </c>
      <c r="G59" s="267">
        <v>1081</v>
      </c>
      <c r="H59" s="275">
        <v>1674</v>
      </c>
    </row>
    <row r="60" spans="2:8" ht="45.75" customHeight="1" x14ac:dyDescent="0.2">
      <c r="B60" s="258"/>
      <c r="C60" s="1092" t="s">
        <v>329</v>
      </c>
      <c r="D60" s="1093"/>
      <c r="E60" s="1094"/>
      <c r="F60" s="267">
        <v>560</v>
      </c>
      <c r="G60" s="267">
        <v>960</v>
      </c>
      <c r="H60" s="275">
        <v>1160</v>
      </c>
    </row>
    <row r="61" spans="2:8" ht="45.75" customHeight="1" x14ac:dyDescent="0.2">
      <c r="B61" s="258"/>
      <c r="C61" s="1092" t="s">
        <v>533</v>
      </c>
      <c r="D61" s="1093"/>
      <c r="E61" s="1094"/>
      <c r="F61" s="267">
        <v>807</v>
      </c>
      <c r="G61" s="267">
        <v>1049</v>
      </c>
      <c r="H61" s="275">
        <v>833</v>
      </c>
    </row>
    <row r="62" spans="2:8" ht="45.75" customHeight="1" x14ac:dyDescent="0.2">
      <c r="B62" s="259"/>
      <c r="C62" s="1095" t="s">
        <v>497</v>
      </c>
      <c r="D62" s="1096"/>
      <c r="E62" s="1097"/>
      <c r="F62" s="268">
        <v>535</v>
      </c>
      <c r="G62" s="268">
        <v>571</v>
      </c>
      <c r="H62" s="276">
        <v>590</v>
      </c>
    </row>
    <row r="63" spans="2:8" ht="52.5" customHeight="1" x14ac:dyDescent="0.2">
      <c r="B63" s="260"/>
      <c r="C63" s="1098" t="s">
        <v>113</v>
      </c>
      <c r="D63" s="1098"/>
      <c r="E63" s="1099"/>
      <c r="F63" s="269">
        <v>11388</v>
      </c>
      <c r="G63" s="269">
        <v>13690</v>
      </c>
      <c r="H63" s="277">
        <v>16071</v>
      </c>
    </row>
    <row r="64" spans="2:8" ht="13.2" x14ac:dyDescent="0.2"/>
  </sheetData>
  <sheetProtection algorithmName="SHA-512" hashValue="qflu+kkcK4dTidOQVFIymCPOZft5AgZFLw1Pa4xh96pGH1TevDDBihYk15ffYoRQ3xPoOFFLy4+oEeELQlNoaw==" saltValue="c8fqxO3kw7Rj2SjtLrgHN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03" customWidth="1"/>
    <col min="2" max="107" width="2.44140625" style="303" customWidth="1"/>
    <col min="108" max="108" width="6.109375" style="311" customWidth="1"/>
    <col min="109" max="109" width="5.88671875" style="310" customWidth="1"/>
    <col min="110" max="16384" width="8.6640625" style="303" hidden="1"/>
  </cols>
  <sheetData>
    <row r="1" spans="1:109" ht="42.75" customHeight="1" x14ac:dyDescent="0.2">
      <c r="A1" s="301"/>
      <c r="B1" s="302"/>
      <c r="DD1" s="303"/>
      <c r="DE1" s="303"/>
    </row>
    <row r="2" spans="1:109" ht="25.5" customHeight="1" x14ac:dyDescent="0.2">
      <c r="A2" s="304"/>
      <c r="C2" s="304"/>
      <c r="O2" s="304"/>
      <c r="P2" s="304"/>
      <c r="Q2" s="304"/>
      <c r="R2" s="304"/>
      <c r="S2" s="304"/>
      <c r="T2" s="304"/>
      <c r="U2" s="304"/>
      <c r="V2" s="304"/>
      <c r="W2" s="304"/>
      <c r="X2" s="304"/>
      <c r="Y2" s="304"/>
      <c r="Z2" s="304"/>
      <c r="AA2" s="304"/>
      <c r="AB2" s="304"/>
      <c r="AC2" s="304"/>
      <c r="AD2" s="304"/>
      <c r="AE2" s="304"/>
      <c r="AF2" s="304"/>
      <c r="AG2" s="304"/>
      <c r="AH2" s="304"/>
      <c r="AI2" s="304"/>
      <c r="AU2" s="304"/>
      <c r="BG2" s="304"/>
      <c r="BS2" s="304"/>
      <c r="CE2" s="304"/>
      <c r="CQ2" s="304"/>
      <c r="DD2" s="303"/>
      <c r="DE2" s="303"/>
    </row>
    <row r="3" spans="1:109" ht="25.5" customHeight="1" x14ac:dyDescent="0.2">
      <c r="A3" s="304"/>
      <c r="C3" s="304"/>
      <c r="O3" s="304"/>
      <c r="P3" s="304"/>
      <c r="Q3" s="304"/>
      <c r="R3" s="304"/>
      <c r="S3" s="304"/>
      <c r="T3" s="304"/>
      <c r="U3" s="304"/>
      <c r="V3" s="304"/>
      <c r="W3" s="304"/>
      <c r="X3" s="304"/>
      <c r="Y3" s="304"/>
      <c r="Z3" s="304"/>
      <c r="AA3" s="304"/>
      <c r="AB3" s="304"/>
      <c r="AC3" s="304"/>
      <c r="AD3" s="304"/>
      <c r="AE3" s="304"/>
      <c r="AF3" s="304"/>
      <c r="AG3" s="304"/>
      <c r="AH3" s="304"/>
      <c r="AI3" s="304"/>
      <c r="AU3" s="304"/>
      <c r="BG3" s="304"/>
      <c r="BS3" s="304"/>
      <c r="CE3" s="304"/>
      <c r="CQ3" s="304"/>
      <c r="DD3" s="303"/>
      <c r="DE3" s="303"/>
    </row>
    <row r="4" spans="1:109" s="305" customFormat="1" ht="13.2" x14ac:dyDescent="0.2">
      <c r="A4" s="304"/>
      <c r="B4" s="304"/>
      <c r="C4" s="304"/>
      <c r="D4" s="304"/>
      <c r="E4" s="304"/>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c r="AG4" s="304"/>
      <c r="AH4" s="304"/>
      <c r="AI4" s="304"/>
      <c r="AJ4" s="304"/>
      <c r="AK4" s="304"/>
      <c r="AL4" s="304"/>
      <c r="AM4" s="304"/>
      <c r="AN4" s="304"/>
      <c r="AO4" s="304"/>
      <c r="AP4" s="304"/>
      <c r="AQ4" s="304"/>
      <c r="AR4" s="304"/>
      <c r="AS4" s="304"/>
      <c r="AT4" s="304"/>
      <c r="AU4" s="304"/>
      <c r="AV4" s="304"/>
      <c r="AW4" s="304"/>
      <c r="AX4" s="304"/>
      <c r="AY4" s="304"/>
      <c r="AZ4" s="304"/>
      <c r="BA4" s="304"/>
      <c r="BB4" s="304"/>
      <c r="BC4" s="304"/>
      <c r="BD4" s="304"/>
      <c r="BE4" s="304"/>
      <c r="BF4" s="304"/>
      <c r="BG4" s="304"/>
      <c r="BH4" s="304"/>
      <c r="BI4" s="304"/>
      <c r="BJ4" s="304"/>
      <c r="BK4" s="304"/>
      <c r="BL4" s="304"/>
      <c r="BM4" s="304"/>
      <c r="BN4" s="304"/>
      <c r="BO4" s="304"/>
      <c r="BP4" s="304"/>
      <c r="BQ4" s="304"/>
      <c r="BR4" s="304"/>
      <c r="BS4" s="304"/>
      <c r="BT4" s="304"/>
      <c r="BU4" s="304"/>
      <c r="BV4" s="304"/>
      <c r="BW4" s="304"/>
      <c r="BX4" s="304"/>
      <c r="BY4" s="304"/>
      <c r="BZ4" s="304"/>
      <c r="CA4" s="304"/>
      <c r="CB4" s="304"/>
      <c r="CC4" s="304"/>
      <c r="CD4" s="304"/>
      <c r="CE4" s="304"/>
      <c r="CF4" s="304"/>
      <c r="CG4" s="304"/>
      <c r="CH4" s="304"/>
      <c r="CI4" s="304"/>
      <c r="CJ4" s="304"/>
      <c r="CK4" s="304"/>
      <c r="CL4" s="304"/>
      <c r="CM4" s="304"/>
      <c r="CN4" s="304"/>
      <c r="CO4" s="304"/>
      <c r="CP4" s="304"/>
      <c r="CQ4" s="304"/>
      <c r="CR4" s="304"/>
      <c r="CS4" s="304"/>
      <c r="CT4" s="304"/>
      <c r="CU4" s="304"/>
      <c r="CV4" s="304"/>
      <c r="CW4" s="304"/>
      <c r="CX4" s="304"/>
      <c r="CY4" s="304"/>
      <c r="CZ4" s="304"/>
      <c r="DA4" s="304"/>
      <c r="DB4" s="304"/>
      <c r="DC4" s="304"/>
      <c r="DD4" s="304"/>
      <c r="DE4" s="304"/>
    </row>
    <row r="5" spans="1:109" s="305" customFormat="1" ht="13.2" x14ac:dyDescent="0.2">
      <c r="A5" s="304"/>
      <c r="B5" s="304"/>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4"/>
      <c r="AP5" s="304"/>
      <c r="AQ5" s="304"/>
      <c r="AR5" s="304"/>
      <c r="AS5" s="304"/>
      <c r="AT5" s="304"/>
      <c r="AU5" s="304"/>
      <c r="AV5" s="304"/>
      <c r="AW5" s="304"/>
      <c r="AX5" s="304"/>
      <c r="AY5" s="304"/>
      <c r="AZ5" s="304"/>
      <c r="BA5" s="304"/>
      <c r="BB5" s="304"/>
      <c r="BC5" s="304"/>
      <c r="BD5" s="304"/>
      <c r="BE5" s="304"/>
      <c r="BF5" s="304"/>
      <c r="BG5" s="304"/>
      <c r="BH5" s="304"/>
      <c r="BI5" s="304"/>
      <c r="BJ5" s="304"/>
      <c r="BK5" s="304"/>
      <c r="BL5" s="304"/>
      <c r="BM5" s="304"/>
      <c r="BN5" s="304"/>
      <c r="BO5" s="304"/>
      <c r="BP5" s="304"/>
      <c r="BQ5" s="304"/>
      <c r="BR5" s="304"/>
      <c r="BS5" s="304"/>
      <c r="BT5" s="304"/>
      <c r="BU5" s="304"/>
      <c r="BV5" s="304"/>
      <c r="BW5" s="304"/>
      <c r="BX5" s="304"/>
      <c r="BY5" s="304"/>
      <c r="BZ5" s="304"/>
      <c r="CA5" s="304"/>
      <c r="CB5" s="304"/>
      <c r="CC5" s="304"/>
      <c r="CD5" s="304"/>
      <c r="CE5" s="304"/>
      <c r="CF5" s="304"/>
      <c r="CG5" s="304"/>
      <c r="CH5" s="304"/>
      <c r="CI5" s="304"/>
      <c r="CJ5" s="304"/>
      <c r="CK5" s="304"/>
      <c r="CL5" s="304"/>
      <c r="CM5" s="304"/>
      <c r="CN5" s="304"/>
      <c r="CO5" s="304"/>
      <c r="CP5" s="304"/>
      <c r="CQ5" s="304"/>
      <c r="CR5" s="304"/>
      <c r="CS5" s="304"/>
      <c r="CT5" s="304"/>
      <c r="CU5" s="304"/>
      <c r="CV5" s="304"/>
      <c r="CW5" s="304"/>
      <c r="CX5" s="304"/>
      <c r="CY5" s="304"/>
      <c r="CZ5" s="304"/>
      <c r="DA5" s="304"/>
      <c r="DB5" s="304"/>
      <c r="DC5" s="304"/>
      <c r="DD5" s="304"/>
      <c r="DE5" s="304"/>
    </row>
    <row r="6" spans="1:109" s="305" customFormat="1" ht="13.2" x14ac:dyDescent="0.2">
      <c r="A6" s="304"/>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c r="AM6" s="304"/>
      <c r="AN6" s="304"/>
      <c r="AO6" s="304"/>
      <c r="AP6" s="304"/>
      <c r="AQ6" s="304"/>
      <c r="AR6" s="304"/>
      <c r="AS6" s="304"/>
      <c r="AT6" s="304"/>
      <c r="AU6" s="304"/>
      <c r="AV6" s="304"/>
      <c r="AW6" s="304"/>
      <c r="AX6" s="304"/>
      <c r="AY6" s="304"/>
      <c r="AZ6" s="304"/>
      <c r="BA6" s="304"/>
      <c r="BB6" s="304"/>
      <c r="BC6" s="304"/>
      <c r="BD6" s="304"/>
      <c r="BE6" s="304"/>
      <c r="BF6" s="304"/>
      <c r="BG6" s="304"/>
      <c r="BH6" s="304"/>
      <c r="BI6" s="304"/>
      <c r="BJ6" s="304"/>
      <c r="BK6" s="304"/>
      <c r="BL6" s="304"/>
      <c r="BM6" s="304"/>
      <c r="BN6" s="304"/>
      <c r="BO6" s="304"/>
      <c r="BP6" s="304"/>
      <c r="BQ6" s="304"/>
      <c r="BR6" s="304"/>
      <c r="BS6" s="304"/>
      <c r="BT6" s="304"/>
      <c r="BU6" s="304"/>
      <c r="BV6" s="304"/>
      <c r="BW6" s="304"/>
      <c r="BX6" s="304"/>
      <c r="BY6" s="304"/>
      <c r="BZ6" s="304"/>
      <c r="CA6" s="304"/>
      <c r="CB6" s="304"/>
      <c r="CC6" s="304"/>
      <c r="CD6" s="304"/>
      <c r="CE6" s="304"/>
      <c r="CF6" s="304"/>
      <c r="CG6" s="304"/>
      <c r="CH6" s="304"/>
      <c r="CI6" s="304"/>
      <c r="CJ6" s="304"/>
      <c r="CK6" s="304"/>
      <c r="CL6" s="304"/>
      <c r="CM6" s="304"/>
      <c r="CN6" s="304"/>
      <c r="CO6" s="304"/>
      <c r="CP6" s="304"/>
      <c r="CQ6" s="304"/>
      <c r="CR6" s="304"/>
      <c r="CS6" s="304"/>
      <c r="CT6" s="304"/>
      <c r="CU6" s="304"/>
      <c r="CV6" s="304"/>
      <c r="CW6" s="304"/>
      <c r="CX6" s="304"/>
      <c r="CY6" s="304"/>
      <c r="CZ6" s="304"/>
      <c r="DA6" s="304"/>
      <c r="DB6" s="304"/>
      <c r="DC6" s="304"/>
      <c r="DD6" s="304"/>
      <c r="DE6" s="304"/>
    </row>
    <row r="7" spans="1:109" s="305" customFormat="1" ht="13.2" x14ac:dyDescent="0.2">
      <c r="A7" s="304"/>
      <c r="B7" s="304"/>
      <c r="C7" s="304"/>
      <c r="D7" s="304"/>
      <c r="E7" s="304"/>
      <c r="F7" s="304"/>
      <c r="G7" s="304"/>
      <c r="H7" s="304"/>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4"/>
      <c r="AK7" s="304"/>
      <c r="AL7" s="304"/>
      <c r="AM7" s="304"/>
      <c r="AN7" s="304"/>
      <c r="AO7" s="304"/>
      <c r="AP7" s="304"/>
      <c r="AQ7" s="304"/>
      <c r="AR7" s="304"/>
      <c r="AS7" s="304"/>
      <c r="AT7" s="304"/>
      <c r="AU7" s="304"/>
      <c r="AV7" s="304"/>
      <c r="AW7" s="304"/>
      <c r="AX7" s="304"/>
      <c r="AY7" s="304"/>
      <c r="AZ7" s="304"/>
      <c r="BA7" s="304"/>
      <c r="BB7" s="304"/>
      <c r="BC7" s="304"/>
      <c r="BD7" s="304"/>
      <c r="BE7" s="304"/>
      <c r="BF7" s="304"/>
      <c r="BG7" s="304"/>
      <c r="BH7" s="304"/>
      <c r="BI7" s="304"/>
      <c r="BJ7" s="304"/>
      <c r="BK7" s="304"/>
      <c r="BL7" s="304"/>
      <c r="BM7" s="304"/>
      <c r="BN7" s="304"/>
      <c r="BO7" s="304"/>
      <c r="BP7" s="304"/>
      <c r="BQ7" s="304"/>
      <c r="BR7" s="304"/>
      <c r="BS7" s="304"/>
      <c r="BT7" s="304"/>
      <c r="BU7" s="304"/>
      <c r="BV7" s="304"/>
      <c r="BW7" s="304"/>
      <c r="BX7" s="304"/>
      <c r="BY7" s="304"/>
      <c r="BZ7" s="304"/>
      <c r="CA7" s="304"/>
      <c r="CB7" s="304"/>
      <c r="CC7" s="304"/>
      <c r="CD7" s="304"/>
      <c r="CE7" s="304"/>
      <c r="CF7" s="304"/>
      <c r="CG7" s="304"/>
      <c r="CH7" s="304"/>
      <c r="CI7" s="304"/>
      <c r="CJ7" s="304"/>
      <c r="CK7" s="304"/>
      <c r="CL7" s="304"/>
      <c r="CM7" s="304"/>
      <c r="CN7" s="304"/>
      <c r="CO7" s="304"/>
      <c r="CP7" s="304"/>
      <c r="CQ7" s="304"/>
      <c r="CR7" s="304"/>
      <c r="CS7" s="304"/>
      <c r="CT7" s="304"/>
      <c r="CU7" s="304"/>
      <c r="CV7" s="304"/>
      <c r="CW7" s="304"/>
      <c r="CX7" s="304"/>
      <c r="CY7" s="304"/>
      <c r="CZ7" s="304"/>
      <c r="DA7" s="304"/>
      <c r="DB7" s="304"/>
      <c r="DC7" s="304"/>
      <c r="DD7" s="304"/>
      <c r="DE7" s="304"/>
    </row>
    <row r="8" spans="1:109" s="305" customFormat="1" ht="13.2" x14ac:dyDescent="0.2">
      <c r="A8" s="304"/>
      <c r="B8" s="304"/>
      <c r="C8" s="304"/>
      <c r="D8" s="304"/>
      <c r="E8" s="304"/>
      <c r="F8" s="304"/>
      <c r="G8" s="304"/>
      <c r="H8" s="304"/>
      <c r="I8" s="304"/>
      <c r="J8" s="304"/>
      <c r="K8" s="304"/>
      <c r="L8" s="304"/>
      <c r="M8" s="304"/>
      <c r="N8" s="304"/>
      <c r="O8" s="304"/>
      <c r="P8" s="304"/>
      <c r="Q8" s="304"/>
      <c r="R8" s="304"/>
      <c r="S8" s="304"/>
      <c r="T8" s="304"/>
      <c r="U8" s="304"/>
      <c r="V8" s="304"/>
      <c r="W8" s="304"/>
      <c r="X8" s="304"/>
      <c r="Y8" s="304"/>
      <c r="Z8" s="304"/>
      <c r="AA8" s="304"/>
      <c r="AB8" s="304"/>
      <c r="AC8" s="304"/>
      <c r="AD8" s="304"/>
      <c r="AE8" s="304"/>
      <c r="AF8" s="304"/>
      <c r="AG8" s="304"/>
      <c r="AH8" s="304"/>
      <c r="AI8" s="304"/>
      <c r="AJ8" s="304"/>
      <c r="AK8" s="304"/>
      <c r="AL8" s="304"/>
      <c r="AM8" s="304"/>
      <c r="AN8" s="304"/>
      <c r="AO8" s="304"/>
      <c r="AP8" s="304"/>
      <c r="AQ8" s="304"/>
      <c r="AR8" s="304"/>
      <c r="AS8" s="304"/>
      <c r="AT8" s="304"/>
      <c r="AU8" s="304"/>
      <c r="AV8" s="304"/>
      <c r="AW8" s="304"/>
      <c r="AX8" s="304"/>
      <c r="AY8" s="304"/>
      <c r="AZ8" s="304"/>
      <c r="BA8" s="304"/>
      <c r="BB8" s="304"/>
      <c r="BC8" s="304"/>
      <c r="BD8" s="304"/>
      <c r="BE8" s="304"/>
      <c r="BF8" s="304"/>
      <c r="BG8" s="304"/>
      <c r="BH8" s="304"/>
      <c r="BI8" s="304"/>
      <c r="BJ8" s="304"/>
      <c r="BK8" s="304"/>
      <c r="BL8" s="304"/>
      <c r="BM8" s="304"/>
      <c r="BN8" s="304"/>
      <c r="BO8" s="304"/>
      <c r="BP8" s="304"/>
      <c r="BQ8" s="304"/>
      <c r="BR8" s="304"/>
      <c r="BS8" s="304"/>
      <c r="BT8" s="304"/>
      <c r="BU8" s="304"/>
      <c r="BV8" s="304"/>
      <c r="BW8" s="304"/>
      <c r="BX8" s="304"/>
      <c r="BY8" s="304"/>
      <c r="BZ8" s="304"/>
      <c r="CA8" s="304"/>
      <c r="CB8" s="304"/>
      <c r="CC8" s="304"/>
      <c r="CD8" s="304"/>
      <c r="CE8" s="304"/>
      <c r="CF8" s="304"/>
      <c r="CG8" s="304"/>
      <c r="CH8" s="304"/>
      <c r="CI8" s="304"/>
      <c r="CJ8" s="304"/>
      <c r="CK8" s="304"/>
      <c r="CL8" s="304"/>
      <c r="CM8" s="304"/>
      <c r="CN8" s="304"/>
      <c r="CO8" s="304"/>
      <c r="CP8" s="304"/>
      <c r="CQ8" s="304"/>
      <c r="CR8" s="304"/>
      <c r="CS8" s="304"/>
      <c r="CT8" s="304"/>
      <c r="CU8" s="304"/>
      <c r="CV8" s="304"/>
      <c r="CW8" s="304"/>
      <c r="CX8" s="304"/>
      <c r="CY8" s="304"/>
      <c r="CZ8" s="304"/>
      <c r="DA8" s="304"/>
      <c r="DB8" s="304"/>
      <c r="DC8" s="304"/>
      <c r="DD8" s="304"/>
      <c r="DE8" s="304"/>
    </row>
    <row r="9" spans="1:109" s="305" customFormat="1" ht="13.2" x14ac:dyDescent="0.2">
      <c r="A9" s="304"/>
      <c r="B9" s="304"/>
      <c r="C9" s="304"/>
      <c r="D9" s="304"/>
      <c r="E9" s="304"/>
      <c r="F9" s="304"/>
      <c r="G9" s="304"/>
      <c r="H9" s="304"/>
      <c r="I9" s="304"/>
      <c r="J9" s="304"/>
      <c r="K9" s="304"/>
      <c r="L9" s="304"/>
      <c r="M9" s="304"/>
      <c r="N9" s="304"/>
      <c r="O9" s="304"/>
      <c r="P9" s="304"/>
      <c r="Q9" s="304"/>
      <c r="R9" s="304"/>
      <c r="S9" s="304"/>
      <c r="T9" s="304"/>
      <c r="U9" s="304"/>
      <c r="V9" s="304"/>
      <c r="W9" s="304"/>
      <c r="X9" s="304"/>
      <c r="Y9" s="304"/>
      <c r="Z9" s="304"/>
      <c r="AA9" s="304"/>
      <c r="AB9" s="304"/>
      <c r="AC9" s="304"/>
      <c r="AD9" s="304"/>
      <c r="AE9" s="304"/>
      <c r="AF9" s="304"/>
      <c r="AG9" s="304"/>
      <c r="AH9" s="304"/>
      <c r="AI9" s="304"/>
      <c r="AJ9" s="304"/>
      <c r="AK9" s="304"/>
      <c r="AL9" s="304"/>
      <c r="AM9" s="304"/>
      <c r="AN9" s="304"/>
      <c r="AO9" s="304"/>
      <c r="AP9" s="304"/>
      <c r="AQ9" s="304"/>
      <c r="AR9" s="304"/>
      <c r="AS9" s="304"/>
      <c r="AT9" s="304"/>
      <c r="AU9" s="304"/>
      <c r="AV9" s="304"/>
      <c r="AW9" s="304"/>
      <c r="AX9" s="304"/>
      <c r="AY9" s="304"/>
      <c r="AZ9" s="304"/>
      <c r="BA9" s="304"/>
      <c r="BB9" s="304"/>
      <c r="BC9" s="304"/>
      <c r="BD9" s="304"/>
      <c r="BE9" s="304"/>
      <c r="BF9" s="304"/>
      <c r="BG9" s="304"/>
      <c r="BH9" s="304"/>
      <c r="BI9" s="304"/>
      <c r="BJ9" s="304"/>
      <c r="BK9" s="304"/>
      <c r="BL9" s="304"/>
      <c r="BM9" s="304"/>
      <c r="BN9" s="304"/>
      <c r="BO9" s="304"/>
      <c r="BP9" s="304"/>
      <c r="BQ9" s="304"/>
      <c r="BR9" s="304"/>
      <c r="BS9" s="304"/>
      <c r="BT9" s="304"/>
      <c r="BU9" s="304"/>
      <c r="BV9" s="304"/>
      <c r="BW9" s="304"/>
      <c r="BX9" s="304"/>
      <c r="BY9" s="304"/>
      <c r="BZ9" s="304"/>
      <c r="CA9" s="304"/>
      <c r="CB9" s="304"/>
      <c r="CC9" s="304"/>
      <c r="CD9" s="304"/>
      <c r="CE9" s="304"/>
      <c r="CF9" s="304"/>
      <c r="CG9" s="304"/>
      <c r="CH9" s="304"/>
      <c r="CI9" s="304"/>
      <c r="CJ9" s="304"/>
      <c r="CK9" s="304"/>
      <c r="CL9" s="304"/>
      <c r="CM9" s="304"/>
      <c r="CN9" s="304"/>
      <c r="CO9" s="304"/>
      <c r="CP9" s="304"/>
      <c r="CQ9" s="304"/>
      <c r="CR9" s="304"/>
      <c r="CS9" s="304"/>
      <c r="CT9" s="304"/>
      <c r="CU9" s="304"/>
      <c r="CV9" s="304"/>
      <c r="CW9" s="304"/>
      <c r="CX9" s="304"/>
      <c r="CY9" s="304"/>
      <c r="CZ9" s="304"/>
      <c r="DA9" s="304"/>
      <c r="DB9" s="304"/>
      <c r="DC9" s="304"/>
      <c r="DD9" s="304"/>
      <c r="DE9" s="304"/>
    </row>
    <row r="10" spans="1:109" s="305" customFormat="1" ht="13.2" x14ac:dyDescent="0.2">
      <c r="A10" s="304"/>
      <c r="B10" s="304"/>
      <c r="C10" s="304"/>
      <c r="D10" s="304"/>
      <c r="E10" s="304"/>
      <c r="F10" s="304"/>
      <c r="G10" s="304"/>
      <c r="H10" s="304"/>
      <c r="I10" s="304"/>
      <c r="J10" s="304"/>
      <c r="K10" s="304"/>
      <c r="L10" s="304"/>
      <c r="M10" s="304"/>
      <c r="N10" s="304"/>
      <c r="O10" s="304"/>
      <c r="P10" s="304"/>
      <c r="Q10" s="304"/>
      <c r="R10" s="304"/>
      <c r="S10" s="304"/>
      <c r="T10" s="304"/>
      <c r="U10" s="304"/>
      <c r="V10" s="304"/>
      <c r="W10" s="304"/>
      <c r="X10" s="304"/>
      <c r="Y10" s="304"/>
      <c r="Z10" s="304"/>
      <c r="AA10" s="304"/>
      <c r="AB10" s="304"/>
      <c r="AC10" s="304"/>
      <c r="AD10" s="304"/>
      <c r="AE10" s="304"/>
      <c r="AF10" s="304"/>
      <c r="AG10" s="304"/>
      <c r="AH10" s="304"/>
      <c r="AI10" s="304"/>
      <c r="AJ10" s="304"/>
      <c r="AK10" s="304"/>
      <c r="AL10" s="304"/>
      <c r="AM10" s="304"/>
      <c r="AN10" s="304"/>
      <c r="AO10" s="304"/>
      <c r="AP10" s="304"/>
      <c r="AQ10" s="304"/>
      <c r="AR10" s="304"/>
      <c r="AS10" s="304"/>
      <c r="AT10" s="304"/>
      <c r="AU10" s="304"/>
      <c r="AV10" s="304"/>
      <c r="AW10" s="304"/>
      <c r="AX10" s="304"/>
      <c r="AY10" s="304"/>
      <c r="AZ10" s="304"/>
      <c r="BA10" s="304"/>
      <c r="BB10" s="304"/>
      <c r="BC10" s="304"/>
      <c r="BD10" s="304"/>
      <c r="BE10" s="304"/>
      <c r="BF10" s="304"/>
      <c r="BG10" s="304"/>
      <c r="BH10" s="304"/>
      <c r="BI10" s="304"/>
      <c r="BJ10" s="304"/>
      <c r="BK10" s="304"/>
      <c r="BL10" s="304"/>
      <c r="BM10" s="304"/>
      <c r="BN10" s="304"/>
      <c r="BO10" s="304"/>
      <c r="BP10" s="304"/>
      <c r="BQ10" s="304"/>
      <c r="BR10" s="304"/>
      <c r="BS10" s="304"/>
      <c r="BT10" s="304"/>
      <c r="BU10" s="304"/>
      <c r="BV10" s="304"/>
      <c r="BW10" s="304"/>
      <c r="BX10" s="304"/>
      <c r="BY10" s="304"/>
      <c r="BZ10" s="304"/>
      <c r="CA10" s="304"/>
      <c r="CB10" s="304"/>
      <c r="CC10" s="304"/>
      <c r="CD10" s="304"/>
      <c r="CE10" s="304"/>
      <c r="CF10" s="304"/>
      <c r="CG10" s="304"/>
      <c r="CH10" s="304"/>
      <c r="CI10" s="304"/>
      <c r="CJ10" s="304"/>
      <c r="CK10" s="304"/>
      <c r="CL10" s="304"/>
      <c r="CM10" s="304"/>
      <c r="CN10" s="304"/>
      <c r="CO10" s="304"/>
      <c r="CP10" s="304"/>
      <c r="CQ10" s="304"/>
      <c r="CR10" s="304"/>
      <c r="CS10" s="304"/>
      <c r="CT10" s="304"/>
      <c r="CU10" s="304"/>
      <c r="CV10" s="304"/>
      <c r="CW10" s="304"/>
      <c r="CX10" s="304"/>
      <c r="CY10" s="304"/>
      <c r="CZ10" s="304"/>
      <c r="DA10" s="304"/>
      <c r="DB10" s="304"/>
      <c r="DC10" s="304"/>
      <c r="DD10" s="304"/>
      <c r="DE10" s="304"/>
    </row>
    <row r="11" spans="1:109" s="305" customFormat="1" ht="13.2" x14ac:dyDescent="0.2">
      <c r="A11" s="304"/>
      <c r="B11" s="304"/>
      <c r="C11" s="304"/>
      <c r="D11" s="304"/>
      <c r="E11" s="304"/>
      <c r="F11" s="304"/>
      <c r="G11" s="304"/>
      <c r="H11" s="304"/>
      <c r="I11" s="304"/>
      <c r="J11" s="304"/>
      <c r="K11" s="304"/>
      <c r="L11" s="304"/>
      <c r="M11" s="304"/>
      <c r="N11" s="304"/>
      <c r="O11" s="304"/>
      <c r="P11" s="304"/>
      <c r="Q11" s="304"/>
      <c r="R11" s="304"/>
      <c r="S11" s="304"/>
      <c r="T11" s="304"/>
      <c r="U11" s="304"/>
      <c r="V11" s="304"/>
      <c r="W11" s="304"/>
      <c r="X11" s="304"/>
      <c r="Y11" s="304"/>
      <c r="Z11" s="304"/>
      <c r="AA11" s="304"/>
      <c r="AB11" s="304"/>
      <c r="AC11" s="304"/>
      <c r="AD11" s="304"/>
      <c r="AE11" s="304"/>
      <c r="AF11" s="304"/>
      <c r="AG11" s="304"/>
      <c r="AH11" s="304"/>
      <c r="AI11" s="304"/>
      <c r="AJ11" s="304"/>
      <c r="AK11" s="304"/>
      <c r="AL11" s="304"/>
      <c r="AM11" s="304"/>
      <c r="AN11" s="304"/>
      <c r="AO11" s="304"/>
      <c r="AP11" s="304"/>
      <c r="AQ11" s="304"/>
      <c r="AR11" s="304"/>
      <c r="AS11" s="304"/>
      <c r="AT11" s="304"/>
      <c r="AU11" s="304"/>
      <c r="AV11" s="304"/>
      <c r="AW11" s="304"/>
      <c r="AX11" s="304"/>
      <c r="AY11" s="304"/>
      <c r="AZ11" s="304"/>
      <c r="BA11" s="304"/>
      <c r="BB11" s="304"/>
      <c r="BC11" s="304"/>
      <c r="BD11" s="304"/>
      <c r="BE11" s="304"/>
      <c r="BF11" s="304"/>
      <c r="BG11" s="304"/>
      <c r="BH11" s="304"/>
      <c r="BI11" s="304"/>
      <c r="BJ11" s="304"/>
      <c r="BK11" s="304"/>
      <c r="BL11" s="304"/>
      <c r="BM11" s="304"/>
      <c r="BN11" s="304"/>
      <c r="BO11" s="304"/>
      <c r="BP11" s="304"/>
      <c r="BQ11" s="304"/>
      <c r="BR11" s="304"/>
      <c r="BS11" s="304"/>
      <c r="BT11" s="304"/>
      <c r="BU11" s="304"/>
      <c r="BV11" s="304"/>
      <c r="BW11" s="304"/>
      <c r="BX11" s="304"/>
      <c r="BY11" s="304"/>
      <c r="BZ11" s="304"/>
      <c r="CA11" s="304"/>
      <c r="CB11" s="304"/>
      <c r="CC11" s="304"/>
      <c r="CD11" s="304"/>
      <c r="CE11" s="304"/>
      <c r="CF11" s="304"/>
      <c r="CG11" s="304"/>
      <c r="CH11" s="304"/>
      <c r="CI11" s="304"/>
      <c r="CJ11" s="304"/>
      <c r="CK11" s="304"/>
      <c r="CL11" s="304"/>
      <c r="CM11" s="304"/>
      <c r="CN11" s="304"/>
      <c r="CO11" s="304"/>
      <c r="CP11" s="304"/>
      <c r="CQ11" s="304"/>
      <c r="CR11" s="304"/>
      <c r="CS11" s="304"/>
      <c r="CT11" s="304"/>
      <c r="CU11" s="304"/>
      <c r="CV11" s="304"/>
      <c r="CW11" s="304"/>
      <c r="CX11" s="304"/>
      <c r="CY11" s="304"/>
      <c r="CZ11" s="304"/>
      <c r="DA11" s="304"/>
      <c r="DB11" s="304"/>
      <c r="DC11" s="304"/>
      <c r="DD11" s="304"/>
      <c r="DE11" s="304"/>
    </row>
    <row r="12" spans="1:109" s="305" customFormat="1" ht="13.2" x14ac:dyDescent="0.2">
      <c r="A12" s="304"/>
      <c r="B12" s="304"/>
      <c r="C12" s="304"/>
      <c r="D12" s="304"/>
      <c r="E12" s="304"/>
      <c r="F12" s="304"/>
      <c r="G12" s="304"/>
      <c r="H12" s="304"/>
      <c r="I12" s="304"/>
      <c r="J12" s="304"/>
      <c r="K12" s="304"/>
      <c r="L12" s="304"/>
      <c r="M12" s="304"/>
      <c r="N12" s="304"/>
      <c r="O12" s="304"/>
      <c r="P12" s="304"/>
      <c r="Q12" s="304"/>
      <c r="R12" s="304"/>
      <c r="S12" s="304"/>
      <c r="T12" s="304"/>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304"/>
      <c r="AU12" s="304"/>
      <c r="AV12" s="304"/>
      <c r="AW12" s="304"/>
      <c r="AX12" s="304"/>
      <c r="AY12" s="304"/>
      <c r="AZ12" s="304"/>
      <c r="BA12" s="304"/>
      <c r="BB12" s="304"/>
      <c r="BC12" s="304"/>
      <c r="BD12" s="304"/>
      <c r="BE12" s="304"/>
      <c r="BF12" s="304"/>
      <c r="BG12" s="304"/>
      <c r="BH12" s="304"/>
      <c r="BI12" s="304"/>
      <c r="BJ12" s="304"/>
      <c r="BK12" s="304"/>
      <c r="BL12" s="304"/>
      <c r="BM12" s="304"/>
      <c r="BN12" s="304"/>
      <c r="BO12" s="304"/>
      <c r="BP12" s="304"/>
      <c r="BQ12" s="304"/>
      <c r="BR12" s="304"/>
      <c r="BS12" s="304"/>
      <c r="BT12" s="304"/>
      <c r="BU12" s="304"/>
      <c r="BV12" s="304"/>
      <c r="BW12" s="304"/>
      <c r="BX12" s="304"/>
      <c r="BY12" s="304"/>
      <c r="BZ12" s="304"/>
      <c r="CA12" s="304"/>
      <c r="CB12" s="304"/>
      <c r="CC12" s="304"/>
      <c r="CD12" s="304"/>
      <c r="CE12" s="304"/>
      <c r="CF12" s="304"/>
      <c r="CG12" s="304"/>
      <c r="CH12" s="304"/>
      <c r="CI12" s="304"/>
      <c r="CJ12" s="304"/>
      <c r="CK12" s="304"/>
      <c r="CL12" s="304"/>
      <c r="CM12" s="304"/>
      <c r="CN12" s="304"/>
      <c r="CO12" s="304"/>
      <c r="CP12" s="304"/>
      <c r="CQ12" s="304"/>
      <c r="CR12" s="304"/>
      <c r="CS12" s="304"/>
      <c r="CT12" s="304"/>
      <c r="CU12" s="304"/>
      <c r="CV12" s="304"/>
      <c r="CW12" s="304"/>
      <c r="CX12" s="304"/>
      <c r="CY12" s="304"/>
      <c r="CZ12" s="304"/>
      <c r="DA12" s="304"/>
      <c r="DB12" s="304"/>
      <c r="DC12" s="304"/>
      <c r="DD12" s="304"/>
      <c r="DE12" s="304"/>
    </row>
    <row r="13" spans="1:109" s="305" customFormat="1" ht="13.2" x14ac:dyDescent="0.2">
      <c r="A13" s="304"/>
      <c r="B13" s="304"/>
      <c r="C13" s="304"/>
      <c r="D13" s="304"/>
      <c r="E13" s="304"/>
      <c r="F13" s="304"/>
      <c r="G13" s="304"/>
      <c r="H13" s="304"/>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304"/>
      <c r="BC13" s="304"/>
      <c r="BD13" s="304"/>
      <c r="BE13" s="304"/>
      <c r="BF13" s="304"/>
      <c r="BG13" s="304"/>
      <c r="BH13" s="304"/>
      <c r="BI13" s="304"/>
      <c r="BJ13" s="304"/>
      <c r="BK13" s="304"/>
      <c r="BL13" s="304"/>
      <c r="BM13" s="304"/>
      <c r="BN13" s="304"/>
      <c r="BO13" s="304"/>
      <c r="BP13" s="304"/>
      <c r="BQ13" s="304"/>
      <c r="BR13" s="304"/>
      <c r="BS13" s="304"/>
      <c r="BT13" s="304"/>
      <c r="BU13" s="304"/>
      <c r="BV13" s="304"/>
      <c r="BW13" s="304"/>
      <c r="BX13" s="304"/>
      <c r="BY13" s="304"/>
      <c r="BZ13" s="304"/>
      <c r="CA13" s="304"/>
      <c r="CB13" s="304"/>
      <c r="CC13" s="304"/>
      <c r="CD13" s="304"/>
      <c r="CE13" s="304"/>
      <c r="CF13" s="304"/>
      <c r="CG13" s="304"/>
      <c r="CH13" s="304"/>
      <c r="CI13" s="304"/>
      <c r="CJ13" s="304"/>
      <c r="CK13" s="304"/>
      <c r="CL13" s="304"/>
      <c r="CM13" s="304"/>
      <c r="CN13" s="304"/>
      <c r="CO13" s="304"/>
      <c r="CP13" s="304"/>
      <c r="CQ13" s="304"/>
      <c r="CR13" s="304"/>
      <c r="CS13" s="304"/>
      <c r="CT13" s="304"/>
      <c r="CU13" s="304"/>
      <c r="CV13" s="304"/>
      <c r="CW13" s="304"/>
      <c r="CX13" s="304"/>
      <c r="CY13" s="304"/>
      <c r="CZ13" s="304"/>
      <c r="DA13" s="304"/>
      <c r="DB13" s="304"/>
      <c r="DC13" s="304"/>
      <c r="DD13" s="304"/>
      <c r="DE13" s="304"/>
    </row>
    <row r="14" spans="1:109" s="305" customFormat="1" ht="13.2" x14ac:dyDescent="0.2">
      <c r="A14" s="304"/>
      <c r="B14" s="304"/>
      <c r="C14" s="304"/>
      <c r="D14" s="304"/>
      <c r="E14" s="304"/>
      <c r="F14" s="304"/>
      <c r="G14" s="304"/>
      <c r="H14" s="304"/>
      <c r="I14" s="304"/>
      <c r="J14" s="304"/>
      <c r="K14" s="304"/>
      <c r="L14" s="304"/>
      <c r="M14" s="304"/>
      <c r="N14" s="304"/>
      <c r="O14" s="304"/>
      <c r="P14" s="304"/>
      <c r="Q14" s="304"/>
      <c r="R14" s="304"/>
      <c r="S14" s="304"/>
      <c r="T14" s="304"/>
      <c r="U14" s="304"/>
      <c r="V14" s="304"/>
      <c r="W14" s="304"/>
      <c r="X14" s="304"/>
      <c r="Y14" s="304"/>
      <c r="Z14" s="304"/>
      <c r="AA14" s="304"/>
      <c r="AB14" s="304"/>
      <c r="AC14" s="304"/>
      <c r="AD14" s="304"/>
      <c r="AE14" s="304"/>
      <c r="AF14" s="304"/>
      <c r="AG14" s="304"/>
      <c r="AH14" s="304"/>
      <c r="AI14" s="304"/>
      <c r="AJ14" s="304"/>
      <c r="AK14" s="304"/>
      <c r="AL14" s="304"/>
      <c r="AM14" s="304"/>
      <c r="AN14" s="304"/>
      <c r="AO14" s="304"/>
      <c r="AP14" s="304"/>
      <c r="AQ14" s="304"/>
      <c r="AR14" s="304"/>
      <c r="AS14" s="304"/>
      <c r="AT14" s="304"/>
      <c r="AU14" s="304"/>
      <c r="AV14" s="304"/>
      <c r="AW14" s="304"/>
      <c r="AX14" s="304"/>
      <c r="AY14" s="304"/>
      <c r="AZ14" s="304"/>
      <c r="BA14" s="304"/>
      <c r="BB14" s="304"/>
      <c r="BC14" s="304"/>
      <c r="BD14" s="304"/>
      <c r="BE14" s="304"/>
      <c r="BF14" s="304"/>
      <c r="BG14" s="304"/>
      <c r="BH14" s="304"/>
      <c r="BI14" s="304"/>
      <c r="BJ14" s="304"/>
      <c r="BK14" s="304"/>
      <c r="BL14" s="304"/>
      <c r="BM14" s="304"/>
      <c r="BN14" s="304"/>
      <c r="BO14" s="304"/>
      <c r="BP14" s="304"/>
      <c r="BQ14" s="304"/>
      <c r="BR14" s="304"/>
      <c r="BS14" s="304"/>
      <c r="BT14" s="304"/>
      <c r="BU14" s="304"/>
      <c r="BV14" s="304"/>
      <c r="BW14" s="304"/>
      <c r="BX14" s="304"/>
      <c r="BY14" s="304"/>
      <c r="BZ14" s="304"/>
      <c r="CA14" s="304"/>
      <c r="CB14" s="304"/>
      <c r="CC14" s="304"/>
      <c r="CD14" s="304"/>
      <c r="CE14" s="304"/>
      <c r="CF14" s="304"/>
      <c r="CG14" s="304"/>
      <c r="CH14" s="304"/>
      <c r="CI14" s="304"/>
      <c r="CJ14" s="304"/>
      <c r="CK14" s="304"/>
      <c r="CL14" s="304"/>
      <c r="CM14" s="304"/>
      <c r="CN14" s="304"/>
      <c r="CO14" s="304"/>
      <c r="CP14" s="304"/>
      <c r="CQ14" s="304"/>
      <c r="CR14" s="304"/>
      <c r="CS14" s="304"/>
      <c r="CT14" s="304"/>
      <c r="CU14" s="304"/>
      <c r="CV14" s="304"/>
      <c r="CW14" s="304"/>
      <c r="CX14" s="304"/>
      <c r="CY14" s="304"/>
      <c r="CZ14" s="304"/>
      <c r="DA14" s="304"/>
      <c r="DB14" s="304"/>
      <c r="DC14" s="304"/>
      <c r="DD14" s="304"/>
      <c r="DE14" s="304"/>
    </row>
    <row r="15" spans="1:109" s="305" customFormat="1" ht="13.2" x14ac:dyDescent="0.2">
      <c r="A15" s="303"/>
      <c r="B15" s="304"/>
      <c r="C15" s="304"/>
      <c r="D15" s="304"/>
      <c r="E15" s="304"/>
      <c r="F15" s="304"/>
      <c r="G15" s="304"/>
      <c r="H15" s="304"/>
      <c r="I15" s="304"/>
      <c r="J15" s="304"/>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4"/>
      <c r="AY15" s="304"/>
      <c r="AZ15" s="304"/>
      <c r="BA15" s="304"/>
      <c r="BB15" s="304"/>
      <c r="BC15" s="304"/>
      <c r="BD15" s="304"/>
      <c r="BE15" s="304"/>
      <c r="BF15" s="304"/>
      <c r="BG15" s="304"/>
      <c r="BH15" s="304"/>
      <c r="BI15" s="304"/>
      <c r="BJ15" s="304"/>
      <c r="BK15" s="304"/>
      <c r="BL15" s="304"/>
      <c r="BM15" s="304"/>
      <c r="BN15" s="304"/>
      <c r="BO15" s="304"/>
      <c r="BP15" s="304"/>
      <c r="BQ15" s="304"/>
      <c r="BR15" s="304"/>
      <c r="BS15" s="304"/>
      <c r="BT15" s="304"/>
      <c r="BU15" s="304"/>
      <c r="BV15" s="304"/>
      <c r="BW15" s="304"/>
      <c r="BX15" s="304"/>
      <c r="BY15" s="304"/>
      <c r="BZ15" s="304"/>
      <c r="CA15" s="304"/>
      <c r="CB15" s="304"/>
      <c r="CC15" s="304"/>
      <c r="CD15" s="304"/>
      <c r="CE15" s="304"/>
      <c r="CF15" s="304"/>
      <c r="CG15" s="304"/>
      <c r="CH15" s="304"/>
      <c r="CI15" s="304"/>
      <c r="CJ15" s="304"/>
      <c r="CK15" s="304"/>
      <c r="CL15" s="304"/>
      <c r="CM15" s="304"/>
      <c r="CN15" s="304"/>
      <c r="CO15" s="304"/>
      <c r="CP15" s="304"/>
      <c r="CQ15" s="304"/>
      <c r="CR15" s="304"/>
      <c r="CS15" s="304"/>
      <c r="CT15" s="304"/>
      <c r="CU15" s="304"/>
      <c r="CV15" s="304"/>
      <c r="CW15" s="304"/>
      <c r="CX15" s="304"/>
      <c r="CY15" s="304"/>
      <c r="CZ15" s="304"/>
      <c r="DA15" s="304"/>
      <c r="DB15" s="304"/>
      <c r="DC15" s="304"/>
      <c r="DD15" s="304"/>
      <c r="DE15" s="304"/>
    </row>
    <row r="16" spans="1:109" s="305" customFormat="1" ht="13.2" x14ac:dyDescent="0.2">
      <c r="A16" s="303"/>
      <c r="B16" s="304"/>
      <c r="C16" s="304"/>
      <c r="D16" s="304"/>
      <c r="E16" s="304"/>
      <c r="F16" s="304"/>
      <c r="G16" s="304"/>
      <c r="H16" s="304"/>
      <c r="I16" s="304"/>
      <c r="J16" s="304"/>
      <c r="K16" s="304"/>
      <c r="L16" s="304"/>
      <c r="M16" s="304"/>
      <c r="N16" s="304"/>
      <c r="O16" s="304"/>
      <c r="P16" s="304"/>
      <c r="Q16" s="304"/>
      <c r="R16" s="304"/>
      <c r="S16" s="304"/>
      <c r="T16" s="304"/>
      <c r="U16" s="304"/>
      <c r="V16" s="304"/>
      <c r="W16" s="304"/>
      <c r="X16" s="304"/>
      <c r="Y16" s="304"/>
      <c r="Z16" s="304"/>
      <c r="AA16" s="304"/>
      <c r="AB16" s="304"/>
      <c r="AC16" s="304"/>
      <c r="AD16" s="304"/>
      <c r="AE16" s="304"/>
      <c r="AF16" s="304"/>
      <c r="AG16" s="304"/>
      <c r="AH16" s="304"/>
      <c r="AI16" s="304"/>
      <c r="AJ16" s="304"/>
      <c r="AK16" s="304"/>
      <c r="AL16" s="304"/>
      <c r="AM16" s="304"/>
      <c r="AN16" s="304"/>
      <c r="AO16" s="304"/>
      <c r="AP16" s="304"/>
      <c r="AQ16" s="304"/>
      <c r="AR16" s="304"/>
      <c r="AS16" s="304"/>
      <c r="AT16" s="304"/>
      <c r="AU16" s="304"/>
      <c r="AV16" s="304"/>
      <c r="AW16" s="304"/>
      <c r="AX16" s="304"/>
      <c r="AY16" s="304"/>
      <c r="AZ16" s="304"/>
      <c r="BA16" s="304"/>
      <c r="BB16" s="304"/>
      <c r="BC16" s="304"/>
      <c r="BD16" s="304"/>
      <c r="BE16" s="304"/>
      <c r="BF16" s="304"/>
      <c r="BG16" s="304"/>
      <c r="BH16" s="304"/>
      <c r="BI16" s="304"/>
      <c r="BJ16" s="304"/>
      <c r="BK16" s="304"/>
      <c r="BL16" s="304"/>
      <c r="BM16" s="304"/>
      <c r="BN16" s="304"/>
      <c r="BO16" s="304"/>
      <c r="BP16" s="304"/>
      <c r="BQ16" s="304"/>
      <c r="BR16" s="304"/>
      <c r="BS16" s="304"/>
      <c r="BT16" s="304"/>
      <c r="BU16" s="304"/>
      <c r="BV16" s="304"/>
      <c r="BW16" s="304"/>
      <c r="BX16" s="304"/>
      <c r="BY16" s="304"/>
      <c r="BZ16" s="304"/>
      <c r="CA16" s="304"/>
      <c r="CB16" s="304"/>
      <c r="CC16" s="304"/>
      <c r="CD16" s="304"/>
      <c r="CE16" s="304"/>
      <c r="CF16" s="304"/>
      <c r="CG16" s="304"/>
      <c r="CH16" s="304"/>
      <c r="CI16" s="304"/>
      <c r="CJ16" s="304"/>
      <c r="CK16" s="304"/>
      <c r="CL16" s="304"/>
      <c r="CM16" s="304"/>
      <c r="CN16" s="304"/>
      <c r="CO16" s="304"/>
      <c r="CP16" s="304"/>
      <c r="CQ16" s="304"/>
      <c r="CR16" s="304"/>
      <c r="CS16" s="304"/>
      <c r="CT16" s="304"/>
      <c r="CU16" s="304"/>
      <c r="CV16" s="304"/>
      <c r="CW16" s="304"/>
      <c r="CX16" s="304"/>
      <c r="CY16" s="304"/>
      <c r="CZ16" s="304"/>
      <c r="DA16" s="304"/>
      <c r="DB16" s="304"/>
      <c r="DC16" s="304"/>
      <c r="DD16" s="304"/>
      <c r="DE16" s="304"/>
    </row>
    <row r="17" spans="1:109" s="305" customFormat="1" ht="13.2" x14ac:dyDescent="0.2">
      <c r="A17" s="303"/>
      <c r="B17" s="304"/>
      <c r="C17" s="304"/>
      <c r="D17" s="304"/>
      <c r="E17" s="304"/>
      <c r="F17" s="304"/>
      <c r="G17" s="304"/>
      <c r="H17" s="304"/>
      <c r="I17" s="304"/>
      <c r="J17" s="304"/>
      <c r="K17" s="304"/>
      <c r="L17" s="304"/>
      <c r="M17" s="304"/>
      <c r="N17" s="304"/>
      <c r="O17" s="304"/>
      <c r="P17" s="304"/>
      <c r="Q17" s="304"/>
      <c r="R17" s="304"/>
      <c r="S17" s="304"/>
      <c r="T17" s="304"/>
      <c r="U17" s="304"/>
      <c r="V17" s="304"/>
      <c r="W17" s="304"/>
      <c r="X17" s="304"/>
      <c r="Y17" s="304"/>
      <c r="Z17" s="304"/>
      <c r="AA17" s="304"/>
      <c r="AB17" s="304"/>
      <c r="AC17" s="304"/>
      <c r="AD17" s="304"/>
      <c r="AE17" s="304"/>
      <c r="AF17" s="304"/>
      <c r="AG17" s="304"/>
      <c r="AH17" s="304"/>
      <c r="AI17" s="304"/>
      <c r="AJ17" s="304"/>
      <c r="AK17" s="304"/>
      <c r="AL17" s="304"/>
      <c r="AM17" s="304"/>
      <c r="AN17" s="304"/>
      <c r="AO17" s="304"/>
      <c r="AP17" s="304"/>
      <c r="AQ17" s="304"/>
      <c r="AR17" s="304"/>
      <c r="AS17" s="304"/>
      <c r="AT17" s="304"/>
      <c r="AU17" s="304"/>
      <c r="AV17" s="304"/>
      <c r="AW17" s="304"/>
      <c r="AX17" s="304"/>
      <c r="AY17" s="304"/>
      <c r="AZ17" s="304"/>
      <c r="BA17" s="304"/>
      <c r="BB17" s="304"/>
      <c r="BC17" s="304"/>
      <c r="BD17" s="304"/>
      <c r="BE17" s="304"/>
      <c r="BF17" s="304"/>
      <c r="BG17" s="304"/>
      <c r="BH17" s="304"/>
      <c r="BI17" s="304"/>
      <c r="BJ17" s="304"/>
      <c r="BK17" s="304"/>
      <c r="BL17" s="304"/>
      <c r="BM17" s="304"/>
      <c r="BN17" s="304"/>
      <c r="BO17" s="304"/>
      <c r="BP17" s="304"/>
      <c r="BQ17" s="304"/>
      <c r="BR17" s="304"/>
      <c r="BS17" s="304"/>
      <c r="BT17" s="304"/>
      <c r="BU17" s="304"/>
      <c r="BV17" s="304"/>
      <c r="BW17" s="304"/>
      <c r="BX17" s="304"/>
      <c r="BY17" s="304"/>
      <c r="BZ17" s="304"/>
      <c r="CA17" s="304"/>
      <c r="CB17" s="304"/>
      <c r="CC17" s="304"/>
      <c r="CD17" s="304"/>
      <c r="CE17" s="304"/>
      <c r="CF17" s="304"/>
      <c r="CG17" s="304"/>
      <c r="CH17" s="304"/>
      <c r="CI17" s="304"/>
      <c r="CJ17" s="304"/>
      <c r="CK17" s="304"/>
      <c r="CL17" s="304"/>
      <c r="CM17" s="304"/>
      <c r="CN17" s="304"/>
      <c r="CO17" s="304"/>
      <c r="CP17" s="304"/>
      <c r="CQ17" s="304"/>
      <c r="CR17" s="304"/>
      <c r="CS17" s="304"/>
      <c r="CT17" s="304"/>
      <c r="CU17" s="304"/>
      <c r="CV17" s="304"/>
      <c r="CW17" s="304"/>
      <c r="CX17" s="304"/>
      <c r="CY17" s="304"/>
      <c r="CZ17" s="304"/>
      <c r="DA17" s="304"/>
      <c r="DB17" s="304"/>
      <c r="DC17" s="304"/>
      <c r="DD17" s="304"/>
      <c r="DE17" s="304"/>
    </row>
    <row r="18" spans="1:109" s="305" customFormat="1" ht="13.2" x14ac:dyDescent="0.2">
      <c r="A18" s="303"/>
      <c r="B18" s="304"/>
      <c r="C18" s="304"/>
      <c r="D18" s="304"/>
      <c r="E18" s="304"/>
      <c r="F18" s="304"/>
      <c r="G18" s="304"/>
      <c r="H18" s="304"/>
      <c r="I18" s="304"/>
      <c r="J18" s="304"/>
      <c r="K18" s="304"/>
      <c r="L18" s="304"/>
      <c r="M18" s="304"/>
      <c r="N18" s="304"/>
      <c r="O18" s="304"/>
      <c r="P18" s="304"/>
      <c r="Q18" s="304"/>
      <c r="R18" s="304"/>
      <c r="S18" s="304"/>
      <c r="T18" s="304"/>
      <c r="U18" s="304"/>
      <c r="V18" s="304"/>
      <c r="W18" s="304"/>
      <c r="X18" s="304"/>
      <c r="Y18" s="304"/>
      <c r="Z18" s="304"/>
      <c r="AA18" s="304"/>
      <c r="AB18" s="304"/>
      <c r="AC18" s="304"/>
      <c r="AD18" s="304"/>
      <c r="AE18" s="304"/>
      <c r="AF18" s="304"/>
      <c r="AG18" s="304"/>
      <c r="AH18" s="304"/>
      <c r="AI18" s="304"/>
      <c r="AJ18" s="304"/>
      <c r="AK18" s="304"/>
      <c r="AL18" s="304"/>
      <c r="AM18" s="304"/>
      <c r="AN18" s="304"/>
      <c r="AO18" s="304"/>
      <c r="AP18" s="304"/>
      <c r="AQ18" s="304"/>
      <c r="AR18" s="304"/>
      <c r="AS18" s="304"/>
      <c r="AT18" s="304"/>
      <c r="AU18" s="304"/>
      <c r="AV18" s="304"/>
      <c r="AW18" s="304"/>
      <c r="AX18" s="304"/>
      <c r="AY18" s="304"/>
      <c r="AZ18" s="304"/>
      <c r="BA18" s="304"/>
      <c r="BB18" s="304"/>
      <c r="BC18" s="304"/>
      <c r="BD18" s="304"/>
      <c r="BE18" s="304"/>
      <c r="BF18" s="304"/>
      <c r="BG18" s="304"/>
      <c r="BH18" s="304"/>
      <c r="BI18" s="304"/>
      <c r="BJ18" s="304"/>
      <c r="BK18" s="304"/>
      <c r="BL18" s="304"/>
      <c r="BM18" s="304"/>
      <c r="BN18" s="304"/>
      <c r="BO18" s="304"/>
      <c r="BP18" s="304"/>
      <c r="BQ18" s="304"/>
      <c r="BR18" s="304"/>
      <c r="BS18" s="304"/>
      <c r="BT18" s="304"/>
      <c r="BU18" s="304"/>
      <c r="BV18" s="304"/>
      <c r="BW18" s="304"/>
      <c r="BX18" s="304"/>
      <c r="BY18" s="304"/>
      <c r="BZ18" s="304"/>
      <c r="CA18" s="304"/>
      <c r="CB18" s="304"/>
      <c r="CC18" s="304"/>
      <c r="CD18" s="304"/>
      <c r="CE18" s="304"/>
      <c r="CF18" s="304"/>
      <c r="CG18" s="304"/>
      <c r="CH18" s="304"/>
      <c r="CI18" s="304"/>
      <c r="CJ18" s="304"/>
      <c r="CK18" s="304"/>
      <c r="CL18" s="304"/>
      <c r="CM18" s="304"/>
      <c r="CN18" s="304"/>
      <c r="CO18" s="304"/>
      <c r="CP18" s="304"/>
      <c r="CQ18" s="304"/>
      <c r="CR18" s="304"/>
      <c r="CS18" s="304"/>
      <c r="CT18" s="304"/>
      <c r="CU18" s="304"/>
      <c r="CV18" s="304"/>
      <c r="CW18" s="304"/>
      <c r="CX18" s="304"/>
      <c r="CY18" s="304"/>
      <c r="CZ18" s="304"/>
      <c r="DA18" s="304"/>
      <c r="DB18" s="304"/>
      <c r="DC18" s="304"/>
      <c r="DD18" s="304"/>
      <c r="DE18" s="304"/>
    </row>
    <row r="19" spans="1:109" ht="13.2" x14ac:dyDescent="0.2">
      <c r="DD19" s="303"/>
      <c r="DE19" s="303"/>
    </row>
    <row r="20" spans="1:109" ht="13.2" x14ac:dyDescent="0.2">
      <c r="DD20" s="303"/>
      <c r="DE20" s="303"/>
    </row>
    <row r="21" spans="1:109" ht="17.25" customHeight="1" x14ac:dyDescent="0.2">
      <c r="B21" s="306"/>
      <c r="C21" s="307"/>
      <c r="D21" s="307"/>
      <c r="E21" s="307"/>
      <c r="F21" s="307"/>
      <c r="G21" s="307"/>
      <c r="H21" s="307"/>
      <c r="I21" s="307"/>
      <c r="J21" s="307"/>
      <c r="K21" s="307"/>
      <c r="L21" s="307"/>
      <c r="M21" s="307"/>
      <c r="N21" s="308"/>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8"/>
      <c r="AU21" s="307"/>
      <c r="AV21" s="307"/>
      <c r="AW21" s="307"/>
      <c r="AX21" s="307"/>
      <c r="AY21" s="307"/>
      <c r="AZ21" s="307"/>
      <c r="BA21" s="307"/>
      <c r="BB21" s="307"/>
      <c r="BC21" s="307"/>
      <c r="BD21" s="307"/>
      <c r="BE21" s="307"/>
      <c r="BF21" s="308"/>
      <c r="BG21" s="307"/>
      <c r="BH21" s="307"/>
      <c r="BI21" s="307"/>
      <c r="BJ21" s="307"/>
      <c r="BK21" s="307"/>
      <c r="BL21" s="307"/>
      <c r="BM21" s="307"/>
      <c r="BN21" s="307"/>
      <c r="BO21" s="307"/>
      <c r="BP21" s="307"/>
      <c r="BQ21" s="307"/>
      <c r="BR21" s="308"/>
      <c r="BS21" s="307"/>
      <c r="BT21" s="307"/>
      <c r="BU21" s="307"/>
      <c r="BV21" s="307"/>
      <c r="BW21" s="307"/>
      <c r="BX21" s="307"/>
      <c r="BY21" s="307"/>
      <c r="BZ21" s="307"/>
      <c r="CA21" s="307"/>
      <c r="CB21" s="307"/>
      <c r="CC21" s="307"/>
      <c r="CD21" s="308"/>
      <c r="CE21" s="307"/>
      <c r="CF21" s="307"/>
      <c r="CG21" s="307"/>
      <c r="CH21" s="307"/>
      <c r="CI21" s="307"/>
      <c r="CJ21" s="307"/>
      <c r="CK21" s="307"/>
      <c r="CL21" s="307"/>
      <c r="CM21" s="307"/>
      <c r="CN21" s="307"/>
      <c r="CO21" s="307"/>
      <c r="CP21" s="308"/>
      <c r="CQ21" s="307"/>
      <c r="CR21" s="307"/>
      <c r="CS21" s="307"/>
      <c r="CT21" s="307"/>
      <c r="CU21" s="307"/>
      <c r="CV21" s="307"/>
      <c r="CW21" s="307"/>
      <c r="CX21" s="307"/>
      <c r="CY21" s="307"/>
      <c r="CZ21" s="307"/>
      <c r="DA21" s="307"/>
      <c r="DB21" s="308"/>
      <c r="DC21" s="307"/>
      <c r="DD21" s="309"/>
      <c r="DE21" s="303"/>
    </row>
    <row r="22" spans="1:109" ht="17.25" customHeight="1" x14ac:dyDescent="0.2">
      <c r="B22" s="310"/>
    </row>
    <row r="23" spans="1:109" ht="13.2" x14ac:dyDescent="0.2">
      <c r="B23" s="310"/>
    </row>
    <row r="24" spans="1:109" ht="13.2" x14ac:dyDescent="0.2">
      <c r="B24" s="310"/>
    </row>
    <row r="25" spans="1:109" ht="13.2" x14ac:dyDescent="0.2">
      <c r="B25" s="310"/>
    </row>
    <row r="26" spans="1:109" ht="13.2" x14ac:dyDescent="0.2">
      <c r="B26" s="310"/>
    </row>
    <row r="27" spans="1:109" ht="13.2" x14ac:dyDescent="0.2">
      <c r="B27" s="310"/>
    </row>
    <row r="28" spans="1:109" ht="13.2" x14ac:dyDescent="0.2">
      <c r="B28" s="310"/>
    </row>
    <row r="29" spans="1:109" ht="13.2" x14ac:dyDescent="0.2">
      <c r="B29" s="310"/>
    </row>
    <row r="30" spans="1:109" ht="13.2" x14ac:dyDescent="0.2">
      <c r="B30" s="310"/>
    </row>
    <row r="31" spans="1:109" ht="13.2" x14ac:dyDescent="0.2">
      <c r="B31" s="310"/>
    </row>
    <row r="32" spans="1:109" ht="13.2" x14ac:dyDescent="0.2">
      <c r="B32" s="310"/>
    </row>
    <row r="33" spans="2:109" ht="13.2" x14ac:dyDescent="0.2">
      <c r="B33" s="310"/>
    </row>
    <row r="34" spans="2:109" ht="13.2" x14ac:dyDescent="0.2">
      <c r="B34" s="310"/>
    </row>
    <row r="35" spans="2:109" ht="13.2" x14ac:dyDescent="0.2">
      <c r="B35" s="310"/>
    </row>
    <row r="36" spans="2:109" ht="13.2" x14ac:dyDescent="0.2">
      <c r="B36" s="310"/>
    </row>
    <row r="37" spans="2:109" ht="13.2" x14ac:dyDescent="0.2">
      <c r="B37" s="310"/>
    </row>
    <row r="38" spans="2:109" ht="13.2" x14ac:dyDescent="0.2">
      <c r="B38" s="310"/>
    </row>
    <row r="39" spans="2:109" ht="13.2" x14ac:dyDescent="0.2">
      <c r="B39" s="312"/>
      <c r="C39" s="313"/>
      <c r="D39" s="313"/>
      <c r="E39" s="313"/>
      <c r="F39" s="313"/>
      <c r="G39" s="313"/>
      <c r="H39" s="313"/>
      <c r="I39" s="313"/>
      <c r="J39" s="313"/>
      <c r="K39" s="313"/>
      <c r="L39" s="313"/>
      <c r="M39" s="313"/>
      <c r="N39" s="313"/>
      <c r="O39" s="313"/>
      <c r="P39" s="313"/>
      <c r="Q39" s="313"/>
      <c r="R39" s="313"/>
      <c r="S39" s="313"/>
      <c r="T39" s="313"/>
      <c r="U39" s="313"/>
      <c r="V39" s="313"/>
      <c r="W39" s="313"/>
      <c r="X39" s="313"/>
      <c r="Y39" s="313"/>
      <c r="Z39" s="313"/>
      <c r="AA39" s="313"/>
      <c r="AB39" s="313"/>
      <c r="AC39" s="313"/>
      <c r="AD39" s="313"/>
      <c r="AE39" s="313"/>
      <c r="AF39" s="313"/>
      <c r="AG39" s="313"/>
      <c r="AH39" s="313"/>
      <c r="AI39" s="313"/>
      <c r="AJ39" s="313"/>
      <c r="AK39" s="313"/>
      <c r="AL39" s="313"/>
      <c r="AM39" s="313"/>
      <c r="AN39" s="313"/>
      <c r="AO39" s="313"/>
      <c r="AP39" s="313"/>
      <c r="AQ39" s="313"/>
      <c r="AR39" s="313"/>
      <c r="AS39" s="313"/>
      <c r="AT39" s="313"/>
      <c r="AU39" s="313"/>
      <c r="AV39" s="313"/>
      <c r="AW39" s="313"/>
      <c r="AX39" s="313"/>
      <c r="AY39" s="313"/>
      <c r="AZ39" s="313"/>
      <c r="BA39" s="313"/>
      <c r="BB39" s="313"/>
      <c r="BC39" s="313"/>
      <c r="BD39" s="313"/>
      <c r="BE39" s="313"/>
      <c r="BF39" s="313"/>
      <c r="BG39" s="313"/>
      <c r="BH39" s="313"/>
      <c r="BI39" s="313"/>
      <c r="BJ39" s="313"/>
      <c r="BK39" s="313"/>
      <c r="BL39" s="313"/>
      <c r="BM39" s="313"/>
      <c r="BN39" s="313"/>
      <c r="BO39" s="313"/>
      <c r="BP39" s="313"/>
      <c r="BQ39" s="313"/>
      <c r="BR39" s="313"/>
      <c r="BS39" s="313"/>
      <c r="BT39" s="313"/>
      <c r="BU39" s="313"/>
      <c r="BV39" s="313"/>
      <c r="BW39" s="313"/>
      <c r="BX39" s="313"/>
      <c r="BY39" s="313"/>
      <c r="BZ39" s="313"/>
      <c r="CA39" s="313"/>
      <c r="CB39" s="313"/>
      <c r="CC39" s="313"/>
      <c r="CD39" s="313"/>
      <c r="CE39" s="313"/>
      <c r="CF39" s="313"/>
      <c r="CG39" s="313"/>
      <c r="CH39" s="313"/>
      <c r="CI39" s="313"/>
      <c r="CJ39" s="313"/>
      <c r="CK39" s="313"/>
      <c r="CL39" s="313"/>
      <c r="CM39" s="313"/>
      <c r="CN39" s="313"/>
      <c r="CO39" s="313"/>
      <c r="CP39" s="313"/>
      <c r="CQ39" s="313"/>
      <c r="CR39" s="313"/>
      <c r="CS39" s="313"/>
      <c r="CT39" s="313"/>
      <c r="CU39" s="313"/>
      <c r="CV39" s="313"/>
      <c r="CW39" s="313"/>
      <c r="CX39" s="313"/>
      <c r="CY39" s="313"/>
      <c r="CZ39" s="313"/>
      <c r="DA39" s="313"/>
      <c r="DB39" s="313"/>
      <c r="DC39" s="313"/>
      <c r="DD39" s="314"/>
    </row>
    <row r="40" spans="2:109" ht="13.2" x14ac:dyDescent="0.2">
      <c r="B40" s="315"/>
      <c r="DD40" s="315"/>
      <c r="DE40" s="303"/>
    </row>
    <row r="41" spans="2:109" ht="16.2" x14ac:dyDescent="0.2">
      <c r="B41" s="316" t="s">
        <v>534</v>
      </c>
      <c r="C41" s="307"/>
      <c r="D41" s="307"/>
      <c r="E41" s="307"/>
      <c r="F41" s="307"/>
      <c r="G41" s="307"/>
      <c r="H41" s="307"/>
      <c r="I41" s="307"/>
      <c r="J41" s="307"/>
      <c r="K41" s="307"/>
      <c r="L41" s="307"/>
      <c r="M41" s="307"/>
      <c r="N41" s="307"/>
      <c r="O41" s="307"/>
      <c r="P41" s="307"/>
      <c r="Q41" s="307"/>
      <c r="R41" s="307"/>
      <c r="S41" s="307"/>
      <c r="T41" s="307"/>
      <c r="U41" s="307"/>
      <c r="V41" s="307"/>
      <c r="W41" s="307"/>
      <c r="X41" s="307"/>
      <c r="Y41" s="307"/>
      <c r="Z41" s="307"/>
      <c r="AA41" s="307"/>
      <c r="AB41" s="307"/>
      <c r="AC41" s="307"/>
      <c r="AD41" s="307"/>
      <c r="AE41" s="307"/>
      <c r="AF41" s="307"/>
      <c r="AG41" s="307"/>
      <c r="AH41" s="307"/>
      <c r="AI41" s="307"/>
      <c r="AJ41" s="307"/>
      <c r="AK41" s="307"/>
      <c r="AL41" s="307"/>
      <c r="AM41" s="307"/>
      <c r="AN41" s="307"/>
      <c r="AO41" s="307"/>
      <c r="AP41" s="307"/>
      <c r="AQ41" s="307"/>
      <c r="AR41" s="307"/>
      <c r="AS41" s="307"/>
      <c r="AT41" s="307"/>
      <c r="AU41" s="307"/>
      <c r="AV41" s="307"/>
      <c r="AW41" s="307"/>
      <c r="AX41" s="307"/>
      <c r="AY41" s="307"/>
      <c r="AZ41" s="307"/>
      <c r="BA41" s="307"/>
      <c r="BB41" s="307"/>
      <c r="BC41" s="307"/>
      <c r="BD41" s="307"/>
      <c r="BE41" s="307"/>
      <c r="BF41" s="307"/>
      <c r="BG41" s="307"/>
      <c r="BH41" s="307"/>
      <c r="BI41" s="307"/>
      <c r="BJ41" s="307"/>
      <c r="BK41" s="307"/>
      <c r="BL41" s="307"/>
      <c r="BM41" s="307"/>
      <c r="BN41" s="307"/>
      <c r="BO41" s="307"/>
      <c r="BP41" s="307"/>
      <c r="BQ41" s="307"/>
      <c r="BR41" s="307"/>
      <c r="BS41" s="307"/>
      <c r="BT41" s="307"/>
      <c r="BU41" s="307"/>
      <c r="BV41" s="307"/>
      <c r="BW41" s="307"/>
      <c r="BX41" s="307"/>
      <c r="BY41" s="307"/>
      <c r="BZ41" s="307"/>
      <c r="CA41" s="307"/>
      <c r="CB41" s="307"/>
      <c r="CC41" s="307"/>
      <c r="CD41" s="307"/>
      <c r="CE41" s="307"/>
      <c r="CF41" s="307"/>
      <c r="CG41" s="307"/>
      <c r="CH41" s="307"/>
      <c r="CI41" s="307"/>
      <c r="CJ41" s="307"/>
      <c r="CK41" s="307"/>
      <c r="CL41" s="307"/>
      <c r="CM41" s="307"/>
      <c r="CN41" s="307"/>
      <c r="CO41" s="307"/>
      <c r="CP41" s="307"/>
      <c r="CQ41" s="307"/>
      <c r="CR41" s="307"/>
      <c r="CS41" s="307"/>
      <c r="CT41" s="307"/>
      <c r="CU41" s="307"/>
      <c r="CV41" s="307"/>
      <c r="CW41" s="307"/>
      <c r="CX41" s="307"/>
      <c r="CY41" s="307"/>
      <c r="CZ41" s="307"/>
      <c r="DA41" s="307"/>
      <c r="DB41" s="307"/>
      <c r="DC41" s="307"/>
      <c r="DD41" s="309"/>
    </row>
    <row r="42" spans="2:109" ht="13.2" x14ac:dyDescent="0.2">
      <c r="B42" s="310"/>
      <c r="G42" s="317"/>
      <c r="I42" s="318"/>
      <c r="J42" s="318"/>
      <c r="K42" s="318"/>
      <c r="AM42" s="317"/>
      <c r="AN42" s="317" t="s">
        <v>535</v>
      </c>
      <c r="AP42" s="318"/>
      <c r="AQ42" s="318"/>
      <c r="AR42" s="318"/>
      <c r="AY42" s="317"/>
      <c r="BA42" s="318"/>
      <c r="BB42" s="318"/>
      <c r="BC42" s="318"/>
      <c r="BK42" s="317"/>
      <c r="BM42" s="318"/>
      <c r="BN42" s="318"/>
      <c r="BO42" s="318"/>
      <c r="BW42" s="317"/>
      <c r="BY42" s="318"/>
      <c r="BZ42" s="318"/>
      <c r="CA42" s="318"/>
      <c r="CI42" s="317"/>
      <c r="CK42" s="318"/>
      <c r="CL42" s="318"/>
      <c r="CM42" s="318"/>
      <c r="CU42" s="317"/>
      <c r="CW42" s="318"/>
      <c r="CX42" s="318"/>
      <c r="CY42" s="318"/>
    </row>
    <row r="43" spans="2:109" ht="13.5" customHeight="1" x14ac:dyDescent="0.2">
      <c r="B43" s="310"/>
      <c r="AN43" s="1113" t="s">
        <v>544</v>
      </c>
      <c r="AO43" s="1114"/>
      <c r="AP43" s="1114"/>
      <c r="AQ43" s="1114"/>
      <c r="AR43" s="1114"/>
      <c r="AS43" s="1114"/>
      <c r="AT43" s="1114"/>
      <c r="AU43" s="1114"/>
      <c r="AV43" s="1114"/>
      <c r="AW43" s="1114"/>
      <c r="AX43" s="1114"/>
      <c r="AY43" s="1114"/>
      <c r="AZ43" s="1114"/>
      <c r="BA43" s="1114"/>
      <c r="BB43" s="1114"/>
      <c r="BC43" s="1114"/>
      <c r="BD43" s="1114"/>
      <c r="BE43" s="1114"/>
      <c r="BF43" s="1114"/>
      <c r="BG43" s="1114"/>
      <c r="BH43" s="1114"/>
      <c r="BI43" s="1114"/>
      <c r="BJ43" s="1114"/>
      <c r="BK43" s="1114"/>
      <c r="BL43" s="1114"/>
      <c r="BM43" s="1114"/>
      <c r="BN43" s="1114"/>
      <c r="BO43" s="1114"/>
      <c r="BP43" s="1114"/>
      <c r="BQ43" s="1114"/>
      <c r="BR43" s="1114"/>
      <c r="BS43" s="1114"/>
      <c r="BT43" s="1114"/>
      <c r="BU43" s="1114"/>
      <c r="BV43" s="1114"/>
      <c r="BW43" s="1114"/>
      <c r="BX43" s="1114"/>
      <c r="BY43" s="1114"/>
      <c r="BZ43" s="1114"/>
      <c r="CA43" s="1114"/>
      <c r="CB43" s="1114"/>
      <c r="CC43" s="1114"/>
      <c r="CD43" s="1114"/>
      <c r="CE43" s="1114"/>
      <c r="CF43" s="1114"/>
      <c r="CG43" s="1114"/>
      <c r="CH43" s="1114"/>
      <c r="CI43" s="1114"/>
      <c r="CJ43" s="1114"/>
      <c r="CK43" s="1114"/>
      <c r="CL43" s="1114"/>
      <c r="CM43" s="1114"/>
      <c r="CN43" s="1114"/>
      <c r="CO43" s="1114"/>
      <c r="CP43" s="1114"/>
      <c r="CQ43" s="1114"/>
      <c r="CR43" s="1114"/>
      <c r="CS43" s="1114"/>
      <c r="CT43" s="1114"/>
      <c r="CU43" s="1114"/>
      <c r="CV43" s="1114"/>
      <c r="CW43" s="1114"/>
      <c r="CX43" s="1114"/>
      <c r="CY43" s="1114"/>
      <c r="CZ43" s="1114"/>
      <c r="DA43" s="1114"/>
      <c r="DB43" s="1114"/>
      <c r="DC43" s="1115"/>
    </row>
    <row r="44" spans="2:109" ht="13.2" x14ac:dyDescent="0.2">
      <c r="B44" s="310"/>
      <c r="AN44" s="1116"/>
      <c r="AO44" s="1117"/>
      <c r="AP44" s="1117"/>
      <c r="AQ44" s="1117"/>
      <c r="AR44" s="1117"/>
      <c r="AS44" s="1117"/>
      <c r="AT44" s="1117"/>
      <c r="AU44" s="1117"/>
      <c r="AV44" s="1117"/>
      <c r="AW44" s="1117"/>
      <c r="AX44" s="1117"/>
      <c r="AY44" s="1117"/>
      <c r="AZ44" s="1117"/>
      <c r="BA44" s="1117"/>
      <c r="BB44" s="1117"/>
      <c r="BC44" s="1117"/>
      <c r="BD44" s="1117"/>
      <c r="BE44" s="1117"/>
      <c r="BF44" s="1117"/>
      <c r="BG44" s="1117"/>
      <c r="BH44" s="1117"/>
      <c r="BI44" s="1117"/>
      <c r="BJ44" s="1117"/>
      <c r="BK44" s="1117"/>
      <c r="BL44" s="1117"/>
      <c r="BM44" s="1117"/>
      <c r="BN44" s="1117"/>
      <c r="BO44" s="1117"/>
      <c r="BP44" s="1117"/>
      <c r="BQ44" s="1117"/>
      <c r="BR44" s="1117"/>
      <c r="BS44" s="1117"/>
      <c r="BT44" s="1117"/>
      <c r="BU44" s="1117"/>
      <c r="BV44" s="1117"/>
      <c r="BW44" s="1117"/>
      <c r="BX44" s="1117"/>
      <c r="BY44" s="1117"/>
      <c r="BZ44" s="1117"/>
      <c r="CA44" s="1117"/>
      <c r="CB44" s="1117"/>
      <c r="CC44" s="1117"/>
      <c r="CD44" s="1117"/>
      <c r="CE44" s="1117"/>
      <c r="CF44" s="1117"/>
      <c r="CG44" s="1117"/>
      <c r="CH44" s="1117"/>
      <c r="CI44" s="1117"/>
      <c r="CJ44" s="1117"/>
      <c r="CK44" s="1117"/>
      <c r="CL44" s="1117"/>
      <c r="CM44" s="1117"/>
      <c r="CN44" s="1117"/>
      <c r="CO44" s="1117"/>
      <c r="CP44" s="1117"/>
      <c r="CQ44" s="1117"/>
      <c r="CR44" s="1117"/>
      <c r="CS44" s="1117"/>
      <c r="CT44" s="1117"/>
      <c r="CU44" s="1117"/>
      <c r="CV44" s="1117"/>
      <c r="CW44" s="1117"/>
      <c r="CX44" s="1117"/>
      <c r="CY44" s="1117"/>
      <c r="CZ44" s="1117"/>
      <c r="DA44" s="1117"/>
      <c r="DB44" s="1117"/>
      <c r="DC44" s="1118"/>
    </row>
    <row r="45" spans="2:109" ht="13.2" x14ac:dyDescent="0.2">
      <c r="B45" s="310"/>
      <c r="AN45" s="1116"/>
      <c r="AO45" s="1117"/>
      <c r="AP45" s="1117"/>
      <c r="AQ45" s="1117"/>
      <c r="AR45" s="1117"/>
      <c r="AS45" s="1117"/>
      <c r="AT45" s="1117"/>
      <c r="AU45" s="1117"/>
      <c r="AV45" s="1117"/>
      <c r="AW45" s="1117"/>
      <c r="AX45" s="1117"/>
      <c r="AY45" s="1117"/>
      <c r="AZ45" s="1117"/>
      <c r="BA45" s="1117"/>
      <c r="BB45" s="1117"/>
      <c r="BC45" s="1117"/>
      <c r="BD45" s="1117"/>
      <c r="BE45" s="1117"/>
      <c r="BF45" s="1117"/>
      <c r="BG45" s="1117"/>
      <c r="BH45" s="1117"/>
      <c r="BI45" s="1117"/>
      <c r="BJ45" s="1117"/>
      <c r="BK45" s="1117"/>
      <c r="BL45" s="1117"/>
      <c r="BM45" s="1117"/>
      <c r="BN45" s="1117"/>
      <c r="BO45" s="1117"/>
      <c r="BP45" s="1117"/>
      <c r="BQ45" s="1117"/>
      <c r="BR45" s="1117"/>
      <c r="BS45" s="1117"/>
      <c r="BT45" s="1117"/>
      <c r="BU45" s="1117"/>
      <c r="BV45" s="1117"/>
      <c r="BW45" s="1117"/>
      <c r="BX45" s="1117"/>
      <c r="BY45" s="1117"/>
      <c r="BZ45" s="1117"/>
      <c r="CA45" s="1117"/>
      <c r="CB45" s="1117"/>
      <c r="CC45" s="1117"/>
      <c r="CD45" s="1117"/>
      <c r="CE45" s="1117"/>
      <c r="CF45" s="1117"/>
      <c r="CG45" s="1117"/>
      <c r="CH45" s="1117"/>
      <c r="CI45" s="1117"/>
      <c r="CJ45" s="1117"/>
      <c r="CK45" s="1117"/>
      <c r="CL45" s="1117"/>
      <c r="CM45" s="1117"/>
      <c r="CN45" s="1117"/>
      <c r="CO45" s="1117"/>
      <c r="CP45" s="1117"/>
      <c r="CQ45" s="1117"/>
      <c r="CR45" s="1117"/>
      <c r="CS45" s="1117"/>
      <c r="CT45" s="1117"/>
      <c r="CU45" s="1117"/>
      <c r="CV45" s="1117"/>
      <c r="CW45" s="1117"/>
      <c r="CX45" s="1117"/>
      <c r="CY45" s="1117"/>
      <c r="CZ45" s="1117"/>
      <c r="DA45" s="1117"/>
      <c r="DB45" s="1117"/>
      <c r="DC45" s="1118"/>
    </row>
    <row r="46" spans="2:109" ht="13.2" x14ac:dyDescent="0.2">
      <c r="B46" s="310"/>
      <c r="AN46" s="1116"/>
      <c r="AO46" s="1117"/>
      <c r="AP46" s="1117"/>
      <c r="AQ46" s="1117"/>
      <c r="AR46" s="1117"/>
      <c r="AS46" s="1117"/>
      <c r="AT46" s="1117"/>
      <c r="AU46" s="1117"/>
      <c r="AV46" s="1117"/>
      <c r="AW46" s="1117"/>
      <c r="AX46" s="1117"/>
      <c r="AY46" s="1117"/>
      <c r="AZ46" s="1117"/>
      <c r="BA46" s="1117"/>
      <c r="BB46" s="1117"/>
      <c r="BC46" s="1117"/>
      <c r="BD46" s="1117"/>
      <c r="BE46" s="1117"/>
      <c r="BF46" s="1117"/>
      <c r="BG46" s="1117"/>
      <c r="BH46" s="1117"/>
      <c r="BI46" s="1117"/>
      <c r="BJ46" s="1117"/>
      <c r="BK46" s="1117"/>
      <c r="BL46" s="1117"/>
      <c r="BM46" s="1117"/>
      <c r="BN46" s="1117"/>
      <c r="BO46" s="1117"/>
      <c r="BP46" s="1117"/>
      <c r="BQ46" s="1117"/>
      <c r="BR46" s="1117"/>
      <c r="BS46" s="1117"/>
      <c r="BT46" s="1117"/>
      <c r="BU46" s="1117"/>
      <c r="BV46" s="1117"/>
      <c r="BW46" s="1117"/>
      <c r="BX46" s="1117"/>
      <c r="BY46" s="1117"/>
      <c r="BZ46" s="1117"/>
      <c r="CA46" s="1117"/>
      <c r="CB46" s="1117"/>
      <c r="CC46" s="1117"/>
      <c r="CD46" s="1117"/>
      <c r="CE46" s="1117"/>
      <c r="CF46" s="1117"/>
      <c r="CG46" s="1117"/>
      <c r="CH46" s="1117"/>
      <c r="CI46" s="1117"/>
      <c r="CJ46" s="1117"/>
      <c r="CK46" s="1117"/>
      <c r="CL46" s="1117"/>
      <c r="CM46" s="1117"/>
      <c r="CN46" s="1117"/>
      <c r="CO46" s="1117"/>
      <c r="CP46" s="1117"/>
      <c r="CQ46" s="1117"/>
      <c r="CR46" s="1117"/>
      <c r="CS46" s="1117"/>
      <c r="CT46" s="1117"/>
      <c r="CU46" s="1117"/>
      <c r="CV46" s="1117"/>
      <c r="CW46" s="1117"/>
      <c r="CX46" s="1117"/>
      <c r="CY46" s="1117"/>
      <c r="CZ46" s="1117"/>
      <c r="DA46" s="1117"/>
      <c r="DB46" s="1117"/>
      <c r="DC46" s="1118"/>
    </row>
    <row r="47" spans="2:109" ht="13.2" x14ac:dyDescent="0.2">
      <c r="B47" s="310"/>
      <c r="AN47" s="1119"/>
      <c r="AO47" s="1120"/>
      <c r="AP47" s="1120"/>
      <c r="AQ47" s="1120"/>
      <c r="AR47" s="1120"/>
      <c r="AS47" s="1120"/>
      <c r="AT47" s="1120"/>
      <c r="AU47" s="1120"/>
      <c r="AV47" s="1120"/>
      <c r="AW47" s="1120"/>
      <c r="AX47" s="1120"/>
      <c r="AY47" s="1120"/>
      <c r="AZ47" s="1120"/>
      <c r="BA47" s="1120"/>
      <c r="BB47" s="1120"/>
      <c r="BC47" s="1120"/>
      <c r="BD47" s="1120"/>
      <c r="BE47" s="1120"/>
      <c r="BF47" s="1120"/>
      <c r="BG47" s="1120"/>
      <c r="BH47" s="1120"/>
      <c r="BI47" s="1120"/>
      <c r="BJ47" s="1120"/>
      <c r="BK47" s="1120"/>
      <c r="BL47" s="1120"/>
      <c r="BM47" s="1120"/>
      <c r="BN47" s="1120"/>
      <c r="BO47" s="1120"/>
      <c r="BP47" s="1120"/>
      <c r="BQ47" s="1120"/>
      <c r="BR47" s="1120"/>
      <c r="BS47" s="1120"/>
      <c r="BT47" s="1120"/>
      <c r="BU47" s="1120"/>
      <c r="BV47" s="1120"/>
      <c r="BW47" s="1120"/>
      <c r="BX47" s="1120"/>
      <c r="BY47" s="1120"/>
      <c r="BZ47" s="1120"/>
      <c r="CA47" s="1120"/>
      <c r="CB47" s="1120"/>
      <c r="CC47" s="1120"/>
      <c r="CD47" s="1120"/>
      <c r="CE47" s="1120"/>
      <c r="CF47" s="1120"/>
      <c r="CG47" s="1120"/>
      <c r="CH47" s="1120"/>
      <c r="CI47" s="1120"/>
      <c r="CJ47" s="1120"/>
      <c r="CK47" s="1120"/>
      <c r="CL47" s="1120"/>
      <c r="CM47" s="1120"/>
      <c r="CN47" s="1120"/>
      <c r="CO47" s="1120"/>
      <c r="CP47" s="1120"/>
      <c r="CQ47" s="1120"/>
      <c r="CR47" s="1120"/>
      <c r="CS47" s="1120"/>
      <c r="CT47" s="1120"/>
      <c r="CU47" s="1120"/>
      <c r="CV47" s="1120"/>
      <c r="CW47" s="1120"/>
      <c r="CX47" s="1120"/>
      <c r="CY47" s="1120"/>
      <c r="CZ47" s="1120"/>
      <c r="DA47" s="1120"/>
      <c r="DB47" s="1120"/>
      <c r="DC47" s="1121"/>
    </row>
    <row r="48" spans="2:109" ht="13.2" x14ac:dyDescent="0.2">
      <c r="B48" s="310"/>
      <c r="H48" s="319"/>
      <c r="I48" s="319"/>
      <c r="J48" s="319"/>
      <c r="AN48" s="319"/>
      <c r="AO48" s="319"/>
      <c r="AP48" s="319"/>
      <c r="AZ48" s="319"/>
      <c r="BA48" s="319"/>
      <c r="BB48" s="319"/>
      <c r="BL48" s="319"/>
      <c r="BM48" s="319"/>
      <c r="BN48" s="319"/>
      <c r="BX48" s="319"/>
      <c r="BY48" s="319"/>
      <c r="BZ48" s="319"/>
      <c r="CJ48" s="319"/>
      <c r="CK48" s="319"/>
      <c r="CL48" s="319"/>
      <c r="CV48" s="319"/>
      <c r="CW48" s="319"/>
      <c r="CX48" s="319"/>
    </row>
    <row r="49" spans="1:109" ht="13.2" x14ac:dyDescent="0.2">
      <c r="B49" s="310"/>
      <c r="AN49" s="303" t="s">
        <v>536</v>
      </c>
    </row>
    <row r="50" spans="1:109" ht="13.2" x14ac:dyDescent="0.2">
      <c r="B50" s="310"/>
      <c r="G50" s="1106"/>
      <c r="H50" s="1106"/>
      <c r="I50" s="1106"/>
      <c r="J50" s="1106"/>
      <c r="K50" s="320"/>
      <c r="L50" s="320"/>
      <c r="M50" s="321"/>
      <c r="N50" s="321"/>
      <c r="AN50" s="1107"/>
      <c r="AO50" s="1108"/>
      <c r="AP50" s="1108"/>
      <c r="AQ50" s="1108"/>
      <c r="AR50" s="1108"/>
      <c r="AS50" s="1108"/>
      <c r="AT50" s="1108"/>
      <c r="AU50" s="1108"/>
      <c r="AV50" s="1108"/>
      <c r="AW50" s="1108"/>
      <c r="AX50" s="1108"/>
      <c r="AY50" s="1108"/>
      <c r="AZ50" s="1108"/>
      <c r="BA50" s="1108"/>
      <c r="BB50" s="1108"/>
      <c r="BC50" s="1108"/>
      <c r="BD50" s="1108"/>
      <c r="BE50" s="1108"/>
      <c r="BF50" s="1108"/>
      <c r="BG50" s="1108"/>
      <c r="BH50" s="1108"/>
      <c r="BI50" s="1108"/>
      <c r="BJ50" s="1108"/>
      <c r="BK50" s="1108"/>
      <c r="BL50" s="1108"/>
      <c r="BM50" s="1108"/>
      <c r="BN50" s="1108"/>
      <c r="BO50" s="1109"/>
      <c r="BP50" s="1110" t="s">
        <v>2</v>
      </c>
      <c r="BQ50" s="1110"/>
      <c r="BR50" s="1110"/>
      <c r="BS50" s="1110"/>
      <c r="BT50" s="1110"/>
      <c r="BU50" s="1110"/>
      <c r="BV50" s="1110"/>
      <c r="BW50" s="1110"/>
      <c r="BX50" s="1110" t="s">
        <v>522</v>
      </c>
      <c r="BY50" s="1110"/>
      <c r="BZ50" s="1110"/>
      <c r="CA50" s="1110"/>
      <c r="CB50" s="1110"/>
      <c r="CC50" s="1110"/>
      <c r="CD50" s="1110"/>
      <c r="CE50" s="1110"/>
      <c r="CF50" s="1110" t="s">
        <v>523</v>
      </c>
      <c r="CG50" s="1110"/>
      <c r="CH50" s="1110"/>
      <c r="CI50" s="1110"/>
      <c r="CJ50" s="1110"/>
      <c r="CK50" s="1110"/>
      <c r="CL50" s="1110"/>
      <c r="CM50" s="1110"/>
      <c r="CN50" s="1110" t="s">
        <v>524</v>
      </c>
      <c r="CO50" s="1110"/>
      <c r="CP50" s="1110"/>
      <c r="CQ50" s="1110"/>
      <c r="CR50" s="1110"/>
      <c r="CS50" s="1110"/>
      <c r="CT50" s="1110"/>
      <c r="CU50" s="1110"/>
      <c r="CV50" s="1110" t="s">
        <v>247</v>
      </c>
      <c r="CW50" s="1110"/>
      <c r="CX50" s="1110"/>
      <c r="CY50" s="1110"/>
      <c r="CZ50" s="1110"/>
      <c r="DA50" s="1110"/>
      <c r="DB50" s="1110"/>
      <c r="DC50" s="1110"/>
    </row>
    <row r="51" spans="1:109" ht="13.5" customHeight="1" x14ac:dyDescent="0.2">
      <c r="B51" s="310"/>
      <c r="G51" s="1123"/>
      <c r="H51" s="1123"/>
      <c r="I51" s="1124"/>
      <c r="J51" s="1124"/>
      <c r="K51" s="1122"/>
      <c r="L51" s="1122"/>
      <c r="M51" s="1122"/>
      <c r="N51" s="1122"/>
      <c r="AM51" s="319"/>
      <c r="AN51" s="1112" t="s">
        <v>537</v>
      </c>
      <c r="AO51" s="1112"/>
      <c r="AP51" s="1112"/>
      <c r="AQ51" s="1112"/>
      <c r="AR51" s="1112"/>
      <c r="AS51" s="1112"/>
      <c r="AT51" s="1112"/>
      <c r="AU51" s="1112"/>
      <c r="AV51" s="1112"/>
      <c r="AW51" s="1112"/>
      <c r="AX51" s="1112"/>
      <c r="AY51" s="1112"/>
      <c r="AZ51" s="1112"/>
      <c r="BA51" s="1112"/>
      <c r="BB51" s="1112" t="s">
        <v>538</v>
      </c>
      <c r="BC51" s="1112"/>
      <c r="BD51" s="1112"/>
      <c r="BE51" s="1112"/>
      <c r="BF51" s="1112"/>
      <c r="BG51" s="1112"/>
      <c r="BH51" s="1112"/>
      <c r="BI51" s="1112"/>
      <c r="BJ51" s="1112"/>
      <c r="BK51" s="1112"/>
      <c r="BL51" s="1112"/>
      <c r="BM51" s="1112"/>
      <c r="BN51" s="1112"/>
      <c r="BO51" s="1112"/>
      <c r="BP51" s="1111">
        <v>13.9</v>
      </c>
      <c r="BQ51" s="1111"/>
      <c r="BR51" s="1111"/>
      <c r="BS51" s="1111"/>
      <c r="BT51" s="1111"/>
      <c r="BU51" s="1111"/>
      <c r="BV51" s="1111"/>
      <c r="BW51" s="1111"/>
      <c r="BX51" s="1111">
        <v>7.7</v>
      </c>
      <c r="BY51" s="1111"/>
      <c r="BZ51" s="1111"/>
      <c r="CA51" s="1111"/>
      <c r="CB51" s="1111"/>
      <c r="CC51" s="1111"/>
      <c r="CD51" s="1111"/>
      <c r="CE51" s="1111"/>
      <c r="CF51" s="1111">
        <v>0.3</v>
      </c>
      <c r="CG51" s="1111"/>
      <c r="CH51" s="1111"/>
      <c r="CI51" s="1111"/>
      <c r="CJ51" s="1111"/>
      <c r="CK51" s="1111"/>
      <c r="CL51" s="1111"/>
      <c r="CM51" s="1111"/>
      <c r="CN51" s="1111"/>
      <c r="CO51" s="1111"/>
      <c r="CP51" s="1111"/>
      <c r="CQ51" s="1111"/>
      <c r="CR51" s="1111"/>
      <c r="CS51" s="1111"/>
      <c r="CT51" s="1111"/>
      <c r="CU51" s="1111"/>
      <c r="CV51" s="1111"/>
      <c r="CW51" s="1111"/>
      <c r="CX51" s="1111"/>
      <c r="CY51" s="1111"/>
      <c r="CZ51" s="1111"/>
      <c r="DA51" s="1111"/>
      <c r="DB51" s="1111"/>
      <c r="DC51" s="1111"/>
    </row>
    <row r="52" spans="1:109" ht="13.2" x14ac:dyDescent="0.2">
      <c r="B52" s="310"/>
      <c r="G52" s="1123"/>
      <c r="H52" s="1123"/>
      <c r="I52" s="1124"/>
      <c r="J52" s="1124"/>
      <c r="K52" s="1122"/>
      <c r="L52" s="1122"/>
      <c r="M52" s="1122"/>
      <c r="N52" s="1122"/>
      <c r="AM52" s="319"/>
      <c r="AN52" s="1112"/>
      <c r="AO52" s="1112"/>
      <c r="AP52" s="1112"/>
      <c r="AQ52" s="1112"/>
      <c r="AR52" s="1112"/>
      <c r="AS52" s="1112"/>
      <c r="AT52" s="1112"/>
      <c r="AU52" s="1112"/>
      <c r="AV52" s="1112"/>
      <c r="AW52" s="1112"/>
      <c r="AX52" s="1112"/>
      <c r="AY52" s="1112"/>
      <c r="AZ52" s="1112"/>
      <c r="BA52" s="1112"/>
      <c r="BB52" s="1112"/>
      <c r="BC52" s="1112"/>
      <c r="BD52" s="1112"/>
      <c r="BE52" s="1112"/>
      <c r="BF52" s="1112"/>
      <c r="BG52" s="1112"/>
      <c r="BH52" s="1112"/>
      <c r="BI52" s="1112"/>
      <c r="BJ52" s="1112"/>
      <c r="BK52" s="1112"/>
      <c r="BL52" s="1112"/>
      <c r="BM52" s="1112"/>
      <c r="BN52" s="1112"/>
      <c r="BO52" s="1112"/>
      <c r="BP52" s="1111"/>
      <c r="BQ52" s="1111"/>
      <c r="BR52" s="1111"/>
      <c r="BS52" s="1111"/>
      <c r="BT52" s="1111"/>
      <c r="BU52" s="1111"/>
      <c r="BV52" s="1111"/>
      <c r="BW52" s="1111"/>
      <c r="BX52" s="1111"/>
      <c r="BY52" s="1111"/>
      <c r="BZ52" s="1111"/>
      <c r="CA52" s="1111"/>
      <c r="CB52" s="1111"/>
      <c r="CC52" s="1111"/>
      <c r="CD52" s="1111"/>
      <c r="CE52" s="1111"/>
      <c r="CF52" s="1111"/>
      <c r="CG52" s="1111"/>
      <c r="CH52" s="1111"/>
      <c r="CI52" s="1111"/>
      <c r="CJ52" s="1111"/>
      <c r="CK52" s="1111"/>
      <c r="CL52" s="1111"/>
      <c r="CM52" s="1111"/>
      <c r="CN52" s="1111"/>
      <c r="CO52" s="1111"/>
      <c r="CP52" s="1111"/>
      <c r="CQ52" s="1111"/>
      <c r="CR52" s="1111"/>
      <c r="CS52" s="1111"/>
      <c r="CT52" s="1111"/>
      <c r="CU52" s="1111"/>
      <c r="CV52" s="1111"/>
      <c r="CW52" s="1111"/>
      <c r="CX52" s="1111"/>
      <c r="CY52" s="1111"/>
      <c r="CZ52" s="1111"/>
      <c r="DA52" s="1111"/>
      <c r="DB52" s="1111"/>
      <c r="DC52" s="1111"/>
    </row>
    <row r="53" spans="1:109" ht="13.2" x14ac:dyDescent="0.2">
      <c r="A53" s="318"/>
      <c r="B53" s="310"/>
      <c r="G53" s="1123"/>
      <c r="H53" s="1123"/>
      <c r="I53" s="1106"/>
      <c r="J53" s="1106"/>
      <c r="K53" s="1122"/>
      <c r="L53" s="1122"/>
      <c r="M53" s="1122"/>
      <c r="N53" s="1122"/>
      <c r="AM53" s="319"/>
      <c r="AN53" s="1112"/>
      <c r="AO53" s="1112"/>
      <c r="AP53" s="1112"/>
      <c r="AQ53" s="1112"/>
      <c r="AR53" s="1112"/>
      <c r="AS53" s="1112"/>
      <c r="AT53" s="1112"/>
      <c r="AU53" s="1112"/>
      <c r="AV53" s="1112"/>
      <c r="AW53" s="1112"/>
      <c r="AX53" s="1112"/>
      <c r="AY53" s="1112"/>
      <c r="AZ53" s="1112"/>
      <c r="BA53" s="1112"/>
      <c r="BB53" s="1112" t="s">
        <v>539</v>
      </c>
      <c r="BC53" s="1112"/>
      <c r="BD53" s="1112"/>
      <c r="BE53" s="1112"/>
      <c r="BF53" s="1112"/>
      <c r="BG53" s="1112"/>
      <c r="BH53" s="1112"/>
      <c r="BI53" s="1112"/>
      <c r="BJ53" s="1112"/>
      <c r="BK53" s="1112"/>
      <c r="BL53" s="1112"/>
      <c r="BM53" s="1112"/>
      <c r="BN53" s="1112"/>
      <c r="BO53" s="1112"/>
      <c r="BP53" s="1111">
        <v>60.6</v>
      </c>
      <c r="BQ53" s="1111"/>
      <c r="BR53" s="1111"/>
      <c r="BS53" s="1111"/>
      <c r="BT53" s="1111"/>
      <c r="BU53" s="1111"/>
      <c r="BV53" s="1111"/>
      <c r="BW53" s="1111"/>
      <c r="BX53" s="1111">
        <v>62.1</v>
      </c>
      <c r="BY53" s="1111"/>
      <c r="BZ53" s="1111"/>
      <c r="CA53" s="1111"/>
      <c r="CB53" s="1111"/>
      <c r="CC53" s="1111"/>
      <c r="CD53" s="1111"/>
      <c r="CE53" s="1111"/>
      <c r="CF53" s="1111">
        <v>63.7</v>
      </c>
      <c r="CG53" s="1111"/>
      <c r="CH53" s="1111"/>
      <c r="CI53" s="1111"/>
      <c r="CJ53" s="1111"/>
      <c r="CK53" s="1111"/>
      <c r="CL53" s="1111"/>
      <c r="CM53" s="1111"/>
      <c r="CN53" s="1111">
        <v>65.3</v>
      </c>
      <c r="CO53" s="1111"/>
      <c r="CP53" s="1111"/>
      <c r="CQ53" s="1111"/>
      <c r="CR53" s="1111"/>
      <c r="CS53" s="1111"/>
      <c r="CT53" s="1111"/>
      <c r="CU53" s="1111"/>
      <c r="CV53" s="1111">
        <v>66.7</v>
      </c>
      <c r="CW53" s="1111"/>
      <c r="CX53" s="1111"/>
      <c r="CY53" s="1111"/>
      <c r="CZ53" s="1111"/>
      <c r="DA53" s="1111"/>
      <c r="DB53" s="1111"/>
      <c r="DC53" s="1111"/>
    </row>
    <row r="54" spans="1:109" ht="13.2" x14ac:dyDescent="0.2">
      <c r="A54" s="318"/>
      <c r="B54" s="310"/>
      <c r="G54" s="1123"/>
      <c r="H54" s="1123"/>
      <c r="I54" s="1106"/>
      <c r="J54" s="1106"/>
      <c r="K54" s="1122"/>
      <c r="L54" s="1122"/>
      <c r="M54" s="1122"/>
      <c r="N54" s="1122"/>
      <c r="AM54" s="319"/>
      <c r="AN54" s="1112"/>
      <c r="AO54" s="1112"/>
      <c r="AP54" s="1112"/>
      <c r="AQ54" s="1112"/>
      <c r="AR54" s="1112"/>
      <c r="AS54" s="1112"/>
      <c r="AT54" s="1112"/>
      <c r="AU54" s="1112"/>
      <c r="AV54" s="1112"/>
      <c r="AW54" s="1112"/>
      <c r="AX54" s="1112"/>
      <c r="AY54" s="1112"/>
      <c r="AZ54" s="1112"/>
      <c r="BA54" s="1112"/>
      <c r="BB54" s="1112"/>
      <c r="BC54" s="1112"/>
      <c r="BD54" s="1112"/>
      <c r="BE54" s="1112"/>
      <c r="BF54" s="1112"/>
      <c r="BG54" s="1112"/>
      <c r="BH54" s="1112"/>
      <c r="BI54" s="1112"/>
      <c r="BJ54" s="1112"/>
      <c r="BK54" s="1112"/>
      <c r="BL54" s="1112"/>
      <c r="BM54" s="1112"/>
      <c r="BN54" s="1112"/>
      <c r="BO54" s="1112"/>
      <c r="BP54" s="1111"/>
      <c r="BQ54" s="1111"/>
      <c r="BR54" s="1111"/>
      <c r="BS54" s="1111"/>
      <c r="BT54" s="1111"/>
      <c r="BU54" s="1111"/>
      <c r="BV54" s="1111"/>
      <c r="BW54" s="1111"/>
      <c r="BX54" s="1111"/>
      <c r="BY54" s="1111"/>
      <c r="BZ54" s="1111"/>
      <c r="CA54" s="1111"/>
      <c r="CB54" s="1111"/>
      <c r="CC54" s="1111"/>
      <c r="CD54" s="1111"/>
      <c r="CE54" s="1111"/>
      <c r="CF54" s="1111"/>
      <c r="CG54" s="1111"/>
      <c r="CH54" s="1111"/>
      <c r="CI54" s="1111"/>
      <c r="CJ54" s="1111"/>
      <c r="CK54" s="1111"/>
      <c r="CL54" s="1111"/>
      <c r="CM54" s="1111"/>
      <c r="CN54" s="1111"/>
      <c r="CO54" s="1111"/>
      <c r="CP54" s="1111"/>
      <c r="CQ54" s="1111"/>
      <c r="CR54" s="1111"/>
      <c r="CS54" s="1111"/>
      <c r="CT54" s="1111"/>
      <c r="CU54" s="1111"/>
      <c r="CV54" s="1111"/>
      <c r="CW54" s="1111"/>
      <c r="CX54" s="1111"/>
      <c r="CY54" s="1111"/>
      <c r="CZ54" s="1111"/>
      <c r="DA54" s="1111"/>
      <c r="DB54" s="1111"/>
      <c r="DC54" s="1111"/>
    </row>
    <row r="55" spans="1:109" ht="13.2" x14ac:dyDescent="0.2">
      <c r="A55" s="318"/>
      <c r="B55" s="310"/>
      <c r="G55" s="1106"/>
      <c r="H55" s="1106"/>
      <c r="I55" s="1106"/>
      <c r="J55" s="1106"/>
      <c r="K55" s="1122"/>
      <c r="L55" s="1122"/>
      <c r="M55" s="1122"/>
      <c r="N55" s="1122"/>
      <c r="AN55" s="1110" t="s">
        <v>540</v>
      </c>
      <c r="AO55" s="1110"/>
      <c r="AP55" s="1110"/>
      <c r="AQ55" s="1110"/>
      <c r="AR55" s="1110"/>
      <c r="AS55" s="1110"/>
      <c r="AT55" s="1110"/>
      <c r="AU55" s="1110"/>
      <c r="AV55" s="1110"/>
      <c r="AW55" s="1110"/>
      <c r="AX55" s="1110"/>
      <c r="AY55" s="1110"/>
      <c r="AZ55" s="1110"/>
      <c r="BA55" s="1110"/>
      <c r="BB55" s="1112" t="s">
        <v>538</v>
      </c>
      <c r="BC55" s="1112"/>
      <c r="BD55" s="1112"/>
      <c r="BE55" s="1112"/>
      <c r="BF55" s="1112"/>
      <c r="BG55" s="1112"/>
      <c r="BH55" s="1112"/>
      <c r="BI55" s="1112"/>
      <c r="BJ55" s="1112"/>
      <c r="BK55" s="1112"/>
      <c r="BL55" s="1112"/>
      <c r="BM55" s="1112"/>
      <c r="BN55" s="1112"/>
      <c r="BO55" s="1112"/>
      <c r="BP55" s="1111">
        <v>0.5</v>
      </c>
      <c r="BQ55" s="1111"/>
      <c r="BR55" s="1111"/>
      <c r="BS55" s="1111"/>
      <c r="BT55" s="1111"/>
      <c r="BU55" s="1111"/>
      <c r="BV55" s="1111"/>
      <c r="BW55" s="1111"/>
      <c r="BX55" s="1111">
        <v>5.9</v>
      </c>
      <c r="BY55" s="1111"/>
      <c r="BZ55" s="1111"/>
      <c r="CA55" s="1111"/>
      <c r="CB55" s="1111"/>
      <c r="CC55" s="1111"/>
      <c r="CD55" s="1111"/>
      <c r="CE55" s="1111"/>
      <c r="CF55" s="1111">
        <v>4.0999999999999996</v>
      </c>
      <c r="CG55" s="1111"/>
      <c r="CH55" s="1111"/>
      <c r="CI55" s="1111"/>
      <c r="CJ55" s="1111"/>
      <c r="CK55" s="1111"/>
      <c r="CL55" s="1111"/>
      <c r="CM55" s="1111"/>
      <c r="CN55" s="1111">
        <v>0</v>
      </c>
      <c r="CO55" s="1111"/>
      <c r="CP55" s="1111"/>
      <c r="CQ55" s="1111"/>
      <c r="CR55" s="1111"/>
      <c r="CS55" s="1111"/>
      <c r="CT55" s="1111"/>
      <c r="CU55" s="1111"/>
      <c r="CV55" s="1111">
        <v>0</v>
      </c>
      <c r="CW55" s="1111"/>
      <c r="CX55" s="1111"/>
      <c r="CY55" s="1111"/>
      <c r="CZ55" s="1111"/>
      <c r="DA55" s="1111"/>
      <c r="DB55" s="1111"/>
      <c r="DC55" s="1111"/>
    </row>
    <row r="56" spans="1:109" ht="13.2" x14ac:dyDescent="0.2">
      <c r="A56" s="318"/>
      <c r="B56" s="310"/>
      <c r="G56" s="1106"/>
      <c r="H56" s="1106"/>
      <c r="I56" s="1106"/>
      <c r="J56" s="1106"/>
      <c r="K56" s="1122"/>
      <c r="L56" s="1122"/>
      <c r="M56" s="1122"/>
      <c r="N56" s="1122"/>
      <c r="AN56" s="1110"/>
      <c r="AO56" s="1110"/>
      <c r="AP56" s="1110"/>
      <c r="AQ56" s="1110"/>
      <c r="AR56" s="1110"/>
      <c r="AS56" s="1110"/>
      <c r="AT56" s="1110"/>
      <c r="AU56" s="1110"/>
      <c r="AV56" s="1110"/>
      <c r="AW56" s="1110"/>
      <c r="AX56" s="1110"/>
      <c r="AY56" s="1110"/>
      <c r="AZ56" s="1110"/>
      <c r="BA56" s="1110"/>
      <c r="BB56" s="1112"/>
      <c r="BC56" s="1112"/>
      <c r="BD56" s="1112"/>
      <c r="BE56" s="1112"/>
      <c r="BF56" s="1112"/>
      <c r="BG56" s="1112"/>
      <c r="BH56" s="1112"/>
      <c r="BI56" s="1112"/>
      <c r="BJ56" s="1112"/>
      <c r="BK56" s="1112"/>
      <c r="BL56" s="1112"/>
      <c r="BM56" s="1112"/>
      <c r="BN56" s="1112"/>
      <c r="BO56" s="1112"/>
      <c r="BP56" s="1111"/>
      <c r="BQ56" s="1111"/>
      <c r="BR56" s="1111"/>
      <c r="BS56" s="1111"/>
      <c r="BT56" s="1111"/>
      <c r="BU56" s="1111"/>
      <c r="BV56" s="1111"/>
      <c r="BW56" s="1111"/>
      <c r="BX56" s="1111"/>
      <c r="BY56" s="1111"/>
      <c r="BZ56" s="1111"/>
      <c r="CA56" s="1111"/>
      <c r="CB56" s="1111"/>
      <c r="CC56" s="1111"/>
      <c r="CD56" s="1111"/>
      <c r="CE56" s="1111"/>
      <c r="CF56" s="1111"/>
      <c r="CG56" s="1111"/>
      <c r="CH56" s="1111"/>
      <c r="CI56" s="1111"/>
      <c r="CJ56" s="1111"/>
      <c r="CK56" s="1111"/>
      <c r="CL56" s="1111"/>
      <c r="CM56" s="1111"/>
      <c r="CN56" s="1111"/>
      <c r="CO56" s="1111"/>
      <c r="CP56" s="1111"/>
      <c r="CQ56" s="1111"/>
      <c r="CR56" s="1111"/>
      <c r="CS56" s="1111"/>
      <c r="CT56" s="1111"/>
      <c r="CU56" s="1111"/>
      <c r="CV56" s="1111"/>
      <c r="CW56" s="1111"/>
      <c r="CX56" s="1111"/>
      <c r="CY56" s="1111"/>
      <c r="CZ56" s="1111"/>
      <c r="DA56" s="1111"/>
      <c r="DB56" s="1111"/>
      <c r="DC56" s="1111"/>
    </row>
    <row r="57" spans="1:109" s="318" customFormat="1" ht="13.2" x14ac:dyDescent="0.2">
      <c r="B57" s="322"/>
      <c r="G57" s="1106"/>
      <c r="H57" s="1106"/>
      <c r="I57" s="1125"/>
      <c r="J57" s="1125"/>
      <c r="K57" s="1122"/>
      <c r="L57" s="1122"/>
      <c r="M57" s="1122"/>
      <c r="N57" s="1122"/>
      <c r="AM57" s="303"/>
      <c r="AN57" s="1110"/>
      <c r="AO57" s="1110"/>
      <c r="AP57" s="1110"/>
      <c r="AQ57" s="1110"/>
      <c r="AR57" s="1110"/>
      <c r="AS57" s="1110"/>
      <c r="AT57" s="1110"/>
      <c r="AU57" s="1110"/>
      <c r="AV57" s="1110"/>
      <c r="AW57" s="1110"/>
      <c r="AX57" s="1110"/>
      <c r="AY57" s="1110"/>
      <c r="AZ57" s="1110"/>
      <c r="BA57" s="1110"/>
      <c r="BB57" s="1112" t="s">
        <v>539</v>
      </c>
      <c r="BC57" s="1112"/>
      <c r="BD57" s="1112"/>
      <c r="BE57" s="1112"/>
      <c r="BF57" s="1112"/>
      <c r="BG57" s="1112"/>
      <c r="BH57" s="1112"/>
      <c r="BI57" s="1112"/>
      <c r="BJ57" s="1112"/>
      <c r="BK57" s="1112"/>
      <c r="BL57" s="1112"/>
      <c r="BM57" s="1112"/>
      <c r="BN57" s="1112"/>
      <c r="BO57" s="1112"/>
      <c r="BP57" s="1111">
        <v>60.4</v>
      </c>
      <c r="BQ57" s="1111"/>
      <c r="BR57" s="1111"/>
      <c r="BS57" s="1111"/>
      <c r="BT57" s="1111"/>
      <c r="BU57" s="1111"/>
      <c r="BV57" s="1111"/>
      <c r="BW57" s="1111"/>
      <c r="BX57" s="1111">
        <v>61.9</v>
      </c>
      <c r="BY57" s="1111"/>
      <c r="BZ57" s="1111"/>
      <c r="CA57" s="1111"/>
      <c r="CB57" s="1111"/>
      <c r="CC57" s="1111"/>
      <c r="CD57" s="1111"/>
      <c r="CE57" s="1111"/>
      <c r="CF57" s="1111">
        <v>62.8</v>
      </c>
      <c r="CG57" s="1111"/>
      <c r="CH57" s="1111"/>
      <c r="CI57" s="1111"/>
      <c r="CJ57" s="1111"/>
      <c r="CK57" s="1111"/>
      <c r="CL57" s="1111"/>
      <c r="CM57" s="1111"/>
      <c r="CN57" s="1111">
        <v>64</v>
      </c>
      <c r="CO57" s="1111"/>
      <c r="CP57" s="1111"/>
      <c r="CQ57" s="1111"/>
      <c r="CR57" s="1111"/>
      <c r="CS57" s="1111"/>
      <c r="CT57" s="1111"/>
      <c r="CU57" s="1111"/>
      <c r="CV57" s="1111">
        <v>64.400000000000006</v>
      </c>
      <c r="CW57" s="1111"/>
      <c r="CX57" s="1111"/>
      <c r="CY57" s="1111"/>
      <c r="CZ57" s="1111"/>
      <c r="DA57" s="1111"/>
      <c r="DB57" s="1111"/>
      <c r="DC57" s="1111"/>
      <c r="DD57" s="323"/>
      <c r="DE57" s="322"/>
    </row>
    <row r="58" spans="1:109" s="318" customFormat="1" ht="13.2" x14ac:dyDescent="0.2">
      <c r="A58" s="303"/>
      <c r="B58" s="322"/>
      <c r="G58" s="1106"/>
      <c r="H58" s="1106"/>
      <c r="I58" s="1125"/>
      <c r="J58" s="1125"/>
      <c r="K58" s="1122"/>
      <c r="L58" s="1122"/>
      <c r="M58" s="1122"/>
      <c r="N58" s="1122"/>
      <c r="AM58" s="303"/>
      <c r="AN58" s="1110"/>
      <c r="AO58" s="1110"/>
      <c r="AP58" s="1110"/>
      <c r="AQ58" s="1110"/>
      <c r="AR58" s="1110"/>
      <c r="AS58" s="1110"/>
      <c r="AT58" s="1110"/>
      <c r="AU58" s="1110"/>
      <c r="AV58" s="1110"/>
      <c r="AW58" s="1110"/>
      <c r="AX58" s="1110"/>
      <c r="AY58" s="1110"/>
      <c r="AZ58" s="1110"/>
      <c r="BA58" s="1110"/>
      <c r="BB58" s="1112"/>
      <c r="BC58" s="1112"/>
      <c r="BD58" s="1112"/>
      <c r="BE58" s="1112"/>
      <c r="BF58" s="1112"/>
      <c r="BG58" s="1112"/>
      <c r="BH58" s="1112"/>
      <c r="BI58" s="1112"/>
      <c r="BJ58" s="1112"/>
      <c r="BK58" s="1112"/>
      <c r="BL58" s="1112"/>
      <c r="BM58" s="1112"/>
      <c r="BN58" s="1112"/>
      <c r="BO58" s="1112"/>
      <c r="BP58" s="1111"/>
      <c r="BQ58" s="1111"/>
      <c r="BR58" s="1111"/>
      <c r="BS58" s="1111"/>
      <c r="BT58" s="1111"/>
      <c r="BU58" s="1111"/>
      <c r="BV58" s="1111"/>
      <c r="BW58" s="1111"/>
      <c r="BX58" s="1111"/>
      <c r="BY58" s="1111"/>
      <c r="BZ58" s="1111"/>
      <c r="CA58" s="1111"/>
      <c r="CB58" s="1111"/>
      <c r="CC58" s="1111"/>
      <c r="CD58" s="1111"/>
      <c r="CE58" s="1111"/>
      <c r="CF58" s="1111"/>
      <c r="CG58" s="1111"/>
      <c r="CH58" s="1111"/>
      <c r="CI58" s="1111"/>
      <c r="CJ58" s="1111"/>
      <c r="CK58" s="1111"/>
      <c r="CL58" s="1111"/>
      <c r="CM58" s="1111"/>
      <c r="CN58" s="1111"/>
      <c r="CO58" s="1111"/>
      <c r="CP58" s="1111"/>
      <c r="CQ58" s="1111"/>
      <c r="CR58" s="1111"/>
      <c r="CS58" s="1111"/>
      <c r="CT58" s="1111"/>
      <c r="CU58" s="1111"/>
      <c r="CV58" s="1111"/>
      <c r="CW58" s="1111"/>
      <c r="CX58" s="1111"/>
      <c r="CY58" s="1111"/>
      <c r="CZ58" s="1111"/>
      <c r="DA58" s="1111"/>
      <c r="DB58" s="1111"/>
      <c r="DC58" s="1111"/>
      <c r="DD58" s="323"/>
      <c r="DE58" s="322"/>
    </row>
    <row r="59" spans="1:109" s="318" customFormat="1" ht="13.2" x14ac:dyDescent="0.2">
      <c r="A59" s="303"/>
      <c r="B59" s="322"/>
      <c r="K59" s="324"/>
      <c r="L59" s="324"/>
      <c r="M59" s="324"/>
      <c r="N59" s="324"/>
      <c r="AQ59" s="324"/>
      <c r="AR59" s="324"/>
      <c r="AS59" s="324"/>
      <c r="AT59" s="324"/>
      <c r="BC59" s="324"/>
      <c r="BD59" s="324"/>
      <c r="BE59" s="324"/>
      <c r="BF59" s="324"/>
      <c r="BO59" s="324"/>
      <c r="BP59" s="324"/>
      <c r="BQ59" s="324"/>
      <c r="BR59" s="324"/>
      <c r="CA59" s="324"/>
      <c r="CB59" s="324"/>
      <c r="CC59" s="324"/>
      <c r="CD59" s="324"/>
      <c r="CM59" s="324"/>
      <c r="CN59" s="324"/>
      <c r="CO59" s="324"/>
      <c r="CP59" s="324"/>
      <c r="CY59" s="324"/>
      <c r="CZ59" s="324"/>
      <c r="DA59" s="324"/>
      <c r="DB59" s="324"/>
      <c r="DC59" s="324"/>
      <c r="DD59" s="323"/>
      <c r="DE59" s="322"/>
    </row>
    <row r="60" spans="1:109" s="318" customFormat="1" ht="13.2" x14ac:dyDescent="0.2">
      <c r="A60" s="303"/>
      <c r="B60" s="322"/>
      <c r="K60" s="324"/>
      <c r="L60" s="324"/>
      <c r="M60" s="324"/>
      <c r="N60" s="324"/>
      <c r="AQ60" s="324"/>
      <c r="AR60" s="324"/>
      <c r="AS60" s="324"/>
      <c r="AT60" s="324"/>
      <c r="BC60" s="324"/>
      <c r="BD60" s="324"/>
      <c r="BE60" s="324"/>
      <c r="BF60" s="324"/>
      <c r="BO60" s="324"/>
      <c r="BP60" s="324"/>
      <c r="BQ60" s="324"/>
      <c r="BR60" s="324"/>
      <c r="CA60" s="324"/>
      <c r="CB60" s="324"/>
      <c r="CC60" s="324"/>
      <c r="CD60" s="324"/>
      <c r="CM60" s="324"/>
      <c r="CN60" s="324"/>
      <c r="CO60" s="324"/>
      <c r="CP60" s="324"/>
      <c r="CY60" s="324"/>
      <c r="CZ60" s="324"/>
      <c r="DA60" s="324"/>
      <c r="DB60" s="324"/>
      <c r="DC60" s="324"/>
      <c r="DD60" s="323"/>
      <c r="DE60" s="322"/>
    </row>
    <row r="61" spans="1:109" s="318" customFormat="1" ht="13.2" x14ac:dyDescent="0.2">
      <c r="A61" s="303"/>
      <c r="B61" s="325"/>
      <c r="C61" s="326"/>
      <c r="D61" s="326"/>
      <c r="E61" s="326"/>
      <c r="F61" s="326"/>
      <c r="G61" s="326"/>
      <c r="H61" s="326"/>
      <c r="I61" s="326"/>
      <c r="J61" s="326"/>
      <c r="K61" s="326"/>
      <c r="L61" s="326"/>
      <c r="M61" s="327"/>
      <c r="N61" s="327"/>
      <c r="O61" s="326"/>
      <c r="P61" s="326"/>
      <c r="Q61" s="326"/>
      <c r="R61" s="326"/>
      <c r="S61" s="326"/>
      <c r="T61" s="326"/>
      <c r="U61" s="326"/>
      <c r="V61" s="326"/>
      <c r="W61" s="326"/>
      <c r="X61" s="326"/>
      <c r="Y61" s="326"/>
      <c r="Z61" s="326"/>
      <c r="AA61" s="326"/>
      <c r="AB61" s="326"/>
      <c r="AC61" s="326"/>
      <c r="AD61" s="326"/>
      <c r="AE61" s="326"/>
      <c r="AF61" s="326"/>
      <c r="AG61" s="326"/>
      <c r="AH61" s="326"/>
      <c r="AI61" s="326"/>
      <c r="AJ61" s="326"/>
      <c r="AK61" s="326"/>
      <c r="AL61" s="326"/>
      <c r="AM61" s="326"/>
      <c r="AN61" s="326"/>
      <c r="AO61" s="326"/>
      <c r="AP61" s="326"/>
      <c r="AQ61" s="326"/>
      <c r="AR61" s="326"/>
      <c r="AS61" s="327"/>
      <c r="AT61" s="327"/>
      <c r="AU61" s="326"/>
      <c r="AV61" s="326"/>
      <c r="AW61" s="326"/>
      <c r="AX61" s="326"/>
      <c r="AY61" s="326"/>
      <c r="AZ61" s="326"/>
      <c r="BA61" s="326"/>
      <c r="BB61" s="326"/>
      <c r="BC61" s="326"/>
      <c r="BD61" s="326"/>
      <c r="BE61" s="327"/>
      <c r="BF61" s="327"/>
      <c r="BG61" s="326"/>
      <c r="BH61" s="326"/>
      <c r="BI61" s="326"/>
      <c r="BJ61" s="326"/>
      <c r="BK61" s="326"/>
      <c r="BL61" s="326"/>
      <c r="BM61" s="326"/>
      <c r="BN61" s="326"/>
      <c r="BO61" s="326"/>
      <c r="BP61" s="326"/>
      <c r="BQ61" s="327"/>
      <c r="BR61" s="327"/>
      <c r="BS61" s="326"/>
      <c r="BT61" s="326"/>
      <c r="BU61" s="326"/>
      <c r="BV61" s="326"/>
      <c r="BW61" s="326"/>
      <c r="BX61" s="326"/>
      <c r="BY61" s="326"/>
      <c r="BZ61" s="326"/>
      <c r="CA61" s="326"/>
      <c r="CB61" s="326"/>
      <c r="CC61" s="327"/>
      <c r="CD61" s="327"/>
      <c r="CE61" s="326"/>
      <c r="CF61" s="326"/>
      <c r="CG61" s="326"/>
      <c r="CH61" s="326"/>
      <c r="CI61" s="326"/>
      <c r="CJ61" s="326"/>
      <c r="CK61" s="326"/>
      <c r="CL61" s="326"/>
      <c r="CM61" s="326"/>
      <c r="CN61" s="326"/>
      <c r="CO61" s="327"/>
      <c r="CP61" s="327"/>
      <c r="CQ61" s="326"/>
      <c r="CR61" s="326"/>
      <c r="CS61" s="326"/>
      <c r="CT61" s="326"/>
      <c r="CU61" s="326"/>
      <c r="CV61" s="326"/>
      <c r="CW61" s="326"/>
      <c r="CX61" s="326"/>
      <c r="CY61" s="326"/>
      <c r="CZ61" s="326"/>
      <c r="DA61" s="327"/>
      <c r="DB61" s="327"/>
      <c r="DC61" s="327"/>
      <c r="DD61" s="328"/>
      <c r="DE61" s="322"/>
    </row>
    <row r="62" spans="1:109" ht="13.2" x14ac:dyDescent="0.2">
      <c r="B62" s="315"/>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c r="AF62" s="315"/>
      <c r="AG62" s="315"/>
      <c r="AH62" s="315"/>
      <c r="AI62" s="315"/>
      <c r="AJ62" s="315"/>
      <c r="AK62" s="315"/>
      <c r="AL62" s="315"/>
      <c r="AM62" s="315"/>
      <c r="AN62" s="315"/>
      <c r="AO62" s="315"/>
      <c r="AP62" s="315"/>
      <c r="AQ62" s="315"/>
      <c r="AR62" s="315"/>
      <c r="AS62" s="315"/>
      <c r="AT62" s="315"/>
      <c r="AU62" s="315"/>
      <c r="AV62" s="315"/>
      <c r="AW62" s="315"/>
      <c r="AX62" s="315"/>
      <c r="AY62" s="315"/>
      <c r="AZ62" s="315"/>
      <c r="BA62" s="315"/>
      <c r="BB62" s="315"/>
      <c r="BC62" s="315"/>
      <c r="BD62" s="315"/>
      <c r="BE62" s="315"/>
      <c r="BF62" s="315"/>
      <c r="BG62" s="315"/>
      <c r="BH62" s="315"/>
      <c r="BI62" s="315"/>
      <c r="BJ62" s="315"/>
      <c r="BK62" s="315"/>
      <c r="BL62" s="315"/>
      <c r="BM62" s="315"/>
      <c r="BN62" s="315"/>
      <c r="BO62" s="315"/>
      <c r="BP62" s="315"/>
      <c r="BQ62" s="315"/>
      <c r="BR62" s="315"/>
      <c r="BS62" s="315"/>
      <c r="BT62" s="315"/>
      <c r="BU62" s="315"/>
      <c r="BV62" s="315"/>
      <c r="BW62" s="315"/>
      <c r="BX62" s="315"/>
      <c r="BY62" s="315"/>
      <c r="BZ62" s="315"/>
      <c r="CA62" s="315"/>
      <c r="CB62" s="315"/>
      <c r="CC62" s="315"/>
      <c r="CD62" s="315"/>
      <c r="CE62" s="315"/>
      <c r="CF62" s="315"/>
      <c r="CG62" s="315"/>
      <c r="CH62" s="315"/>
      <c r="CI62" s="315"/>
      <c r="CJ62" s="315"/>
      <c r="CK62" s="315"/>
      <c r="CL62" s="315"/>
      <c r="CM62" s="315"/>
      <c r="CN62" s="315"/>
      <c r="CO62" s="315"/>
      <c r="CP62" s="315"/>
      <c r="CQ62" s="315"/>
      <c r="CR62" s="315"/>
      <c r="CS62" s="315"/>
      <c r="CT62" s="315"/>
      <c r="CU62" s="315"/>
      <c r="CV62" s="315"/>
      <c r="CW62" s="315"/>
      <c r="CX62" s="315"/>
      <c r="CY62" s="315"/>
      <c r="CZ62" s="315"/>
      <c r="DA62" s="315"/>
      <c r="DB62" s="315"/>
      <c r="DC62" s="315"/>
      <c r="DD62" s="315"/>
      <c r="DE62" s="303"/>
    </row>
    <row r="63" spans="1:109" ht="16.2" x14ac:dyDescent="0.2">
      <c r="B63" s="329" t="s">
        <v>541</v>
      </c>
    </row>
    <row r="64" spans="1:109" ht="13.2" x14ac:dyDescent="0.2">
      <c r="B64" s="310"/>
      <c r="G64" s="317"/>
      <c r="I64" s="330"/>
      <c r="J64" s="330"/>
      <c r="K64" s="330"/>
      <c r="L64" s="330"/>
      <c r="M64" s="330"/>
      <c r="N64" s="331"/>
      <c r="AM64" s="317"/>
      <c r="AN64" s="317" t="s">
        <v>535</v>
      </c>
      <c r="AP64" s="318"/>
      <c r="AQ64" s="318"/>
      <c r="AR64" s="318"/>
      <c r="AY64" s="317"/>
      <c r="BA64" s="318"/>
      <c r="BB64" s="318"/>
      <c r="BC64" s="318"/>
      <c r="BK64" s="317"/>
      <c r="BM64" s="318"/>
      <c r="BN64" s="318"/>
      <c r="BO64" s="318"/>
      <c r="BW64" s="317"/>
      <c r="BY64" s="318"/>
      <c r="BZ64" s="318"/>
      <c r="CA64" s="318"/>
      <c r="CI64" s="317"/>
      <c r="CK64" s="318"/>
      <c r="CL64" s="318"/>
      <c r="CM64" s="318"/>
      <c r="CU64" s="317"/>
      <c r="CW64" s="318"/>
      <c r="CX64" s="318"/>
      <c r="CY64" s="318"/>
    </row>
    <row r="65" spans="2:107" ht="13.2" x14ac:dyDescent="0.2">
      <c r="B65" s="310"/>
      <c r="AN65" s="1113" t="s">
        <v>545</v>
      </c>
      <c r="AO65" s="1114"/>
      <c r="AP65" s="1114"/>
      <c r="AQ65" s="1114"/>
      <c r="AR65" s="1114"/>
      <c r="AS65" s="1114"/>
      <c r="AT65" s="1114"/>
      <c r="AU65" s="1114"/>
      <c r="AV65" s="1114"/>
      <c r="AW65" s="1114"/>
      <c r="AX65" s="1114"/>
      <c r="AY65" s="1114"/>
      <c r="AZ65" s="1114"/>
      <c r="BA65" s="1114"/>
      <c r="BB65" s="1114"/>
      <c r="BC65" s="1114"/>
      <c r="BD65" s="1114"/>
      <c r="BE65" s="1114"/>
      <c r="BF65" s="1114"/>
      <c r="BG65" s="1114"/>
      <c r="BH65" s="1114"/>
      <c r="BI65" s="1114"/>
      <c r="BJ65" s="1114"/>
      <c r="BK65" s="1114"/>
      <c r="BL65" s="1114"/>
      <c r="BM65" s="1114"/>
      <c r="BN65" s="1114"/>
      <c r="BO65" s="1114"/>
      <c r="BP65" s="1114"/>
      <c r="BQ65" s="1114"/>
      <c r="BR65" s="1114"/>
      <c r="BS65" s="1114"/>
      <c r="BT65" s="1114"/>
      <c r="BU65" s="1114"/>
      <c r="BV65" s="1114"/>
      <c r="BW65" s="1114"/>
      <c r="BX65" s="1114"/>
      <c r="BY65" s="1114"/>
      <c r="BZ65" s="1114"/>
      <c r="CA65" s="1114"/>
      <c r="CB65" s="1114"/>
      <c r="CC65" s="1114"/>
      <c r="CD65" s="1114"/>
      <c r="CE65" s="1114"/>
      <c r="CF65" s="1114"/>
      <c r="CG65" s="1114"/>
      <c r="CH65" s="1114"/>
      <c r="CI65" s="1114"/>
      <c r="CJ65" s="1114"/>
      <c r="CK65" s="1114"/>
      <c r="CL65" s="1114"/>
      <c r="CM65" s="1114"/>
      <c r="CN65" s="1114"/>
      <c r="CO65" s="1114"/>
      <c r="CP65" s="1114"/>
      <c r="CQ65" s="1114"/>
      <c r="CR65" s="1114"/>
      <c r="CS65" s="1114"/>
      <c r="CT65" s="1114"/>
      <c r="CU65" s="1114"/>
      <c r="CV65" s="1114"/>
      <c r="CW65" s="1114"/>
      <c r="CX65" s="1114"/>
      <c r="CY65" s="1114"/>
      <c r="CZ65" s="1114"/>
      <c r="DA65" s="1114"/>
      <c r="DB65" s="1114"/>
      <c r="DC65" s="1115"/>
    </row>
    <row r="66" spans="2:107" ht="13.2" x14ac:dyDescent="0.2">
      <c r="B66" s="310"/>
      <c r="AN66" s="1116"/>
      <c r="AO66" s="1117"/>
      <c r="AP66" s="1117"/>
      <c r="AQ66" s="1117"/>
      <c r="AR66" s="1117"/>
      <c r="AS66" s="1117"/>
      <c r="AT66" s="1117"/>
      <c r="AU66" s="1117"/>
      <c r="AV66" s="1117"/>
      <c r="AW66" s="1117"/>
      <c r="AX66" s="1117"/>
      <c r="AY66" s="1117"/>
      <c r="AZ66" s="1117"/>
      <c r="BA66" s="1117"/>
      <c r="BB66" s="1117"/>
      <c r="BC66" s="1117"/>
      <c r="BD66" s="1117"/>
      <c r="BE66" s="1117"/>
      <c r="BF66" s="1117"/>
      <c r="BG66" s="1117"/>
      <c r="BH66" s="1117"/>
      <c r="BI66" s="1117"/>
      <c r="BJ66" s="1117"/>
      <c r="BK66" s="1117"/>
      <c r="BL66" s="1117"/>
      <c r="BM66" s="1117"/>
      <c r="BN66" s="1117"/>
      <c r="BO66" s="1117"/>
      <c r="BP66" s="1117"/>
      <c r="BQ66" s="1117"/>
      <c r="BR66" s="1117"/>
      <c r="BS66" s="1117"/>
      <c r="BT66" s="1117"/>
      <c r="BU66" s="1117"/>
      <c r="BV66" s="1117"/>
      <c r="BW66" s="1117"/>
      <c r="BX66" s="1117"/>
      <c r="BY66" s="1117"/>
      <c r="BZ66" s="1117"/>
      <c r="CA66" s="1117"/>
      <c r="CB66" s="1117"/>
      <c r="CC66" s="1117"/>
      <c r="CD66" s="1117"/>
      <c r="CE66" s="1117"/>
      <c r="CF66" s="1117"/>
      <c r="CG66" s="1117"/>
      <c r="CH66" s="1117"/>
      <c r="CI66" s="1117"/>
      <c r="CJ66" s="1117"/>
      <c r="CK66" s="1117"/>
      <c r="CL66" s="1117"/>
      <c r="CM66" s="1117"/>
      <c r="CN66" s="1117"/>
      <c r="CO66" s="1117"/>
      <c r="CP66" s="1117"/>
      <c r="CQ66" s="1117"/>
      <c r="CR66" s="1117"/>
      <c r="CS66" s="1117"/>
      <c r="CT66" s="1117"/>
      <c r="CU66" s="1117"/>
      <c r="CV66" s="1117"/>
      <c r="CW66" s="1117"/>
      <c r="CX66" s="1117"/>
      <c r="CY66" s="1117"/>
      <c r="CZ66" s="1117"/>
      <c r="DA66" s="1117"/>
      <c r="DB66" s="1117"/>
      <c r="DC66" s="1118"/>
    </row>
    <row r="67" spans="2:107" ht="13.2" x14ac:dyDescent="0.2">
      <c r="B67" s="310"/>
      <c r="AN67" s="1116"/>
      <c r="AO67" s="1117"/>
      <c r="AP67" s="1117"/>
      <c r="AQ67" s="1117"/>
      <c r="AR67" s="1117"/>
      <c r="AS67" s="1117"/>
      <c r="AT67" s="1117"/>
      <c r="AU67" s="1117"/>
      <c r="AV67" s="1117"/>
      <c r="AW67" s="1117"/>
      <c r="AX67" s="1117"/>
      <c r="AY67" s="1117"/>
      <c r="AZ67" s="1117"/>
      <c r="BA67" s="1117"/>
      <c r="BB67" s="1117"/>
      <c r="BC67" s="1117"/>
      <c r="BD67" s="1117"/>
      <c r="BE67" s="1117"/>
      <c r="BF67" s="1117"/>
      <c r="BG67" s="1117"/>
      <c r="BH67" s="1117"/>
      <c r="BI67" s="1117"/>
      <c r="BJ67" s="1117"/>
      <c r="BK67" s="1117"/>
      <c r="BL67" s="1117"/>
      <c r="BM67" s="1117"/>
      <c r="BN67" s="1117"/>
      <c r="BO67" s="1117"/>
      <c r="BP67" s="1117"/>
      <c r="BQ67" s="1117"/>
      <c r="BR67" s="1117"/>
      <c r="BS67" s="1117"/>
      <c r="BT67" s="1117"/>
      <c r="BU67" s="1117"/>
      <c r="BV67" s="1117"/>
      <c r="BW67" s="1117"/>
      <c r="BX67" s="1117"/>
      <c r="BY67" s="1117"/>
      <c r="BZ67" s="1117"/>
      <c r="CA67" s="1117"/>
      <c r="CB67" s="1117"/>
      <c r="CC67" s="1117"/>
      <c r="CD67" s="1117"/>
      <c r="CE67" s="1117"/>
      <c r="CF67" s="1117"/>
      <c r="CG67" s="1117"/>
      <c r="CH67" s="1117"/>
      <c r="CI67" s="1117"/>
      <c r="CJ67" s="1117"/>
      <c r="CK67" s="1117"/>
      <c r="CL67" s="1117"/>
      <c r="CM67" s="1117"/>
      <c r="CN67" s="1117"/>
      <c r="CO67" s="1117"/>
      <c r="CP67" s="1117"/>
      <c r="CQ67" s="1117"/>
      <c r="CR67" s="1117"/>
      <c r="CS67" s="1117"/>
      <c r="CT67" s="1117"/>
      <c r="CU67" s="1117"/>
      <c r="CV67" s="1117"/>
      <c r="CW67" s="1117"/>
      <c r="CX67" s="1117"/>
      <c r="CY67" s="1117"/>
      <c r="CZ67" s="1117"/>
      <c r="DA67" s="1117"/>
      <c r="DB67" s="1117"/>
      <c r="DC67" s="1118"/>
    </row>
    <row r="68" spans="2:107" ht="13.2" x14ac:dyDescent="0.2">
      <c r="B68" s="310"/>
      <c r="AN68" s="1116"/>
      <c r="AO68" s="1117"/>
      <c r="AP68" s="1117"/>
      <c r="AQ68" s="1117"/>
      <c r="AR68" s="1117"/>
      <c r="AS68" s="1117"/>
      <c r="AT68" s="1117"/>
      <c r="AU68" s="1117"/>
      <c r="AV68" s="1117"/>
      <c r="AW68" s="1117"/>
      <c r="AX68" s="1117"/>
      <c r="AY68" s="1117"/>
      <c r="AZ68" s="1117"/>
      <c r="BA68" s="1117"/>
      <c r="BB68" s="1117"/>
      <c r="BC68" s="1117"/>
      <c r="BD68" s="1117"/>
      <c r="BE68" s="1117"/>
      <c r="BF68" s="1117"/>
      <c r="BG68" s="1117"/>
      <c r="BH68" s="1117"/>
      <c r="BI68" s="1117"/>
      <c r="BJ68" s="1117"/>
      <c r="BK68" s="1117"/>
      <c r="BL68" s="1117"/>
      <c r="BM68" s="1117"/>
      <c r="BN68" s="1117"/>
      <c r="BO68" s="1117"/>
      <c r="BP68" s="1117"/>
      <c r="BQ68" s="1117"/>
      <c r="BR68" s="1117"/>
      <c r="BS68" s="1117"/>
      <c r="BT68" s="1117"/>
      <c r="BU68" s="1117"/>
      <c r="BV68" s="1117"/>
      <c r="BW68" s="1117"/>
      <c r="BX68" s="1117"/>
      <c r="BY68" s="1117"/>
      <c r="BZ68" s="1117"/>
      <c r="CA68" s="1117"/>
      <c r="CB68" s="1117"/>
      <c r="CC68" s="1117"/>
      <c r="CD68" s="1117"/>
      <c r="CE68" s="1117"/>
      <c r="CF68" s="1117"/>
      <c r="CG68" s="1117"/>
      <c r="CH68" s="1117"/>
      <c r="CI68" s="1117"/>
      <c r="CJ68" s="1117"/>
      <c r="CK68" s="1117"/>
      <c r="CL68" s="1117"/>
      <c r="CM68" s="1117"/>
      <c r="CN68" s="1117"/>
      <c r="CO68" s="1117"/>
      <c r="CP68" s="1117"/>
      <c r="CQ68" s="1117"/>
      <c r="CR68" s="1117"/>
      <c r="CS68" s="1117"/>
      <c r="CT68" s="1117"/>
      <c r="CU68" s="1117"/>
      <c r="CV68" s="1117"/>
      <c r="CW68" s="1117"/>
      <c r="CX68" s="1117"/>
      <c r="CY68" s="1117"/>
      <c r="CZ68" s="1117"/>
      <c r="DA68" s="1117"/>
      <c r="DB68" s="1117"/>
      <c r="DC68" s="1118"/>
    </row>
    <row r="69" spans="2:107" ht="13.2" x14ac:dyDescent="0.2">
      <c r="B69" s="310"/>
      <c r="AN69" s="1119"/>
      <c r="AO69" s="1120"/>
      <c r="AP69" s="1120"/>
      <c r="AQ69" s="1120"/>
      <c r="AR69" s="1120"/>
      <c r="AS69" s="1120"/>
      <c r="AT69" s="1120"/>
      <c r="AU69" s="1120"/>
      <c r="AV69" s="1120"/>
      <c r="AW69" s="1120"/>
      <c r="AX69" s="1120"/>
      <c r="AY69" s="1120"/>
      <c r="AZ69" s="1120"/>
      <c r="BA69" s="1120"/>
      <c r="BB69" s="1120"/>
      <c r="BC69" s="1120"/>
      <c r="BD69" s="1120"/>
      <c r="BE69" s="1120"/>
      <c r="BF69" s="1120"/>
      <c r="BG69" s="1120"/>
      <c r="BH69" s="1120"/>
      <c r="BI69" s="1120"/>
      <c r="BJ69" s="1120"/>
      <c r="BK69" s="1120"/>
      <c r="BL69" s="1120"/>
      <c r="BM69" s="1120"/>
      <c r="BN69" s="1120"/>
      <c r="BO69" s="1120"/>
      <c r="BP69" s="1120"/>
      <c r="BQ69" s="1120"/>
      <c r="BR69" s="1120"/>
      <c r="BS69" s="1120"/>
      <c r="BT69" s="1120"/>
      <c r="BU69" s="1120"/>
      <c r="BV69" s="1120"/>
      <c r="BW69" s="1120"/>
      <c r="BX69" s="1120"/>
      <c r="BY69" s="1120"/>
      <c r="BZ69" s="1120"/>
      <c r="CA69" s="1120"/>
      <c r="CB69" s="1120"/>
      <c r="CC69" s="1120"/>
      <c r="CD69" s="1120"/>
      <c r="CE69" s="1120"/>
      <c r="CF69" s="1120"/>
      <c r="CG69" s="1120"/>
      <c r="CH69" s="1120"/>
      <c r="CI69" s="1120"/>
      <c r="CJ69" s="1120"/>
      <c r="CK69" s="1120"/>
      <c r="CL69" s="1120"/>
      <c r="CM69" s="1120"/>
      <c r="CN69" s="1120"/>
      <c r="CO69" s="1120"/>
      <c r="CP69" s="1120"/>
      <c r="CQ69" s="1120"/>
      <c r="CR69" s="1120"/>
      <c r="CS69" s="1120"/>
      <c r="CT69" s="1120"/>
      <c r="CU69" s="1120"/>
      <c r="CV69" s="1120"/>
      <c r="CW69" s="1120"/>
      <c r="CX69" s="1120"/>
      <c r="CY69" s="1120"/>
      <c r="CZ69" s="1120"/>
      <c r="DA69" s="1120"/>
      <c r="DB69" s="1120"/>
      <c r="DC69" s="1121"/>
    </row>
    <row r="70" spans="2:107" ht="13.2" x14ac:dyDescent="0.2">
      <c r="B70" s="310"/>
      <c r="H70" s="332"/>
      <c r="I70" s="332"/>
      <c r="J70" s="333"/>
      <c r="K70" s="333"/>
      <c r="L70" s="334"/>
      <c r="M70" s="333"/>
      <c r="N70" s="334"/>
      <c r="AN70" s="319"/>
      <c r="AO70" s="319"/>
      <c r="AP70" s="319"/>
      <c r="AZ70" s="319"/>
      <c r="BA70" s="319"/>
      <c r="BB70" s="319"/>
      <c r="BL70" s="319"/>
      <c r="BM70" s="319"/>
      <c r="BN70" s="319"/>
      <c r="BX70" s="319"/>
      <c r="BY70" s="319"/>
      <c r="BZ70" s="319"/>
      <c r="CJ70" s="319"/>
      <c r="CK70" s="319"/>
      <c r="CL70" s="319"/>
      <c r="CV70" s="319"/>
      <c r="CW70" s="319"/>
      <c r="CX70" s="319"/>
    </row>
    <row r="71" spans="2:107" ht="13.2" x14ac:dyDescent="0.2">
      <c r="B71" s="310"/>
      <c r="G71" s="335"/>
      <c r="I71" s="336"/>
      <c r="J71" s="333"/>
      <c r="K71" s="333"/>
      <c r="L71" s="334"/>
      <c r="M71" s="333"/>
      <c r="N71" s="334"/>
      <c r="AM71" s="335"/>
      <c r="AN71" s="303" t="s">
        <v>536</v>
      </c>
    </row>
    <row r="72" spans="2:107" ht="13.2" x14ac:dyDescent="0.2">
      <c r="B72" s="310"/>
      <c r="G72" s="1106"/>
      <c r="H72" s="1106"/>
      <c r="I72" s="1106"/>
      <c r="J72" s="1106"/>
      <c r="K72" s="320"/>
      <c r="L72" s="320"/>
      <c r="M72" s="321"/>
      <c r="N72" s="321"/>
      <c r="AN72" s="1107"/>
      <c r="AO72" s="1108"/>
      <c r="AP72" s="1108"/>
      <c r="AQ72" s="1108"/>
      <c r="AR72" s="1108"/>
      <c r="AS72" s="1108"/>
      <c r="AT72" s="1108"/>
      <c r="AU72" s="1108"/>
      <c r="AV72" s="1108"/>
      <c r="AW72" s="1108"/>
      <c r="AX72" s="1108"/>
      <c r="AY72" s="1108"/>
      <c r="AZ72" s="1108"/>
      <c r="BA72" s="1108"/>
      <c r="BB72" s="1108"/>
      <c r="BC72" s="1108"/>
      <c r="BD72" s="1108"/>
      <c r="BE72" s="1108"/>
      <c r="BF72" s="1108"/>
      <c r="BG72" s="1108"/>
      <c r="BH72" s="1108"/>
      <c r="BI72" s="1108"/>
      <c r="BJ72" s="1108"/>
      <c r="BK72" s="1108"/>
      <c r="BL72" s="1108"/>
      <c r="BM72" s="1108"/>
      <c r="BN72" s="1108"/>
      <c r="BO72" s="1109"/>
      <c r="BP72" s="1110" t="s">
        <v>2</v>
      </c>
      <c r="BQ72" s="1110"/>
      <c r="BR72" s="1110"/>
      <c r="BS72" s="1110"/>
      <c r="BT72" s="1110"/>
      <c r="BU72" s="1110"/>
      <c r="BV72" s="1110"/>
      <c r="BW72" s="1110"/>
      <c r="BX72" s="1110" t="s">
        <v>522</v>
      </c>
      <c r="BY72" s="1110"/>
      <c r="BZ72" s="1110"/>
      <c r="CA72" s="1110"/>
      <c r="CB72" s="1110"/>
      <c r="CC72" s="1110"/>
      <c r="CD72" s="1110"/>
      <c r="CE72" s="1110"/>
      <c r="CF72" s="1110" t="s">
        <v>523</v>
      </c>
      <c r="CG72" s="1110"/>
      <c r="CH72" s="1110"/>
      <c r="CI72" s="1110"/>
      <c r="CJ72" s="1110"/>
      <c r="CK72" s="1110"/>
      <c r="CL72" s="1110"/>
      <c r="CM72" s="1110"/>
      <c r="CN72" s="1110" t="s">
        <v>524</v>
      </c>
      <c r="CO72" s="1110"/>
      <c r="CP72" s="1110"/>
      <c r="CQ72" s="1110"/>
      <c r="CR72" s="1110"/>
      <c r="CS72" s="1110"/>
      <c r="CT72" s="1110"/>
      <c r="CU72" s="1110"/>
      <c r="CV72" s="1110" t="s">
        <v>247</v>
      </c>
      <c r="CW72" s="1110"/>
      <c r="CX72" s="1110"/>
      <c r="CY72" s="1110"/>
      <c r="CZ72" s="1110"/>
      <c r="DA72" s="1110"/>
      <c r="DB72" s="1110"/>
      <c r="DC72" s="1110"/>
    </row>
    <row r="73" spans="2:107" ht="13.2" x14ac:dyDescent="0.2">
      <c r="B73" s="310"/>
      <c r="G73" s="1123"/>
      <c r="H73" s="1123"/>
      <c r="I73" s="1123"/>
      <c r="J73" s="1123"/>
      <c r="K73" s="1126"/>
      <c r="L73" s="1126"/>
      <c r="M73" s="1126"/>
      <c r="N73" s="1126"/>
      <c r="AM73" s="319"/>
      <c r="AN73" s="1112" t="s">
        <v>537</v>
      </c>
      <c r="AO73" s="1112"/>
      <c r="AP73" s="1112"/>
      <c r="AQ73" s="1112"/>
      <c r="AR73" s="1112"/>
      <c r="AS73" s="1112"/>
      <c r="AT73" s="1112"/>
      <c r="AU73" s="1112"/>
      <c r="AV73" s="1112"/>
      <c r="AW73" s="1112"/>
      <c r="AX73" s="1112"/>
      <c r="AY73" s="1112"/>
      <c r="AZ73" s="1112"/>
      <c r="BA73" s="1112"/>
      <c r="BB73" s="1112" t="s">
        <v>538</v>
      </c>
      <c r="BC73" s="1112"/>
      <c r="BD73" s="1112"/>
      <c r="BE73" s="1112"/>
      <c r="BF73" s="1112"/>
      <c r="BG73" s="1112"/>
      <c r="BH73" s="1112"/>
      <c r="BI73" s="1112"/>
      <c r="BJ73" s="1112"/>
      <c r="BK73" s="1112"/>
      <c r="BL73" s="1112"/>
      <c r="BM73" s="1112"/>
      <c r="BN73" s="1112"/>
      <c r="BO73" s="1112"/>
      <c r="BP73" s="1111">
        <v>13.9</v>
      </c>
      <c r="BQ73" s="1111"/>
      <c r="BR73" s="1111"/>
      <c r="BS73" s="1111"/>
      <c r="BT73" s="1111"/>
      <c r="BU73" s="1111"/>
      <c r="BV73" s="1111"/>
      <c r="BW73" s="1111"/>
      <c r="BX73" s="1111">
        <v>7.7</v>
      </c>
      <c r="BY73" s="1111"/>
      <c r="BZ73" s="1111"/>
      <c r="CA73" s="1111"/>
      <c r="CB73" s="1111"/>
      <c r="CC73" s="1111"/>
      <c r="CD73" s="1111"/>
      <c r="CE73" s="1111"/>
      <c r="CF73" s="1111">
        <v>0.3</v>
      </c>
      <c r="CG73" s="1111"/>
      <c r="CH73" s="1111"/>
      <c r="CI73" s="1111"/>
      <c r="CJ73" s="1111"/>
      <c r="CK73" s="1111"/>
      <c r="CL73" s="1111"/>
      <c r="CM73" s="1111"/>
      <c r="CN73" s="1111"/>
      <c r="CO73" s="1111"/>
      <c r="CP73" s="1111"/>
      <c r="CQ73" s="1111"/>
      <c r="CR73" s="1111"/>
      <c r="CS73" s="1111"/>
      <c r="CT73" s="1111"/>
      <c r="CU73" s="1111"/>
      <c r="CV73" s="1111"/>
      <c r="CW73" s="1111"/>
      <c r="CX73" s="1111"/>
      <c r="CY73" s="1111"/>
      <c r="CZ73" s="1111"/>
      <c r="DA73" s="1111"/>
      <c r="DB73" s="1111"/>
      <c r="DC73" s="1111"/>
    </row>
    <row r="74" spans="2:107" ht="13.2" x14ac:dyDescent="0.2">
      <c r="B74" s="310"/>
      <c r="G74" s="1123"/>
      <c r="H74" s="1123"/>
      <c r="I74" s="1123"/>
      <c r="J74" s="1123"/>
      <c r="K74" s="1126"/>
      <c r="L74" s="1126"/>
      <c r="M74" s="1126"/>
      <c r="N74" s="1126"/>
      <c r="AM74" s="319"/>
      <c r="AN74" s="1112"/>
      <c r="AO74" s="1112"/>
      <c r="AP74" s="1112"/>
      <c r="AQ74" s="1112"/>
      <c r="AR74" s="1112"/>
      <c r="AS74" s="1112"/>
      <c r="AT74" s="1112"/>
      <c r="AU74" s="1112"/>
      <c r="AV74" s="1112"/>
      <c r="AW74" s="1112"/>
      <c r="AX74" s="1112"/>
      <c r="AY74" s="1112"/>
      <c r="AZ74" s="1112"/>
      <c r="BA74" s="1112"/>
      <c r="BB74" s="1112"/>
      <c r="BC74" s="1112"/>
      <c r="BD74" s="1112"/>
      <c r="BE74" s="1112"/>
      <c r="BF74" s="1112"/>
      <c r="BG74" s="1112"/>
      <c r="BH74" s="1112"/>
      <c r="BI74" s="1112"/>
      <c r="BJ74" s="1112"/>
      <c r="BK74" s="1112"/>
      <c r="BL74" s="1112"/>
      <c r="BM74" s="1112"/>
      <c r="BN74" s="1112"/>
      <c r="BO74" s="1112"/>
      <c r="BP74" s="1111"/>
      <c r="BQ74" s="1111"/>
      <c r="BR74" s="1111"/>
      <c r="BS74" s="1111"/>
      <c r="BT74" s="1111"/>
      <c r="BU74" s="1111"/>
      <c r="BV74" s="1111"/>
      <c r="BW74" s="1111"/>
      <c r="BX74" s="1111"/>
      <c r="BY74" s="1111"/>
      <c r="BZ74" s="1111"/>
      <c r="CA74" s="1111"/>
      <c r="CB74" s="1111"/>
      <c r="CC74" s="1111"/>
      <c r="CD74" s="1111"/>
      <c r="CE74" s="1111"/>
      <c r="CF74" s="1111"/>
      <c r="CG74" s="1111"/>
      <c r="CH74" s="1111"/>
      <c r="CI74" s="1111"/>
      <c r="CJ74" s="1111"/>
      <c r="CK74" s="1111"/>
      <c r="CL74" s="1111"/>
      <c r="CM74" s="1111"/>
      <c r="CN74" s="1111"/>
      <c r="CO74" s="1111"/>
      <c r="CP74" s="1111"/>
      <c r="CQ74" s="1111"/>
      <c r="CR74" s="1111"/>
      <c r="CS74" s="1111"/>
      <c r="CT74" s="1111"/>
      <c r="CU74" s="1111"/>
      <c r="CV74" s="1111"/>
      <c r="CW74" s="1111"/>
      <c r="CX74" s="1111"/>
      <c r="CY74" s="1111"/>
      <c r="CZ74" s="1111"/>
      <c r="DA74" s="1111"/>
      <c r="DB74" s="1111"/>
      <c r="DC74" s="1111"/>
    </row>
    <row r="75" spans="2:107" ht="13.2" x14ac:dyDescent="0.2">
      <c r="B75" s="310"/>
      <c r="G75" s="1123"/>
      <c r="H75" s="1123"/>
      <c r="I75" s="1106"/>
      <c r="J75" s="1106"/>
      <c r="K75" s="1122"/>
      <c r="L75" s="1122"/>
      <c r="M75" s="1122"/>
      <c r="N75" s="1122"/>
      <c r="AM75" s="319"/>
      <c r="AN75" s="1112"/>
      <c r="AO75" s="1112"/>
      <c r="AP75" s="1112"/>
      <c r="AQ75" s="1112"/>
      <c r="AR75" s="1112"/>
      <c r="AS75" s="1112"/>
      <c r="AT75" s="1112"/>
      <c r="AU75" s="1112"/>
      <c r="AV75" s="1112"/>
      <c r="AW75" s="1112"/>
      <c r="AX75" s="1112"/>
      <c r="AY75" s="1112"/>
      <c r="AZ75" s="1112"/>
      <c r="BA75" s="1112"/>
      <c r="BB75" s="1112" t="s">
        <v>542</v>
      </c>
      <c r="BC75" s="1112"/>
      <c r="BD75" s="1112"/>
      <c r="BE75" s="1112"/>
      <c r="BF75" s="1112"/>
      <c r="BG75" s="1112"/>
      <c r="BH75" s="1112"/>
      <c r="BI75" s="1112"/>
      <c r="BJ75" s="1112"/>
      <c r="BK75" s="1112"/>
      <c r="BL75" s="1112"/>
      <c r="BM75" s="1112"/>
      <c r="BN75" s="1112"/>
      <c r="BO75" s="1112"/>
      <c r="BP75" s="1111">
        <v>2.4</v>
      </c>
      <c r="BQ75" s="1111"/>
      <c r="BR75" s="1111"/>
      <c r="BS75" s="1111"/>
      <c r="BT75" s="1111"/>
      <c r="BU75" s="1111"/>
      <c r="BV75" s="1111"/>
      <c r="BW75" s="1111"/>
      <c r="BX75" s="1111">
        <v>2.2000000000000002</v>
      </c>
      <c r="BY75" s="1111"/>
      <c r="BZ75" s="1111"/>
      <c r="CA75" s="1111"/>
      <c r="CB75" s="1111"/>
      <c r="CC75" s="1111"/>
      <c r="CD75" s="1111"/>
      <c r="CE75" s="1111"/>
      <c r="CF75" s="1111">
        <v>2.5</v>
      </c>
      <c r="CG75" s="1111"/>
      <c r="CH75" s="1111"/>
      <c r="CI75" s="1111"/>
      <c r="CJ75" s="1111"/>
      <c r="CK75" s="1111"/>
      <c r="CL75" s="1111"/>
      <c r="CM75" s="1111"/>
      <c r="CN75" s="1111">
        <v>3.1</v>
      </c>
      <c r="CO75" s="1111"/>
      <c r="CP75" s="1111"/>
      <c r="CQ75" s="1111"/>
      <c r="CR75" s="1111"/>
      <c r="CS75" s="1111"/>
      <c r="CT75" s="1111"/>
      <c r="CU75" s="1111"/>
      <c r="CV75" s="1111">
        <v>3.4</v>
      </c>
      <c r="CW75" s="1111"/>
      <c r="CX75" s="1111"/>
      <c r="CY75" s="1111"/>
      <c r="CZ75" s="1111"/>
      <c r="DA75" s="1111"/>
      <c r="DB75" s="1111"/>
      <c r="DC75" s="1111"/>
    </row>
    <row r="76" spans="2:107" ht="13.2" x14ac:dyDescent="0.2">
      <c r="B76" s="310"/>
      <c r="G76" s="1123"/>
      <c r="H76" s="1123"/>
      <c r="I76" s="1106"/>
      <c r="J76" s="1106"/>
      <c r="K76" s="1122"/>
      <c r="L76" s="1122"/>
      <c r="M76" s="1122"/>
      <c r="N76" s="1122"/>
      <c r="AM76" s="319"/>
      <c r="AN76" s="1112"/>
      <c r="AO76" s="1112"/>
      <c r="AP76" s="1112"/>
      <c r="AQ76" s="1112"/>
      <c r="AR76" s="1112"/>
      <c r="AS76" s="1112"/>
      <c r="AT76" s="1112"/>
      <c r="AU76" s="1112"/>
      <c r="AV76" s="1112"/>
      <c r="AW76" s="1112"/>
      <c r="AX76" s="1112"/>
      <c r="AY76" s="1112"/>
      <c r="AZ76" s="1112"/>
      <c r="BA76" s="1112"/>
      <c r="BB76" s="1112"/>
      <c r="BC76" s="1112"/>
      <c r="BD76" s="1112"/>
      <c r="BE76" s="1112"/>
      <c r="BF76" s="1112"/>
      <c r="BG76" s="1112"/>
      <c r="BH76" s="1112"/>
      <c r="BI76" s="1112"/>
      <c r="BJ76" s="1112"/>
      <c r="BK76" s="1112"/>
      <c r="BL76" s="1112"/>
      <c r="BM76" s="1112"/>
      <c r="BN76" s="1112"/>
      <c r="BO76" s="1112"/>
      <c r="BP76" s="1111"/>
      <c r="BQ76" s="1111"/>
      <c r="BR76" s="1111"/>
      <c r="BS76" s="1111"/>
      <c r="BT76" s="1111"/>
      <c r="BU76" s="1111"/>
      <c r="BV76" s="1111"/>
      <c r="BW76" s="1111"/>
      <c r="BX76" s="1111"/>
      <c r="BY76" s="1111"/>
      <c r="BZ76" s="1111"/>
      <c r="CA76" s="1111"/>
      <c r="CB76" s="1111"/>
      <c r="CC76" s="1111"/>
      <c r="CD76" s="1111"/>
      <c r="CE76" s="1111"/>
      <c r="CF76" s="1111"/>
      <c r="CG76" s="1111"/>
      <c r="CH76" s="1111"/>
      <c r="CI76" s="1111"/>
      <c r="CJ76" s="1111"/>
      <c r="CK76" s="1111"/>
      <c r="CL76" s="1111"/>
      <c r="CM76" s="1111"/>
      <c r="CN76" s="1111"/>
      <c r="CO76" s="1111"/>
      <c r="CP76" s="1111"/>
      <c r="CQ76" s="1111"/>
      <c r="CR76" s="1111"/>
      <c r="CS76" s="1111"/>
      <c r="CT76" s="1111"/>
      <c r="CU76" s="1111"/>
      <c r="CV76" s="1111"/>
      <c r="CW76" s="1111"/>
      <c r="CX76" s="1111"/>
      <c r="CY76" s="1111"/>
      <c r="CZ76" s="1111"/>
      <c r="DA76" s="1111"/>
      <c r="DB76" s="1111"/>
      <c r="DC76" s="1111"/>
    </row>
    <row r="77" spans="2:107" ht="13.2" x14ac:dyDescent="0.2">
      <c r="B77" s="310"/>
      <c r="G77" s="1106"/>
      <c r="H77" s="1106"/>
      <c r="I77" s="1106"/>
      <c r="J77" s="1106"/>
      <c r="K77" s="1126"/>
      <c r="L77" s="1126"/>
      <c r="M77" s="1126"/>
      <c r="N77" s="1126"/>
      <c r="AN77" s="1110" t="s">
        <v>540</v>
      </c>
      <c r="AO77" s="1110"/>
      <c r="AP77" s="1110"/>
      <c r="AQ77" s="1110"/>
      <c r="AR77" s="1110"/>
      <c r="AS77" s="1110"/>
      <c r="AT77" s="1110"/>
      <c r="AU77" s="1110"/>
      <c r="AV77" s="1110"/>
      <c r="AW77" s="1110"/>
      <c r="AX77" s="1110"/>
      <c r="AY77" s="1110"/>
      <c r="AZ77" s="1110"/>
      <c r="BA77" s="1110"/>
      <c r="BB77" s="1112" t="s">
        <v>538</v>
      </c>
      <c r="BC77" s="1112"/>
      <c r="BD77" s="1112"/>
      <c r="BE77" s="1112"/>
      <c r="BF77" s="1112"/>
      <c r="BG77" s="1112"/>
      <c r="BH77" s="1112"/>
      <c r="BI77" s="1112"/>
      <c r="BJ77" s="1112"/>
      <c r="BK77" s="1112"/>
      <c r="BL77" s="1112"/>
      <c r="BM77" s="1112"/>
      <c r="BN77" s="1112"/>
      <c r="BO77" s="1112"/>
      <c r="BP77" s="1111">
        <v>0.5</v>
      </c>
      <c r="BQ77" s="1111"/>
      <c r="BR77" s="1111"/>
      <c r="BS77" s="1111"/>
      <c r="BT77" s="1111"/>
      <c r="BU77" s="1111"/>
      <c r="BV77" s="1111"/>
      <c r="BW77" s="1111"/>
      <c r="BX77" s="1111">
        <v>5.9</v>
      </c>
      <c r="BY77" s="1111"/>
      <c r="BZ77" s="1111"/>
      <c r="CA77" s="1111"/>
      <c r="CB77" s="1111"/>
      <c r="CC77" s="1111"/>
      <c r="CD77" s="1111"/>
      <c r="CE77" s="1111"/>
      <c r="CF77" s="1111">
        <v>4.0999999999999996</v>
      </c>
      <c r="CG77" s="1111"/>
      <c r="CH77" s="1111"/>
      <c r="CI77" s="1111"/>
      <c r="CJ77" s="1111"/>
      <c r="CK77" s="1111"/>
      <c r="CL77" s="1111"/>
      <c r="CM77" s="1111"/>
      <c r="CN77" s="1111">
        <v>0</v>
      </c>
      <c r="CO77" s="1111"/>
      <c r="CP77" s="1111"/>
      <c r="CQ77" s="1111"/>
      <c r="CR77" s="1111"/>
      <c r="CS77" s="1111"/>
      <c r="CT77" s="1111"/>
      <c r="CU77" s="1111"/>
      <c r="CV77" s="1111">
        <v>0</v>
      </c>
      <c r="CW77" s="1111"/>
      <c r="CX77" s="1111"/>
      <c r="CY77" s="1111"/>
      <c r="CZ77" s="1111"/>
      <c r="DA77" s="1111"/>
      <c r="DB77" s="1111"/>
      <c r="DC77" s="1111"/>
    </row>
    <row r="78" spans="2:107" ht="13.2" x14ac:dyDescent="0.2">
      <c r="B78" s="310"/>
      <c r="G78" s="1106"/>
      <c r="H78" s="1106"/>
      <c r="I78" s="1106"/>
      <c r="J78" s="1106"/>
      <c r="K78" s="1126"/>
      <c r="L78" s="1126"/>
      <c r="M78" s="1126"/>
      <c r="N78" s="1126"/>
      <c r="AN78" s="1110"/>
      <c r="AO78" s="1110"/>
      <c r="AP78" s="1110"/>
      <c r="AQ78" s="1110"/>
      <c r="AR78" s="1110"/>
      <c r="AS78" s="1110"/>
      <c r="AT78" s="1110"/>
      <c r="AU78" s="1110"/>
      <c r="AV78" s="1110"/>
      <c r="AW78" s="1110"/>
      <c r="AX78" s="1110"/>
      <c r="AY78" s="1110"/>
      <c r="AZ78" s="1110"/>
      <c r="BA78" s="1110"/>
      <c r="BB78" s="1112"/>
      <c r="BC78" s="1112"/>
      <c r="BD78" s="1112"/>
      <c r="BE78" s="1112"/>
      <c r="BF78" s="1112"/>
      <c r="BG78" s="1112"/>
      <c r="BH78" s="1112"/>
      <c r="BI78" s="1112"/>
      <c r="BJ78" s="1112"/>
      <c r="BK78" s="1112"/>
      <c r="BL78" s="1112"/>
      <c r="BM78" s="1112"/>
      <c r="BN78" s="1112"/>
      <c r="BO78" s="1112"/>
      <c r="BP78" s="1111"/>
      <c r="BQ78" s="1111"/>
      <c r="BR78" s="1111"/>
      <c r="BS78" s="1111"/>
      <c r="BT78" s="1111"/>
      <c r="BU78" s="1111"/>
      <c r="BV78" s="1111"/>
      <c r="BW78" s="1111"/>
      <c r="BX78" s="1111"/>
      <c r="BY78" s="1111"/>
      <c r="BZ78" s="1111"/>
      <c r="CA78" s="1111"/>
      <c r="CB78" s="1111"/>
      <c r="CC78" s="1111"/>
      <c r="CD78" s="1111"/>
      <c r="CE78" s="1111"/>
      <c r="CF78" s="1111"/>
      <c r="CG78" s="1111"/>
      <c r="CH78" s="1111"/>
      <c r="CI78" s="1111"/>
      <c r="CJ78" s="1111"/>
      <c r="CK78" s="1111"/>
      <c r="CL78" s="1111"/>
      <c r="CM78" s="1111"/>
      <c r="CN78" s="1111"/>
      <c r="CO78" s="1111"/>
      <c r="CP78" s="1111"/>
      <c r="CQ78" s="1111"/>
      <c r="CR78" s="1111"/>
      <c r="CS78" s="1111"/>
      <c r="CT78" s="1111"/>
      <c r="CU78" s="1111"/>
      <c r="CV78" s="1111"/>
      <c r="CW78" s="1111"/>
      <c r="CX78" s="1111"/>
      <c r="CY78" s="1111"/>
      <c r="CZ78" s="1111"/>
      <c r="DA78" s="1111"/>
      <c r="DB78" s="1111"/>
      <c r="DC78" s="1111"/>
    </row>
    <row r="79" spans="2:107" ht="13.2" x14ac:dyDescent="0.2">
      <c r="B79" s="310"/>
      <c r="G79" s="1106"/>
      <c r="H79" s="1106"/>
      <c r="I79" s="1125"/>
      <c r="J79" s="1125"/>
      <c r="K79" s="1127"/>
      <c r="L79" s="1127"/>
      <c r="M79" s="1127"/>
      <c r="N79" s="1127"/>
      <c r="AN79" s="1110"/>
      <c r="AO79" s="1110"/>
      <c r="AP79" s="1110"/>
      <c r="AQ79" s="1110"/>
      <c r="AR79" s="1110"/>
      <c r="AS79" s="1110"/>
      <c r="AT79" s="1110"/>
      <c r="AU79" s="1110"/>
      <c r="AV79" s="1110"/>
      <c r="AW79" s="1110"/>
      <c r="AX79" s="1110"/>
      <c r="AY79" s="1110"/>
      <c r="AZ79" s="1110"/>
      <c r="BA79" s="1110"/>
      <c r="BB79" s="1112" t="s">
        <v>542</v>
      </c>
      <c r="BC79" s="1112"/>
      <c r="BD79" s="1112"/>
      <c r="BE79" s="1112"/>
      <c r="BF79" s="1112"/>
      <c r="BG79" s="1112"/>
      <c r="BH79" s="1112"/>
      <c r="BI79" s="1112"/>
      <c r="BJ79" s="1112"/>
      <c r="BK79" s="1112"/>
      <c r="BL79" s="1112"/>
      <c r="BM79" s="1112"/>
      <c r="BN79" s="1112"/>
      <c r="BO79" s="1112"/>
      <c r="BP79" s="1111">
        <v>5.0999999999999996</v>
      </c>
      <c r="BQ79" s="1111"/>
      <c r="BR79" s="1111"/>
      <c r="BS79" s="1111"/>
      <c r="BT79" s="1111"/>
      <c r="BU79" s="1111"/>
      <c r="BV79" s="1111"/>
      <c r="BW79" s="1111"/>
      <c r="BX79" s="1111">
        <v>5.2</v>
      </c>
      <c r="BY79" s="1111"/>
      <c r="BZ79" s="1111"/>
      <c r="CA79" s="1111"/>
      <c r="CB79" s="1111"/>
      <c r="CC79" s="1111"/>
      <c r="CD79" s="1111"/>
      <c r="CE79" s="1111"/>
      <c r="CF79" s="1111">
        <v>5.0999999999999996</v>
      </c>
      <c r="CG79" s="1111"/>
      <c r="CH79" s="1111"/>
      <c r="CI79" s="1111"/>
      <c r="CJ79" s="1111"/>
      <c r="CK79" s="1111"/>
      <c r="CL79" s="1111"/>
      <c r="CM79" s="1111"/>
      <c r="CN79" s="1111">
        <v>5.2</v>
      </c>
      <c r="CO79" s="1111"/>
      <c r="CP79" s="1111"/>
      <c r="CQ79" s="1111"/>
      <c r="CR79" s="1111"/>
      <c r="CS79" s="1111"/>
      <c r="CT79" s="1111"/>
      <c r="CU79" s="1111"/>
      <c r="CV79" s="1111">
        <v>5.2</v>
      </c>
      <c r="CW79" s="1111"/>
      <c r="CX79" s="1111"/>
      <c r="CY79" s="1111"/>
      <c r="CZ79" s="1111"/>
      <c r="DA79" s="1111"/>
      <c r="DB79" s="1111"/>
      <c r="DC79" s="1111"/>
    </row>
    <row r="80" spans="2:107" ht="13.2" x14ac:dyDescent="0.2">
      <c r="B80" s="310"/>
      <c r="G80" s="1106"/>
      <c r="H80" s="1106"/>
      <c r="I80" s="1125"/>
      <c r="J80" s="1125"/>
      <c r="K80" s="1127"/>
      <c r="L80" s="1127"/>
      <c r="M80" s="1127"/>
      <c r="N80" s="1127"/>
      <c r="AN80" s="1110"/>
      <c r="AO80" s="1110"/>
      <c r="AP80" s="1110"/>
      <c r="AQ80" s="1110"/>
      <c r="AR80" s="1110"/>
      <c r="AS80" s="1110"/>
      <c r="AT80" s="1110"/>
      <c r="AU80" s="1110"/>
      <c r="AV80" s="1110"/>
      <c r="AW80" s="1110"/>
      <c r="AX80" s="1110"/>
      <c r="AY80" s="1110"/>
      <c r="AZ80" s="1110"/>
      <c r="BA80" s="1110"/>
      <c r="BB80" s="1112"/>
      <c r="BC80" s="1112"/>
      <c r="BD80" s="1112"/>
      <c r="BE80" s="1112"/>
      <c r="BF80" s="1112"/>
      <c r="BG80" s="1112"/>
      <c r="BH80" s="1112"/>
      <c r="BI80" s="1112"/>
      <c r="BJ80" s="1112"/>
      <c r="BK80" s="1112"/>
      <c r="BL80" s="1112"/>
      <c r="BM80" s="1112"/>
      <c r="BN80" s="1112"/>
      <c r="BO80" s="1112"/>
      <c r="BP80" s="1111"/>
      <c r="BQ80" s="1111"/>
      <c r="BR80" s="1111"/>
      <c r="BS80" s="1111"/>
      <c r="BT80" s="1111"/>
      <c r="BU80" s="1111"/>
      <c r="BV80" s="1111"/>
      <c r="BW80" s="1111"/>
      <c r="BX80" s="1111"/>
      <c r="BY80" s="1111"/>
      <c r="BZ80" s="1111"/>
      <c r="CA80" s="1111"/>
      <c r="CB80" s="1111"/>
      <c r="CC80" s="1111"/>
      <c r="CD80" s="1111"/>
      <c r="CE80" s="1111"/>
      <c r="CF80" s="1111"/>
      <c r="CG80" s="1111"/>
      <c r="CH80" s="1111"/>
      <c r="CI80" s="1111"/>
      <c r="CJ80" s="1111"/>
      <c r="CK80" s="1111"/>
      <c r="CL80" s="1111"/>
      <c r="CM80" s="1111"/>
      <c r="CN80" s="1111"/>
      <c r="CO80" s="1111"/>
      <c r="CP80" s="1111"/>
      <c r="CQ80" s="1111"/>
      <c r="CR80" s="1111"/>
      <c r="CS80" s="1111"/>
      <c r="CT80" s="1111"/>
      <c r="CU80" s="1111"/>
      <c r="CV80" s="1111"/>
      <c r="CW80" s="1111"/>
      <c r="CX80" s="1111"/>
      <c r="CY80" s="1111"/>
      <c r="CZ80" s="1111"/>
      <c r="DA80" s="1111"/>
      <c r="DB80" s="1111"/>
      <c r="DC80" s="1111"/>
    </row>
    <row r="81" spans="2:109" ht="13.2" x14ac:dyDescent="0.2">
      <c r="B81" s="310"/>
    </row>
    <row r="82" spans="2:109" ht="16.2" x14ac:dyDescent="0.2">
      <c r="B82" s="310"/>
      <c r="K82" s="337"/>
      <c r="L82" s="337"/>
      <c r="M82" s="337"/>
      <c r="N82" s="337"/>
      <c r="AQ82" s="337"/>
      <c r="AR82" s="337"/>
      <c r="AS82" s="337"/>
      <c r="AT82" s="337"/>
      <c r="BC82" s="337"/>
      <c r="BD82" s="337"/>
      <c r="BE82" s="337"/>
      <c r="BF82" s="337"/>
      <c r="BO82" s="337"/>
      <c r="BP82" s="337"/>
      <c r="BQ82" s="337"/>
      <c r="BR82" s="337"/>
      <c r="CA82" s="337"/>
      <c r="CB82" s="337"/>
      <c r="CC82" s="337"/>
      <c r="CD82" s="337"/>
      <c r="CM82" s="337"/>
      <c r="CN82" s="337"/>
      <c r="CO82" s="337"/>
      <c r="CP82" s="337"/>
      <c r="CY82" s="337"/>
      <c r="CZ82" s="337"/>
      <c r="DA82" s="337"/>
      <c r="DB82" s="337"/>
      <c r="DC82" s="337"/>
    </row>
    <row r="83" spans="2:109" ht="13.2" x14ac:dyDescent="0.2">
      <c r="B83" s="312"/>
      <c r="C83" s="313"/>
      <c r="D83" s="313"/>
      <c r="E83" s="313"/>
      <c r="F83" s="313"/>
      <c r="G83" s="313"/>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3"/>
      <c r="AY83" s="313"/>
      <c r="AZ83" s="313"/>
      <c r="BA83" s="313"/>
      <c r="BB83" s="313"/>
      <c r="BC83" s="313"/>
      <c r="BD83" s="313"/>
      <c r="BE83" s="313"/>
      <c r="BF83" s="313"/>
      <c r="BG83" s="313"/>
      <c r="BH83" s="313"/>
      <c r="BI83" s="313"/>
      <c r="BJ83" s="313"/>
      <c r="BK83" s="313"/>
      <c r="BL83" s="313"/>
      <c r="BM83" s="313"/>
      <c r="BN83" s="313"/>
      <c r="BO83" s="313"/>
      <c r="BP83" s="313"/>
      <c r="BQ83" s="313"/>
      <c r="BR83" s="313"/>
      <c r="BS83" s="313"/>
      <c r="BT83" s="313"/>
      <c r="BU83" s="313"/>
      <c r="BV83" s="313"/>
      <c r="BW83" s="313"/>
      <c r="BX83" s="313"/>
      <c r="BY83" s="313"/>
      <c r="BZ83" s="313"/>
      <c r="CA83" s="313"/>
      <c r="CB83" s="313"/>
      <c r="CC83" s="313"/>
      <c r="CD83" s="313"/>
      <c r="CE83" s="313"/>
      <c r="CF83" s="313"/>
      <c r="CG83" s="313"/>
      <c r="CH83" s="313"/>
      <c r="CI83" s="313"/>
      <c r="CJ83" s="313"/>
      <c r="CK83" s="313"/>
      <c r="CL83" s="313"/>
      <c r="CM83" s="313"/>
      <c r="CN83" s="313"/>
      <c r="CO83" s="313"/>
      <c r="CP83" s="313"/>
      <c r="CQ83" s="313"/>
      <c r="CR83" s="313"/>
      <c r="CS83" s="313"/>
      <c r="CT83" s="313"/>
      <c r="CU83" s="313"/>
      <c r="CV83" s="313"/>
      <c r="CW83" s="313"/>
      <c r="CX83" s="313"/>
      <c r="CY83" s="313"/>
      <c r="CZ83" s="313"/>
      <c r="DA83" s="313"/>
      <c r="DB83" s="313"/>
      <c r="DC83" s="313"/>
      <c r="DD83" s="314"/>
    </row>
    <row r="84" spans="2:109" ht="13.2" x14ac:dyDescent="0.2">
      <c r="DD84" s="303"/>
      <c r="DE84" s="303"/>
    </row>
    <row r="85" spans="2:109" ht="13.2" x14ac:dyDescent="0.2">
      <c r="DD85" s="303"/>
      <c r="DE85" s="303"/>
    </row>
  </sheetData>
  <sheetProtection algorithmName="SHA-512" hashValue="xF4JTRlW6nDPuDn0KZTACY4pO+QBQ23X5iSbawgTdC/x/k8d0j7qYD8zY9LzBS4quqgcpMy4V3VMOwvR44dpPA==" saltValue="DuQar2d+r/DVFKBxqFT2c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4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338" customWidth="1"/>
    <col min="35" max="122" width="2.44140625" style="305" customWidth="1"/>
    <col min="123" max="16384" width="2.44140625" style="305" hidden="1"/>
  </cols>
  <sheetData>
    <row r="1" spans="1:34" ht="13.5" customHeight="1" x14ac:dyDescent="0.2">
      <c r="A1" s="305"/>
      <c r="B1" s="305"/>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c r="AE1" s="305"/>
      <c r="AF1" s="305"/>
      <c r="AG1" s="305"/>
      <c r="AH1" s="305"/>
    </row>
    <row r="2" spans="1:34" ht="13.2" x14ac:dyDescent="0.2">
      <c r="S2" s="305"/>
      <c r="AH2" s="305"/>
    </row>
    <row r="3" spans="1:34" ht="13.2" x14ac:dyDescent="0.2">
      <c r="C3" s="305"/>
      <c r="D3" s="305"/>
      <c r="E3" s="305"/>
      <c r="F3" s="305"/>
      <c r="G3" s="305"/>
      <c r="H3" s="305"/>
      <c r="I3" s="305"/>
      <c r="J3" s="305"/>
      <c r="K3" s="305"/>
      <c r="L3" s="305"/>
      <c r="M3" s="305"/>
      <c r="N3" s="305"/>
      <c r="O3" s="305"/>
      <c r="P3" s="305"/>
      <c r="Q3" s="305"/>
      <c r="R3" s="305"/>
      <c r="S3" s="305"/>
      <c r="U3" s="305"/>
      <c r="V3" s="305"/>
      <c r="W3" s="305"/>
      <c r="X3" s="305"/>
      <c r="Y3" s="305"/>
      <c r="Z3" s="305"/>
      <c r="AA3" s="305"/>
      <c r="AB3" s="305"/>
      <c r="AC3" s="305"/>
      <c r="AD3" s="305"/>
      <c r="AE3" s="305"/>
      <c r="AF3" s="305"/>
      <c r="AG3" s="305"/>
      <c r="AH3" s="305"/>
    </row>
    <row r="4" spans="1:34" ht="13.2" x14ac:dyDescent="0.2"/>
    <row r="5" spans="1:34" ht="13.2" x14ac:dyDescent="0.2"/>
    <row r="6" spans="1:34" ht="13.2" x14ac:dyDescent="0.2"/>
    <row r="7" spans="1:34" ht="13.2" x14ac:dyDescent="0.2"/>
    <row r="8" spans="1:34" ht="13.2" x14ac:dyDescent="0.2"/>
    <row r="9" spans="1:34" ht="13.2" x14ac:dyDescent="0.2">
      <c r="AH9" s="30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305"/>
    </row>
    <row r="18" spans="12:34" ht="13.2" x14ac:dyDescent="0.2"/>
    <row r="19" spans="12:34" ht="13.2" x14ac:dyDescent="0.2"/>
    <row r="20" spans="12:34" ht="13.2" x14ac:dyDescent="0.2">
      <c r="AH20" s="305"/>
    </row>
    <row r="21" spans="12:34" ht="13.2" x14ac:dyDescent="0.2">
      <c r="AH21" s="305"/>
    </row>
    <row r="22" spans="12:34" ht="13.2" x14ac:dyDescent="0.2"/>
    <row r="23" spans="12:34" ht="13.2" x14ac:dyDescent="0.2"/>
    <row r="24" spans="12:34" ht="13.2" x14ac:dyDescent="0.2">
      <c r="Q24" s="305"/>
    </row>
    <row r="25" spans="12:34" ht="13.2" x14ac:dyDescent="0.2"/>
    <row r="26" spans="12:34" ht="13.2" x14ac:dyDescent="0.2"/>
    <row r="27" spans="12:34" ht="13.2" x14ac:dyDescent="0.2"/>
    <row r="28" spans="12:34" ht="13.2" x14ac:dyDescent="0.2">
      <c r="O28" s="305"/>
      <c r="T28" s="305"/>
      <c r="AH28" s="305"/>
    </row>
    <row r="29" spans="12:34" ht="13.2" x14ac:dyDescent="0.2"/>
    <row r="30" spans="12:34" ht="13.2" x14ac:dyDescent="0.2"/>
    <row r="31" spans="12:34" ht="13.2" x14ac:dyDescent="0.2">
      <c r="Q31" s="305"/>
    </row>
    <row r="32" spans="12:34" ht="13.2" x14ac:dyDescent="0.2">
      <c r="L32" s="305"/>
    </row>
    <row r="33" spans="2:34" ht="13.2" x14ac:dyDescent="0.2">
      <c r="C33" s="305"/>
      <c r="E33" s="305"/>
      <c r="G33" s="305"/>
      <c r="I33" s="305"/>
      <c r="X33" s="305"/>
    </row>
    <row r="34" spans="2:34" ht="13.2" x14ac:dyDescent="0.2">
      <c r="B34" s="305"/>
      <c r="P34" s="305"/>
      <c r="R34" s="305"/>
      <c r="T34" s="305"/>
    </row>
    <row r="35" spans="2:34" ht="13.2" x14ac:dyDescent="0.2">
      <c r="D35" s="305"/>
      <c r="W35" s="305"/>
      <c r="AC35" s="305"/>
      <c r="AD35" s="305"/>
      <c r="AE35" s="305"/>
      <c r="AF35" s="305"/>
      <c r="AG35" s="305"/>
      <c r="AH35" s="305"/>
    </row>
    <row r="36" spans="2:34" ht="13.2" x14ac:dyDescent="0.2">
      <c r="H36" s="305"/>
      <c r="J36" s="305"/>
      <c r="K36" s="305"/>
      <c r="M36" s="305"/>
      <c r="Y36" s="305"/>
      <c r="Z36" s="305"/>
      <c r="AA36" s="305"/>
      <c r="AB36" s="305"/>
      <c r="AC36" s="305"/>
      <c r="AD36" s="305"/>
      <c r="AE36" s="305"/>
      <c r="AF36" s="305"/>
      <c r="AG36" s="305"/>
      <c r="AH36" s="305"/>
    </row>
    <row r="37" spans="2:34" ht="13.2" x14ac:dyDescent="0.2">
      <c r="AH37" s="305"/>
    </row>
    <row r="38" spans="2:34" ht="13.2" x14ac:dyDescent="0.2">
      <c r="AG38" s="305"/>
      <c r="AH38" s="305"/>
    </row>
    <row r="39" spans="2:34" ht="13.2" x14ac:dyDescent="0.2"/>
    <row r="40" spans="2:34" ht="13.2" x14ac:dyDescent="0.2">
      <c r="X40" s="305"/>
    </row>
    <row r="41" spans="2:34" ht="13.2" x14ac:dyDescent="0.2">
      <c r="R41" s="305"/>
    </row>
    <row r="42" spans="2:34" ht="13.2" x14ac:dyDescent="0.2">
      <c r="W42" s="305"/>
    </row>
    <row r="43" spans="2:34" ht="13.2" x14ac:dyDescent="0.2">
      <c r="Y43" s="305"/>
      <c r="Z43" s="305"/>
      <c r="AA43" s="305"/>
      <c r="AB43" s="305"/>
      <c r="AC43" s="305"/>
      <c r="AD43" s="305"/>
      <c r="AE43" s="305"/>
      <c r="AF43" s="305"/>
      <c r="AG43" s="305"/>
      <c r="AH43" s="305"/>
    </row>
    <row r="44" spans="2:34" ht="13.2" x14ac:dyDescent="0.2">
      <c r="AH44" s="305"/>
    </row>
    <row r="45" spans="2:34" ht="13.2" x14ac:dyDescent="0.2">
      <c r="X45" s="305"/>
    </row>
    <row r="46" spans="2:34" ht="13.2" x14ac:dyDescent="0.2"/>
    <row r="47" spans="2:34" ht="13.2" x14ac:dyDescent="0.2"/>
    <row r="48" spans="2:34" ht="13.2" x14ac:dyDescent="0.2">
      <c r="W48" s="305"/>
      <c r="Y48" s="305"/>
      <c r="Z48" s="305"/>
      <c r="AA48" s="305"/>
      <c r="AB48" s="305"/>
      <c r="AC48" s="305"/>
      <c r="AD48" s="305"/>
      <c r="AE48" s="305"/>
      <c r="AF48" s="305"/>
      <c r="AG48" s="305"/>
      <c r="AH48" s="305"/>
    </row>
    <row r="49" spans="28:34" ht="13.2" x14ac:dyDescent="0.2"/>
    <row r="50" spans="28:34" ht="13.2" x14ac:dyDescent="0.2">
      <c r="AE50" s="305"/>
      <c r="AF50" s="305"/>
      <c r="AG50" s="305"/>
      <c r="AH50" s="305"/>
    </row>
    <row r="51" spans="28:34" ht="13.2" x14ac:dyDescent="0.2">
      <c r="AC51" s="305"/>
      <c r="AD51" s="305"/>
      <c r="AE51" s="305"/>
      <c r="AF51" s="305"/>
      <c r="AG51" s="305"/>
      <c r="AH51" s="305"/>
    </row>
    <row r="52" spans="28:34" ht="13.2" x14ac:dyDescent="0.2"/>
    <row r="53" spans="28:34" ht="13.2" x14ac:dyDescent="0.2">
      <c r="AF53" s="305"/>
      <c r="AG53" s="305"/>
      <c r="AH53" s="305"/>
    </row>
    <row r="54" spans="28:34" ht="13.2" x14ac:dyDescent="0.2">
      <c r="AH54" s="305"/>
    </row>
    <row r="55" spans="28:34" ht="13.2" x14ac:dyDescent="0.2"/>
    <row r="56" spans="28:34" ht="13.2" x14ac:dyDescent="0.2">
      <c r="AB56" s="305"/>
      <c r="AC56" s="305"/>
      <c r="AD56" s="305"/>
      <c r="AE56" s="305"/>
      <c r="AF56" s="305"/>
      <c r="AG56" s="305"/>
      <c r="AH56" s="305"/>
    </row>
    <row r="57" spans="28:34" ht="13.2" x14ac:dyDescent="0.2">
      <c r="AH57" s="305"/>
    </row>
    <row r="58" spans="28:34" ht="13.2" x14ac:dyDescent="0.2">
      <c r="AH58" s="305"/>
    </row>
    <row r="59" spans="28:34" ht="13.2" x14ac:dyDescent="0.2"/>
    <row r="60" spans="28:34" ht="13.2" x14ac:dyDescent="0.2"/>
    <row r="61" spans="28:34" ht="13.2" x14ac:dyDescent="0.2"/>
    <row r="62" spans="28:34" ht="13.2" x14ac:dyDescent="0.2"/>
    <row r="63" spans="28:34" ht="13.2" x14ac:dyDescent="0.2">
      <c r="AH63" s="305"/>
    </row>
    <row r="64" spans="28:34" ht="13.2" x14ac:dyDescent="0.2">
      <c r="AG64" s="305"/>
      <c r="AH64" s="305"/>
    </row>
    <row r="65" spans="28:34" ht="13.2" x14ac:dyDescent="0.2"/>
    <row r="66" spans="28:34" ht="13.2" x14ac:dyDescent="0.2"/>
    <row r="67" spans="28:34" ht="13.2" x14ac:dyDescent="0.2"/>
    <row r="68" spans="28:34" ht="13.2" x14ac:dyDescent="0.2">
      <c r="AB68" s="305"/>
      <c r="AC68" s="305"/>
      <c r="AD68" s="305"/>
      <c r="AE68" s="305"/>
      <c r="AF68" s="305"/>
      <c r="AG68" s="305"/>
      <c r="AH68" s="305"/>
    </row>
    <row r="69" spans="28:34" ht="13.2" x14ac:dyDescent="0.2">
      <c r="AF69" s="305"/>
      <c r="AG69" s="305"/>
      <c r="AH69" s="305"/>
    </row>
    <row r="70" spans="28:34" ht="13.2" x14ac:dyDescent="0.2"/>
    <row r="71" spans="28:34" ht="13.2" x14ac:dyDescent="0.2"/>
    <row r="72" spans="28:34" ht="13.2" x14ac:dyDescent="0.2"/>
    <row r="73" spans="28:34" ht="13.2" x14ac:dyDescent="0.2"/>
    <row r="74" spans="28:34" ht="13.2" x14ac:dyDescent="0.2"/>
    <row r="75" spans="28:34" ht="13.2" x14ac:dyDescent="0.2">
      <c r="AH75" s="305"/>
    </row>
    <row r="76" spans="28:34" ht="13.2" x14ac:dyDescent="0.2">
      <c r="AF76" s="305"/>
      <c r="AG76" s="305"/>
      <c r="AH76" s="305"/>
    </row>
    <row r="77" spans="28:34" ht="13.2" x14ac:dyDescent="0.2">
      <c r="AG77" s="305"/>
      <c r="AH77" s="305"/>
    </row>
    <row r="78" spans="28:34" ht="13.2" x14ac:dyDescent="0.2"/>
    <row r="79" spans="28:34" ht="13.2" x14ac:dyDescent="0.2"/>
    <row r="80" spans="28:34" ht="13.2" x14ac:dyDescent="0.2"/>
    <row r="81" spans="25:34" ht="13.2" x14ac:dyDescent="0.2"/>
    <row r="82" spans="25:34" ht="13.2" x14ac:dyDescent="0.2">
      <c r="Y82" s="305"/>
    </row>
    <row r="83" spans="25:34" ht="13.2" x14ac:dyDescent="0.2">
      <c r="Y83" s="305"/>
      <c r="Z83" s="305"/>
      <c r="AA83" s="305"/>
      <c r="AB83" s="305"/>
      <c r="AC83" s="305"/>
      <c r="AD83" s="305"/>
      <c r="AE83" s="305"/>
      <c r="AF83" s="305"/>
      <c r="AG83" s="305"/>
      <c r="AH83" s="305"/>
    </row>
    <row r="84" spans="25:34" ht="13.2" x14ac:dyDescent="0.2"/>
    <row r="85" spans="25:34" ht="13.2" x14ac:dyDescent="0.2"/>
    <row r="86" spans="25:34" ht="13.2" x14ac:dyDescent="0.2"/>
    <row r="87" spans="25:34" ht="13.2" x14ac:dyDescent="0.2"/>
    <row r="88" spans="25:34" ht="13.2" x14ac:dyDescent="0.2">
      <c r="AH88" s="30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305"/>
      <c r="AG94" s="305"/>
      <c r="AH94" s="305"/>
    </row>
    <row r="95" spans="25:34" ht="13.5" customHeight="1" x14ac:dyDescent="0.2">
      <c r="AH95" s="30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05"/>
    </row>
    <row r="102" spans="33:34" ht="13.5" customHeight="1" x14ac:dyDescent="0.2"/>
    <row r="103" spans="33:34" ht="13.5" customHeight="1" x14ac:dyDescent="0.2"/>
    <row r="104" spans="33:34" ht="13.5" customHeight="1" x14ac:dyDescent="0.2">
      <c r="AG104" s="305"/>
      <c r="AH104" s="30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05"/>
    </row>
    <row r="117" spans="34:122" ht="13.5" customHeight="1" x14ac:dyDescent="0.2"/>
    <row r="118" spans="34:122" ht="13.5" customHeight="1" x14ac:dyDescent="0.2"/>
    <row r="119" spans="34:122" ht="13.5" customHeight="1" x14ac:dyDescent="0.2"/>
    <row r="120" spans="34:122" ht="13.5" customHeight="1" x14ac:dyDescent="0.2">
      <c r="AH120" s="305"/>
    </row>
    <row r="121" spans="34:122" ht="13.5" customHeight="1" x14ac:dyDescent="0.2">
      <c r="AH121" s="305"/>
    </row>
    <row r="122" spans="34:122" ht="13.5" customHeight="1" x14ac:dyDescent="0.2"/>
    <row r="123" spans="34:122" ht="13.5" customHeight="1" x14ac:dyDescent="0.2"/>
    <row r="124" spans="34:122" ht="13.5" customHeight="1" x14ac:dyDescent="0.2"/>
    <row r="125" spans="34:122" ht="13.5" customHeight="1" x14ac:dyDescent="0.2">
      <c r="DR125" s="305" t="s">
        <v>543</v>
      </c>
    </row>
  </sheetData>
  <sheetProtection algorithmName="SHA-512" hashValue="GDuInTZl+W6gRPpxxjlClAD+T6SD4MnDXsVwGT7+JZX6wZB9ESYgNRvM4CA9nzk2DVevLSHPF4WAipPbs3Klxw==" saltValue="1xenue9tES7QbsvtO9ux+A==" spinCount="100000" sheet="1" objects="1" scenarios="1"/>
  <dataConsolidate/>
  <phoneticPr fontId="4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38" customWidth="1"/>
    <col min="35" max="122" width="2.44140625" style="305" customWidth="1"/>
    <col min="123" max="16384" width="2.44140625" style="305" hidden="1"/>
  </cols>
  <sheetData>
    <row r="1" spans="2:34" ht="13.5" customHeight="1" x14ac:dyDescent="0.2">
      <c r="B1" s="305"/>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c r="AE1" s="305"/>
      <c r="AF1" s="305"/>
      <c r="AG1" s="305"/>
      <c r="AH1" s="305"/>
    </row>
    <row r="2" spans="2:34" ht="13.2" x14ac:dyDescent="0.2">
      <c r="S2" s="305"/>
      <c r="AH2" s="305"/>
    </row>
    <row r="3" spans="2:34" ht="13.2" x14ac:dyDescent="0.2">
      <c r="C3" s="305"/>
      <c r="D3" s="305"/>
      <c r="E3" s="305"/>
      <c r="F3" s="305"/>
      <c r="G3" s="305"/>
      <c r="H3" s="305"/>
      <c r="I3" s="305"/>
      <c r="J3" s="305"/>
      <c r="K3" s="305"/>
      <c r="L3" s="305"/>
      <c r="M3" s="305"/>
      <c r="N3" s="305"/>
      <c r="O3" s="305"/>
      <c r="P3" s="305"/>
      <c r="Q3" s="305"/>
      <c r="R3" s="305"/>
      <c r="S3" s="305"/>
      <c r="U3" s="305"/>
      <c r="V3" s="305"/>
      <c r="W3" s="305"/>
      <c r="X3" s="305"/>
      <c r="Y3" s="305"/>
      <c r="Z3" s="305"/>
      <c r="AA3" s="305"/>
      <c r="AB3" s="305"/>
      <c r="AC3" s="305"/>
      <c r="AD3" s="305"/>
      <c r="AE3" s="305"/>
      <c r="AF3" s="305"/>
      <c r="AG3" s="305"/>
      <c r="AH3" s="305"/>
    </row>
    <row r="4" spans="2:34" ht="13.2" x14ac:dyDescent="0.2"/>
    <row r="5" spans="2:34" ht="13.2" x14ac:dyDescent="0.2"/>
    <row r="6" spans="2:34" ht="13.2" x14ac:dyDescent="0.2"/>
    <row r="7" spans="2:34" ht="13.2" x14ac:dyDescent="0.2"/>
    <row r="8" spans="2:34" ht="13.2" x14ac:dyDescent="0.2"/>
    <row r="9" spans="2:34" ht="13.2" x14ac:dyDescent="0.2">
      <c r="AH9" s="30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305"/>
    </row>
    <row r="18" spans="12:34" ht="13.2" x14ac:dyDescent="0.2"/>
    <row r="19" spans="12:34" ht="13.2" x14ac:dyDescent="0.2"/>
    <row r="20" spans="12:34" ht="13.2" x14ac:dyDescent="0.2">
      <c r="AH20" s="305"/>
    </row>
    <row r="21" spans="12:34" ht="13.2" x14ac:dyDescent="0.2">
      <c r="AH21" s="305"/>
    </row>
    <row r="22" spans="12:34" ht="13.2" x14ac:dyDescent="0.2"/>
    <row r="23" spans="12:34" ht="13.2" x14ac:dyDescent="0.2"/>
    <row r="24" spans="12:34" ht="13.2" x14ac:dyDescent="0.2">
      <c r="Q24" s="305"/>
    </row>
    <row r="25" spans="12:34" ht="13.2" x14ac:dyDescent="0.2"/>
    <row r="26" spans="12:34" ht="13.2" x14ac:dyDescent="0.2"/>
    <row r="27" spans="12:34" ht="13.2" x14ac:dyDescent="0.2"/>
    <row r="28" spans="12:34" ht="13.2" x14ac:dyDescent="0.2">
      <c r="O28" s="305"/>
      <c r="T28" s="305"/>
      <c r="AH28" s="305"/>
    </row>
    <row r="29" spans="12:34" ht="13.2" x14ac:dyDescent="0.2"/>
    <row r="30" spans="12:34" ht="13.2" x14ac:dyDescent="0.2"/>
    <row r="31" spans="12:34" ht="13.2" x14ac:dyDescent="0.2">
      <c r="Q31" s="305"/>
    </row>
    <row r="32" spans="12:34" ht="13.2" x14ac:dyDescent="0.2">
      <c r="L32" s="305"/>
    </row>
    <row r="33" spans="2:34" ht="13.2" x14ac:dyDescent="0.2">
      <c r="C33" s="305"/>
      <c r="E33" s="305"/>
      <c r="G33" s="305"/>
      <c r="I33" s="305"/>
      <c r="X33" s="305"/>
    </row>
    <row r="34" spans="2:34" ht="13.2" x14ac:dyDescent="0.2">
      <c r="B34" s="305"/>
      <c r="P34" s="305"/>
      <c r="R34" s="305"/>
      <c r="T34" s="305"/>
    </row>
    <row r="35" spans="2:34" ht="13.2" x14ac:dyDescent="0.2">
      <c r="D35" s="305"/>
      <c r="W35" s="305"/>
      <c r="AC35" s="305"/>
      <c r="AD35" s="305"/>
      <c r="AE35" s="305"/>
      <c r="AF35" s="305"/>
      <c r="AG35" s="305"/>
      <c r="AH35" s="305"/>
    </row>
    <row r="36" spans="2:34" ht="13.2" x14ac:dyDescent="0.2">
      <c r="H36" s="305"/>
      <c r="J36" s="305"/>
      <c r="K36" s="305"/>
      <c r="M36" s="305"/>
      <c r="Y36" s="305"/>
      <c r="Z36" s="305"/>
      <c r="AA36" s="305"/>
      <c r="AB36" s="305"/>
      <c r="AC36" s="305"/>
      <c r="AD36" s="305"/>
      <c r="AE36" s="305"/>
      <c r="AF36" s="305"/>
      <c r="AG36" s="305"/>
      <c r="AH36" s="305"/>
    </row>
    <row r="37" spans="2:34" ht="13.2" x14ac:dyDescent="0.2">
      <c r="AH37" s="305"/>
    </row>
    <row r="38" spans="2:34" ht="13.2" x14ac:dyDescent="0.2">
      <c r="AG38" s="305"/>
      <c r="AH38" s="305"/>
    </row>
    <row r="39" spans="2:34" ht="13.2" x14ac:dyDescent="0.2"/>
    <row r="40" spans="2:34" ht="13.2" x14ac:dyDescent="0.2">
      <c r="X40" s="305"/>
    </row>
    <row r="41" spans="2:34" ht="13.2" x14ac:dyDescent="0.2">
      <c r="R41" s="305"/>
    </row>
    <row r="42" spans="2:34" ht="13.2" x14ac:dyDescent="0.2">
      <c r="W42" s="305"/>
    </row>
    <row r="43" spans="2:34" ht="13.2" x14ac:dyDescent="0.2">
      <c r="Y43" s="305"/>
      <c r="Z43" s="305"/>
      <c r="AA43" s="305"/>
      <c r="AB43" s="305"/>
      <c r="AC43" s="305"/>
      <c r="AD43" s="305"/>
      <c r="AE43" s="305"/>
      <c r="AF43" s="305"/>
      <c r="AG43" s="305"/>
      <c r="AH43" s="305"/>
    </row>
    <row r="44" spans="2:34" ht="13.2" x14ac:dyDescent="0.2">
      <c r="AH44" s="305"/>
    </row>
    <row r="45" spans="2:34" ht="13.2" x14ac:dyDescent="0.2">
      <c r="X45" s="305"/>
    </row>
    <row r="46" spans="2:34" ht="13.2" x14ac:dyDescent="0.2"/>
    <row r="47" spans="2:34" ht="13.2" x14ac:dyDescent="0.2"/>
    <row r="48" spans="2:34" ht="13.2" x14ac:dyDescent="0.2">
      <c r="W48" s="305"/>
      <c r="Y48" s="305"/>
      <c r="Z48" s="305"/>
      <c r="AA48" s="305"/>
      <c r="AB48" s="305"/>
      <c r="AC48" s="305"/>
      <c r="AD48" s="305"/>
      <c r="AE48" s="305"/>
      <c r="AF48" s="305"/>
      <c r="AG48" s="305"/>
      <c r="AH48" s="305"/>
    </row>
    <row r="49" spans="28:34" ht="13.2" x14ac:dyDescent="0.2"/>
    <row r="50" spans="28:34" ht="13.2" x14ac:dyDescent="0.2">
      <c r="AE50" s="305"/>
      <c r="AF50" s="305"/>
      <c r="AG50" s="305"/>
      <c r="AH50" s="305"/>
    </row>
    <row r="51" spans="28:34" ht="13.2" x14ac:dyDescent="0.2">
      <c r="AC51" s="305"/>
      <c r="AD51" s="305"/>
      <c r="AE51" s="305"/>
      <c r="AF51" s="305"/>
      <c r="AG51" s="305"/>
      <c r="AH51" s="305"/>
    </row>
    <row r="52" spans="28:34" ht="13.2" x14ac:dyDescent="0.2"/>
    <row r="53" spans="28:34" ht="13.2" x14ac:dyDescent="0.2">
      <c r="AF53" s="305"/>
      <c r="AG53" s="305"/>
      <c r="AH53" s="305"/>
    </row>
    <row r="54" spans="28:34" ht="13.2" x14ac:dyDescent="0.2">
      <c r="AH54" s="305"/>
    </row>
    <row r="55" spans="28:34" ht="13.2" x14ac:dyDescent="0.2"/>
    <row r="56" spans="28:34" ht="13.2" x14ac:dyDescent="0.2">
      <c r="AB56" s="305"/>
      <c r="AC56" s="305"/>
      <c r="AD56" s="305"/>
      <c r="AE56" s="305"/>
      <c r="AF56" s="305"/>
      <c r="AG56" s="305"/>
      <c r="AH56" s="305"/>
    </row>
    <row r="57" spans="28:34" ht="13.2" x14ac:dyDescent="0.2">
      <c r="AH57" s="305"/>
    </row>
    <row r="58" spans="28:34" ht="13.2" x14ac:dyDescent="0.2">
      <c r="AH58" s="305"/>
    </row>
    <row r="59" spans="28:34" ht="13.2" x14ac:dyDescent="0.2">
      <c r="AG59" s="305"/>
      <c r="AH59" s="305"/>
    </row>
    <row r="60" spans="28:34" ht="13.2" x14ac:dyDescent="0.2"/>
    <row r="61" spans="28:34" ht="13.2" x14ac:dyDescent="0.2"/>
    <row r="62" spans="28:34" ht="13.2" x14ac:dyDescent="0.2"/>
    <row r="63" spans="28:34" ht="13.2" x14ac:dyDescent="0.2">
      <c r="AH63" s="305"/>
    </row>
    <row r="64" spans="28:34" ht="13.2" x14ac:dyDescent="0.2">
      <c r="AG64" s="305"/>
      <c r="AH64" s="305"/>
    </row>
    <row r="65" spans="28:34" ht="13.2" x14ac:dyDescent="0.2"/>
    <row r="66" spans="28:34" ht="13.2" x14ac:dyDescent="0.2"/>
    <row r="67" spans="28:34" ht="13.2" x14ac:dyDescent="0.2"/>
    <row r="68" spans="28:34" ht="13.2" x14ac:dyDescent="0.2">
      <c r="AB68" s="305"/>
      <c r="AC68" s="305"/>
      <c r="AD68" s="305"/>
      <c r="AE68" s="305"/>
      <c r="AF68" s="305"/>
      <c r="AG68" s="305"/>
      <c r="AH68" s="305"/>
    </row>
    <row r="69" spans="28:34" ht="13.2" x14ac:dyDescent="0.2">
      <c r="AF69" s="305"/>
      <c r="AG69" s="305"/>
      <c r="AH69" s="305"/>
    </row>
    <row r="70" spans="28:34" ht="13.2" x14ac:dyDescent="0.2"/>
    <row r="71" spans="28:34" ht="13.2" x14ac:dyDescent="0.2"/>
    <row r="72" spans="28:34" ht="13.2" x14ac:dyDescent="0.2"/>
    <row r="73" spans="28:34" ht="13.2" x14ac:dyDescent="0.2"/>
    <row r="74" spans="28:34" ht="13.2" x14ac:dyDescent="0.2"/>
    <row r="75" spans="28:34" ht="13.2" x14ac:dyDescent="0.2">
      <c r="AH75" s="305"/>
    </row>
    <row r="76" spans="28:34" ht="13.2" x14ac:dyDescent="0.2">
      <c r="AF76" s="305"/>
      <c r="AG76" s="305"/>
      <c r="AH76" s="305"/>
    </row>
    <row r="77" spans="28:34" ht="13.2" x14ac:dyDescent="0.2">
      <c r="AG77" s="305"/>
      <c r="AH77" s="305"/>
    </row>
    <row r="78" spans="28:34" ht="13.2" x14ac:dyDescent="0.2"/>
    <row r="79" spans="28:34" ht="13.2" x14ac:dyDescent="0.2"/>
    <row r="80" spans="28:34" ht="13.2" x14ac:dyDescent="0.2"/>
    <row r="81" spans="25:34" ht="13.2" x14ac:dyDescent="0.2"/>
    <row r="82" spans="25:34" ht="13.2" x14ac:dyDescent="0.2">
      <c r="Y82" s="305"/>
    </row>
    <row r="83" spans="25:34" ht="13.2" x14ac:dyDescent="0.2">
      <c r="Y83" s="305"/>
      <c r="Z83" s="305"/>
      <c r="AA83" s="305"/>
      <c r="AB83" s="305"/>
      <c r="AC83" s="305"/>
      <c r="AD83" s="305"/>
      <c r="AE83" s="305"/>
      <c r="AF83" s="305"/>
      <c r="AG83" s="305"/>
      <c r="AH83" s="305"/>
    </row>
    <row r="84" spans="25:34" ht="13.2" x14ac:dyDescent="0.2"/>
    <row r="85" spans="25:34" ht="13.2" x14ac:dyDescent="0.2"/>
    <row r="86" spans="25:34" ht="13.2" x14ac:dyDescent="0.2"/>
    <row r="87" spans="25:34" ht="13.2" x14ac:dyDescent="0.2"/>
    <row r="88" spans="25:34" ht="13.2" x14ac:dyDescent="0.2">
      <c r="AH88" s="30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305"/>
      <c r="AG94" s="305"/>
      <c r="AH94" s="305"/>
    </row>
    <row r="95" spans="25:34" ht="13.5" customHeight="1" x14ac:dyDescent="0.2">
      <c r="AH95" s="30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05"/>
    </row>
    <row r="102" spans="33:34" ht="13.5" customHeight="1" x14ac:dyDescent="0.2"/>
    <row r="103" spans="33:34" ht="13.5" customHeight="1" x14ac:dyDescent="0.2"/>
    <row r="104" spans="33:34" ht="13.5" customHeight="1" x14ac:dyDescent="0.2">
      <c r="AG104" s="305"/>
      <c r="AH104" s="30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05"/>
    </row>
    <row r="117" spans="34:122" ht="13.5" customHeight="1" x14ac:dyDescent="0.2"/>
    <row r="118" spans="34:122" ht="13.5" customHeight="1" x14ac:dyDescent="0.2"/>
    <row r="119" spans="34:122" ht="13.5" customHeight="1" x14ac:dyDescent="0.2"/>
    <row r="120" spans="34:122" ht="13.5" customHeight="1" x14ac:dyDescent="0.2">
      <c r="AH120" s="305"/>
    </row>
    <row r="121" spans="34:122" ht="13.5" customHeight="1" x14ac:dyDescent="0.2">
      <c r="AH121" s="305"/>
    </row>
    <row r="122" spans="34:122" ht="13.5" customHeight="1" x14ac:dyDescent="0.2"/>
    <row r="123" spans="34:122" ht="13.5" customHeight="1" x14ac:dyDescent="0.2"/>
    <row r="124" spans="34:122" ht="13.5" customHeight="1" x14ac:dyDescent="0.2"/>
    <row r="125" spans="34:122" ht="13.5" customHeight="1" x14ac:dyDescent="0.2">
      <c r="DR125" s="305" t="s">
        <v>543</v>
      </c>
    </row>
  </sheetData>
  <sheetProtection algorithmName="SHA-512" hashValue="/rwVL3xhwbzzd1+sQwInpvWk70CEQIIS9i+BJ8blD9xtGRfmsbJm/ELT6klT90CkM9AQd4DSgnvC8MnrSegQ6A==" saltValue="jPB0w141XpoXaqooAhlEbw==" spinCount="100000" sheet="1" objects="1" scenarios="1"/>
  <dataConsolidate/>
  <phoneticPr fontId="4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278" customWidth="1"/>
    <col min="2" max="8" width="13.33203125" style="278" customWidth="1"/>
    <col min="9" max="16384" width="11.109375" style="278"/>
  </cols>
  <sheetData>
    <row r="1" spans="1:8" x14ac:dyDescent="0.2">
      <c r="A1" s="95"/>
      <c r="B1" s="101"/>
      <c r="C1" s="105"/>
      <c r="D1" s="111"/>
      <c r="E1" s="121"/>
      <c r="F1" s="121"/>
      <c r="G1" s="121"/>
      <c r="H1" s="155"/>
    </row>
    <row r="2" spans="1:8" x14ac:dyDescent="0.2">
      <c r="A2" s="96"/>
      <c r="B2" s="102"/>
      <c r="C2" s="285"/>
      <c r="D2" s="112" t="s">
        <v>83</v>
      </c>
      <c r="E2" s="122"/>
      <c r="F2" s="293" t="s">
        <v>521</v>
      </c>
      <c r="G2" s="146"/>
      <c r="H2" s="156"/>
    </row>
    <row r="3" spans="1:8" x14ac:dyDescent="0.2">
      <c r="A3" s="112" t="s">
        <v>518</v>
      </c>
      <c r="B3" s="104"/>
      <c r="C3" s="286"/>
      <c r="D3" s="289">
        <v>92625</v>
      </c>
      <c r="E3" s="291"/>
      <c r="F3" s="294">
        <v>66343</v>
      </c>
      <c r="G3" s="296"/>
      <c r="H3" s="299"/>
    </row>
    <row r="4" spans="1:8" x14ac:dyDescent="0.2">
      <c r="A4" s="97"/>
      <c r="B4" s="103"/>
      <c r="C4" s="287"/>
      <c r="D4" s="290">
        <v>38947</v>
      </c>
      <c r="E4" s="292"/>
      <c r="F4" s="295">
        <v>34529</v>
      </c>
      <c r="G4" s="297"/>
      <c r="H4" s="300"/>
    </row>
    <row r="5" spans="1:8" x14ac:dyDescent="0.2">
      <c r="A5" s="112" t="s">
        <v>475</v>
      </c>
      <c r="B5" s="104"/>
      <c r="C5" s="286"/>
      <c r="D5" s="289">
        <v>50728</v>
      </c>
      <c r="E5" s="291"/>
      <c r="F5" s="294">
        <v>56416</v>
      </c>
      <c r="G5" s="296"/>
      <c r="H5" s="299"/>
    </row>
    <row r="6" spans="1:8" x14ac:dyDescent="0.2">
      <c r="A6" s="97"/>
      <c r="B6" s="103"/>
      <c r="C6" s="287"/>
      <c r="D6" s="290">
        <v>38233</v>
      </c>
      <c r="E6" s="292"/>
      <c r="F6" s="295">
        <v>32623</v>
      </c>
      <c r="G6" s="297"/>
      <c r="H6" s="300"/>
    </row>
    <row r="7" spans="1:8" x14ac:dyDescent="0.2">
      <c r="A7" s="112" t="s">
        <v>310</v>
      </c>
      <c r="B7" s="104"/>
      <c r="C7" s="286"/>
      <c r="D7" s="289">
        <v>37865</v>
      </c>
      <c r="E7" s="291"/>
      <c r="F7" s="294">
        <v>49217</v>
      </c>
      <c r="G7" s="296"/>
      <c r="H7" s="299"/>
    </row>
    <row r="8" spans="1:8" x14ac:dyDescent="0.2">
      <c r="A8" s="97"/>
      <c r="B8" s="103"/>
      <c r="C8" s="287"/>
      <c r="D8" s="290">
        <v>27716</v>
      </c>
      <c r="E8" s="292"/>
      <c r="F8" s="295">
        <v>27232</v>
      </c>
      <c r="G8" s="297"/>
      <c r="H8" s="300"/>
    </row>
    <row r="9" spans="1:8" x14ac:dyDescent="0.2">
      <c r="A9" s="112" t="s">
        <v>138</v>
      </c>
      <c r="B9" s="104"/>
      <c r="C9" s="286"/>
      <c r="D9" s="289">
        <v>46071</v>
      </c>
      <c r="E9" s="291"/>
      <c r="F9" s="294">
        <v>49211</v>
      </c>
      <c r="G9" s="296"/>
      <c r="H9" s="299"/>
    </row>
    <row r="10" spans="1:8" x14ac:dyDescent="0.2">
      <c r="A10" s="97"/>
      <c r="B10" s="103"/>
      <c r="C10" s="287"/>
      <c r="D10" s="290">
        <v>30200</v>
      </c>
      <c r="E10" s="292"/>
      <c r="F10" s="295">
        <v>28367</v>
      </c>
      <c r="G10" s="297"/>
      <c r="H10" s="300"/>
    </row>
    <row r="11" spans="1:8" x14ac:dyDescent="0.2">
      <c r="A11" s="112" t="s">
        <v>519</v>
      </c>
      <c r="B11" s="104"/>
      <c r="C11" s="286"/>
      <c r="D11" s="289">
        <v>50132</v>
      </c>
      <c r="E11" s="291"/>
      <c r="F11" s="294">
        <v>51738</v>
      </c>
      <c r="G11" s="296"/>
      <c r="H11" s="299"/>
    </row>
    <row r="12" spans="1:8" x14ac:dyDescent="0.2">
      <c r="A12" s="97"/>
      <c r="B12" s="103"/>
      <c r="C12" s="288"/>
      <c r="D12" s="290">
        <v>37094</v>
      </c>
      <c r="E12" s="292"/>
      <c r="F12" s="295">
        <v>30360</v>
      </c>
      <c r="G12" s="297"/>
      <c r="H12" s="300"/>
    </row>
    <row r="13" spans="1:8" x14ac:dyDescent="0.2">
      <c r="A13" s="112"/>
      <c r="B13" s="104"/>
      <c r="C13" s="286"/>
      <c r="D13" s="289">
        <v>55484</v>
      </c>
      <c r="E13" s="291"/>
      <c r="F13" s="294">
        <v>54585</v>
      </c>
      <c r="G13" s="298"/>
      <c r="H13" s="299"/>
    </row>
    <row r="14" spans="1:8" x14ac:dyDescent="0.2">
      <c r="A14" s="97"/>
      <c r="B14" s="103"/>
      <c r="C14" s="287"/>
      <c r="D14" s="290">
        <v>34438</v>
      </c>
      <c r="E14" s="292"/>
      <c r="F14" s="295">
        <v>30622</v>
      </c>
      <c r="G14" s="297"/>
      <c r="H14" s="300"/>
    </row>
    <row r="17" spans="1:11" x14ac:dyDescent="0.2">
      <c r="A17" s="278" t="s">
        <v>22</v>
      </c>
    </row>
    <row r="18" spans="1:11" x14ac:dyDescent="0.2">
      <c r="A18" s="279"/>
      <c r="B18" s="279" t="str">
        <f>実質収支比率等に係る経年分析!F$46</f>
        <v>R01</v>
      </c>
      <c r="C18" s="279" t="str">
        <f>実質収支比率等に係る経年分析!G$46</f>
        <v>R02</v>
      </c>
      <c r="D18" s="279" t="str">
        <f>実質収支比率等に係る経年分析!H$46</f>
        <v>R03</v>
      </c>
      <c r="E18" s="279" t="str">
        <f>実質収支比率等に係る経年分析!I$46</f>
        <v>R04</v>
      </c>
      <c r="F18" s="279" t="str">
        <f>実質収支比率等に係る経年分析!J$46</f>
        <v>R05</v>
      </c>
    </row>
    <row r="19" spans="1:11" x14ac:dyDescent="0.2">
      <c r="A19" s="279" t="s">
        <v>90</v>
      </c>
      <c r="B19" s="279">
        <f>ROUND(VALUE(SUBSTITUTE(実質収支比率等に係る経年分析!F$48,"▲","-")),2)</f>
        <v>9.19</v>
      </c>
      <c r="C19" s="279">
        <f>ROUND(VALUE(SUBSTITUTE(実質収支比率等に係る経年分析!G$48,"▲","-")),2)</f>
        <v>6.98</v>
      </c>
      <c r="D19" s="279">
        <f>ROUND(VALUE(SUBSTITUTE(実質収支比率等に係る経年分析!H$48,"▲","-")),2)</f>
        <v>12.31</v>
      </c>
      <c r="E19" s="279">
        <f>ROUND(VALUE(SUBSTITUTE(実質収支比率等に係る経年分析!I$48,"▲","-")),2)</f>
        <v>9.64</v>
      </c>
      <c r="F19" s="279">
        <f>ROUND(VALUE(SUBSTITUTE(実質収支比率等に係る経年分析!J$48,"▲","-")),2)</f>
        <v>12.24</v>
      </c>
    </row>
    <row r="20" spans="1:11" x14ac:dyDescent="0.2">
      <c r="A20" s="279" t="s">
        <v>33</v>
      </c>
      <c r="B20" s="279">
        <f>ROUND(VALUE(SUBSTITUTE(実質収支比率等に係る経年分析!F$47,"▲","-")),2)</f>
        <v>19.04</v>
      </c>
      <c r="C20" s="279">
        <f>ROUND(VALUE(SUBSTITUTE(実質収支比率等に係る経年分析!G$47,"▲","-")),2)</f>
        <v>19.559999999999999</v>
      </c>
      <c r="D20" s="279">
        <f>ROUND(VALUE(SUBSTITUTE(実質収支比率等に係る経年分析!H$47,"▲","-")),2)</f>
        <v>20.6</v>
      </c>
      <c r="E20" s="279">
        <f>ROUND(VALUE(SUBSTITUTE(実質収支比率等に係る経年分析!I$47,"▲","-")),2)</f>
        <v>21.46</v>
      </c>
      <c r="F20" s="279">
        <f>ROUND(VALUE(SUBSTITUTE(実質収支比率等に係る経年分析!J$47,"▲","-")),2)</f>
        <v>25.86</v>
      </c>
    </row>
    <row r="21" spans="1:11" x14ac:dyDescent="0.2">
      <c r="A21" s="279" t="s">
        <v>117</v>
      </c>
      <c r="B21" s="279">
        <f>IF(ISNUMBER(VALUE(SUBSTITUTE(実質収支比率等に係る経年分析!F$49,"▲","-"))),ROUND(VALUE(SUBSTITUTE(実質収支比率等に係る経年分析!F$49,"▲","-")),2),NA())</f>
        <v>2.48</v>
      </c>
      <c r="C21" s="279">
        <f>IF(ISNUMBER(VALUE(SUBSTITUTE(実質収支比率等に係る経年分析!G$49,"▲","-"))),ROUND(VALUE(SUBSTITUTE(実質収支比率等に係る経年分析!G$49,"▲","-")),2),NA())</f>
        <v>-1.07</v>
      </c>
      <c r="D21" s="279">
        <f>IF(ISNUMBER(VALUE(SUBSTITUTE(実質収支比率等に係る経年分析!H$49,"▲","-"))),ROUND(VALUE(SUBSTITUTE(実質収支比率等に係る経年分析!H$49,"▲","-")),2),NA())</f>
        <v>7.85</v>
      </c>
      <c r="E21" s="279">
        <f>IF(ISNUMBER(VALUE(SUBSTITUTE(実質収支比率等に係る経年分析!I$49,"▲","-"))),ROUND(VALUE(SUBSTITUTE(実質収支比率等に係る経年分析!I$49,"▲","-")),2),NA())</f>
        <v>-2.71</v>
      </c>
      <c r="F21" s="279">
        <f>IF(ISNUMBER(VALUE(SUBSTITUTE(実質収支比率等に係る経年分析!J$49,"▲","-"))),ROUND(VALUE(SUBSTITUTE(実質収支比率等に係る経年分析!J$49,"▲","-")),2),NA())</f>
        <v>7.49</v>
      </c>
    </row>
    <row r="24" spans="1:11" x14ac:dyDescent="0.2">
      <c r="A24" s="278" t="s">
        <v>103</v>
      </c>
    </row>
    <row r="25" spans="1:11" x14ac:dyDescent="0.2">
      <c r="A25" s="280"/>
      <c r="B25" s="280" t="str">
        <f>連結実質赤字比率に係る赤字・黒字の構成分析!F$33</f>
        <v>R01</v>
      </c>
      <c r="C25" s="280"/>
      <c r="D25" s="280" t="str">
        <f>連結実質赤字比率に係る赤字・黒字の構成分析!G$33</f>
        <v>R02</v>
      </c>
      <c r="E25" s="280"/>
      <c r="F25" s="280" t="str">
        <f>連結実質赤字比率に係る赤字・黒字の構成分析!H$33</f>
        <v>R03</v>
      </c>
      <c r="G25" s="280"/>
      <c r="H25" s="280" t="str">
        <f>連結実質赤字比率に係る赤字・黒字の構成分析!I$33</f>
        <v>R04</v>
      </c>
      <c r="I25" s="280"/>
      <c r="J25" s="280" t="str">
        <f>連結実質赤字比率に係る赤字・黒字の構成分析!J$33</f>
        <v>R05</v>
      </c>
      <c r="K25" s="280"/>
    </row>
    <row r="26" spans="1:11" x14ac:dyDescent="0.2">
      <c r="A26" s="280"/>
      <c r="B26" s="280" t="s">
        <v>118</v>
      </c>
      <c r="C26" s="280" t="s">
        <v>69</v>
      </c>
      <c r="D26" s="280" t="s">
        <v>118</v>
      </c>
      <c r="E26" s="280" t="s">
        <v>69</v>
      </c>
      <c r="F26" s="280" t="s">
        <v>118</v>
      </c>
      <c r="G26" s="280" t="s">
        <v>69</v>
      </c>
      <c r="H26" s="280" t="s">
        <v>118</v>
      </c>
      <c r="I26" s="280" t="s">
        <v>69</v>
      </c>
      <c r="J26" s="280" t="s">
        <v>118</v>
      </c>
      <c r="K26" s="280" t="s">
        <v>69</v>
      </c>
    </row>
    <row r="27" spans="1:11" x14ac:dyDescent="0.2">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#N/A</v>
      </c>
      <c r="C27" s="280">
        <f>IF(ROUND(VALUE(SUBSTITUTE(連結実質赤字比率に係る赤字・黒字の構成分析!F$43,"▲","-")),2)&gt;=0,ABS(ROUND(VALUE(SUBSTITUTE(連結実質赤字比率に係る赤字・黒字の構成分析!F$43,"▲","-")),2)),NA())</f>
        <v>0.2</v>
      </c>
      <c r="D27" s="280" t="e">
        <f>IF(ROUND(VALUE(SUBSTITUTE(連結実質赤字比率に係る赤字・黒字の構成分析!G$43,"▲","-")),2)&lt;0,ABS(ROUND(VALUE(SUBSTITUTE(連結実質赤字比率に係る赤字・黒字の構成分析!G$43,"▲","-")),2)),NA())</f>
        <v>#VALUE!</v>
      </c>
      <c r="E27" s="280" t="e">
        <f>IF(ROUND(VALUE(SUBSTITUTE(連結実質赤字比率に係る赤字・黒字の構成分析!G$43,"▲","-")),2)&gt;=0,ABS(ROUND(VALUE(SUBSTITUTE(連結実質赤字比率に係る赤字・黒字の構成分析!G$43,"▲","-")),2)),NA())</f>
        <v>#VALUE!</v>
      </c>
      <c r="F27" s="280" t="e">
        <f>IF(ROUND(VALUE(SUBSTITUTE(連結実質赤字比率に係る赤字・黒字の構成分析!H$43,"▲","-")),2)&lt;0,ABS(ROUND(VALUE(SUBSTITUTE(連結実質赤字比率に係る赤字・黒字の構成分析!H$43,"▲","-")),2)),NA())</f>
        <v>#VALUE!</v>
      </c>
      <c r="G27" s="280" t="e">
        <f>IF(ROUND(VALUE(SUBSTITUTE(連結実質赤字比率に係る赤字・黒字の構成分析!H$43,"▲","-")),2)&gt;=0,ABS(ROUND(VALUE(SUBSTITUTE(連結実質赤字比率に係る赤字・黒字の構成分析!H$43,"▲","-")),2)),NA())</f>
        <v>#VALUE!</v>
      </c>
      <c r="H27" s="280" t="e">
        <f>IF(ROUND(VALUE(SUBSTITUTE(連結実質赤字比率に係る赤字・黒字の構成分析!I$43,"▲","-")),2)&lt;0,ABS(ROUND(VALUE(SUBSTITUTE(連結実質赤字比率に係る赤字・黒字の構成分析!I$43,"▲","-")),2)),NA())</f>
        <v>#VALUE!</v>
      </c>
      <c r="I27" s="280" t="e">
        <f>IF(ROUND(VALUE(SUBSTITUTE(連結実質赤字比率に係る赤字・黒字の構成分析!I$43,"▲","-")),2)&gt;=0,ABS(ROUND(VALUE(SUBSTITUTE(連結実質赤字比率に係る赤字・黒字の構成分析!I$43,"▲","-")),2)),NA())</f>
        <v>#VALUE!</v>
      </c>
      <c r="J27" s="280" t="e">
        <f>IF(ROUND(VALUE(SUBSTITUTE(連結実質赤字比率に係る赤字・黒字の構成分析!J$43,"▲","-")),2)&lt;0,ABS(ROUND(VALUE(SUBSTITUTE(連結実質赤字比率に係る赤字・黒字の構成分析!J$43,"▲","-")),2)),NA())</f>
        <v>#VALUE!</v>
      </c>
      <c r="K27" s="280" t="e">
        <f>IF(ROUND(VALUE(SUBSTITUTE(連結実質赤字比率に係る赤字・黒字の構成分析!J$43,"▲","-")),2)&gt;=0,ABS(ROUND(VALUE(SUBSTITUTE(連結実質赤字比率に係る赤字・黒字の構成分析!J$43,"▲","-")),2)),NA())</f>
        <v>#VALUE!</v>
      </c>
    </row>
    <row r="28" spans="1:11" x14ac:dyDescent="0.2">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2">
      <c r="A29" s="280" t="e">
        <f>IF(連結実質赤字比率に係る赤字・黒字の構成分析!C$41="",NA(),連結実質赤字比率に係る赤字・黒字の構成分析!C$41)</f>
        <v>#N/A</v>
      </c>
      <c r="B29" s="280" t="e">
        <f>IF(ROUND(VALUE(SUBSTITUTE(連結実質赤字比率に係る赤字・黒字の構成分析!F$41,"▲","-")),2)&lt;0,ABS(ROUND(VALUE(SUBSTITUTE(連結実質赤字比率に係る赤字・黒字の構成分析!F$41,"▲","-")),2)),NA())</f>
        <v>#VALUE!</v>
      </c>
      <c r="C29" s="280" t="e">
        <f>IF(ROUND(VALUE(SUBSTITUTE(連結実質赤字比率に係る赤字・黒字の構成分析!F$41,"▲","-")),2)&gt;=0,ABS(ROUND(VALUE(SUBSTITUTE(連結実質赤字比率に係る赤字・黒字の構成分析!F$41,"▲","-")),2)),NA())</f>
        <v>#VALUE!</v>
      </c>
      <c r="D29" s="280" t="e">
        <f>IF(ROUND(VALUE(SUBSTITUTE(連結実質赤字比率に係る赤字・黒字の構成分析!G$41,"▲","-")),2)&lt;0,ABS(ROUND(VALUE(SUBSTITUTE(連結実質赤字比率に係る赤字・黒字の構成分析!G$41,"▲","-")),2)),NA())</f>
        <v>#VALUE!</v>
      </c>
      <c r="E29" s="280" t="e">
        <f>IF(ROUND(VALUE(SUBSTITUTE(連結実質赤字比率に係る赤字・黒字の構成分析!G$41,"▲","-")),2)&gt;=0,ABS(ROUND(VALUE(SUBSTITUTE(連結実質赤字比率に係る赤字・黒字の構成分析!G$41,"▲","-")),2)),NA())</f>
        <v>#VALUE!</v>
      </c>
      <c r="F29" s="280" t="e">
        <f>IF(ROUND(VALUE(SUBSTITUTE(連結実質赤字比率に係る赤字・黒字の構成分析!H$41,"▲","-")),2)&lt;0,ABS(ROUND(VALUE(SUBSTITUTE(連結実質赤字比率に係る赤字・黒字の構成分析!H$41,"▲","-")),2)),NA())</f>
        <v>#VALUE!</v>
      </c>
      <c r="G29" s="280" t="e">
        <f>IF(ROUND(VALUE(SUBSTITUTE(連結実質赤字比率に係る赤字・黒字の構成分析!H$41,"▲","-")),2)&gt;=0,ABS(ROUND(VALUE(SUBSTITUTE(連結実質赤字比率に係る赤字・黒字の構成分析!H$41,"▲","-")),2)),NA())</f>
        <v>#VALUE!</v>
      </c>
      <c r="H29" s="280" t="e">
        <f>IF(ROUND(VALUE(SUBSTITUTE(連結実質赤字比率に係る赤字・黒字の構成分析!I$41,"▲","-")),2)&lt;0,ABS(ROUND(VALUE(SUBSTITUTE(連結実質赤字比率に係る赤字・黒字の構成分析!I$41,"▲","-")),2)),NA())</f>
        <v>#VALUE!</v>
      </c>
      <c r="I29" s="280" t="e">
        <f>IF(ROUND(VALUE(SUBSTITUTE(連結実質赤字比率に係る赤字・黒字の構成分析!I$41,"▲","-")),2)&gt;=0,ABS(ROUND(VALUE(SUBSTITUTE(連結実質赤字比率に係る赤字・黒字の構成分析!I$41,"▲","-")),2)),NA())</f>
        <v>#VALUE!</v>
      </c>
      <c r="J29" s="280" t="e">
        <f>IF(ROUND(VALUE(SUBSTITUTE(連結実質赤字比率に係る赤字・黒字の構成分析!J$41,"▲","-")),2)&lt;0,ABS(ROUND(VALUE(SUBSTITUTE(連結実質赤字比率に係る赤字・黒字の構成分析!J$41,"▲","-")),2)),NA())</f>
        <v>#VALUE!</v>
      </c>
      <c r="K29" s="280" t="e">
        <f>IF(ROUND(VALUE(SUBSTITUTE(連結実質赤字比率に係る赤字・黒字の構成分析!J$41,"▲","-")),2)&gt;=0,ABS(ROUND(VALUE(SUBSTITUTE(連結実質赤字比率に係る赤字・黒字の構成分析!J$41,"▲","-")),2)),NA())</f>
        <v>#VALUE!</v>
      </c>
    </row>
    <row r="30" spans="1:11" x14ac:dyDescent="0.2">
      <c r="A30" s="280" t="str">
        <f>IF(連結実質赤字比率に係る赤字・黒字の構成分析!C$40="",NA(),連結実質赤字比率に係る赤字・黒字の構成分析!C$40)</f>
        <v>後期高齢者医療事業特別会計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0.03</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0.04</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0.03</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0.02</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0.04</v>
      </c>
    </row>
    <row r="31" spans="1:11" x14ac:dyDescent="0.2">
      <c r="A31" s="280" t="str">
        <f>IF(連結実質赤字比率に係る赤字・黒字の構成分析!C$39="",NA(),連結実質赤字比率に係る赤字・黒字の構成分析!C$39)</f>
        <v>国民健康保険事業特別会計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1.1299999999999999</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1.1499999999999999</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1.35</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0.61</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1.04</v>
      </c>
    </row>
    <row r="32" spans="1:11" x14ac:dyDescent="0.2">
      <c r="A32" s="280" t="str">
        <f>IF(連結実質赤字比率に係る赤字・黒字の構成分析!C$38="",NA(),連結実質赤字比率に係る赤字・黒字の構成分析!C$38)</f>
        <v>下水道事業会計</v>
      </c>
      <c r="B32" s="280" t="e">
        <f>IF(ROUND(VALUE(SUBSTITUTE(連結実質赤字比率に係る赤字・黒字の構成分析!F$38,"▲","-")),2)&lt;0,ABS(ROUND(VALUE(SUBSTITUTE(連結実質赤字比率に係る赤字・黒字の構成分析!F$38,"▲","-")),2)),NA())</f>
        <v>#VALUE!</v>
      </c>
      <c r="C32" s="280" t="e">
        <f>IF(ROUND(VALUE(SUBSTITUTE(連結実質赤字比率に係る赤字・黒字の構成分析!F$38,"▲","-")),2)&gt;=0,ABS(ROUND(VALUE(SUBSTITUTE(連結実質赤字比率に係る赤字・黒字の構成分析!F$38,"▲","-")),2)),NA())</f>
        <v>#VALUE!</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0.89</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1.46</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2.15</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2.86</v>
      </c>
    </row>
    <row r="33" spans="1:16" x14ac:dyDescent="0.2">
      <c r="A33" s="280" t="str">
        <f>IF(連結実質赤字比率に係る赤字・黒字の構成分析!C$37="",NA(),連結実質赤字比率に係る赤字・黒字の構成分析!C$37)</f>
        <v>介護保険事業特別会計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0.04</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1.28</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1.74</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2.79</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3.56</v>
      </c>
    </row>
    <row r="34" spans="1:16" x14ac:dyDescent="0.2">
      <c r="A34" s="280" t="str">
        <f>IF(連結実質赤字比率に係る赤字・黒字の構成分析!C$36="",NA(),連結実質赤字比率に係る赤字・黒字の構成分析!C$36)</f>
        <v>水道事業会計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3.5</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4.3600000000000003</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3.96</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3.93</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3.98</v>
      </c>
    </row>
    <row r="35" spans="1:16" x14ac:dyDescent="0.2">
      <c r="A35" s="280" t="str">
        <f>IF(連結実質赤字比率に係る赤字・黒字の構成分析!C$35="",NA(),連結実質赤字比率に係る赤字・黒字の構成分析!C$35)</f>
        <v>病院事業会計</v>
      </c>
      <c r="B35" s="280" t="e">
        <f>IF(ROUND(VALUE(SUBSTITUTE(連結実質赤字比率に係る赤字・黒字の構成分析!F$35,"▲","-")),2)&lt;0,ABS(ROUND(VALUE(SUBSTITUTE(連結実質赤字比率に係る赤字・黒字の構成分析!F$35,"▲","-")),2)),NA())</f>
        <v>#N/A</v>
      </c>
      <c r="C35" s="280">
        <f>IF(ROUND(VALUE(SUBSTITUTE(連結実質赤字比率に係る赤字・黒字の構成分析!F$35,"▲","-")),2)&gt;=0,ABS(ROUND(VALUE(SUBSTITUTE(連結実質赤字比率に係る赤字・黒字の構成分析!F$35,"▲","-")),2)),NA())</f>
        <v>2.5099999999999998</v>
      </c>
      <c r="D35" s="280" t="e">
        <f>IF(ROUND(VALUE(SUBSTITUTE(連結実質赤字比率に係る赤字・黒字の構成分析!G$35,"▲","-")),2)&lt;0,ABS(ROUND(VALUE(SUBSTITUTE(連結実質赤字比率に係る赤字・黒字の構成分析!G$35,"▲","-")),2)),NA())</f>
        <v>#N/A</v>
      </c>
      <c r="E35" s="280">
        <f>IF(ROUND(VALUE(SUBSTITUTE(連結実質赤字比率に係る赤字・黒字の構成分析!G$35,"▲","-")),2)&gt;=0,ABS(ROUND(VALUE(SUBSTITUTE(連結実質赤字比率に係る赤字・黒字の構成分析!G$35,"▲","-")),2)),NA())</f>
        <v>3.38</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5.71</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7.4</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7.89</v>
      </c>
    </row>
    <row r="36" spans="1:16" x14ac:dyDescent="0.2">
      <c r="A36" s="280" t="str">
        <f>IF(連結実質赤字比率に係る赤字・黒字の構成分析!C$34="",NA(),連結実質赤字比率に係る赤字・黒字の構成分析!C$34)</f>
        <v>一般会計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9.19</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6.97</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12.3</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9.6300000000000008</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12.23</v>
      </c>
    </row>
    <row r="39" spans="1:16" x14ac:dyDescent="0.2">
      <c r="A39" s="278" t="s">
        <v>11</v>
      </c>
    </row>
    <row r="40" spans="1:16" x14ac:dyDescent="0.2">
      <c r="A40" s="281"/>
      <c r="B40" s="281" t="str">
        <f>'実質公債費比率（分子）の構造'!K$44</f>
        <v>R01</v>
      </c>
      <c r="C40" s="281"/>
      <c r="D40" s="281"/>
      <c r="E40" s="281" t="str">
        <f>'実質公債費比率（分子）の構造'!L$44</f>
        <v>R02</v>
      </c>
      <c r="F40" s="281"/>
      <c r="G40" s="281"/>
      <c r="H40" s="281" t="str">
        <f>'実質公債費比率（分子）の構造'!M$44</f>
        <v>R03</v>
      </c>
      <c r="I40" s="281"/>
      <c r="J40" s="281"/>
      <c r="K40" s="281" t="str">
        <f>'実質公債費比率（分子）の構造'!N$44</f>
        <v>R04</v>
      </c>
      <c r="L40" s="281"/>
      <c r="M40" s="281"/>
      <c r="N40" s="281" t="str">
        <f>'実質公債費比率（分子）の構造'!O$44</f>
        <v>R05</v>
      </c>
      <c r="O40" s="281"/>
      <c r="P40" s="281"/>
    </row>
    <row r="41" spans="1:16" x14ac:dyDescent="0.2">
      <c r="A41" s="281"/>
      <c r="B41" s="281" t="s">
        <v>119</v>
      </c>
      <c r="C41" s="281"/>
      <c r="D41" s="281" t="s">
        <v>121</v>
      </c>
      <c r="E41" s="281" t="s">
        <v>119</v>
      </c>
      <c r="F41" s="281"/>
      <c r="G41" s="281" t="s">
        <v>121</v>
      </c>
      <c r="H41" s="281" t="s">
        <v>119</v>
      </c>
      <c r="I41" s="281"/>
      <c r="J41" s="281" t="s">
        <v>121</v>
      </c>
      <c r="K41" s="281" t="s">
        <v>119</v>
      </c>
      <c r="L41" s="281"/>
      <c r="M41" s="281" t="s">
        <v>121</v>
      </c>
      <c r="N41" s="281" t="s">
        <v>119</v>
      </c>
      <c r="O41" s="281"/>
      <c r="P41" s="281" t="s">
        <v>121</v>
      </c>
    </row>
    <row r="42" spans="1:16" x14ac:dyDescent="0.2">
      <c r="A42" s="281" t="s">
        <v>123</v>
      </c>
      <c r="B42" s="281"/>
      <c r="C42" s="281"/>
      <c r="D42" s="281">
        <f>'実質公債費比率（分子）の構造'!K$52</f>
        <v>3206</v>
      </c>
      <c r="E42" s="281"/>
      <c r="F42" s="281"/>
      <c r="G42" s="281">
        <f>'実質公債費比率（分子）の構造'!L$52</f>
        <v>3106</v>
      </c>
      <c r="H42" s="281"/>
      <c r="I42" s="281"/>
      <c r="J42" s="281">
        <f>'実質公債費比率（分子）の構造'!M$52</f>
        <v>3060</v>
      </c>
      <c r="K42" s="281"/>
      <c r="L42" s="281"/>
      <c r="M42" s="281">
        <f>'実質公債費比率（分子）の構造'!N$52</f>
        <v>2947</v>
      </c>
      <c r="N42" s="281"/>
      <c r="O42" s="281"/>
      <c r="P42" s="281">
        <f>'実質公債費比率（分子）の構造'!O$52</f>
        <v>2968</v>
      </c>
    </row>
    <row r="43" spans="1:16" x14ac:dyDescent="0.2">
      <c r="A43" s="281" t="s">
        <v>44</v>
      </c>
      <c r="B43" s="281" t="str">
        <f>'実質公債費比率（分子）の構造'!K$51</f>
        <v>-</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2">
      <c r="A44" s="281" t="s">
        <v>40</v>
      </c>
      <c r="B44" s="281">
        <f>'実質公債費比率（分子）の構造'!K$50</f>
        <v>131</v>
      </c>
      <c r="C44" s="281"/>
      <c r="D44" s="281"/>
      <c r="E44" s="281">
        <f>'実質公債費比率（分子）の構造'!L$50</f>
        <v>99</v>
      </c>
      <c r="F44" s="281"/>
      <c r="G44" s="281"/>
      <c r="H44" s="281">
        <f>'実質公債費比率（分子）の構造'!M$50</f>
        <v>73</v>
      </c>
      <c r="I44" s="281"/>
      <c r="J44" s="281"/>
      <c r="K44" s="281">
        <f>'実質公債費比率（分子）の構造'!N$50</f>
        <v>54</v>
      </c>
      <c r="L44" s="281"/>
      <c r="M44" s="281"/>
      <c r="N44" s="281">
        <f>'実質公債費比率（分子）の構造'!O$50</f>
        <v>31</v>
      </c>
      <c r="O44" s="281"/>
      <c r="P44" s="281"/>
    </row>
    <row r="45" spans="1:16" x14ac:dyDescent="0.2">
      <c r="A45" s="281" t="s">
        <v>0</v>
      </c>
      <c r="B45" s="281">
        <f>'実質公債費比率（分子）の構造'!K$49</f>
        <v>8</v>
      </c>
      <c r="C45" s="281"/>
      <c r="D45" s="281"/>
      <c r="E45" s="281">
        <f>'実質公債費比率（分子）の構造'!L$49</f>
        <v>8</v>
      </c>
      <c r="F45" s="281"/>
      <c r="G45" s="281"/>
      <c r="H45" s="281">
        <f>'実質公債費比率（分子）の構造'!M$49</f>
        <v>7</v>
      </c>
      <c r="I45" s="281"/>
      <c r="J45" s="281"/>
      <c r="K45" s="281">
        <f>'実質公債費比率（分子）の構造'!N$49</f>
        <v>7</v>
      </c>
      <c r="L45" s="281"/>
      <c r="M45" s="281"/>
      <c r="N45" s="281">
        <f>'実質公債費比率（分子）の構造'!O$49</f>
        <v>6</v>
      </c>
      <c r="O45" s="281"/>
      <c r="P45" s="281"/>
    </row>
    <row r="46" spans="1:16" x14ac:dyDescent="0.2">
      <c r="A46" s="281" t="s">
        <v>38</v>
      </c>
      <c r="B46" s="281">
        <f>'実質公債費比率（分子）の構造'!K$48</f>
        <v>735</v>
      </c>
      <c r="C46" s="281"/>
      <c r="D46" s="281"/>
      <c r="E46" s="281">
        <f>'実質公債費比率（分子）の構造'!L$48</f>
        <v>692</v>
      </c>
      <c r="F46" s="281"/>
      <c r="G46" s="281"/>
      <c r="H46" s="281">
        <f>'実質公債費比率（分子）の構造'!M$48</f>
        <v>646</v>
      </c>
      <c r="I46" s="281"/>
      <c r="J46" s="281"/>
      <c r="K46" s="281">
        <f>'実質公債費比率（分子）の構造'!N$48</f>
        <v>619</v>
      </c>
      <c r="L46" s="281"/>
      <c r="M46" s="281"/>
      <c r="N46" s="281">
        <f>'実質公債費比率（分子）の構造'!O$48</f>
        <v>647</v>
      </c>
      <c r="O46" s="281"/>
      <c r="P46" s="281"/>
    </row>
    <row r="47" spans="1:16" x14ac:dyDescent="0.2">
      <c r="A47" s="281" t="s">
        <v>32</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2">
      <c r="A48" s="281" t="s">
        <v>27</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2">
      <c r="A49" s="281" t="s">
        <v>23</v>
      </c>
      <c r="B49" s="281">
        <f>'実質公債費比率（分子）の構造'!K$45</f>
        <v>2839</v>
      </c>
      <c r="C49" s="281"/>
      <c r="D49" s="281"/>
      <c r="E49" s="281">
        <f>'実質公債費比率（分子）の構造'!L$45</f>
        <v>2866</v>
      </c>
      <c r="F49" s="281"/>
      <c r="G49" s="281"/>
      <c r="H49" s="281">
        <f>'実質公債費比率（分子）の構造'!M$45</f>
        <v>3205</v>
      </c>
      <c r="I49" s="281"/>
      <c r="J49" s="281"/>
      <c r="K49" s="281">
        <f>'実質公債費比率（分子）の構造'!N$45</f>
        <v>3219</v>
      </c>
      <c r="L49" s="281"/>
      <c r="M49" s="281"/>
      <c r="N49" s="281">
        <f>'実質公債費比率（分子）の構造'!O$45</f>
        <v>3153</v>
      </c>
      <c r="O49" s="281"/>
      <c r="P49" s="281"/>
    </row>
    <row r="50" spans="1:16" x14ac:dyDescent="0.2">
      <c r="A50" s="281" t="s">
        <v>51</v>
      </c>
      <c r="B50" s="281" t="e">
        <f>NA()</f>
        <v>#N/A</v>
      </c>
      <c r="C50" s="281">
        <f>IF(ISNUMBER('実質公債費比率（分子）の構造'!K$53),'実質公債費比率（分子）の構造'!K$53,NA())</f>
        <v>507</v>
      </c>
      <c r="D50" s="281" t="e">
        <f>NA()</f>
        <v>#N/A</v>
      </c>
      <c r="E50" s="281" t="e">
        <f>NA()</f>
        <v>#N/A</v>
      </c>
      <c r="F50" s="281">
        <f>IF(ISNUMBER('実質公債費比率（分子）の構造'!L$53),'実質公債費比率（分子）の構造'!L$53,NA())</f>
        <v>559</v>
      </c>
      <c r="G50" s="281" t="e">
        <f>NA()</f>
        <v>#N/A</v>
      </c>
      <c r="H50" s="281" t="e">
        <f>NA()</f>
        <v>#N/A</v>
      </c>
      <c r="I50" s="281">
        <f>IF(ISNUMBER('実質公債費比率（分子）の構造'!M$53),'実質公債費比率（分子）の構造'!M$53,NA())</f>
        <v>871</v>
      </c>
      <c r="J50" s="281" t="e">
        <f>NA()</f>
        <v>#N/A</v>
      </c>
      <c r="K50" s="281" t="e">
        <f>NA()</f>
        <v>#N/A</v>
      </c>
      <c r="L50" s="281">
        <f>IF(ISNUMBER('実質公債費比率（分子）の構造'!N$53),'実質公債費比率（分子）の構造'!N$53,NA())</f>
        <v>952</v>
      </c>
      <c r="M50" s="281" t="e">
        <f>NA()</f>
        <v>#N/A</v>
      </c>
      <c r="N50" s="281" t="e">
        <f>NA()</f>
        <v>#N/A</v>
      </c>
      <c r="O50" s="281">
        <f>IF(ISNUMBER('実質公債費比率（分子）の構造'!O$53),'実質公債費比率（分子）の構造'!O$53,NA())</f>
        <v>869</v>
      </c>
      <c r="P50" s="281" t="e">
        <f>NA()</f>
        <v>#N/A</v>
      </c>
    </row>
    <row r="53" spans="1:16" x14ac:dyDescent="0.2">
      <c r="A53" s="278" t="s">
        <v>58</v>
      </c>
    </row>
    <row r="54" spans="1:16" x14ac:dyDescent="0.2">
      <c r="A54" s="280"/>
      <c r="B54" s="280" t="str">
        <f>'将来負担比率（分子）の構造'!I$40</f>
        <v>R01</v>
      </c>
      <c r="C54" s="280"/>
      <c r="D54" s="280"/>
      <c r="E54" s="280" t="str">
        <f>'将来負担比率（分子）の構造'!J$40</f>
        <v>R02</v>
      </c>
      <c r="F54" s="280"/>
      <c r="G54" s="280"/>
      <c r="H54" s="280" t="str">
        <f>'将来負担比率（分子）の構造'!K$40</f>
        <v>R03</v>
      </c>
      <c r="I54" s="280"/>
      <c r="J54" s="280"/>
      <c r="K54" s="280" t="str">
        <f>'将来負担比率（分子）の構造'!L$40</f>
        <v>R04</v>
      </c>
      <c r="L54" s="280"/>
      <c r="M54" s="280"/>
      <c r="N54" s="280" t="str">
        <f>'将来負担比率（分子）の構造'!M$40</f>
        <v>R05</v>
      </c>
      <c r="O54" s="280"/>
      <c r="P54" s="280"/>
    </row>
    <row r="55" spans="1:16" x14ac:dyDescent="0.2">
      <c r="A55" s="280"/>
      <c r="B55" s="280" t="s">
        <v>110</v>
      </c>
      <c r="C55" s="280"/>
      <c r="D55" s="280" t="s">
        <v>124</v>
      </c>
      <c r="E55" s="280" t="s">
        <v>110</v>
      </c>
      <c r="F55" s="280"/>
      <c r="G55" s="280" t="s">
        <v>124</v>
      </c>
      <c r="H55" s="280" t="s">
        <v>110</v>
      </c>
      <c r="I55" s="280"/>
      <c r="J55" s="280" t="s">
        <v>124</v>
      </c>
      <c r="K55" s="280" t="s">
        <v>110</v>
      </c>
      <c r="L55" s="280"/>
      <c r="M55" s="280" t="s">
        <v>124</v>
      </c>
      <c r="N55" s="280" t="s">
        <v>110</v>
      </c>
      <c r="O55" s="280"/>
      <c r="P55" s="280" t="s">
        <v>124</v>
      </c>
    </row>
    <row r="56" spans="1:16" x14ac:dyDescent="0.2">
      <c r="A56" s="280" t="s">
        <v>42</v>
      </c>
      <c r="B56" s="280"/>
      <c r="C56" s="280"/>
      <c r="D56" s="280">
        <f>'将来負担比率（分子）の構造'!I$52</f>
        <v>27919</v>
      </c>
      <c r="E56" s="280"/>
      <c r="F56" s="280"/>
      <c r="G56" s="280">
        <f>'将来負担比率（分子）の構造'!J$52</f>
        <v>27695</v>
      </c>
      <c r="H56" s="280"/>
      <c r="I56" s="280"/>
      <c r="J56" s="280">
        <f>'将来負担比率（分子）の構造'!K$52</f>
        <v>27829</v>
      </c>
      <c r="K56" s="280"/>
      <c r="L56" s="280"/>
      <c r="M56" s="280">
        <f>'将来負担比率（分子）の構造'!L$52</f>
        <v>26096</v>
      </c>
      <c r="N56" s="280"/>
      <c r="O56" s="280"/>
      <c r="P56" s="280">
        <f>'将来負担比率（分子）の構造'!M$52</f>
        <v>25053</v>
      </c>
    </row>
    <row r="57" spans="1:16" x14ac:dyDescent="0.2">
      <c r="A57" s="280" t="s">
        <v>98</v>
      </c>
      <c r="B57" s="280"/>
      <c r="C57" s="280"/>
      <c r="D57" s="280">
        <f>'将来負担比率（分子）の構造'!I$51</f>
        <v>5850</v>
      </c>
      <c r="E57" s="280"/>
      <c r="F57" s="280"/>
      <c r="G57" s="280">
        <f>'将来負担比率（分子）の構造'!J$51</f>
        <v>6299</v>
      </c>
      <c r="H57" s="280"/>
      <c r="I57" s="280"/>
      <c r="J57" s="280">
        <f>'将来負担比率（分子）の構造'!K$51</f>
        <v>6082</v>
      </c>
      <c r="K57" s="280"/>
      <c r="L57" s="280"/>
      <c r="M57" s="280">
        <f>'将来負担比率（分子）の構造'!L$51</f>
        <v>5860</v>
      </c>
      <c r="N57" s="280"/>
      <c r="O57" s="280"/>
      <c r="P57" s="280">
        <f>'将来負担比率（分子）の構造'!M$51</f>
        <v>5827</v>
      </c>
    </row>
    <row r="58" spans="1:16" x14ac:dyDescent="0.2">
      <c r="A58" s="280" t="s">
        <v>95</v>
      </c>
      <c r="B58" s="280"/>
      <c r="C58" s="280"/>
      <c r="D58" s="280">
        <f>'将来負担比率（分子）の構造'!I$50</f>
        <v>9548</v>
      </c>
      <c r="E58" s="280"/>
      <c r="F58" s="280"/>
      <c r="G58" s="280">
        <f>'将来負担比率（分子）の構造'!J$50</f>
        <v>10714</v>
      </c>
      <c r="H58" s="280"/>
      <c r="I58" s="280"/>
      <c r="J58" s="280">
        <f>'将来負担比率（分子）の構造'!K$50</f>
        <v>12407</v>
      </c>
      <c r="K58" s="280"/>
      <c r="L58" s="280"/>
      <c r="M58" s="280">
        <f>'将来負担比率（分子）の構造'!L$50</f>
        <v>15457</v>
      </c>
      <c r="N58" s="280"/>
      <c r="O58" s="280"/>
      <c r="P58" s="280">
        <f>'将来負担比率（分子）の構造'!M$50</f>
        <v>17706</v>
      </c>
    </row>
    <row r="59" spans="1:16" x14ac:dyDescent="0.2">
      <c r="A59" s="280" t="s">
        <v>91</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2">
      <c r="A60" s="280" t="s">
        <v>85</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2">
      <c r="A61" s="280" t="s">
        <v>78</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2">
      <c r="A62" s="280" t="s">
        <v>79</v>
      </c>
      <c r="B62" s="280">
        <f>'将来負担比率（分子）の構造'!I$45</f>
        <v>6497</v>
      </c>
      <c r="C62" s="280"/>
      <c r="D62" s="280"/>
      <c r="E62" s="280">
        <f>'将来負担比率（分子）の構造'!J$45</f>
        <v>6489</v>
      </c>
      <c r="F62" s="280"/>
      <c r="G62" s="280"/>
      <c r="H62" s="280">
        <f>'将来負担比率（分子）の構造'!K$45</f>
        <v>6591</v>
      </c>
      <c r="I62" s="280"/>
      <c r="J62" s="280"/>
      <c r="K62" s="280">
        <f>'将来負担比率（分子）の構造'!L$45</f>
        <v>6669</v>
      </c>
      <c r="L62" s="280"/>
      <c r="M62" s="280"/>
      <c r="N62" s="280">
        <f>'将来負担比率（分子）の構造'!M$45</f>
        <v>6914</v>
      </c>
      <c r="O62" s="280"/>
      <c r="P62" s="280"/>
    </row>
    <row r="63" spans="1:16" x14ac:dyDescent="0.2">
      <c r="A63" s="280" t="s">
        <v>77</v>
      </c>
      <c r="B63" s="280">
        <f>'将来負担比率（分子）の構造'!I$44</f>
        <v>35</v>
      </c>
      <c r="C63" s="280"/>
      <c r="D63" s="280"/>
      <c r="E63" s="280">
        <f>'将来負担比率（分子）の構造'!J$44</f>
        <v>29</v>
      </c>
      <c r="F63" s="280"/>
      <c r="G63" s="280"/>
      <c r="H63" s="280">
        <f>'将来負担比率（分子）の構造'!K$44</f>
        <v>28</v>
      </c>
      <c r="I63" s="280"/>
      <c r="J63" s="280"/>
      <c r="K63" s="280">
        <f>'将来負担比率（分子）の構造'!L$44</f>
        <v>21</v>
      </c>
      <c r="L63" s="280"/>
      <c r="M63" s="280"/>
      <c r="N63" s="280">
        <f>'将来負担比率（分子）の構造'!M$44</f>
        <v>17</v>
      </c>
      <c r="O63" s="280"/>
      <c r="P63" s="280"/>
    </row>
    <row r="64" spans="1:16" x14ac:dyDescent="0.2">
      <c r="A64" s="280" t="s">
        <v>75</v>
      </c>
      <c r="B64" s="280">
        <f>'将来負担比率（分子）の構造'!I$43</f>
        <v>6477</v>
      </c>
      <c r="C64" s="280"/>
      <c r="D64" s="280"/>
      <c r="E64" s="280">
        <f>'将来負担比率（分子）の構造'!J$43</f>
        <v>6184</v>
      </c>
      <c r="F64" s="280"/>
      <c r="G64" s="280"/>
      <c r="H64" s="280">
        <f>'将来負担比率（分子）の構造'!K$43</f>
        <v>5567</v>
      </c>
      <c r="I64" s="280"/>
      <c r="J64" s="280"/>
      <c r="K64" s="280">
        <f>'将来負担比率（分子）の構造'!L$43</f>
        <v>5137</v>
      </c>
      <c r="L64" s="280"/>
      <c r="M64" s="280"/>
      <c r="N64" s="280">
        <f>'将来負担比率（分子）の構造'!M$43</f>
        <v>5176</v>
      </c>
      <c r="O64" s="280"/>
      <c r="P64" s="280"/>
    </row>
    <row r="65" spans="1:16" x14ac:dyDescent="0.2">
      <c r="A65" s="280" t="s">
        <v>74</v>
      </c>
      <c r="B65" s="280">
        <f>'将来負担比率（分子）の構造'!I$42</f>
        <v>814</v>
      </c>
      <c r="C65" s="280"/>
      <c r="D65" s="280"/>
      <c r="E65" s="280">
        <f>'将来負担比率（分子）の構造'!J$42</f>
        <v>638</v>
      </c>
      <c r="F65" s="280"/>
      <c r="G65" s="280"/>
      <c r="H65" s="280">
        <f>'将来負担比率（分子）の構造'!K$42</f>
        <v>423</v>
      </c>
      <c r="I65" s="280"/>
      <c r="J65" s="280"/>
      <c r="K65" s="280">
        <f>'将来負担比率（分子）の構造'!L$42</f>
        <v>523</v>
      </c>
      <c r="L65" s="280"/>
      <c r="M65" s="280"/>
      <c r="N65" s="280">
        <f>'将来負担比率（分子）の構造'!M$42</f>
        <v>341</v>
      </c>
      <c r="O65" s="280"/>
      <c r="P65" s="280"/>
    </row>
    <row r="66" spans="1:16" x14ac:dyDescent="0.2">
      <c r="A66" s="280" t="s">
        <v>53</v>
      </c>
      <c r="B66" s="280">
        <f>'将来負担比率（分子）の構造'!I$41</f>
        <v>32821</v>
      </c>
      <c r="C66" s="280"/>
      <c r="D66" s="280"/>
      <c r="E66" s="280">
        <f>'将来負担比率（分子）の構造'!J$41</f>
        <v>33273</v>
      </c>
      <c r="F66" s="280"/>
      <c r="G66" s="280"/>
      <c r="H66" s="280">
        <f>'将来負担比率（分子）の構造'!K$41</f>
        <v>33790</v>
      </c>
      <c r="I66" s="280"/>
      <c r="J66" s="280"/>
      <c r="K66" s="280">
        <f>'将来負担比率（分子）の構造'!L$41</f>
        <v>32801</v>
      </c>
      <c r="L66" s="280"/>
      <c r="M66" s="280"/>
      <c r="N66" s="280">
        <f>'将来負担比率（分子）の構造'!M$41</f>
        <v>31974</v>
      </c>
      <c r="O66" s="280"/>
      <c r="P66" s="280"/>
    </row>
    <row r="67" spans="1:16" x14ac:dyDescent="0.2">
      <c r="A67" s="280" t="s">
        <v>100</v>
      </c>
      <c r="B67" s="280" t="e">
        <f>NA()</f>
        <v>#N/A</v>
      </c>
      <c r="C67" s="280">
        <f>IF(ISNUMBER('将来負担比率（分子）の構造'!I$53),IF('将来負担比率（分子）の構造'!I$53&lt;0,0,'将来負担比率（分子）の構造'!I$53),NA())</f>
        <v>3326</v>
      </c>
      <c r="D67" s="280" t="e">
        <f>NA()</f>
        <v>#N/A</v>
      </c>
      <c r="E67" s="280" t="e">
        <f>NA()</f>
        <v>#N/A</v>
      </c>
      <c r="F67" s="280">
        <f>IF(ISNUMBER('将来負担比率（分子）の構造'!J$53),IF('将来負担比率（分子）の構造'!J$53&lt;0,0,'将来負担比率（分子）の構造'!J$53),NA())</f>
        <v>1904</v>
      </c>
      <c r="G67" s="280" t="e">
        <f>NA()</f>
        <v>#N/A</v>
      </c>
      <c r="H67" s="280" t="e">
        <f>NA()</f>
        <v>#N/A</v>
      </c>
      <c r="I67" s="280">
        <f>IF(ISNUMBER('将来負担比率（分子）の構造'!K$53),IF('将来負担比率（分子）の構造'!K$53&lt;0,0,'将来負担比率（分子）の構造'!K$53),NA())</f>
        <v>80</v>
      </c>
      <c r="J67" s="280" t="e">
        <f>NA()</f>
        <v>#N/A</v>
      </c>
      <c r="K67" s="280" t="e">
        <f>NA()</f>
        <v>#N/A</v>
      </c>
      <c r="L67" s="280">
        <f>IF(ISNUMBER('将来負担比率（分子）の構造'!L$53),IF('将来負担比率（分子）の構造'!L$53&lt;0,0,'将来負担比率（分子）の構造'!L$53),NA())</f>
        <v>0</v>
      </c>
      <c r="M67" s="280" t="e">
        <f>NA()</f>
        <v>#N/A</v>
      </c>
      <c r="N67" s="280" t="e">
        <f>NA()</f>
        <v>#N/A</v>
      </c>
      <c r="O67" s="280">
        <f>IF(ISNUMBER('将来負担比率（分子）の構造'!M$53),IF('将来負担比率（分子）の構造'!M$53&lt;0,0,'将来負担比率（分子）の構造'!M$53),NA())</f>
        <v>0</v>
      </c>
      <c r="P67" s="280" t="e">
        <f>NA()</f>
        <v>#N/A</v>
      </c>
    </row>
    <row r="70" spans="1:16" x14ac:dyDescent="0.2">
      <c r="A70" s="283" t="s">
        <v>125</v>
      </c>
      <c r="B70" s="283"/>
      <c r="C70" s="283"/>
      <c r="D70" s="283"/>
      <c r="E70" s="283"/>
      <c r="F70" s="283"/>
    </row>
    <row r="71" spans="1:16" x14ac:dyDescent="0.2">
      <c r="A71" s="282"/>
      <c r="B71" s="282" t="str">
        <f>基金残高に係る経年分析!F54</f>
        <v>R03</v>
      </c>
      <c r="C71" s="282" t="str">
        <f>基金残高に係る経年分析!G54</f>
        <v>R04</v>
      </c>
      <c r="D71" s="282" t="str">
        <f>基金残高に係る経年分析!H54</f>
        <v>R05</v>
      </c>
    </row>
    <row r="72" spans="1:16" x14ac:dyDescent="0.2">
      <c r="A72" s="282" t="s">
        <v>126</v>
      </c>
      <c r="B72" s="284">
        <f>基金残高に係る経年分析!F55</f>
        <v>5875</v>
      </c>
      <c r="C72" s="284">
        <f>基金残高に係る経年分析!G55</f>
        <v>5957</v>
      </c>
      <c r="D72" s="284">
        <f>基金残高に係る経年分析!H55</f>
        <v>7294</v>
      </c>
    </row>
    <row r="73" spans="1:16" x14ac:dyDescent="0.2">
      <c r="A73" s="282" t="s">
        <v>127</v>
      </c>
      <c r="B73" s="284">
        <f>基金残高に係る経年分析!F56</f>
        <v>1028</v>
      </c>
      <c r="C73" s="284">
        <f>基金残高に係る経年分析!G56</f>
        <v>1028</v>
      </c>
      <c r="D73" s="284">
        <f>基金残高に係る経年分析!H56</f>
        <v>1153</v>
      </c>
    </row>
    <row r="74" spans="1:16" x14ac:dyDescent="0.2">
      <c r="A74" s="282" t="s">
        <v>129</v>
      </c>
      <c r="B74" s="284">
        <f>基金残高に係る経年分析!F57</f>
        <v>4484</v>
      </c>
      <c r="C74" s="284">
        <f>基金残高に係る経年分析!G57</f>
        <v>6704</v>
      </c>
      <c r="D74" s="284">
        <f>基金残高に係る経年分析!H57</f>
        <v>7624</v>
      </c>
    </row>
  </sheetData>
  <sheetProtection algorithmName="SHA-512" hashValue="yRZkGpyje759AWzVnGM2/cLU9I7zr2G3GBbQg6uB9vB/Sz6yc9ju7zuhUrZmdhOGKJqSpxRTFTm1s5Aq2IfP5w==" saltValue="JztBMh3a7EYh8T3hXaclbQ=="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0" t="s">
        <v>293</v>
      </c>
      <c r="DI1" s="671"/>
      <c r="DJ1" s="671"/>
      <c r="DK1" s="671"/>
      <c r="DL1" s="671"/>
      <c r="DM1" s="671"/>
      <c r="DN1" s="672"/>
      <c r="DO1" s="1"/>
      <c r="DP1" s="670" t="s">
        <v>294</v>
      </c>
      <c r="DQ1" s="671"/>
      <c r="DR1" s="671"/>
      <c r="DS1" s="671"/>
      <c r="DT1" s="671"/>
      <c r="DU1" s="671"/>
      <c r="DV1" s="671"/>
      <c r="DW1" s="671"/>
      <c r="DX1" s="671"/>
      <c r="DY1" s="671"/>
      <c r="DZ1" s="671"/>
      <c r="EA1" s="671"/>
      <c r="EB1" s="671"/>
      <c r="EC1" s="672"/>
      <c r="ED1" s="2"/>
      <c r="EE1" s="2"/>
      <c r="EF1" s="2"/>
      <c r="EG1" s="2"/>
      <c r="EH1" s="2"/>
      <c r="EI1" s="2"/>
      <c r="EJ1" s="2"/>
      <c r="EK1" s="2"/>
      <c r="EL1" s="2"/>
      <c r="EM1" s="2"/>
    </row>
    <row r="2" spans="2:143" ht="22.5" customHeight="1" x14ac:dyDescent="0.2">
      <c r="B2" s="40" t="s">
        <v>296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508" t="s">
        <v>120</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8" t="s">
        <v>297</v>
      </c>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09"/>
      <c r="BO3" s="509"/>
      <c r="BP3" s="509"/>
      <c r="BQ3" s="509"/>
      <c r="BR3" s="509"/>
      <c r="BS3" s="509"/>
      <c r="BT3" s="509"/>
      <c r="BU3" s="509"/>
      <c r="BV3" s="509"/>
      <c r="BW3" s="509"/>
      <c r="BX3" s="509"/>
      <c r="BY3" s="509"/>
      <c r="BZ3" s="509"/>
      <c r="CA3" s="509"/>
      <c r="CB3" s="551"/>
      <c r="CD3" s="508" t="s">
        <v>298</v>
      </c>
      <c r="CE3" s="509"/>
      <c r="CF3" s="509"/>
      <c r="CG3" s="509"/>
      <c r="CH3" s="509"/>
      <c r="CI3" s="509"/>
      <c r="CJ3" s="509"/>
      <c r="CK3" s="509"/>
      <c r="CL3" s="509"/>
      <c r="CM3" s="509"/>
      <c r="CN3" s="509"/>
      <c r="CO3" s="509"/>
      <c r="CP3" s="509"/>
      <c r="CQ3" s="509"/>
      <c r="CR3" s="509"/>
      <c r="CS3" s="509"/>
      <c r="CT3" s="509"/>
      <c r="CU3" s="509"/>
      <c r="CV3" s="509"/>
      <c r="CW3" s="509"/>
      <c r="CX3" s="509"/>
      <c r="CY3" s="509"/>
      <c r="CZ3" s="509"/>
      <c r="DA3" s="509"/>
      <c r="DB3" s="509"/>
      <c r="DC3" s="509"/>
      <c r="DD3" s="509"/>
      <c r="DE3" s="509"/>
      <c r="DF3" s="509"/>
      <c r="DG3" s="509"/>
      <c r="DH3" s="509"/>
      <c r="DI3" s="509"/>
      <c r="DJ3" s="509"/>
      <c r="DK3" s="509"/>
      <c r="DL3" s="509"/>
      <c r="DM3" s="509"/>
      <c r="DN3" s="509"/>
      <c r="DO3" s="509"/>
      <c r="DP3" s="509"/>
      <c r="DQ3" s="509"/>
      <c r="DR3" s="509"/>
      <c r="DS3" s="509"/>
      <c r="DT3" s="509"/>
      <c r="DU3" s="509"/>
      <c r="DV3" s="509"/>
      <c r="DW3" s="509"/>
      <c r="DX3" s="509"/>
      <c r="DY3" s="509"/>
      <c r="DZ3" s="509"/>
      <c r="EA3" s="509"/>
      <c r="EB3" s="509"/>
      <c r="EC3" s="551"/>
    </row>
    <row r="4" spans="2:143" ht="11.25" customHeight="1" x14ac:dyDescent="0.2">
      <c r="B4" s="508" t="s">
        <v>9</v>
      </c>
      <c r="C4" s="509"/>
      <c r="D4" s="509"/>
      <c r="E4" s="509"/>
      <c r="F4" s="509"/>
      <c r="G4" s="509"/>
      <c r="H4" s="509"/>
      <c r="I4" s="509"/>
      <c r="J4" s="509"/>
      <c r="K4" s="509"/>
      <c r="L4" s="509"/>
      <c r="M4" s="509"/>
      <c r="N4" s="509"/>
      <c r="O4" s="509"/>
      <c r="P4" s="509"/>
      <c r="Q4" s="551"/>
      <c r="R4" s="508" t="s">
        <v>301</v>
      </c>
      <c r="S4" s="509"/>
      <c r="T4" s="509"/>
      <c r="U4" s="509"/>
      <c r="V4" s="509"/>
      <c r="W4" s="509"/>
      <c r="X4" s="509"/>
      <c r="Y4" s="551"/>
      <c r="Z4" s="508" t="s">
        <v>304</v>
      </c>
      <c r="AA4" s="509"/>
      <c r="AB4" s="509"/>
      <c r="AC4" s="551"/>
      <c r="AD4" s="508" t="s">
        <v>248</v>
      </c>
      <c r="AE4" s="509"/>
      <c r="AF4" s="509"/>
      <c r="AG4" s="509"/>
      <c r="AH4" s="509"/>
      <c r="AI4" s="509"/>
      <c r="AJ4" s="509"/>
      <c r="AK4" s="551"/>
      <c r="AL4" s="508" t="s">
        <v>304</v>
      </c>
      <c r="AM4" s="509"/>
      <c r="AN4" s="509"/>
      <c r="AO4" s="551"/>
      <c r="AP4" s="673" t="s">
        <v>307</v>
      </c>
      <c r="AQ4" s="673"/>
      <c r="AR4" s="673"/>
      <c r="AS4" s="673"/>
      <c r="AT4" s="673"/>
      <c r="AU4" s="673"/>
      <c r="AV4" s="673"/>
      <c r="AW4" s="673"/>
      <c r="AX4" s="673"/>
      <c r="AY4" s="673"/>
      <c r="AZ4" s="673"/>
      <c r="BA4" s="673"/>
      <c r="BB4" s="673"/>
      <c r="BC4" s="673"/>
      <c r="BD4" s="673"/>
      <c r="BE4" s="673"/>
      <c r="BF4" s="673"/>
      <c r="BG4" s="673" t="s">
        <v>282</v>
      </c>
      <c r="BH4" s="673"/>
      <c r="BI4" s="673"/>
      <c r="BJ4" s="673"/>
      <c r="BK4" s="673"/>
      <c r="BL4" s="673"/>
      <c r="BM4" s="673"/>
      <c r="BN4" s="673"/>
      <c r="BO4" s="673" t="s">
        <v>304</v>
      </c>
      <c r="BP4" s="673"/>
      <c r="BQ4" s="673"/>
      <c r="BR4" s="673"/>
      <c r="BS4" s="673" t="s">
        <v>308</v>
      </c>
      <c r="BT4" s="673"/>
      <c r="BU4" s="673"/>
      <c r="BV4" s="673"/>
      <c r="BW4" s="673"/>
      <c r="BX4" s="673"/>
      <c r="BY4" s="673"/>
      <c r="BZ4" s="673"/>
      <c r="CA4" s="673"/>
      <c r="CB4" s="673"/>
      <c r="CD4" s="508" t="s">
        <v>309</v>
      </c>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09"/>
      <c r="EB4" s="509"/>
      <c r="EC4" s="551"/>
    </row>
    <row r="5" spans="2:143" ht="11.25" customHeight="1" x14ac:dyDescent="0.2">
      <c r="B5" s="637" t="s">
        <v>303</v>
      </c>
      <c r="C5" s="638"/>
      <c r="D5" s="638"/>
      <c r="E5" s="638"/>
      <c r="F5" s="638"/>
      <c r="G5" s="638"/>
      <c r="H5" s="638"/>
      <c r="I5" s="638"/>
      <c r="J5" s="638"/>
      <c r="K5" s="638"/>
      <c r="L5" s="638"/>
      <c r="M5" s="638"/>
      <c r="N5" s="638"/>
      <c r="O5" s="638"/>
      <c r="P5" s="638"/>
      <c r="Q5" s="639"/>
      <c r="R5" s="634">
        <v>21622211</v>
      </c>
      <c r="S5" s="635"/>
      <c r="T5" s="635"/>
      <c r="U5" s="635"/>
      <c r="V5" s="635"/>
      <c r="W5" s="635"/>
      <c r="X5" s="635"/>
      <c r="Y5" s="657"/>
      <c r="Z5" s="668">
        <v>35.9</v>
      </c>
      <c r="AA5" s="668"/>
      <c r="AB5" s="668"/>
      <c r="AC5" s="668"/>
      <c r="AD5" s="669">
        <v>20120618</v>
      </c>
      <c r="AE5" s="669"/>
      <c r="AF5" s="669"/>
      <c r="AG5" s="669"/>
      <c r="AH5" s="669"/>
      <c r="AI5" s="669"/>
      <c r="AJ5" s="669"/>
      <c r="AK5" s="669"/>
      <c r="AL5" s="658">
        <v>69.7</v>
      </c>
      <c r="AM5" s="647"/>
      <c r="AN5" s="647"/>
      <c r="AO5" s="661"/>
      <c r="AP5" s="637" t="s">
        <v>311</v>
      </c>
      <c r="AQ5" s="638"/>
      <c r="AR5" s="638"/>
      <c r="AS5" s="638"/>
      <c r="AT5" s="638"/>
      <c r="AU5" s="638"/>
      <c r="AV5" s="638"/>
      <c r="AW5" s="638"/>
      <c r="AX5" s="638"/>
      <c r="AY5" s="638"/>
      <c r="AZ5" s="638"/>
      <c r="BA5" s="638"/>
      <c r="BB5" s="638"/>
      <c r="BC5" s="638"/>
      <c r="BD5" s="638"/>
      <c r="BE5" s="638"/>
      <c r="BF5" s="639"/>
      <c r="BG5" s="595">
        <v>20387634</v>
      </c>
      <c r="BH5" s="354"/>
      <c r="BI5" s="354"/>
      <c r="BJ5" s="354"/>
      <c r="BK5" s="354"/>
      <c r="BL5" s="354"/>
      <c r="BM5" s="354"/>
      <c r="BN5" s="608"/>
      <c r="BO5" s="628">
        <v>94.3</v>
      </c>
      <c r="BP5" s="628"/>
      <c r="BQ5" s="628"/>
      <c r="BR5" s="628"/>
      <c r="BS5" s="629">
        <v>287756</v>
      </c>
      <c r="BT5" s="629"/>
      <c r="BU5" s="629"/>
      <c r="BV5" s="629"/>
      <c r="BW5" s="629"/>
      <c r="BX5" s="629"/>
      <c r="BY5" s="629"/>
      <c r="BZ5" s="629"/>
      <c r="CA5" s="629"/>
      <c r="CB5" s="649"/>
      <c r="CD5" s="508" t="s">
        <v>307</v>
      </c>
      <c r="CE5" s="509"/>
      <c r="CF5" s="509"/>
      <c r="CG5" s="509"/>
      <c r="CH5" s="509"/>
      <c r="CI5" s="509"/>
      <c r="CJ5" s="509"/>
      <c r="CK5" s="509"/>
      <c r="CL5" s="509"/>
      <c r="CM5" s="509"/>
      <c r="CN5" s="509"/>
      <c r="CO5" s="509"/>
      <c r="CP5" s="509"/>
      <c r="CQ5" s="551"/>
      <c r="CR5" s="508" t="s">
        <v>314</v>
      </c>
      <c r="CS5" s="509"/>
      <c r="CT5" s="509"/>
      <c r="CU5" s="509"/>
      <c r="CV5" s="509"/>
      <c r="CW5" s="509"/>
      <c r="CX5" s="509"/>
      <c r="CY5" s="551"/>
      <c r="CZ5" s="508" t="s">
        <v>304</v>
      </c>
      <c r="DA5" s="509"/>
      <c r="DB5" s="509"/>
      <c r="DC5" s="551"/>
      <c r="DD5" s="508" t="s">
        <v>315</v>
      </c>
      <c r="DE5" s="509"/>
      <c r="DF5" s="509"/>
      <c r="DG5" s="509"/>
      <c r="DH5" s="509"/>
      <c r="DI5" s="509"/>
      <c r="DJ5" s="509"/>
      <c r="DK5" s="509"/>
      <c r="DL5" s="509"/>
      <c r="DM5" s="509"/>
      <c r="DN5" s="509"/>
      <c r="DO5" s="509"/>
      <c r="DP5" s="551"/>
      <c r="DQ5" s="508" t="s">
        <v>317</v>
      </c>
      <c r="DR5" s="509"/>
      <c r="DS5" s="509"/>
      <c r="DT5" s="509"/>
      <c r="DU5" s="509"/>
      <c r="DV5" s="509"/>
      <c r="DW5" s="509"/>
      <c r="DX5" s="509"/>
      <c r="DY5" s="509"/>
      <c r="DZ5" s="509"/>
      <c r="EA5" s="509"/>
      <c r="EB5" s="509"/>
      <c r="EC5" s="551"/>
    </row>
    <row r="6" spans="2:143" ht="11.25" customHeight="1" x14ac:dyDescent="0.2">
      <c r="B6" s="593" t="s">
        <v>318</v>
      </c>
      <c r="C6" s="401"/>
      <c r="D6" s="401"/>
      <c r="E6" s="401"/>
      <c r="F6" s="401"/>
      <c r="G6" s="401"/>
      <c r="H6" s="401"/>
      <c r="I6" s="401"/>
      <c r="J6" s="401"/>
      <c r="K6" s="401"/>
      <c r="L6" s="401"/>
      <c r="M6" s="401"/>
      <c r="N6" s="401"/>
      <c r="O6" s="401"/>
      <c r="P6" s="401"/>
      <c r="Q6" s="594"/>
      <c r="R6" s="595">
        <v>457472</v>
      </c>
      <c r="S6" s="354"/>
      <c r="T6" s="354"/>
      <c r="U6" s="354"/>
      <c r="V6" s="354"/>
      <c r="W6" s="354"/>
      <c r="X6" s="354"/>
      <c r="Y6" s="608"/>
      <c r="Z6" s="628">
        <v>0.8</v>
      </c>
      <c r="AA6" s="628"/>
      <c r="AB6" s="628"/>
      <c r="AC6" s="628"/>
      <c r="AD6" s="629">
        <v>457472</v>
      </c>
      <c r="AE6" s="629"/>
      <c r="AF6" s="629"/>
      <c r="AG6" s="629"/>
      <c r="AH6" s="629"/>
      <c r="AI6" s="629"/>
      <c r="AJ6" s="629"/>
      <c r="AK6" s="629"/>
      <c r="AL6" s="598">
        <v>1.6</v>
      </c>
      <c r="AM6" s="342"/>
      <c r="AN6" s="342"/>
      <c r="AO6" s="630"/>
      <c r="AP6" s="593" t="s">
        <v>109</v>
      </c>
      <c r="AQ6" s="401"/>
      <c r="AR6" s="401"/>
      <c r="AS6" s="401"/>
      <c r="AT6" s="401"/>
      <c r="AU6" s="401"/>
      <c r="AV6" s="401"/>
      <c r="AW6" s="401"/>
      <c r="AX6" s="401"/>
      <c r="AY6" s="401"/>
      <c r="AZ6" s="401"/>
      <c r="BA6" s="401"/>
      <c r="BB6" s="401"/>
      <c r="BC6" s="401"/>
      <c r="BD6" s="401"/>
      <c r="BE6" s="401"/>
      <c r="BF6" s="594"/>
      <c r="BG6" s="595">
        <v>20387634</v>
      </c>
      <c r="BH6" s="354"/>
      <c r="BI6" s="354"/>
      <c r="BJ6" s="354"/>
      <c r="BK6" s="354"/>
      <c r="BL6" s="354"/>
      <c r="BM6" s="354"/>
      <c r="BN6" s="608"/>
      <c r="BO6" s="628">
        <v>94.3</v>
      </c>
      <c r="BP6" s="628"/>
      <c r="BQ6" s="628"/>
      <c r="BR6" s="628"/>
      <c r="BS6" s="629">
        <v>287756</v>
      </c>
      <c r="BT6" s="629"/>
      <c r="BU6" s="629"/>
      <c r="BV6" s="629"/>
      <c r="BW6" s="629"/>
      <c r="BX6" s="629"/>
      <c r="BY6" s="629"/>
      <c r="BZ6" s="629"/>
      <c r="CA6" s="629"/>
      <c r="CB6" s="649"/>
      <c r="CD6" s="637" t="s">
        <v>319</v>
      </c>
      <c r="CE6" s="638"/>
      <c r="CF6" s="638"/>
      <c r="CG6" s="638"/>
      <c r="CH6" s="638"/>
      <c r="CI6" s="638"/>
      <c r="CJ6" s="638"/>
      <c r="CK6" s="638"/>
      <c r="CL6" s="638"/>
      <c r="CM6" s="638"/>
      <c r="CN6" s="638"/>
      <c r="CO6" s="638"/>
      <c r="CP6" s="638"/>
      <c r="CQ6" s="639"/>
      <c r="CR6" s="595">
        <v>282997</v>
      </c>
      <c r="CS6" s="354"/>
      <c r="CT6" s="354"/>
      <c r="CU6" s="354"/>
      <c r="CV6" s="354"/>
      <c r="CW6" s="354"/>
      <c r="CX6" s="354"/>
      <c r="CY6" s="608"/>
      <c r="CZ6" s="658">
        <v>0.5</v>
      </c>
      <c r="DA6" s="647"/>
      <c r="DB6" s="647"/>
      <c r="DC6" s="659"/>
      <c r="DD6" s="601">
        <v>3685</v>
      </c>
      <c r="DE6" s="354"/>
      <c r="DF6" s="354"/>
      <c r="DG6" s="354"/>
      <c r="DH6" s="354"/>
      <c r="DI6" s="354"/>
      <c r="DJ6" s="354"/>
      <c r="DK6" s="354"/>
      <c r="DL6" s="354"/>
      <c r="DM6" s="354"/>
      <c r="DN6" s="354"/>
      <c r="DO6" s="354"/>
      <c r="DP6" s="608"/>
      <c r="DQ6" s="601">
        <v>282997</v>
      </c>
      <c r="DR6" s="354"/>
      <c r="DS6" s="354"/>
      <c r="DT6" s="354"/>
      <c r="DU6" s="354"/>
      <c r="DV6" s="354"/>
      <c r="DW6" s="354"/>
      <c r="DX6" s="354"/>
      <c r="DY6" s="354"/>
      <c r="DZ6" s="354"/>
      <c r="EA6" s="354"/>
      <c r="EB6" s="354"/>
      <c r="EC6" s="626"/>
    </row>
    <row r="7" spans="2:143" ht="11.25" customHeight="1" x14ac:dyDescent="0.2">
      <c r="B7" s="593" t="s">
        <v>43</v>
      </c>
      <c r="C7" s="401"/>
      <c r="D7" s="401"/>
      <c r="E7" s="401"/>
      <c r="F7" s="401"/>
      <c r="G7" s="401"/>
      <c r="H7" s="401"/>
      <c r="I7" s="401"/>
      <c r="J7" s="401"/>
      <c r="K7" s="401"/>
      <c r="L7" s="401"/>
      <c r="M7" s="401"/>
      <c r="N7" s="401"/>
      <c r="O7" s="401"/>
      <c r="P7" s="401"/>
      <c r="Q7" s="594"/>
      <c r="R7" s="595">
        <v>7769</v>
      </c>
      <c r="S7" s="354"/>
      <c r="T7" s="354"/>
      <c r="U7" s="354"/>
      <c r="V7" s="354"/>
      <c r="W7" s="354"/>
      <c r="X7" s="354"/>
      <c r="Y7" s="608"/>
      <c r="Z7" s="628">
        <v>0</v>
      </c>
      <c r="AA7" s="628"/>
      <c r="AB7" s="628"/>
      <c r="AC7" s="628"/>
      <c r="AD7" s="629">
        <v>7769</v>
      </c>
      <c r="AE7" s="629"/>
      <c r="AF7" s="629"/>
      <c r="AG7" s="629"/>
      <c r="AH7" s="629"/>
      <c r="AI7" s="629"/>
      <c r="AJ7" s="629"/>
      <c r="AK7" s="629"/>
      <c r="AL7" s="598">
        <v>0</v>
      </c>
      <c r="AM7" s="342"/>
      <c r="AN7" s="342"/>
      <c r="AO7" s="630"/>
      <c r="AP7" s="593" t="s">
        <v>320</v>
      </c>
      <c r="AQ7" s="401"/>
      <c r="AR7" s="401"/>
      <c r="AS7" s="401"/>
      <c r="AT7" s="401"/>
      <c r="AU7" s="401"/>
      <c r="AV7" s="401"/>
      <c r="AW7" s="401"/>
      <c r="AX7" s="401"/>
      <c r="AY7" s="401"/>
      <c r="AZ7" s="401"/>
      <c r="BA7" s="401"/>
      <c r="BB7" s="401"/>
      <c r="BC7" s="401"/>
      <c r="BD7" s="401"/>
      <c r="BE7" s="401"/>
      <c r="BF7" s="594"/>
      <c r="BG7" s="595">
        <v>9198105</v>
      </c>
      <c r="BH7" s="354"/>
      <c r="BI7" s="354"/>
      <c r="BJ7" s="354"/>
      <c r="BK7" s="354"/>
      <c r="BL7" s="354"/>
      <c r="BM7" s="354"/>
      <c r="BN7" s="608"/>
      <c r="BO7" s="628">
        <v>42.5</v>
      </c>
      <c r="BP7" s="628"/>
      <c r="BQ7" s="628"/>
      <c r="BR7" s="628"/>
      <c r="BS7" s="629">
        <v>287756</v>
      </c>
      <c r="BT7" s="629"/>
      <c r="BU7" s="629"/>
      <c r="BV7" s="629"/>
      <c r="BW7" s="629"/>
      <c r="BX7" s="629"/>
      <c r="BY7" s="629"/>
      <c r="BZ7" s="629"/>
      <c r="CA7" s="629"/>
      <c r="CB7" s="649"/>
      <c r="CD7" s="593" t="s">
        <v>322</v>
      </c>
      <c r="CE7" s="401"/>
      <c r="CF7" s="401"/>
      <c r="CG7" s="401"/>
      <c r="CH7" s="401"/>
      <c r="CI7" s="401"/>
      <c r="CJ7" s="401"/>
      <c r="CK7" s="401"/>
      <c r="CL7" s="401"/>
      <c r="CM7" s="401"/>
      <c r="CN7" s="401"/>
      <c r="CO7" s="401"/>
      <c r="CP7" s="401"/>
      <c r="CQ7" s="594"/>
      <c r="CR7" s="595">
        <v>12992812</v>
      </c>
      <c r="CS7" s="354"/>
      <c r="CT7" s="354"/>
      <c r="CU7" s="354"/>
      <c r="CV7" s="354"/>
      <c r="CW7" s="354"/>
      <c r="CX7" s="354"/>
      <c r="CY7" s="608"/>
      <c r="CZ7" s="628">
        <v>23.1</v>
      </c>
      <c r="DA7" s="628"/>
      <c r="DB7" s="628"/>
      <c r="DC7" s="628"/>
      <c r="DD7" s="601">
        <v>532750</v>
      </c>
      <c r="DE7" s="354"/>
      <c r="DF7" s="354"/>
      <c r="DG7" s="354"/>
      <c r="DH7" s="354"/>
      <c r="DI7" s="354"/>
      <c r="DJ7" s="354"/>
      <c r="DK7" s="354"/>
      <c r="DL7" s="354"/>
      <c r="DM7" s="354"/>
      <c r="DN7" s="354"/>
      <c r="DO7" s="354"/>
      <c r="DP7" s="608"/>
      <c r="DQ7" s="601">
        <v>11976254</v>
      </c>
      <c r="DR7" s="354"/>
      <c r="DS7" s="354"/>
      <c r="DT7" s="354"/>
      <c r="DU7" s="354"/>
      <c r="DV7" s="354"/>
      <c r="DW7" s="354"/>
      <c r="DX7" s="354"/>
      <c r="DY7" s="354"/>
      <c r="DZ7" s="354"/>
      <c r="EA7" s="354"/>
      <c r="EB7" s="354"/>
      <c r="EC7" s="626"/>
    </row>
    <row r="8" spans="2:143" ht="11.25" customHeight="1" x14ac:dyDescent="0.2">
      <c r="B8" s="593" t="s">
        <v>323</v>
      </c>
      <c r="C8" s="401"/>
      <c r="D8" s="401"/>
      <c r="E8" s="401"/>
      <c r="F8" s="401"/>
      <c r="G8" s="401"/>
      <c r="H8" s="401"/>
      <c r="I8" s="401"/>
      <c r="J8" s="401"/>
      <c r="K8" s="401"/>
      <c r="L8" s="401"/>
      <c r="M8" s="401"/>
      <c r="N8" s="401"/>
      <c r="O8" s="401"/>
      <c r="P8" s="401"/>
      <c r="Q8" s="594"/>
      <c r="R8" s="595">
        <v>120340</v>
      </c>
      <c r="S8" s="354"/>
      <c r="T8" s="354"/>
      <c r="U8" s="354"/>
      <c r="V8" s="354"/>
      <c r="W8" s="354"/>
      <c r="X8" s="354"/>
      <c r="Y8" s="608"/>
      <c r="Z8" s="628">
        <v>0.2</v>
      </c>
      <c r="AA8" s="628"/>
      <c r="AB8" s="628"/>
      <c r="AC8" s="628"/>
      <c r="AD8" s="629">
        <v>120340</v>
      </c>
      <c r="AE8" s="629"/>
      <c r="AF8" s="629"/>
      <c r="AG8" s="629"/>
      <c r="AH8" s="629"/>
      <c r="AI8" s="629"/>
      <c r="AJ8" s="629"/>
      <c r="AK8" s="629"/>
      <c r="AL8" s="598">
        <v>0.4</v>
      </c>
      <c r="AM8" s="342"/>
      <c r="AN8" s="342"/>
      <c r="AO8" s="630"/>
      <c r="AP8" s="593" t="s">
        <v>111</v>
      </c>
      <c r="AQ8" s="401"/>
      <c r="AR8" s="401"/>
      <c r="AS8" s="401"/>
      <c r="AT8" s="401"/>
      <c r="AU8" s="401"/>
      <c r="AV8" s="401"/>
      <c r="AW8" s="401"/>
      <c r="AX8" s="401"/>
      <c r="AY8" s="401"/>
      <c r="AZ8" s="401"/>
      <c r="BA8" s="401"/>
      <c r="BB8" s="401"/>
      <c r="BC8" s="401"/>
      <c r="BD8" s="401"/>
      <c r="BE8" s="401"/>
      <c r="BF8" s="594"/>
      <c r="BG8" s="595">
        <v>248063</v>
      </c>
      <c r="BH8" s="354"/>
      <c r="BI8" s="354"/>
      <c r="BJ8" s="354"/>
      <c r="BK8" s="354"/>
      <c r="BL8" s="354"/>
      <c r="BM8" s="354"/>
      <c r="BN8" s="608"/>
      <c r="BO8" s="628">
        <v>1.1000000000000001</v>
      </c>
      <c r="BP8" s="628"/>
      <c r="BQ8" s="628"/>
      <c r="BR8" s="628"/>
      <c r="BS8" s="629" t="s">
        <v>140</v>
      </c>
      <c r="BT8" s="629"/>
      <c r="BU8" s="629"/>
      <c r="BV8" s="629"/>
      <c r="BW8" s="629"/>
      <c r="BX8" s="629"/>
      <c r="BY8" s="629"/>
      <c r="BZ8" s="629"/>
      <c r="CA8" s="629"/>
      <c r="CB8" s="649"/>
      <c r="CD8" s="593" t="s">
        <v>326</v>
      </c>
      <c r="CE8" s="401"/>
      <c r="CF8" s="401"/>
      <c r="CG8" s="401"/>
      <c r="CH8" s="401"/>
      <c r="CI8" s="401"/>
      <c r="CJ8" s="401"/>
      <c r="CK8" s="401"/>
      <c r="CL8" s="401"/>
      <c r="CM8" s="401"/>
      <c r="CN8" s="401"/>
      <c r="CO8" s="401"/>
      <c r="CP8" s="401"/>
      <c r="CQ8" s="594"/>
      <c r="CR8" s="595">
        <v>19199987</v>
      </c>
      <c r="CS8" s="354"/>
      <c r="CT8" s="354"/>
      <c r="CU8" s="354"/>
      <c r="CV8" s="354"/>
      <c r="CW8" s="354"/>
      <c r="CX8" s="354"/>
      <c r="CY8" s="608"/>
      <c r="CZ8" s="628">
        <v>34.1</v>
      </c>
      <c r="DA8" s="628"/>
      <c r="DB8" s="628"/>
      <c r="DC8" s="628"/>
      <c r="DD8" s="601">
        <v>433196</v>
      </c>
      <c r="DE8" s="354"/>
      <c r="DF8" s="354"/>
      <c r="DG8" s="354"/>
      <c r="DH8" s="354"/>
      <c r="DI8" s="354"/>
      <c r="DJ8" s="354"/>
      <c r="DK8" s="354"/>
      <c r="DL8" s="354"/>
      <c r="DM8" s="354"/>
      <c r="DN8" s="354"/>
      <c r="DO8" s="354"/>
      <c r="DP8" s="608"/>
      <c r="DQ8" s="601">
        <v>10003022</v>
      </c>
      <c r="DR8" s="354"/>
      <c r="DS8" s="354"/>
      <c r="DT8" s="354"/>
      <c r="DU8" s="354"/>
      <c r="DV8" s="354"/>
      <c r="DW8" s="354"/>
      <c r="DX8" s="354"/>
      <c r="DY8" s="354"/>
      <c r="DZ8" s="354"/>
      <c r="EA8" s="354"/>
      <c r="EB8" s="354"/>
      <c r="EC8" s="626"/>
    </row>
    <row r="9" spans="2:143" ht="11.25" customHeight="1" x14ac:dyDescent="0.2">
      <c r="B9" s="593" t="s">
        <v>325</v>
      </c>
      <c r="C9" s="401"/>
      <c r="D9" s="401"/>
      <c r="E9" s="401"/>
      <c r="F9" s="401"/>
      <c r="G9" s="401"/>
      <c r="H9" s="401"/>
      <c r="I9" s="401"/>
      <c r="J9" s="401"/>
      <c r="K9" s="401"/>
      <c r="L9" s="401"/>
      <c r="M9" s="401"/>
      <c r="N9" s="401"/>
      <c r="O9" s="401"/>
      <c r="P9" s="401"/>
      <c r="Q9" s="594"/>
      <c r="R9" s="595">
        <v>194758</v>
      </c>
      <c r="S9" s="354"/>
      <c r="T9" s="354"/>
      <c r="U9" s="354"/>
      <c r="V9" s="354"/>
      <c r="W9" s="354"/>
      <c r="X9" s="354"/>
      <c r="Y9" s="608"/>
      <c r="Z9" s="628">
        <v>0.3</v>
      </c>
      <c r="AA9" s="628"/>
      <c r="AB9" s="628"/>
      <c r="AC9" s="628"/>
      <c r="AD9" s="629">
        <v>194758</v>
      </c>
      <c r="AE9" s="629"/>
      <c r="AF9" s="629"/>
      <c r="AG9" s="629"/>
      <c r="AH9" s="629"/>
      <c r="AI9" s="629"/>
      <c r="AJ9" s="629"/>
      <c r="AK9" s="629"/>
      <c r="AL9" s="598">
        <v>0.7</v>
      </c>
      <c r="AM9" s="342"/>
      <c r="AN9" s="342"/>
      <c r="AO9" s="630"/>
      <c r="AP9" s="593" t="s">
        <v>327</v>
      </c>
      <c r="AQ9" s="401"/>
      <c r="AR9" s="401"/>
      <c r="AS9" s="401"/>
      <c r="AT9" s="401"/>
      <c r="AU9" s="401"/>
      <c r="AV9" s="401"/>
      <c r="AW9" s="401"/>
      <c r="AX9" s="401"/>
      <c r="AY9" s="401"/>
      <c r="AZ9" s="401"/>
      <c r="BA9" s="401"/>
      <c r="BB9" s="401"/>
      <c r="BC9" s="401"/>
      <c r="BD9" s="401"/>
      <c r="BE9" s="401"/>
      <c r="BF9" s="594"/>
      <c r="BG9" s="595">
        <v>7225923</v>
      </c>
      <c r="BH9" s="354"/>
      <c r="BI9" s="354"/>
      <c r="BJ9" s="354"/>
      <c r="BK9" s="354"/>
      <c r="BL9" s="354"/>
      <c r="BM9" s="354"/>
      <c r="BN9" s="608"/>
      <c r="BO9" s="628">
        <v>33.4</v>
      </c>
      <c r="BP9" s="628"/>
      <c r="BQ9" s="628"/>
      <c r="BR9" s="628"/>
      <c r="BS9" s="629" t="s">
        <v>140</v>
      </c>
      <c r="BT9" s="629"/>
      <c r="BU9" s="629"/>
      <c r="BV9" s="629"/>
      <c r="BW9" s="629"/>
      <c r="BX9" s="629"/>
      <c r="BY9" s="629"/>
      <c r="BZ9" s="629"/>
      <c r="CA9" s="629"/>
      <c r="CB9" s="649"/>
      <c r="CD9" s="593" t="s">
        <v>331</v>
      </c>
      <c r="CE9" s="401"/>
      <c r="CF9" s="401"/>
      <c r="CG9" s="401"/>
      <c r="CH9" s="401"/>
      <c r="CI9" s="401"/>
      <c r="CJ9" s="401"/>
      <c r="CK9" s="401"/>
      <c r="CL9" s="401"/>
      <c r="CM9" s="401"/>
      <c r="CN9" s="401"/>
      <c r="CO9" s="401"/>
      <c r="CP9" s="401"/>
      <c r="CQ9" s="594"/>
      <c r="CR9" s="595">
        <v>6290059</v>
      </c>
      <c r="CS9" s="354"/>
      <c r="CT9" s="354"/>
      <c r="CU9" s="354"/>
      <c r="CV9" s="354"/>
      <c r="CW9" s="354"/>
      <c r="CX9" s="354"/>
      <c r="CY9" s="608"/>
      <c r="CZ9" s="628">
        <v>11.2</v>
      </c>
      <c r="DA9" s="628"/>
      <c r="DB9" s="628"/>
      <c r="DC9" s="628"/>
      <c r="DD9" s="601">
        <v>904836</v>
      </c>
      <c r="DE9" s="354"/>
      <c r="DF9" s="354"/>
      <c r="DG9" s="354"/>
      <c r="DH9" s="354"/>
      <c r="DI9" s="354"/>
      <c r="DJ9" s="354"/>
      <c r="DK9" s="354"/>
      <c r="DL9" s="354"/>
      <c r="DM9" s="354"/>
      <c r="DN9" s="354"/>
      <c r="DO9" s="354"/>
      <c r="DP9" s="608"/>
      <c r="DQ9" s="601">
        <v>4894019</v>
      </c>
      <c r="DR9" s="354"/>
      <c r="DS9" s="354"/>
      <c r="DT9" s="354"/>
      <c r="DU9" s="354"/>
      <c r="DV9" s="354"/>
      <c r="DW9" s="354"/>
      <c r="DX9" s="354"/>
      <c r="DY9" s="354"/>
      <c r="DZ9" s="354"/>
      <c r="EA9" s="354"/>
      <c r="EB9" s="354"/>
      <c r="EC9" s="626"/>
    </row>
    <row r="10" spans="2:143" ht="11.25" customHeight="1" x14ac:dyDescent="0.2">
      <c r="B10" s="593" t="s">
        <v>128</v>
      </c>
      <c r="C10" s="401"/>
      <c r="D10" s="401"/>
      <c r="E10" s="401"/>
      <c r="F10" s="401"/>
      <c r="G10" s="401"/>
      <c r="H10" s="401"/>
      <c r="I10" s="401"/>
      <c r="J10" s="401"/>
      <c r="K10" s="401"/>
      <c r="L10" s="401"/>
      <c r="M10" s="401"/>
      <c r="N10" s="401"/>
      <c r="O10" s="401"/>
      <c r="P10" s="401"/>
      <c r="Q10" s="594"/>
      <c r="R10" s="595" t="s">
        <v>140</v>
      </c>
      <c r="S10" s="354"/>
      <c r="T10" s="354"/>
      <c r="U10" s="354"/>
      <c r="V10" s="354"/>
      <c r="W10" s="354"/>
      <c r="X10" s="354"/>
      <c r="Y10" s="608"/>
      <c r="Z10" s="628" t="s">
        <v>140</v>
      </c>
      <c r="AA10" s="628"/>
      <c r="AB10" s="628"/>
      <c r="AC10" s="628"/>
      <c r="AD10" s="629" t="s">
        <v>140</v>
      </c>
      <c r="AE10" s="629"/>
      <c r="AF10" s="629"/>
      <c r="AG10" s="629"/>
      <c r="AH10" s="629"/>
      <c r="AI10" s="629"/>
      <c r="AJ10" s="629"/>
      <c r="AK10" s="629"/>
      <c r="AL10" s="598" t="s">
        <v>140</v>
      </c>
      <c r="AM10" s="342"/>
      <c r="AN10" s="342"/>
      <c r="AO10" s="630"/>
      <c r="AP10" s="593" t="s">
        <v>187</v>
      </c>
      <c r="AQ10" s="401"/>
      <c r="AR10" s="401"/>
      <c r="AS10" s="401"/>
      <c r="AT10" s="401"/>
      <c r="AU10" s="401"/>
      <c r="AV10" s="401"/>
      <c r="AW10" s="401"/>
      <c r="AX10" s="401"/>
      <c r="AY10" s="401"/>
      <c r="AZ10" s="401"/>
      <c r="BA10" s="401"/>
      <c r="BB10" s="401"/>
      <c r="BC10" s="401"/>
      <c r="BD10" s="401"/>
      <c r="BE10" s="401"/>
      <c r="BF10" s="594"/>
      <c r="BG10" s="595">
        <v>322487</v>
      </c>
      <c r="BH10" s="354"/>
      <c r="BI10" s="354"/>
      <c r="BJ10" s="354"/>
      <c r="BK10" s="354"/>
      <c r="BL10" s="354"/>
      <c r="BM10" s="354"/>
      <c r="BN10" s="608"/>
      <c r="BO10" s="628">
        <v>1.5</v>
      </c>
      <c r="BP10" s="628"/>
      <c r="BQ10" s="628"/>
      <c r="BR10" s="628"/>
      <c r="BS10" s="629" t="s">
        <v>140</v>
      </c>
      <c r="BT10" s="629"/>
      <c r="BU10" s="629"/>
      <c r="BV10" s="629"/>
      <c r="BW10" s="629"/>
      <c r="BX10" s="629"/>
      <c r="BY10" s="629"/>
      <c r="BZ10" s="629"/>
      <c r="CA10" s="629"/>
      <c r="CB10" s="649"/>
      <c r="CD10" s="593" t="s">
        <v>221</v>
      </c>
      <c r="CE10" s="401"/>
      <c r="CF10" s="401"/>
      <c r="CG10" s="401"/>
      <c r="CH10" s="401"/>
      <c r="CI10" s="401"/>
      <c r="CJ10" s="401"/>
      <c r="CK10" s="401"/>
      <c r="CL10" s="401"/>
      <c r="CM10" s="401"/>
      <c r="CN10" s="401"/>
      <c r="CO10" s="401"/>
      <c r="CP10" s="401"/>
      <c r="CQ10" s="594"/>
      <c r="CR10" s="595">
        <v>178811</v>
      </c>
      <c r="CS10" s="354"/>
      <c r="CT10" s="354"/>
      <c r="CU10" s="354"/>
      <c r="CV10" s="354"/>
      <c r="CW10" s="354"/>
      <c r="CX10" s="354"/>
      <c r="CY10" s="608"/>
      <c r="CZ10" s="628">
        <v>0.3</v>
      </c>
      <c r="DA10" s="628"/>
      <c r="DB10" s="628"/>
      <c r="DC10" s="628"/>
      <c r="DD10" s="601" t="s">
        <v>140</v>
      </c>
      <c r="DE10" s="354"/>
      <c r="DF10" s="354"/>
      <c r="DG10" s="354"/>
      <c r="DH10" s="354"/>
      <c r="DI10" s="354"/>
      <c r="DJ10" s="354"/>
      <c r="DK10" s="354"/>
      <c r="DL10" s="354"/>
      <c r="DM10" s="354"/>
      <c r="DN10" s="354"/>
      <c r="DO10" s="354"/>
      <c r="DP10" s="608"/>
      <c r="DQ10" s="601">
        <v>17888</v>
      </c>
      <c r="DR10" s="354"/>
      <c r="DS10" s="354"/>
      <c r="DT10" s="354"/>
      <c r="DU10" s="354"/>
      <c r="DV10" s="354"/>
      <c r="DW10" s="354"/>
      <c r="DX10" s="354"/>
      <c r="DY10" s="354"/>
      <c r="DZ10" s="354"/>
      <c r="EA10" s="354"/>
      <c r="EB10" s="354"/>
      <c r="EC10" s="626"/>
    </row>
    <row r="11" spans="2:143" ht="11.25" customHeight="1" x14ac:dyDescent="0.2">
      <c r="B11" s="593" t="s">
        <v>107</v>
      </c>
      <c r="C11" s="401"/>
      <c r="D11" s="401"/>
      <c r="E11" s="401"/>
      <c r="F11" s="401"/>
      <c r="G11" s="401"/>
      <c r="H11" s="401"/>
      <c r="I11" s="401"/>
      <c r="J11" s="401"/>
      <c r="K11" s="401"/>
      <c r="L11" s="401"/>
      <c r="M11" s="401"/>
      <c r="N11" s="401"/>
      <c r="O11" s="401"/>
      <c r="P11" s="401"/>
      <c r="Q11" s="594"/>
      <c r="R11" s="595">
        <v>3225161</v>
      </c>
      <c r="S11" s="354"/>
      <c r="T11" s="354"/>
      <c r="U11" s="354"/>
      <c r="V11" s="354"/>
      <c r="W11" s="354"/>
      <c r="X11" s="354"/>
      <c r="Y11" s="608"/>
      <c r="Z11" s="598">
        <v>5.4</v>
      </c>
      <c r="AA11" s="342"/>
      <c r="AB11" s="342"/>
      <c r="AC11" s="609"/>
      <c r="AD11" s="601">
        <v>3225161</v>
      </c>
      <c r="AE11" s="354"/>
      <c r="AF11" s="354"/>
      <c r="AG11" s="354"/>
      <c r="AH11" s="354"/>
      <c r="AI11" s="354"/>
      <c r="AJ11" s="354"/>
      <c r="AK11" s="608"/>
      <c r="AL11" s="598">
        <v>11.2</v>
      </c>
      <c r="AM11" s="342"/>
      <c r="AN11" s="342"/>
      <c r="AO11" s="630"/>
      <c r="AP11" s="593" t="s">
        <v>333</v>
      </c>
      <c r="AQ11" s="401"/>
      <c r="AR11" s="401"/>
      <c r="AS11" s="401"/>
      <c r="AT11" s="401"/>
      <c r="AU11" s="401"/>
      <c r="AV11" s="401"/>
      <c r="AW11" s="401"/>
      <c r="AX11" s="401"/>
      <c r="AY11" s="401"/>
      <c r="AZ11" s="401"/>
      <c r="BA11" s="401"/>
      <c r="BB11" s="401"/>
      <c r="BC11" s="401"/>
      <c r="BD11" s="401"/>
      <c r="BE11" s="401"/>
      <c r="BF11" s="594"/>
      <c r="BG11" s="595">
        <v>1401632</v>
      </c>
      <c r="BH11" s="354"/>
      <c r="BI11" s="354"/>
      <c r="BJ11" s="354"/>
      <c r="BK11" s="354"/>
      <c r="BL11" s="354"/>
      <c r="BM11" s="354"/>
      <c r="BN11" s="608"/>
      <c r="BO11" s="628">
        <v>6.5</v>
      </c>
      <c r="BP11" s="628"/>
      <c r="BQ11" s="628"/>
      <c r="BR11" s="628"/>
      <c r="BS11" s="629">
        <v>287756</v>
      </c>
      <c r="BT11" s="629"/>
      <c r="BU11" s="629"/>
      <c r="BV11" s="629"/>
      <c r="BW11" s="629"/>
      <c r="BX11" s="629"/>
      <c r="BY11" s="629"/>
      <c r="BZ11" s="629"/>
      <c r="CA11" s="629"/>
      <c r="CB11" s="649"/>
      <c r="CD11" s="593" t="s">
        <v>336</v>
      </c>
      <c r="CE11" s="401"/>
      <c r="CF11" s="401"/>
      <c r="CG11" s="401"/>
      <c r="CH11" s="401"/>
      <c r="CI11" s="401"/>
      <c r="CJ11" s="401"/>
      <c r="CK11" s="401"/>
      <c r="CL11" s="401"/>
      <c r="CM11" s="401"/>
      <c r="CN11" s="401"/>
      <c r="CO11" s="401"/>
      <c r="CP11" s="401"/>
      <c r="CQ11" s="594"/>
      <c r="CR11" s="595">
        <v>947674</v>
      </c>
      <c r="CS11" s="354"/>
      <c r="CT11" s="354"/>
      <c r="CU11" s="354"/>
      <c r="CV11" s="354"/>
      <c r="CW11" s="354"/>
      <c r="CX11" s="354"/>
      <c r="CY11" s="608"/>
      <c r="CZ11" s="628">
        <v>1.7</v>
      </c>
      <c r="DA11" s="628"/>
      <c r="DB11" s="628"/>
      <c r="DC11" s="628"/>
      <c r="DD11" s="601">
        <v>455280</v>
      </c>
      <c r="DE11" s="354"/>
      <c r="DF11" s="354"/>
      <c r="DG11" s="354"/>
      <c r="DH11" s="354"/>
      <c r="DI11" s="354"/>
      <c r="DJ11" s="354"/>
      <c r="DK11" s="354"/>
      <c r="DL11" s="354"/>
      <c r="DM11" s="354"/>
      <c r="DN11" s="354"/>
      <c r="DO11" s="354"/>
      <c r="DP11" s="608"/>
      <c r="DQ11" s="601">
        <v>773172</v>
      </c>
      <c r="DR11" s="354"/>
      <c r="DS11" s="354"/>
      <c r="DT11" s="354"/>
      <c r="DU11" s="354"/>
      <c r="DV11" s="354"/>
      <c r="DW11" s="354"/>
      <c r="DX11" s="354"/>
      <c r="DY11" s="354"/>
      <c r="DZ11" s="354"/>
      <c r="EA11" s="354"/>
      <c r="EB11" s="354"/>
      <c r="EC11" s="626"/>
    </row>
    <row r="12" spans="2:143" ht="11.25" customHeight="1" x14ac:dyDescent="0.2">
      <c r="B12" s="593" t="s">
        <v>147</v>
      </c>
      <c r="C12" s="401"/>
      <c r="D12" s="401"/>
      <c r="E12" s="401"/>
      <c r="F12" s="401"/>
      <c r="G12" s="401"/>
      <c r="H12" s="401"/>
      <c r="I12" s="401"/>
      <c r="J12" s="401"/>
      <c r="K12" s="401"/>
      <c r="L12" s="401"/>
      <c r="M12" s="401"/>
      <c r="N12" s="401"/>
      <c r="O12" s="401"/>
      <c r="P12" s="401"/>
      <c r="Q12" s="594"/>
      <c r="R12" s="595">
        <v>142894</v>
      </c>
      <c r="S12" s="354"/>
      <c r="T12" s="354"/>
      <c r="U12" s="354"/>
      <c r="V12" s="354"/>
      <c r="W12" s="354"/>
      <c r="X12" s="354"/>
      <c r="Y12" s="608"/>
      <c r="Z12" s="628">
        <v>0.2</v>
      </c>
      <c r="AA12" s="628"/>
      <c r="AB12" s="628"/>
      <c r="AC12" s="628"/>
      <c r="AD12" s="629">
        <v>142894</v>
      </c>
      <c r="AE12" s="629"/>
      <c r="AF12" s="629"/>
      <c r="AG12" s="629"/>
      <c r="AH12" s="629"/>
      <c r="AI12" s="629"/>
      <c r="AJ12" s="629"/>
      <c r="AK12" s="629"/>
      <c r="AL12" s="598">
        <v>0.5</v>
      </c>
      <c r="AM12" s="342"/>
      <c r="AN12" s="342"/>
      <c r="AO12" s="630"/>
      <c r="AP12" s="593" t="s">
        <v>337</v>
      </c>
      <c r="AQ12" s="401"/>
      <c r="AR12" s="401"/>
      <c r="AS12" s="401"/>
      <c r="AT12" s="401"/>
      <c r="AU12" s="401"/>
      <c r="AV12" s="401"/>
      <c r="AW12" s="401"/>
      <c r="AX12" s="401"/>
      <c r="AY12" s="401"/>
      <c r="AZ12" s="401"/>
      <c r="BA12" s="401"/>
      <c r="BB12" s="401"/>
      <c r="BC12" s="401"/>
      <c r="BD12" s="401"/>
      <c r="BE12" s="401"/>
      <c r="BF12" s="594"/>
      <c r="BG12" s="595">
        <v>9749394</v>
      </c>
      <c r="BH12" s="354"/>
      <c r="BI12" s="354"/>
      <c r="BJ12" s="354"/>
      <c r="BK12" s="354"/>
      <c r="BL12" s="354"/>
      <c r="BM12" s="354"/>
      <c r="BN12" s="608"/>
      <c r="BO12" s="628">
        <v>45.1</v>
      </c>
      <c r="BP12" s="628"/>
      <c r="BQ12" s="628"/>
      <c r="BR12" s="628"/>
      <c r="BS12" s="629" t="s">
        <v>140</v>
      </c>
      <c r="BT12" s="629"/>
      <c r="BU12" s="629"/>
      <c r="BV12" s="629"/>
      <c r="BW12" s="629"/>
      <c r="BX12" s="629"/>
      <c r="BY12" s="629"/>
      <c r="BZ12" s="629"/>
      <c r="CA12" s="629"/>
      <c r="CB12" s="649"/>
      <c r="CD12" s="593" t="s">
        <v>92</v>
      </c>
      <c r="CE12" s="401"/>
      <c r="CF12" s="401"/>
      <c r="CG12" s="401"/>
      <c r="CH12" s="401"/>
      <c r="CI12" s="401"/>
      <c r="CJ12" s="401"/>
      <c r="CK12" s="401"/>
      <c r="CL12" s="401"/>
      <c r="CM12" s="401"/>
      <c r="CN12" s="401"/>
      <c r="CO12" s="401"/>
      <c r="CP12" s="401"/>
      <c r="CQ12" s="594"/>
      <c r="CR12" s="595">
        <v>1139790</v>
      </c>
      <c r="CS12" s="354"/>
      <c r="CT12" s="354"/>
      <c r="CU12" s="354"/>
      <c r="CV12" s="354"/>
      <c r="CW12" s="354"/>
      <c r="CX12" s="354"/>
      <c r="CY12" s="608"/>
      <c r="CZ12" s="628">
        <v>2</v>
      </c>
      <c r="DA12" s="628"/>
      <c r="DB12" s="628"/>
      <c r="DC12" s="628"/>
      <c r="DD12" s="601">
        <v>318214</v>
      </c>
      <c r="DE12" s="354"/>
      <c r="DF12" s="354"/>
      <c r="DG12" s="354"/>
      <c r="DH12" s="354"/>
      <c r="DI12" s="354"/>
      <c r="DJ12" s="354"/>
      <c r="DK12" s="354"/>
      <c r="DL12" s="354"/>
      <c r="DM12" s="354"/>
      <c r="DN12" s="354"/>
      <c r="DO12" s="354"/>
      <c r="DP12" s="608"/>
      <c r="DQ12" s="601">
        <v>726080</v>
      </c>
      <c r="DR12" s="354"/>
      <c r="DS12" s="354"/>
      <c r="DT12" s="354"/>
      <c r="DU12" s="354"/>
      <c r="DV12" s="354"/>
      <c r="DW12" s="354"/>
      <c r="DX12" s="354"/>
      <c r="DY12" s="354"/>
      <c r="DZ12" s="354"/>
      <c r="EA12" s="354"/>
      <c r="EB12" s="354"/>
      <c r="EC12" s="626"/>
    </row>
    <row r="13" spans="2:143" ht="11.25" customHeight="1" x14ac:dyDescent="0.2">
      <c r="B13" s="593" t="s">
        <v>338</v>
      </c>
      <c r="C13" s="401"/>
      <c r="D13" s="401"/>
      <c r="E13" s="401"/>
      <c r="F13" s="401"/>
      <c r="G13" s="401"/>
      <c r="H13" s="401"/>
      <c r="I13" s="401"/>
      <c r="J13" s="401"/>
      <c r="K13" s="401"/>
      <c r="L13" s="401"/>
      <c r="M13" s="401"/>
      <c r="N13" s="401"/>
      <c r="O13" s="401"/>
      <c r="P13" s="401"/>
      <c r="Q13" s="594"/>
      <c r="R13" s="595" t="s">
        <v>140</v>
      </c>
      <c r="S13" s="354"/>
      <c r="T13" s="354"/>
      <c r="U13" s="354"/>
      <c r="V13" s="354"/>
      <c r="W13" s="354"/>
      <c r="X13" s="354"/>
      <c r="Y13" s="608"/>
      <c r="Z13" s="628" t="s">
        <v>140</v>
      </c>
      <c r="AA13" s="628"/>
      <c r="AB13" s="628"/>
      <c r="AC13" s="628"/>
      <c r="AD13" s="629" t="s">
        <v>140</v>
      </c>
      <c r="AE13" s="629"/>
      <c r="AF13" s="629"/>
      <c r="AG13" s="629"/>
      <c r="AH13" s="629"/>
      <c r="AI13" s="629"/>
      <c r="AJ13" s="629"/>
      <c r="AK13" s="629"/>
      <c r="AL13" s="598" t="s">
        <v>140</v>
      </c>
      <c r="AM13" s="342"/>
      <c r="AN13" s="342"/>
      <c r="AO13" s="630"/>
      <c r="AP13" s="593" t="s">
        <v>340</v>
      </c>
      <c r="AQ13" s="401"/>
      <c r="AR13" s="401"/>
      <c r="AS13" s="401"/>
      <c r="AT13" s="401"/>
      <c r="AU13" s="401"/>
      <c r="AV13" s="401"/>
      <c r="AW13" s="401"/>
      <c r="AX13" s="401"/>
      <c r="AY13" s="401"/>
      <c r="AZ13" s="401"/>
      <c r="BA13" s="401"/>
      <c r="BB13" s="401"/>
      <c r="BC13" s="401"/>
      <c r="BD13" s="401"/>
      <c r="BE13" s="401"/>
      <c r="BF13" s="594"/>
      <c r="BG13" s="595">
        <v>9736838</v>
      </c>
      <c r="BH13" s="354"/>
      <c r="BI13" s="354"/>
      <c r="BJ13" s="354"/>
      <c r="BK13" s="354"/>
      <c r="BL13" s="354"/>
      <c r="BM13" s="354"/>
      <c r="BN13" s="608"/>
      <c r="BO13" s="628">
        <v>45</v>
      </c>
      <c r="BP13" s="628"/>
      <c r="BQ13" s="628"/>
      <c r="BR13" s="628"/>
      <c r="BS13" s="629" t="s">
        <v>140</v>
      </c>
      <c r="BT13" s="629"/>
      <c r="BU13" s="629"/>
      <c r="BV13" s="629"/>
      <c r="BW13" s="629"/>
      <c r="BX13" s="629"/>
      <c r="BY13" s="629"/>
      <c r="BZ13" s="629"/>
      <c r="CA13" s="629"/>
      <c r="CB13" s="649"/>
      <c r="CD13" s="593" t="s">
        <v>341</v>
      </c>
      <c r="CE13" s="401"/>
      <c r="CF13" s="401"/>
      <c r="CG13" s="401"/>
      <c r="CH13" s="401"/>
      <c r="CI13" s="401"/>
      <c r="CJ13" s="401"/>
      <c r="CK13" s="401"/>
      <c r="CL13" s="401"/>
      <c r="CM13" s="401"/>
      <c r="CN13" s="401"/>
      <c r="CO13" s="401"/>
      <c r="CP13" s="401"/>
      <c r="CQ13" s="594"/>
      <c r="CR13" s="595">
        <v>3840832</v>
      </c>
      <c r="CS13" s="354"/>
      <c r="CT13" s="354"/>
      <c r="CU13" s="354"/>
      <c r="CV13" s="354"/>
      <c r="CW13" s="354"/>
      <c r="CX13" s="354"/>
      <c r="CY13" s="608"/>
      <c r="CZ13" s="628">
        <v>6.8</v>
      </c>
      <c r="DA13" s="628"/>
      <c r="DB13" s="628"/>
      <c r="DC13" s="628"/>
      <c r="DD13" s="601">
        <v>1799772</v>
      </c>
      <c r="DE13" s="354"/>
      <c r="DF13" s="354"/>
      <c r="DG13" s="354"/>
      <c r="DH13" s="354"/>
      <c r="DI13" s="354"/>
      <c r="DJ13" s="354"/>
      <c r="DK13" s="354"/>
      <c r="DL13" s="354"/>
      <c r="DM13" s="354"/>
      <c r="DN13" s="354"/>
      <c r="DO13" s="354"/>
      <c r="DP13" s="608"/>
      <c r="DQ13" s="601">
        <v>2944908</v>
      </c>
      <c r="DR13" s="354"/>
      <c r="DS13" s="354"/>
      <c r="DT13" s="354"/>
      <c r="DU13" s="354"/>
      <c r="DV13" s="354"/>
      <c r="DW13" s="354"/>
      <c r="DX13" s="354"/>
      <c r="DY13" s="354"/>
      <c r="DZ13" s="354"/>
      <c r="EA13" s="354"/>
      <c r="EB13" s="354"/>
      <c r="EC13" s="626"/>
    </row>
    <row r="14" spans="2:143" ht="11.25" customHeight="1" x14ac:dyDescent="0.2">
      <c r="B14" s="593" t="s">
        <v>343</v>
      </c>
      <c r="C14" s="401"/>
      <c r="D14" s="401"/>
      <c r="E14" s="401"/>
      <c r="F14" s="401"/>
      <c r="G14" s="401"/>
      <c r="H14" s="401"/>
      <c r="I14" s="401"/>
      <c r="J14" s="401"/>
      <c r="K14" s="401"/>
      <c r="L14" s="401"/>
      <c r="M14" s="401"/>
      <c r="N14" s="401"/>
      <c r="O14" s="401"/>
      <c r="P14" s="401"/>
      <c r="Q14" s="594"/>
      <c r="R14" s="595">
        <v>5405</v>
      </c>
      <c r="S14" s="354"/>
      <c r="T14" s="354"/>
      <c r="U14" s="354"/>
      <c r="V14" s="354"/>
      <c r="W14" s="354"/>
      <c r="X14" s="354"/>
      <c r="Y14" s="608"/>
      <c r="Z14" s="628">
        <v>0</v>
      </c>
      <c r="AA14" s="628"/>
      <c r="AB14" s="628"/>
      <c r="AC14" s="628"/>
      <c r="AD14" s="629">
        <v>5405</v>
      </c>
      <c r="AE14" s="629"/>
      <c r="AF14" s="629"/>
      <c r="AG14" s="629"/>
      <c r="AH14" s="629"/>
      <c r="AI14" s="629"/>
      <c r="AJ14" s="629"/>
      <c r="AK14" s="629"/>
      <c r="AL14" s="598">
        <v>0</v>
      </c>
      <c r="AM14" s="342"/>
      <c r="AN14" s="342"/>
      <c r="AO14" s="630"/>
      <c r="AP14" s="593" t="s">
        <v>212</v>
      </c>
      <c r="AQ14" s="401"/>
      <c r="AR14" s="401"/>
      <c r="AS14" s="401"/>
      <c r="AT14" s="401"/>
      <c r="AU14" s="401"/>
      <c r="AV14" s="401"/>
      <c r="AW14" s="401"/>
      <c r="AX14" s="401"/>
      <c r="AY14" s="401"/>
      <c r="AZ14" s="401"/>
      <c r="BA14" s="401"/>
      <c r="BB14" s="401"/>
      <c r="BC14" s="401"/>
      <c r="BD14" s="401"/>
      <c r="BE14" s="401"/>
      <c r="BF14" s="594"/>
      <c r="BG14" s="595">
        <v>493498</v>
      </c>
      <c r="BH14" s="354"/>
      <c r="BI14" s="354"/>
      <c r="BJ14" s="354"/>
      <c r="BK14" s="354"/>
      <c r="BL14" s="354"/>
      <c r="BM14" s="354"/>
      <c r="BN14" s="608"/>
      <c r="BO14" s="628">
        <v>2.2999999999999998</v>
      </c>
      <c r="BP14" s="628"/>
      <c r="BQ14" s="628"/>
      <c r="BR14" s="628"/>
      <c r="BS14" s="629" t="s">
        <v>140</v>
      </c>
      <c r="BT14" s="629"/>
      <c r="BU14" s="629"/>
      <c r="BV14" s="629"/>
      <c r="BW14" s="629"/>
      <c r="BX14" s="629"/>
      <c r="BY14" s="629"/>
      <c r="BZ14" s="629"/>
      <c r="CA14" s="629"/>
      <c r="CB14" s="649"/>
      <c r="CD14" s="593" t="s">
        <v>67</v>
      </c>
      <c r="CE14" s="401"/>
      <c r="CF14" s="401"/>
      <c r="CG14" s="401"/>
      <c r="CH14" s="401"/>
      <c r="CI14" s="401"/>
      <c r="CJ14" s="401"/>
      <c r="CK14" s="401"/>
      <c r="CL14" s="401"/>
      <c r="CM14" s="401"/>
      <c r="CN14" s="401"/>
      <c r="CO14" s="401"/>
      <c r="CP14" s="401"/>
      <c r="CQ14" s="594"/>
      <c r="CR14" s="595">
        <v>2108034</v>
      </c>
      <c r="CS14" s="354"/>
      <c r="CT14" s="354"/>
      <c r="CU14" s="354"/>
      <c r="CV14" s="354"/>
      <c r="CW14" s="354"/>
      <c r="CX14" s="354"/>
      <c r="CY14" s="608"/>
      <c r="CZ14" s="628">
        <v>3.7</v>
      </c>
      <c r="DA14" s="628"/>
      <c r="DB14" s="628"/>
      <c r="DC14" s="628"/>
      <c r="DD14" s="601">
        <v>419088</v>
      </c>
      <c r="DE14" s="354"/>
      <c r="DF14" s="354"/>
      <c r="DG14" s="354"/>
      <c r="DH14" s="354"/>
      <c r="DI14" s="354"/>
      <c r="DJ14" s="354"/>
      <c r="DK14" s="354"/>
      <c r="DL14" s="354"/>
      <c r="DM14" s="354"/>
      <c r="DN14" s="354"/>
      <c r="DO14" s="354"/>
      <c r="DP14" s="608"/>
      <c r="DQ14" s="601">
        <v>1784165</v>
      </c>
      <c r="DR14" s="354"/>
      <c r="DS14" s="354"/>
      <c r="DT14" s="354"/>
      <c r="DU14" s="354"/>
      <c r="DV14" s="354"/>
      <c r="DW14" s="354"/>
      <c r="DX14" s="354"/>
      <c r="DY14" s="354"/>
      <c r="DZ14" s="354"/>
      <c r="EA14" s="354"/>
      <c r="EB14" s="354"/>
      <c r="EC14" s="626"/>
    </row>
    <row r="15" spans="2:143" ht="11.25" customHeight="1" x14ac:dyDescent="0.2">
      <c r="B15" s="593" t="s">
        <v>312</v>
      </c>
      <c r="C15" s="401"/>
      <c r="D15" s="401"/>
      <c r="E15" s="401"/>
      <c r="F15" s="401"/>
      <c r="G15" s="401"/>
      <c r="H15" s="401"/>
      <c r="I15" s="401"/>
      <c r="J15" s="401"/>
      <c r="K15" s="401"/>
      <c r="L15" s="401"/>
      <c r="M15" s="401"/>
      <c r="N15" s="401"/>
      <c r="O15" s="401"/>
      <c r="P15" s="401"/>
      <c r="Q15" s="594"/>
      <c r="R15" s="595" t="s">
        <v>140</v>
      </c>
      <c r="S15" s="354"/>
      <c r="T15" s="354"/>
      <c r="U15" s="354"/>
      <c r="V15" s="354"/>
      <c r="W15" s="354"/>
      <c r="X15" s="354"/>
      <c r="Y15" s="608"/>
      <c r="Z15" s="628" t="s">
        <v>140</v>
      </c>
      <c r="AA15" s="628"/>
      <c r="AB15" s="628"/>
      <c r="AC15" s="628"/>
      <c r="AD15" s="629" t="s">
        <v>140</v>
      </c>
      <c r="AE15" s="629"/>
      <c r="AF15" s="629"/>
      <c r="AG15" s="629"/>
      <c r="AH15" s="629"/>
      <c r="AI15" s="629"/>
      <c r="AJ15" s="629"/>
      <c r="AK15" s="629"/>
      <c r="AL15" s="598" t="s">
        <v>140</v>
      </c>
      <c r="AM15" s="342"/>
      <c r="AN15" s="342"/>
      <c r="AO15" s="630"/>
      <c r="AP15" s="593" t="s">
        <v>344</v>
      </c>
      <c r="AQ15" s="401"/>
      <c r="AR15" s="401"/>
      <c r="AS15" s="401"/>
      <c r="AT15" s="401"/>
      <c r="AU15" s="401"/>
      <c r="AV15" s="401"/>
      <c r="AW15" s="401"/>
      <c r="AX15" s="401"/>
      <c r="AY15" s="401"/>
      <c r="AZ15" s="401"/>
      <c r="BA15" s="401"/>
      <c r="BB15" s="401"/>
      <c r="BC15" s="401"/>
      <c r="BD15" s="401"/>
      <c r="BE15" s="401"/>
      <c r="BF15" s="594"/>
      <c r="BG15" s="595">
        <v>946637</v>
      </c>
      <c r="BH15" s="354"/>
      <c r="BI15" s="354"/>
      <c r="BJ15" s="354"/>
      <c r="BK15" s="354"/>
      <c r="BL15" s="354"/>
      <c r="BM15" s="354"/>
      <c r="BN15" s="608"/>
      <c r="BO15" s="628">
        <v>4.4000000000000004</v>
      </c>
      <c r="BP15" s="628"/>
      <c r="BQ15" s="628"/>
      <c r="BR15" s="628"/>
      <c r="BS15" s="629" t="s">
        <v>140</v>
      </c>
      <c r="BT15" s="629"/>
      <c r="BU15" s="629"/>
      <c r="BV15" s="629"/>
      <c r="BW15" s="629"/>
      <c r="BX15" s="629"/>
      <c r="BY15" s="629"/>
      <c r="BZ15" s="629"/>
      <c r="CA15" s="629"/>
      <c r="CB15" s="649"/>
      <c r="CD15" s="593" t="s">
        <v>346</v>
      </c>
      <c r="CE15" s="401"/>
      <c r="CF15" s="401"/>
      <c r="CG15" s="401"/>
      <c r="CH15" s="401"/>
      <c r="CI15" s="401"/>
      <c r="CJ15" s="401"/>
      <c r="CK15" s="401"/>
      <c r="CL15" s="401"/>
      <c r="CM15" s="401"/>
      <c r="CN15" s="401"/>
      <c r="CO15" s="401"/>
      <c r="CP15" s="401"/>
      <c r="CQ15" s="594"/>
      <c r="CR15" s="595">
        <v>6203418</v>
      </c>
      <c r="CS15" s="354"/>
      <c r="CT15" s="354"/>
      <c r="CU15" s="354"/>
      <c r="CV15" s="354"/>
      <c r="CW15" s="354"/>
      <c r="CX15" s="354"/>
      <c r="CY15" s="608"/>
      <c r="CZ15" s="628">
        <v>11</v>
      </c>
      <c r="DA15" s="628"/>
      <c r="DB15" s="628"/>
      <c r="DC15" s="628"/>
      <c r="DD15" s="601">
        <v>1537361</v>
      </c>
      <c r="DE15" s="354"/>
      <c r="DF15" s="354"/>
      <c r="DG15" s="354"/>
      <c r="DH15" s="354"/>
      <c r="DI15" s="354"/>
      <c r="DJ15" s="354"/>
      <c r="DK15" s="354"/>
      <c r="DL15" s="354"/>
      <c r="DM15" s="354"/>
      <c r="DN15" s="354"/>
      <c r="DO15" s="354"/>
      <c r="DP15" s="608"/>
      <c r="DQ15" s="601">
        <v>3946025</v>
      </c>
      <c r="DR15" s="354"/>
      <c r="DS15" s="354"/>
      <c r="DT15" s="354"/>
      <c r="DU15" s="354"/>
      <c r="DV15" s="354"/>
      <c r="DW15" s="354"/>
      <c r="DX15" s="354"/>
      <c r="DY15" s="354"/>
      <c r="DZ15" s="354"/>
      <c r="EA15" s="354"/>
      <c r="EB15" s="354"/>
      <c r="EC15" s="626"/>
    </row>
    <row r="16" spans="2:143" ht="11.25" customHeight="1" x14ac:dyDescent="0.2">
      <c r="B16" s="593" t="s">
        <v>347</v>
      </c>
      <c r="C16" s="401"/>
      <c r="D16" s="401"/>
      <c r="E16" s="401"/>
      <c r="F16" s="401"/>
      <c r="G16" s="401"/>
      <c r="H16" s="401"/>
      <c r="I16" s="401"/>
      <c r="J16" s="401"/>
      <c r="K16" s="401"/>
      <c r="L16" s="401"/>
      <c r="M16" s="401"/>
      <c r="N16" s="401"/>
      <c r="O16" s="401"/>
      <c r="P16" s="401"/>
      <c r="Q16" s="594"/>
      <c r="R16" s="595">
        <v>62342</v>
      </c>
      <c r="S16" s="354"/>
      <c r="T16" s="354"/>
      <c r="U16" s="354"/>
      <c r="V16" s="354"/>
      <c r="W16" s="354"/>
      <c r="X16" s="354"/>
      <c r="Y16" s="608"/>
      <c r="Z16" s="628">
        <v>0.1</v>
      </c>
      <c r="AA16" s="628"/>
      <c r="AB16" s="628"/>
      <c r="AC16" s="628"/>
      <c r="AD16" s="629">
        <v>62342</v>
      </c>
      <c r="AE16" s="629"/>
      <c r="AF16" s="629"/>
      <c r="AG16" s="629"/>
      <c r="AH16" s="629"/>
      <c r="AI16" s="629"/>
      <c r="AJ16" s="629"/>
      <c r="AK16" s="629"/>
      <c r="AL16" s="598">
        <v>0.2</v>
      </c>
      <c r="AM16" s="342"/>
      <c r="AN16" s="342"/>
      <c r="AO16" s="630"/>
      <c r="AP16" s="593" t="s">
        <v>348</v>
      </c>
      <c r="AQ16" s="401"/>
      <c r="AR16" s="401"/>
      <c r="AS16" s="401"/>
      <c r="AT16" s="401"/>
      <c r="AU16" s="401"/>
      <c r="AV16" s="401"/>
      <c r="AW16" s="401"/>
      <c r="AX16" s="401"/>
      <c r="AY16" s="401"/>
      <c r="AZ16" s="401"/>
      <c r="BA16" s="401"/>
      <c r="BB16" s="401"/>
      <c r="BC16" s="401"/>
      <c r="BD16" s="401"/>
      <c r="BE16" s="401"/>
      <c r="BF16" s="594"/>
      <c r="BG16" s="595" t="s">
        <v>140</v>
      </c>
      <c r="BH16" s="354"/>
      <c r="BI16" s="354"/>
      <c r="BJ16" s="354"/>
      <c r="BK16" s="354"/>
      <c r="BL16" s="354"/>
      <c r="BM16" s="354"/>
      <c r="BN16" s="608"/>
      <c r="BO16" s="628" t="s">
        <v>140</v>
      </c>
      <c r="BP16" s="628"/>
      <c r="BQ16" s="628"/>
      <c r="BR16" s="628"/>
      <c r="BS16" s="629" t="s">
        <v>140</v>
      </c>
      <c r="BT16" s="629"/>
      <c r="BU16" s="629"/>
      <c r="BV16" s="629"/>
      <c r="BW16" s="629"/>
      <c r="BX16" s="629"/>
      <c r="BY16" s="629"/>
      <c r="BZ16" s="629"/>
      <c r="CA16" s="629"/>
      <c r="CB16" s="649"/>
      <c r="CD16" s="593" t="s">
        <v>349</v>
      </c>
      <c r="CE16" s="401"/>
      <c r="CF16" s="401"/>
      <c r="CG16" s="401"/>
      <c r="CH16" s="401"/>
      <c r="CI16" s="401"/>
      <c r="CJ16" s="401"/>
      <c r="CK16" s="401"/>
      <c r="CL16" s="401"/>
      <c r="CM16" s="401"/>
      <c r="CN16" s="401"/>
      <c r="CO16" s="401"/>
      <c r="CP16" s="401"/>
      <c r="CQ16" s="594"/>
      <c r="CR16" s="595" t="s">
        <v>140</v>
      </c>
      <c r="CS16" s="354"/>
      <c r="CT16" s="354"/>
      <c r="CU16" s="354"/>
      <c r="CV16" s="354"/>
      <c r="CW16" s="354"/>
      <c r="CX16" s="354"/>
      <c r="CY16" s="608"/>
      <c r="CZ16" s="628" t="s">
        <v>140</v>
      </c>
      <c r="DA16" s="628"/>
      <c r="DB16" s="628"/>
      <c r="DC16" s="628"/>
      <c r="DD16" s="601" t="s">
        <v>140</v>
      </c>
      <c r="DE16" s="354"/>
      <c r="DF16" s="354"/>
      <c r="DG16" s="354"/>
      <c r="DH16" s="354"/>
      <c r="DI16" s="354"/>
      <c r="DJ16" s="354"/>
      <c r="DK16" s="354"/>
      <c r="DL16" s="354"/>
      <c r="DM16" s="354"/>
      <c r="DN16" s="354"/>
      <c r="DO16" s="354"/>
      <c r="DP16" s="608"/>
      <c r="DQ16" s="601" t="s">
        <v>140</v>
      </c>
      <c r="DR16" s="354"/>
      <c r="DS16" s="354"/>
      <c r="DT16" s="354"/>
      <c r="DU16" s="354"/>
      <c r="DV16" s="354"/>
      <c r="DW16" s="354"/>
      <c r="DX16" s="354"/>
      <c r="DY16" s="354"/>
      <c r="DZ16" s="354"/>
      <c r="EA16" s="354"/>
      <c r="EB16" s="354"/>
      <c r="EC16" s="626"/>
    </row>
    <row r="17" spans="2:133" ht="11.25" customHeight="1" x14ac:dyDescent="0.2">
      <c r="B17" s="593" t="s">
        <v>350</v>
      </c>
      <c r="C17" s="401"/>
      <c r="D17" s="401"/>
      <c r="E17" s="401"/>
      <c r="F17" s="401"/>
      <c r="G17" s="401"/>
      <c r="H17" s="401"/>
      <c r="I17" s="401"/>
      <c r="J17" s="401"/>
      <c r="K17" s="401"/>
      <c r="L17" s="401"/>
      <c r="M17" s="401"/>
      <c r="N17" s="401"/>
      <c r="O17" s="401"/>
      <c r="P17" s="401"/>
      <c r="Q17" s="594"/>
      <c r="R17" s="595">
        <v>317890</v>
      </c>
      <c r="S17" s="354"/>
      <c r="T17" s="354"/>
      <c r="U17" s="354"/>
      <c r="V17" s="354"/>
      <c r="W17" s="354"/>
      <c r="X17" s="354"/>
      <c r="Y17" s="608"/>
      <c r="Z17" s="628">
        <v>0.5</v>
      </c>
      <c r="AA17" s="628"/>
      <c r="AB17" s="628"/>
      <c r="AC17" s="628"/>
      <c r="AD17" s="629">
        <v>317890</v>
      </c>
      <c r="AE17" s="629"/>
      <c r="AF17" s="629"/>
      <c r="AG17" s="629"/>
      <c r="AH17" s="629"/>
      <c r="AI17" s="629"/>
      <c r="AJ17" s="629"/>
      <c r="AK17" s="629"/>
      <c r="AL17" s="598">
        <v>1.1000000000000001</v>
      </c>
      <c r="AM17" s="342"/>
      <c r="AN17" s="342"/>
      <c r="AO17" s="630"/>
      <c r="AP17" s="593" t="s">
        <v>351</v>
      </c>
      <c r="AQ17" s="401"/>
      <c r="AR17" s="401"/>
      <c r="AS17" s="401"/>
      <c r="AT17" s="401"/>
      <c r="AU17" s="401"/>
      <c r="AV17" s="401"/>
      <c r="AW17" s="401"/>
      <c r="AX17" s="401"/>
      <c r="AY17" s="401"/>
      <c r="AZ17" s="401"/>
      <c r="BA17" s="401"/>
      <c r="BB17" s="401"/>
      <c r="BC17" s="401"/>
      <c r="BD17" s="401"/>
      <c r="BE17" s="401"/>
      <c r="BF17" s="594"/>
      <c r="BG17" s="595" t="s">
        <v>140</v>
      </c>
      <c r="BH17" s="354"/>
      <c r="BI17" s="354"/>
      <c r="BJ17" s="354"/>
      <c r="BK17" s="354"/>
      <c r="BL17" s="354"/>
      <c r="BM17" s="354"/>
      <c r="BN17" s="608"/>
      <c r="BO17" s="628" t="s">
        <v>140</v>
      </c>
      <c r="BP17" s="628"/>
      <c r="BQ17" s="628"/>
      <c r="BR17" s="628"/>
      <c r="BS17" s="629" t="s">
        <v>140</v>
      </c>
      <c r="BT17" s="629"/>
      <c r="BU17" s="629"/>
      <c r="BV17" s="629"/>
      <c r="BW17" s="629"/>
      <c r="BX17" s="629"/>
      <c r="BY17" s="629"/>
      <c r="BZ17" s="629"/>
      <c r="CA17" s="629"/>
      <c r="CB17" s="649"/>
      <c r="CD17" s="593" t="s">
        <v>353</v>
      </c>
      <c r="CE17" s="401"/>
      <c r="CF17" s="401"/>
      <c r="CG17" s="401"/>
      <c r="CH17" s="401"/>
      <c r="CI17" s="401"/>
      <c r="CJ17" s="401"/>
      <c r="CK17" s="401"/>
      <c r="CL17" s="401"/>
      <c r="CM17" s="401"/>
      <c r="CN17" s="401"/>
      <c r="CO17" s="401"/>
      <c r="CP17" s="401"/>
      <c r="CQ17" s="594"/>
      <c r="CR17" s="595">
        <v>3152983</v>
      </c>
      <c r="CS17" s="354"/>
      <c r="CT17" s="354"/>
      <c r="CU17" s="354"/>
      <c r="CV17" s="354"/>
      <c r="CW17" s="354"/>
      <c r="CX17" s="354"/>
      <c r="CY17" s="608"/>
      <c r="CZ17" s="628">
        <v>5.6</v>
      </c>
      <c r="DA17" s="628"/>
      <c r="DB17" s="628"/>
      <c r="DC17" s="628"/>
      <c r="DD17" s="601" t="s">
        <v>140</v>
      </c>
      <c r="DE17" s="354"/>
      <c r="DF17" s="354"/>
      <c r="DG17" s="354"/>
      <c r="DH17" s="354"/>
      <c r="DI17" s="354"/>
      <c r="DJ17" s="354"/>
      <c r="DK17" s="354"/>
      <c r="DL17" s="354"/>
      <c r="DM17" s="354"/>
      <c r="DN17" s="354"/>
      <c r="DO17" s="354"/>
      <c r="DP17" s="608"/>
      <c r="DQ17" s="601">
        <v>3068939</v>
      </c>
      <c r="DR17" s="354"/>
      <c r="DS17" s="354"/>
      <c r="DT17" s="354"/>
      <c r="DU17" s="354"/>
      <c r="DV17" s="354"/>
      <c r="DW17" s="354"/>
      <c r="DX17" s="354"/>
      <c r="DY17" s="354"/>
      <c r="DZ17" s="354"/>
      <c r="EA17" s="354"/>
      <c r="EB17" s="354"/>
      <c r="EC17" s="626"/>
    </row>
    <row r="18" spans="2:133" ht="11.25" customHeight="1" x14ac:dyDescent="0.2">
      <c r="B18" s="593" t="s">
        <v>354</v>
      </c>
      <c r="C18" s="401"/>
      <c r="D18" s="401"/>
      <c r="E18" s="401"/>
      <c r="F18" s="401"/>
      <c r="G18" s="401"/>
      <c r="H18" s="401"/>
      <c r="I18" s="401"/>
      <c r="J18" s="401"/>
      <c r="K18" s="401"/>
      <c r="L18" s="401"/>
      <c r="M18" s="401"/>
      <c r="N18" s="401"/>
      <c r="O18" s="401"/>
      <c r="P18" s="401"/>
      <c r="Q18" s="594"/>
      <c r="R18" s="595">
        <v>215438</v>
      </c>
      <c r="S18" s="354"/>
      <c r="T18" s="354"/>
      <c r="U18" s="354"/>
      <c r="V18" s="354"/>
      <c r="W18" s="354"/>
      <c r="X18" s="354"/>
      <c r="Y18" s="608"/>
      <c r="Z18" s="628">
        <v>0.4</v>
      </c>
      <c r="AA18" s="628"/>
      <c r="AB18" s="628"/>
      <c r="AC18" s="628"/>
      <c r="AD18" s="629">
        <v>215438</v>
      </c>
      <c r="AE18" s="629"/>
      <c r="AF18" s="629"/>
      <c r="AG18" s="629"/>
      <c r="AH18" s="629"/>
      <c r="AI18" s="629"/>
      <c r="AJ18" s="629"/>
      <c r="AK18" s="629"/>
      <c r="AL18" s="598">
        <v>0.7</v>
      </c>
      <c r="AM18" s="342"/>
      <c r="AN18" s="342"/>
      <c r="AO18" s="630"/>
      <c r="AP18" s="593" t="s">
        <v>104</v>
      </c>
      <c r="AQ18" s="401"/>
      <c r="AR18" s="401"/>
      <c r="AS18" s="401"/>
      <c r="AT18" s="401"/>
      <c r="AU18" s="401"/>
      <c r="AV18" s="401"/>
      <c r="AW18" s="401"/>
      <c r="AX18" s="401"/>
      <c r="AY18" s="401"/>
      <c r="AZ18" s="401"/>
      <c r="BA18" s="401"/>
      <c r="BB18" s="401"/>
      <c r="BC18" s="401"/>
      <c r="BD18" s="401"/>
      <c r="BE18" s="401"/>
      <c r="BF18" s="594"/>
      <c r="BG18" s="595" t="s">
        <v>140</v>
      </c>
      <c r="BH18" s="354"/>
      <c r="BI18" s="354"/>
      <c r="BJ18" s="354"/>
      <c r="BK18" s="354"/>
      <c r="BL18" s="354"/>
      <c r="BM18" s="354"/>
      <c r="BN18" s="608"/>
      <c r="BO18" s="628" t="s">
        <v>140</v>
      </c>
      <c r="BP18" s="628"/>
      <c r="BQ18" s="628"/>
      <c r="BR18" s="628"/>
      <c r="BS18" s="629" t="s">
        <v>140</v>
      </c>
      <c r="BT18" s="629"/>
      <c r="BU18" s="629"/>
      <c r="BV18" s="629"/>
      <c r="BW18" s="629"/>
      <c r="BX18" s="629"/>
      <c r="BY18" s="629"/>
      <c r="BZ18" s="629"/>
      <c r="CA18" s="629"/>
      <c r="CB18" s="649"/>
      <c r="CD18" s="593" t="s">
        <v>355</v>
      </c>
      <c r="CE18" s="401"/>
      <c r="CF18" s="401"/>
      <c r="CG18" s="401"/>
      <c r="CH18" s="401"/>
      <c r="CI18" s="401"/>
      <c r="CJ18" s="401"/>
      <c r="CK18" s="401"/>
      <c r="CL18" s="401"/>
      <c r="CM18" s="401"/>
      <c r="CN18" s="401"/>
      <c r="CO18" s="401"/>
      <c r="CP18" s="401"/>
      <c r="CQ18" s="594"/>
      <c r="CR18" s="595">
        <v>21158</v>
      </c>
      <c r="CS18" s="354"/>
      <c r="CT18" s="354"/>
      <c r="CU18" s="354"/>
      <c r="CV18" s="354"/>
      <c r="CW18" s="354"/>
      <c r="CX18" s="354"/>
      <c r="CY18" s="608"/>
      <c r="CZ18" s="628">
        <v>0</v>
      </c>
      <c r="DA18" s="628"/>
      <c r="DB18" s="628"/>
      <c r="DC18" s="628"/>
      <c r="DD18" s="601">
        <v>21158</v>
      </c>
      <c r="DE18" s="354"/>
      <c r="DF18" s="354"/>
      <c r="DG18" s="354"/>
      <c r="DH18" s="354"/>
      <c r="DI18" s="354"/>
      <c r="DJ18" s="354"/>
      <c r="DK18" s="354"/>
      <c r="DL18" s="354"/>
      <c r="DM18" s="354"/>
      <c r="DN18" s="354"/>
      <c r="DO18" s="354"/>
      <c r="DP18" s="608"/>
      <c r="DQ18" s="601">
        <v>8017</v>
      </c>
      <c r="DR18" s="354"/>
      <c r="DS18" s="354"/>
      <c r="DT18" s="354"/>
      <c r="DU18" s="354"/>
      <c r="DV18" s="354"/>
      <c r="DW18" s="354"/>
      <c r="DX18" s="354"/>
      <c r="DY18" s="354"/>
      <c r="DZ18" s="354"/>
      <c r="EA18" s="354"/>
      <c r="EB18" s="354"/>
      <c r="EC18" s="626"/>
    </row>
    <row r="19" spans="2:133" ht="11.25" customHeight="1" x14ac:dyDescent="0.2">
      <c r="B19" s="593" t="s">
        <v>357</v>
      </c>
      <c r="C19" s="401"/>
      <c r="D19" s="401"/>
      <c r="E19" s="401"/>
      <c r="F19" s="401"/>
      <c r="G19" s="401"/>
      <c r="H19" s="401"/>
      <c r="I19" s="401"/>
      <c r="J19" s="401"/>
      <c r="K19" s="401"/>
      <c r="L19" s="401"/>
      <c r="M19" s="401"/>
      <c r="N19" s="401"/>
      <c r="O19" s="401"/>
      <c r="P19" s="401"/>
      <c r="Q19" s="594"/>
      <c r="R19" s="595">
        <v>158614</v>
      </c>
      <c r="S19" s="354"/>
      <c r="T19" s="354"/>
      <c r="U19" s="354"/>
      <c r="V19" s="354"/>
      <c r="W19" s="354"/>
      <c r="X19" s="354"/>
      <c r="Y19" s="608"/>
      <c r="Z19" s="628">
        <v>0.3</v>
      </c>
      <c r="AA19" s="628"/>
      <c r="AB19" s="628"/>
      <c r="AC19" s="628"/>
      <c r="AD19" s="629">
        <v>158614</v>
      </c>
      <c r="AE19" s="629"/>
      <c r="AF19" s="629"/>
      <c r="AG19" s="629"/>
      <c r="AH19" s="629"/>
      <c r="AI19" s="629"/>
      <c r="AJ19" s="629"/>
      <c r="AK19" s="629"/>
      <c r="AL19" s="598">
        <v>0.5</v>
      </c>
      <c r="AM19" s="342"/>
      <c r="AN19" s="342"/>
      <c r="AO19" s="630"/>
      <c r="AP19" s="593" t="s">
        <v>245</v>
      </c>
      <c r="AQ19" s="401"/>
      <c r="AR19" s="401"/>
      <c r="AS19" s="401"/>
      <c r="AT19" s="401"/>
      <c r="AU19" s="401"/>
      <c r="AV19" s="401"/>
      <c r="AW19" s="401"/>
      <c r="AX19" s="401"/>
      <c r="AY19" s="401"/>
      <c r="AZ19" s="401"/>
      <c r="BA19" s="401"/>
      <c r="BB19" s="401"/>
      <c r="BC19" s="401"/>
      <c r="BD19" s="401"/>
      <c r="BE19" s="401"/>
      <c r="BF19" s="594"/>
      <c r="BG19" s="595">
        <v>1234577</v>
      </c>
      <c r="BH19" s="354"/>
      <c r="BI19" s="354"/>
      <c r="BJ19" s="354"/>
      <c r="BK19" s="354"/>
      <c r="BL19" s="354"/>
      <c r="BM19" s="354"/>
      <c r="BN19" s="608"/>
      <c r="BO19" s="628">
        <v>5.7</v>
      </c>
      <c r="BP19" s="628"/>
      <c r="BQ19" s="628"/>
      <c r="BR19" s="628"/>
      <c r="BS19" s="629" t="s">
        <v>140</v>
      </c>
      <c r="BT19" s="629"/>
      <c r="BU19" s="629"/>
      <c r="BV19" s="629"/>
      <c r="BW19" s="629"/>
      <c r="BX19" s="629"/>
      <c r="BY19" s="629"/>
      <c r="BZ19" s="629"/>
      <c r="CA19" s="629"/>
      <c r="CB19" s="649"/>
      <c r="CD19" s="593" t="s">
        <v>358</v>
      </c>
      <c r="CE19" s="401"/>
      <c r="CF19" s="401"/>
      <c r="CG19" s="401"/>
      <c r="CH19" s="401"/>
      <c r="CI19" s="401"/>
      <c r="CJ19" s="401"/>
      <c r="CK19" s="401"/>
      <c r="CL19" s="401"/>
      <c r="CM19" s="401"/>
      <c r="CN19" s="401"/>
      <c r="CO19" s="401"/>
      <c r="CP19" s="401"/>
      <c r="CQ19" s="594"/>
      <c r="CR19" s="595" t="s">
        <v>140</v>
      </c>
      <c r="CS19" s="354"/>
      <c r="CT19" s="354"/>
      <c r="CU19" s="354"/>
      <c r="CV19" s="354"/>
      <c r="CW19" s="354"/>
      <c r="CX19" s="354"/>
      <c r="CY19" s="608"/>
      <c r="CZ19" s="628" t="s">
        <v>140</v>
      </c>
      <c r="DA19" s="628"/>
      <c r="DB19" s="628"/>
      <c r="DC19" s="628"/>
      <c r="DD19" s="601" t="s">
        <v>140</v>
      </c>
      <c r="DE19" s="354"/>
      <c r="DF19" s="354"/>
      <c r="DG19" s="354"/>
      <c r="DH19" s="354"/>
      <c r="DI19" s="354"/>
      <c r="DJ19" s="354"/>
      <c r="DK19" s="354"/>
      <c r="DL19" s="354"/>
      <c r="DM19" s="354"/>
      <c r="DN19" s="354"/>
      <c r="DO19" s="354"/>
      <c r="DP19" s="608"/>
      <c r="DQ19" s="601" t="s">
        <v>140</v>
      </c>
      <c r="DR19" s="354"/>
      <c r="DS19" s="354"/>
      <c r="DT19" s="354"/>
      <c r="DU19" s="354"/>
      <c r="DV19" s="354"/>
      <c r="DW19" s="354"/>
      <c r="DX19" s="354"/>
      <c r="DY19" s="354"/>
      <c r="DZ19" s="354"/>
      <c r="EA19" s="354"/>
      <c r="EB19" s="354"/>
      <c r="EC19" s="626"/>
    </row>
    <row r="20" spans="2:133" ht="11.25" customHeight="1" x14ac:dyDescent="0.2">
      <c r="B20" s="642" t="s">
        <v>359</v>
      </c>
      <c r="C20" s="643"/>
      <c r="D20" s="643"/>
      <c r="E20" s="643"/>
      <c r="F20" s="643"/>
      <c r="G20" s="643"/>
      <c r="H20" s="643"/>
      <c r="I20" s="643"/>
      <c r="J20" s="643"/>
      <c r="K20" s="643"/>
      <c r="L20" s="643"/>
      <c r="M20" s="643"/>
      <c r="N20" s="643"/>
      <c r="O20" s="643"/>
      <c r="P20" s="643"/>
      <c r="Q20" s="644"/>
      <c r="R20" s="595">
        <v>56824</v>
      </c>
      <c r="S20" s="354"/>
      <c r="T20" s="354"/>
      <c r="U20" s="354"/>
      <c r="V20" s="354"/>
      <c r="W20" s="354"/>
      <c r="X20" s="354"/>
      <c r="Y20" s="608"/>
      <c r="Z20" s="628">
        <v>0.1</v>
      </c>
      <c r="AA20" s="628"/>
      <c r="AB20" s="628"/>
      <c r="AC20" s="628"/>
      <c r="AD20" s="629">
        <v>56824</v>
      </c>
      <c r="AE20" s="629"/>
      <c r="AF20" s="629"/>
      <c r="AG20" s="629"/>
      <c r="AH20" s="629"/>
      <c r="AI20" s="629"/>
      <c r="AJ20" s="629"/>
      <c r="AK20" s="629"/>
      <c r="AL20" s="598">
        <v>0.2</v>
      </c>
      <c r="AM20" s="342"/>
      <c r="AN20" s="342"/>
      <c r="AO20" s="630"/>
      <c r="AP20" s="593" t="s">
        <v>360</v>
      </c>
      <c r="AQ20" s="401"/>
      <c r="AR20" s="401"/>
      <c r="AS20" s="401"/>
      <c r="AT20" s="401"/>
      <c r="AU20" s="401"/>
      <c r="AV20" s="401"/>
      <c r="AW20" s="401"/>
      <c r="AX20" s="401"/>
      <c r="AY20" s="401"/>
      <c r="AZ20" s="401"/>
      <c r="BA20" s="401"/>
      <c r="BB20" s="401"/>
      <c r="BC20" s="401"/>
      <c r="BD20" s="401"/>
      <c r="BE20" s="401"/>
      <c r="BF20" s="594"/>
      <c r="BG20" s="595">
        <v>1234577</v>
      </c>
      <c r="BH20" s="354"/>
      <c r="BI20" s="354"/>
      <c r="BJ20" s="354"/>
      <c r="BK20" s="354"/>
      <c r="BL20" s="354"/>
      <c r="BM20" s="354"/>
      <c r="BN20" s="608"/>
      <c r="BO20" s="628">
        <v>5.7</v>
      </c>
      <c r="BP20" s="628"/>
      <c r="BQ20" s="628"/>
      <c r="BR20" s="628"/>
      <c r="BS20" s="629" t="s">
        <v>140</v>
      </c>
      <c r="BT20" s="629"/>
      <c r="BU20" s="629"/>
      <c r="BV20" s="629"/>
      <c r="BW20" s="629"/>
      <c r="BX20" s="629"/>
      <c r="BY20" s="629"/>
      <c r="BZ20" s="629"/>
      <c r="CA20" s="629"/>
      <c r="CB20" s="649"/>
      <c r="CD20" s="593" t="s">
        <v>188</v>
      </c>
      <c r="CE20" s="401"/>
      <c r="CF20" s="401"/>
      <c r="CG20" s="401"/>
      <c r="CH20" s="401"/>
      <c r="CI20" s="401"/>
      <c r="CJ20" s="401"/>
      <c r="CK20" s="401"/>
      <c r="CL20" s="401"/>
      <c r="CM20" s="401"/>
      <c r="CN20" s="401"/>
      <c r="CO20" s="401"/>
      <c r="CP20" s="401"/>
      <c r="CQ20" s="594"/>
      <c r="CR20" s="595">
        <v>56358555</v>
      </c>
      <c r="CS20" s="354"/>
      <c r="CT20" s="354"/>
      <c r="CU20" s="354"/>
      <c r="CV20" s="354"/>
      <c r="CW20" s="354"/>
      <c r="CX20" s="354"/>
      <c r="CY20" s="608"/>
      <c r="CZ20" s="628">
        <v>100</v>
      </c>
      <c r="DA20" s="628"/>
      <c r="DB20" s="628"/>
      <c r="DC20" s="628"/>
      <c r="DD20" s="601">
        <v>6425340</v>
      </c>
      <c r="DE20" s="354"/>
      <c r="DF20" s="354"/>
      <c r="DG20" s="354"/>
      <c r="DH20" s="354"/>
      <c r="DI20" s="354"/>
      <c r="DJ20" s="354"/>
      <c r="DK20" s="354"/>
      <c r="DL20" s="354"/>
      <c r="DM20" s="354"/>
      <c r="DN20" s="354"/>
      <c r="DO20" s="354"/>
      <c r="DP20" s="608"/>
      <c r="DQ20" s="601">
        <v>40425486</v>
      </c>
      <c r="DR20" s="354"/>
      <c r="DS20" s="354"/>
      <c r="DT20" s="354"/>
      <c r="DU20" s="354"/>
      <c r="DV20" s="354"/>
      <c r="DW20" s="354"/>
      <c r="DX20" s="354"/>
      <c r="DY20" s="354"/>
      <c r="DZ20" s="354"/>
      <c r="EA20" s="354"/>
      <c r="EB20" s="354"/>
      <c r="EC20" s="626"/>
    </row>
    <row r="21" spans="2:133" ht="11.25" customHeight="1" x14ac:dyDescent="0.2">
      <c r="B21" s="593" t="s">
        <v>334</v>
      </c>
      <c r="C21" s="401"/>
      <c r="D21" s="401"/>
      <c r="E21" s="401"/>
      <c r="F21" s="401"/>
      <c r="G21" s="401"/>
      <c r="H21" s="401"/>
      <c r="I21" s="401"/>
      <c r="J21" s="401"/>
      <c r="K21" s="401"/>
      <c r="L21" s="401"/>
      <c r="M21" s="401"/>
      <c r="N21" s="401"/>
      <c r="O21" s="401"/>
      <c r="P21" s="401"/>
      <c r="Q21" s="594"/>
      <c r="R21" s="595">
        <v>4483604</v>
      </c>
      <c r="S21" s="354"/>
      <c r="T21" s="354"/>
      <c r="U21" s="354"/>
      <c r="V21" s="354"/>
      <c r="W21" s="354"/>
      <c r="X21" s="354"/>
      <c r="Y21" s="608"/>
      <c r="Z21" s="628">
        <v>7.5</v>
      </c>
      <c r="AA21" s="628"/>
      <c r="AB21" s="628"/>
      <c r="AC21" s="628"/>
      <c r="AD21" s="629">
        <v>3874434</v>
      </c>
      <c r="AE21" s="629"/>
      <c r="AF21" s="629"/>
      <c r="AG21" s="629"/>
      <c r="AH21" s="629"/>
      <c r="AI21" s="629"/>
      <c r="AJ21" s="629"/>
      <c r="AK21" s="629"/>
      <c r="AL21" s="598">
        <v>13.4</v>
      </c>
      <c r="AM21" s="342"/>
      <c r="AN21" s="342"/>
      <c r="AO21" s="630"/>
      <c r="AP21" s="593" t="s">
        <v>362</v>
      </c>
      <c r="AQ21" s="652"/>
      <c r="AR21" s="652"/>
      <c r="AS21" s="652"/>
      <c r="AT21" s="652"/>
      <c r="AU21" s="652"/>
      <c r="AV21" s="652"/>
      <c r="AW21" s="652"/>
      <c r="AX21" s="652"/>
      <c r="AY21" s="652"/>
      <c r="AZ21" s="652"/>
      <c r="BA21" s="652"/>
      <c r="BB21" s="652"/>
      <c r="BC21" s="652"/>
      <c r="BD21" s="652"/>
      <c r="BE21" s="652"/>
      <c r="BF21" s="653"/>
      <c r="BG21" s="595">
        <v>20740</v>
      </c>
      <c r="BH21" s="354"/>
      <c r="BI21" s="354"/>
      <c r="BJ21" s="354"/>
      <c r="BK21" s="354"/>
      <c r="BL21" s="354"/>
      <c r="BM21" s="354"/>
      <c r="BN21" s="608"/>
      <c r="BO21" s="628">
        <v>0.1</v>
      </c>
      <c r="BP21" s="628"/>
      <c r="BQ21" s="628"/>
      <c r="BR21" s="628"/>
      <c r="BS21" s="629" t="s">
        <v>140</v>
      </c>
      <c r="BT21" s="629"/>
      <c r="BU21" s="629"/>
      <c r="BV21" s="629"/>
      <c r="BW21" s="629"/>
      <c r="BX21" s="629"/>
      <c r="BY21" s="629"/>
      <c r="BZ21" s="629"/>
      <c r="CA21" s="629"/>
      <c r="CB21" s="649"/>
      <c r="CD21" s="573"/>
      <c r="CE21" s="574"/>
      <c r="CF21" s="574"/>
      <c r="CG21" s="574"/>
      <c r="CH21" s="574"/>
      <c r="CI21" s="574"/>
      <c r="CJ21" s="574"/>
      <c r="CK21" s="574"/>
      <c r="CL21" s="574"/>
      <c r="CM21" s="574"/>
      <c r="CN21" s="574"/>
      <c r="CO21" s="574"/>
      <c r="CP21" s="574"/>
      <c r="CQ21" s="575"/>
      <c r="CR21" s="662"/>
      <c r="CS21" s="663"/>
      <c r="CT21" s="663"/>
      <c r="CU21" s="663"/>
      <c r="CV21" s="663"/>
      <c r="CW21" s="663"/>
      <c r="CX21" s="663"/>
      <c r="CY21" s="664"/>
      <c r="CZ21" s="665"/>
      <c r="DA21" s="665"/>
      <c r="DB21" s="665"/>
      <c r="DC21" s="665"/>
      <c r="DD21" s="666"/>
      <c r="DE21" s="663"/>
      <c r="DF21" s="663"/>
      <c r="DG21" s="663"/>
      <c r="DH21" s="663"/>
      <c r="DI21" s="663"/>
      <c r="DJ21" s="663"/>
      <c r="DK21" s="663"/>
      <c r="DL21" s="663"/>
      <c r="DM21" s="663"/>
      <c r="DN21" s="663"/>
      <c r="DO21" s="663"/>
      <c r="DP21" s="664"/>
      <c r="DQ21" s="666"/>
      <c r="DR21" s="663"/>
      <c r="DS21" s="663"/>
      <c r="DT21" s="663"/>
      <c r="DU21" s="663"/>
      <c r="DV21" s="663"/>
      <c r="DW21" s="663"/>
      <c r="DX21" s="663"/>
      <c r="DY21" s="663"/>
      <c r="DZ21" s="663"/>
      <c r="EA21" s="663"/>
      <c r="EB21" s="663"/>
      <c r="EC21" s="667"/>
    </row>
    <row r="22" spans="2:133" ht="11.25" customHeight="1" x14ac:dyDescent="0.2">
      <c r="B22" s="593" t="s">
        <v>287</v>
      </c>
      <c r="C22" s="401"/>
      <c r="D22" s="401"/>
      <c r="E22" s="401"/>
      <c r="F22" s="401"/>
      <c r="G22" s="401"/>
      <c r="H22" s="401"/>
      <c r="I22" s="401"/>
      <c r="J22" s="401"/>
      <c r="K22" s="401"/>
      <c r="L22" s="401"/>
      <c r="M22" s="401"/>
      <c r="N22" s="401"/>
      <c r="O22" s="401"/>
      <c r="P22" s="401"/>
      <c r="Q22" s="594"/>
      <c r="R22" s="595">
        <v>3874434</v>
      </c>
      <c r="S22" s="354"/>
      <c r="T22" s="354"/>
      <c r="U22" s="354"/>
      <c r="V22" s="354"/>
      <c r="W22" s="354"/>
      <c r="X22" s="354"/>
      <c r="Y22" s="608"/>
      <c r="Z22" s="628">
        <v>6.4</v>
      </c>
      <c r="AA22" s="628"/>
      <c r="AB22" s="628"/>
      <c r="AC22" s="628"/>
      <c r="AD22" s="629">
        <v>3874434</v>
      </c>
      <c r="AE22" s="629"/>
      <c r="AF22" s="629"/>
      <c r="AG22" s="629"/>
      <c r="AH22" s="629"/>
      <c r="AI22" s="629"/>
      <c r="AJ22" s="629"/>
      <c r="AK22" s="629"/>
      <c r="AL22" s="598">
        <v>13.4</v>
      </c>
      <c r="AM22" s="342"/>
      <c r="AN22" s="342"/>
      <c r="AO22" s="630"/>
      <c r="AP22" s="593" t="s">
        <v>364</v>
      </c>
      <c r="AQ22" s="652"/>
      <c r="AR22" s="652"/>
      <c r="AS22" s="652"/>
      <c r="AT22" s="652"/>
      <c r="AU22" s="652"/>
      <c r="AV22" s="652"/>
      <c r="AW22" s="652"/>
      <c r="AX22" s="652"/>
      <c r="AY22" s="652"/>
      <c r="AZ22" s="652"/>
      <c r="BA22" s="652"/>
      <c r="BB22" s="652"/>
      <c r="BC22" s="652"/>
      <c r="BD22" s="652"/>
      <c r="BE22" s="652"/>
      <c r="BF22" s="653"/>
      <c r="BG22" s="595" t="s">
        <v>140</v>
      </c>
      <c r="BH22" s="354"/>
      <c r="BI22" s="354"/>
      <c r="BJ22" s="354"/>
      <c r="BK22" s="354"/>
      <c r="BL22" s="354"/>
      <c r="BM22" s="354"/>
      <c r="BN22" s="608"/>
      <c r="BO22" s="628" t="s">
        <v>140</v>
      </c>
      <c r="BP22" s="628"/>
      <c r="BQ22" s="628"/>
      <c r="BR22" s="628"/>
      <c r="BS22" s="629" t="s">
        <v>140</v>
      </c>
      <c r="BT22" s="629"/>
      <c r="BU22" s="629"/>
      <c r="BV22" s="629"/>
      <c r="BW22" s="629"/>
      <c r="BX22" s="629"/>
      <c r="BY22" s="629"/>
      <c r="BZ22" s="629"/>
      <c r="CA22" s="629"/>
      <c r="CB22" s="649"/>
      <c r="CD22" s="508" t="s">
        <v>365</v>
      </c>
      <c r="CE22" s="509"/>
      <c r="CF22" s="509"/>
      <c r="CG22" s="509"/>
      <c r="CH22" s="509"/>
      <c r="CI22" s="509"/>
      <c r="CJ22" s="509"/>
      <c r="CK22" s="509"/>
      <c r="CL22" s="509"/>
      <c r="CM22" s="509"/>
      <c r="CN22" s="509"/>
      <c r="CO22" s="509"/>
      <c r="CP22" s="509"/>
      <c r="CQ22" s="509"/>
      <c r="CR22" s="509"/>
      <c r="CS22" s="509"/>
      <c r="CT22" s="509"/>
      <c r="CU22" s="509"/>
      <c r="CV22" s="509"/>
      <c r="CW22" s="509"/>
      <c r="CX22" s="509"/>
      <c r="CY22" s="509"/>
      <c r="CZ22" s="509"/>
      <c r="DA22" s="509"/>
      <c r="DB22" s="509"/>
      <c r="DC22" s="509"/>
      <c r="DD22" s="509"/>
      <c r="DE22" s="509"/>
      <c r="DF22" s="509"/>
      <c r="DG22" s="509"/>
      <c r="DH22" s="509"/>
      <c r="DI22" s="509"/>
      <c r="DJ22" s="509"/>
      <c r="DK22" s="509"/>
      <c r="DL22" s="509"/>
      <c r="DM22" s="509"/>
      <c r="DN22" s="509"/>
      <c r="DO22" s="509"/>
      <c r="DP22" s="509"/>
      <c r="DQ22" s="509"/>
      <c r="DR22" s="509"/>
      <c r="DS22" s="509"/>
      <c r="DT22" s="509"/>
      <c r="DU22" s="509"/>
      <c r="DV22" s="509"/>
      <c r="DW22" s="509"/>
      <c r="DX22" s="509"/>
      <c r="DY22" s="509"/>
      <c r="DZ22" s="509"/>
      <c r="EA22" s="509"/>
      <c r="EB22" s="509"/>
      <c r="EC22" s="551"/>
    </row>
    <row r="23" spans="2:133" ht="11.25" customHeight="1" x14ac:dyDescent="0.2">
      <c r="B23" s="593" t="s">
        <v>284</v>
      </c>
      <c r="C23" s="401"/>
      <c r="D23" s="401"/>
      <c r="E23" s="401"/>
      <c r="F23" s="401"/>
      <c r="G23" s="401"/>
      <c r="H23" s="401"/>
      <c r="I23" s="401"/>
      <c r="J23" s="401"/>
      <c r="K23" s="401"/>
      <c r="L23" s="401"/>
      <c r="M23" s="401"/>
      <c r="N23" s="401"/>
      <c r="O23" s="401"/>
      <c r="P23" s="401"/>
      <c r="Q23" s="594"/>
      <c r="R23" s="595">
        <v>609115</v>
      </c>
      <c r="S23" s="354"/>
      <c r="T23" s="354"/>
      <c r="U23" s="354"/>
      <c r="V23" s="354"/>
      <c r="W23" s="354"/>
      <c r="X23" s="354"/>
      <c r="Y23" s="608"/>
      <c r="Z23" s="628">
        <v>1</v>
      </c>
      <c r="AA23" s="628"/>
      <c r="AB23" s="628"/>
      <c r="AC23" s="628"/>
      <c r="AD23" s="629" t="s">
        <v>140</v>
      </c>
      <c r="AE23" s="629"/>
      <c r="AF23" s="629"/>
      <c r="AG23" s="629"/>
      <c r="AH23" s="629"/>
      <c r="AI23" s="629"/>
      <c r="AJ23" s="629"/>
      <c r="AK23" s="629"/>
      <c r="AL23" s="598" t="s">
        <v>140</v>
      </c>
      <c r="AM23" s="342"/>
      <c r="AN23" s="342"/>
      <c r="AO23" s="630"/>
      <c r="AP23" s="593" t="s">
        <v>61</v>
      </c>
      <c r="AQ23" s="652"/>
      <c r="AR23" s="652"/>
      <c r="AS23" s="652"/>
      <c r="AT23" s="652"/>
      <c r="AU23" s="652"/>
      <c r="AV23" s="652"/>
      <c r="AW23" s="652"/>
      <c r="AX23" s="652"/>
      <c r="AY23" s="652"/>
      <c r="AZ23" s="652"/>
      <c r="BA23" s="652"/>
      <c r="BB23" s="652"/>
      <c r="BC23" s="652"/>
      <c r="BD23" s="652"/>
      <c r="BE23" s="652"/>
      <c r="BF23" s="653"/>
      <c r="BG23" s="595">
        <v>1213837</v>
      </c>
      <c r="BH23" s="354"/>
      <c r="BI23" s="354"/>
      <c r="BJ23" s="354"/>
      <c r="BK23" s="354"/>
      <c r="BL23" s="354"/>
      <c r="BM23" s="354"/>
      <c r="BN23" s="608"/>
      <c r="BO23" s="628">
        <v>5.6</v>
      </c>
      <c r="BP23" s="628"/>
      <c r="BQ23" s="628"/>
      <c r="BR23" s="628"/>
      <c r="BS23" s="629" t="s">
        <v>140</v>
      </c>
      <c r="BT23" s="629"/>
      <c r="BU23" s="629"/>
      <c r="BV23" s="629"/>
      <c r="BW23" s="629"/>
      <c r="BX23" s="629"/>
      <c r="BY23" s="629"/>
      <c r="BZ23" s="629"/>
      <c r="CA23" s="629"/>
      <c r="CB23" s="649"/>
      <c r="CD23" s="508" t="s">
        <v>307</v>
      </c>
      <c r="CE23" s="509"/>
      <c r="CF23" s="509"/>
      <c r="CG23" s="509"/>
      <c r="CH23" s="509"/>
      <c r="CI23" s="509"/>
      <c r="CJ23" s="509"/>
      <c r="CK23" s="509"/>
      <c r="CL23" s="509"/>
      <c r="CM23" s="509"/>
      <c r="CN23" s="509"/>
      <c r="CO23" s="509"/>
      <c r="CP23" s="509"/>
      <c r="CQ23" s="551"/>
      <c r="CR23" s="508" t="s">
        <v>366</v>
      </c>
      <c r="CS23" s="509"/>
      <c r="CT23" s="509"/>
      <c r="CU23" s="509"/>
      <c r="CV23" s="509"/>
      <c r="CW23" s="509"/>
      <c r="CX23" s="509"/>
      <c r="CY23" s="551"/>
      <c r="CZ23" s="508" t="s">
        <v>370</v>
      </c>
      <c r="DA23" s="509"/>
      <c r="DB23" s="509"/>
      <c r="DC23" s="551"/>
      <c r="DD23" s="508" t="s">
        <v>290</v>
      </c>
      <c r="DE23" s="509"/>
      <c r="DF23" s="509"/>
      <c r="DG23" s="509"/>
      <c r="DH23" s="509"/>
      <c r="DI23" s="509"/>
      <c r="DJ23" s="509"/>
      <c r="DK23" s="551"/>
      <c r="DL23" s="654" t="s">
        <v>372</v>
      </c>
      <c r="DM23" s="655"/>
      <c r="DN23" s="655"/>
      <c r="DO23" s="655"/>
      <c r="DP23" s="655"/>
      <c r="DQ23" s="655"/>
      <c r="DR23" s="655"/>
      <c r="DS23" s="655"/>
      <c r="DT23" s="655"/>
      <c r="DU23" s="655"/>
      <c r="DV23" s="656"/>
      <c r="DW23" s="508" t="s">
        <v>373</v>
      </c>
      <c r="DX23" s="509"/>
      <c r="DY23" s="509"/>
      <c r="DZ23" s="509"/>
      <c r="EA23" s="509"/>
      <c r="EB23" s="509"/>
      <c r="EC23" s="551"/>
    </row>
    <row r="24" spans="2:133" ht="11.25" customHeight="1" x14ac:dyDescent="0.2">
      <c r="B24" s="593" t="s">
        <v>374</v>
      </c>
      <c r="C24" s="401"/>
      <c r="D24" s="401"/>
      <c r="E24" s="401"/>
      <c r="F24" s="401"/>
      <c r="G24" s="401"/>
      <c r="H24" s="401"/>
      <c r="I24" s="401"/>
      <c r="J24" s="401"/>
      <c r="K24" s="401"/>
      <c r="L24" s="401"/>
      <c r="M24" s="401"/>
      <c r="N24" s="401"/>
      <c r="O24" s="401"/>
      <c r="P24" s="401"/>
      <c r="Q24" s="594"/>
      <c r="R24" s="595">
        <v>55</v>
      </c>
      <c r="S24" s="354"/>
      <c r="T24" s="354"/>
      <c r="U24" s="354"/>
      <c r="V24" s="354"/>
      <c r="W24" s="354"/>
      <c r="X24" s="354"/>
      <c r="Y24" s="608"/>
      <c r="Z24" s="628">
        <v>0</v>
      </c>
      <c r="AA24" s="628"/>
      <c r="AB24" s="628"/>
      <c r="AC24" s="628"/>
      <c r="AD24" s="629" t="s">
        <v>140</v>
      </c>
      <c r="AE24" s="629"/>
      <c r="AF24" s="629"/>
      <c r="AG24" s="629"/>
      <c r="AH24" s="629"/>
      <c r="AI24" s="629"/>
      <c r="AJ24" s="629"/>
      <c r="AK24" s="629"/>
      <c r="AL24" s="598" t="s">
        <v>140</v>
      </c>
      <c r="AM24" s="342"/>
      <c r="AN24" s="342"/>
      <c r="AO24" s="630"/>
      <c r="AP24" s="593" t="s">
        <v>375</v>
      </c>
      <c r="AQ24" s="652"/>
      <c r="AR24" s="652"/>
      <c r="AS24" s="652"/>
      <c r="AT24" s="652"/>
      <c r="AU24" s="652"/>
      <c r="AV24" s="652"/>
      <c r="AW24" s="652"/>
      <c r="AX24" s="652"/>
      <c r="AY24" s="652"/>
      <c r="AZ24" s="652"/>
      <c r="BA24" s="652"/>
      <c r="BB24" s="652"/>
      <c r="BC24" s="652"/>
      <c r="BD24" s="652"/>
      <c r="BE24" s="652"/>
      <c r="BF24" s="653"/>
      <c r="BG24" s="595" t="s">
        <v>140</v>
      </c>
      <c r="BH24" s="354"/>
      <c r="BI24" s="354"/>
      <c r="BJ24" s="354"/>
      <c r="BK24" s="354"/>
      <c r="BL24" s="354"/>
      <c r="BM24" s="354"/>
      <c r="BN24" s="608"/>
      <c r="BO24" s="628" t="s">
        <v>140</v>
      </c>
      <c r="BP24" s="628"/>
      <c r="BQ24" s="628"/>
      <c r="BR24" s="628"/>
      <c r="BS24" s="629" t="s">
        <v>140</v>
      </c>
      <c r="BT24" s="629"/>
      <c r="BU24" s="629"/>
      <c r="BV24" s="629"/>
      <c r="BW24" s="629"/>
      <c r="BX24" s="629"/>
      <c r="BY24" s="629"/>
      <c r="BZ24" s="629"/>
      <c r="CA24" s="629"/>
      <c r="CB24" s="649"/>
      <c r="CD24" s="637" t="s">
        <v>376</v>
      </c>
      <c r="CE24" s="638"/>
      <c r="CF24" s="638"/>
      <c r="CG24" s="638"/>
      <c r="CH24" s="638"/>
      <c r="CI24" s="638"/>
      <c r="CJ24" s="638"/>
      <c r="CK24" s="638"/>
      <c r="CL24" s="638"/>
      <c r="CM24" s="638"/>
      <c r="CN24" s="638"/>
      <c r="CO24" s="638"/>
      <c r="CP24" s="638"/>
      <c r="CQ24" s="639"/>
      <c r="CR24" s="634">
        <v>23483645</v>
      </c>
      <c r="CS24" s="635"/>
      <c r="CT24" s="635"/>
      <c r="CU24" s="635"/>
      <c r="CV24" s="635"/>
      <c r="CW24" s="635"/>
      <c r="CX24" s="635"/>
      <c r="CY24" s="657"/>
      <c r="CZ24" s="658">
        <v>41.7</v>
      </c>
      <c r="DA24" s="647"/>
      <c r="DB24" s="647"/>
      <c r="DC24" s="659"/>
      <c r="DD24" s="660">
        <v>14837495</v>
      </c>
      <c r="DE24" s="635"/>
      <c r="DF24" s="635"/>
      <c r="DG24" s="635"/>
      <c r="DH24" s="635"/>
      <c r="DI24" s="635"/>
      <c r="DJ24" s="635"/>
      <c r="DK24" s="657"/>
      <c r="DL24" s="660">
        <v>13888428</v>
      </c>
      <c r="DM24" s="635"/>
      <c r="DN24" s="635"/>
      <c r="DO24" s="635"/>
      <c r="DP24" s="635"/>
      <c r="DQ24" s="635"/>
      <c r="DR24" s="635"/>
      <c r="DS24" s="635"/>
      <c r="DT24" s="635"/>
      <c r="DU24" s="635"/>
      <c r="DV24" s="657"/>
      <c r="DW24" s="658">
        <v>47.6</v>
      </c>
      <c r="DX24" s="647"/>
      <c r="DY24" s="647"/>
      <c r="DZ24" s="647"/>
      <c r="EA24" s="647"/>
      <c r="EB24" s="647"/>
      <c r="EC24" s="661"/>
    </row>
    <row r="25" spans="2:133" ht="11.25" customHeight="1" x14ac:dyDescent="0.2">
      <c r="B25" s="593" t="s">
        <v>84</v>
      </c>
      <c r="C25" s="401"/>
      <c r="D25" s="401"/>
      <c r="E25" s="401"/>
      <c r="F25" s="401"/>
      <c r="G25" s="401"/>
      <c r="H25" s="401"/>
      <c r="I25" s="401"/>
      <c r="J25" s="401"/>
      <c r="K25" s="401"/>
      <c r="L25" s="401"/>
      <c r="M25" s="401"/>
      <c r="N25" s="401"/>
      <c r="O25" s="401"/>
      <c r="P25" s="401"/>
      <c r="Q25" s="594"/>
      <c r="R25" s="595">
        <v>30855284</v>
      </c>
      <c r="S25" s="354"/>
      <c r="T25" s="354"/>
      <c r="U25" s="354"/>
      <c r="V25" s="354"/>
      <c r="W25" s="354"/>
      <c r="X25" s="354"/>
      <c r="Y25" s="608"/>
      <c r="Z25" s="628">
        <v>51.3</v>
      </c>
      <c r="AA25" s="628"/>
      <c r="AB25" s="628"/>
      <c r="AC25" s="628"/>
      <c r="AD25" s="629">
        <v>28744521</v>
      </c>
      <c r="AE25" s="629"/>
      <c r="AF25" s="629"/>
      <c r="AG25" s="629"/>
      <c r="AH25" s="629"/>
      <c r="AI25" s="629"/>
      <c r="AJ25" s="629"/>
      <c r="AK25" s="629"/>
      <c r="AL25" s="598">
        <v>99.6</v>
      </c>
      <c r="AM25" s="342"/>
      <c r="AN25" s="342"/>
      <c r="AO25" s="630"/>
      <c r="AP25" s="593" t="s">
        <v>264</v>
      </c>
      <c r="AQ25" s="652"/>
      <c r="AR25" s="652"/>
      <c r="AS25" s="652"/>
      <c r="AT25" s="652"/>
      <c r="AU25" s="652"/>
      <c r="AV25" s="652"/>
      <c r="AW25" s="652"/>
      <c r="AX25" s="652"/>
      <c r="AY25" s="652"/>
      <c r="AZ25" s="652"/>
      <c r="BA25" s="652"/>
      <c r="BB25" s="652"/>
      <c r="BC25" s="652"/>
      <c r="BD25" s="652"/>
      <c r="BE25" s="652"/>
      <c r="BF25" s="653"/>
      <c r="BG25" s="595" t="s">
        <v>140</v>
      </c>
      <c r="BH25" s="354"/>
      <c r="BI25" s="354"/>
      <c r="BJ25" s="354"/>
      <c r="BK25" s="354"/>
      <c r="BL25" s="354"/>
      <c r="BM25" s="354"/>
      <c r="BN25" s="608"/>
      <c r="BO25" s="628" t="s">
        <v>140</v>
      </c>
      <c r="BP25" s="628"/>
      <c r="BQ25" s="628"/>
      <c r="BR25" s="628"/>
      <c r="BS25" s="629" t="s">
        <v>140</v>
      </c>
      <c r="BT25" s="629"/>
      <c r="BU25" s="629"/>
      <c r="BV25" s="629"/>
      <c r="BW25" s="629"/>
      <c r="BX25" s="629"/>
      <c r="BY25" s="629"/>
      <c r="BZ25" s="629"/>
      <c r="CA25" s="629"/>
      <c r="CB25" s="649"/>
      <c r="CD25" s="593" t="s">
        <v>195</v>
      </c>
      <c r="CE25" s="401"/>
      <c r="CF25" s="401"/>
      <c r="CG25" s="401"/>
      <c r="CH25" s="401"/>
      <c r="CI25" s="401"/>
      <c r="CJ25" s="401"/>
      <c r="CK25" s="401"/>
      <c r="CL25" s="401"/>
      <c r="CM25" s="401"/>
      <c r="CN25" s="401"/>
      <c r="CO25" s="401"/>
      <c r="CP25" s="401"/>
      <c r="CQ25" s="594"/>
      <c r="CR25" s="595">
        <v>8514505</v>
      </c>
      <c r="CS25" s="596"/>
      <c r="CT25" s="596"/>
      <c r="CU25" s="596"/>
      <c r="CV25" s="596"/>
      <c r="CW25" s="596"/>
      <c r="CX25" s="596"/>
      <c r="CY25" s="597"/>
      <c r="CZ25" s="598">
        <v>15.1</v>
      </c>
      <c r="DA25" s="599"/>
      <c r="DB25" s="599"/>
      <c r="DC25" s="600"/>
      <c r="DD25" s="601">
        <v>7802407</v>
      </c>
      <c r="DE25" s="596"/>
      <c r="DF25" s="596"/>
      <c r="DG25" s="596"/>
      <c r="DH25" s="596"/>
      <c r="DI25" s="596"/>
      <c r="DJ25" s="596"/>
      <c r="DK25" s="597"/>
      <c r="DL25" s="601">
        <v>7655260</v>
      </c>
      <c r="DM25" s="596"/>
      <c r="DN25" s="596"/>
      <c r="DO25" s="596"/>
      <c r="DP25" s="596"/>
      <c r="DQ25" s="596"/>
      <c r="DR25" s="596"/>
      <c r="DS25" s="596"/>
      <c r="DT25" s="596"/>
      <c r="DU25" s="596"/>
      <c r="DV25" s="597"/>
      <c r="DW25" s="598">
        <v>26.2</v>
      </c>
      <c r="DX25" s="599"/>
      <c r="DY25" s="599"/>
      <c r="DZ25" s="599"/>
      <c r="EA25" s="599"/>
      <c r="EB25" s="599"/>
      <c r="EC25" s="627"/>
    </row>
    <row r="26" spans="2:133" ht="11.25" customHeight="1" x14ac:dyDescent="0.2">
      <c r="B26" s="593" t="s">
        <v>379</v>
      </c>
      <c r="C26" s="401"/>
      <c r="D26" s="401"/>
      <c r="E26" s="401"/>
      <c r="F26" s="401"/>
      <c r="G26" s="401"/>
      <c r="H26" s="401"/>
      <c r="I26" s="401"/>
      <c r="J26" s="401"/>
      <c r="K26" s="401"/>
      <c r="L26" s="401"/>
      <c r="M26" s="401"/>
      <c r="N26" s="401"/>
      <c r="O26" s="401"/>
      <c r="P26" s="401"/>
      <c r="Q26" s="594"/>
      <c r="R26" s="595">
        <v>20138</v>
      </c>
      <c r="S26" s="354"/>
      <c r="T26" s="354"/>
      <c r="U26" s="354"/>
      <c r="V26" s="354"/>
      <c r="W26" s="354"/>
      <c r="X26" s="354"/>
      <c r="Y26" s="608"/>
      <c r="Z26" s="628">
        <v>0</v>
      </c>
      <c r="AA26" s="628"/>
      <c r="AB26" s="628"/>
      <c r="AC26" s="628"/>
      <c r="AD26" s="629">
        <v>20138</v>
      </c>
      <c r="AE26" s="629"/>
      <c r="AF26" s="629"/>
      <c r="AG26" s="629"/>
      <c r="AH26" s="629"/>
      <c r="AI26" s="629"/>
      <c r="AJ26" s="629"/>
      <c r="AK26" s="629"/>
      <c r="AL26" s="598">
        <v>0.1</v>
      </c>
      <c r="AM26" s="342"/>
      <c r="AN26" s="342"/>
      <c r="AO26" s="630"/>
      <c r="AP26" s="593" t="s">
        <v>382</v>
      </c>
      <c r="AQ26" s="652"/>
      <c r="AR26" s="652"/>
      <c r="AS26" s="652"/>
      <c r="AT26" s="652"/>
      <c r="AU26" s="652"/>
      <c r="AV26" s="652"/>
      <c r="AW26" s="652"/>
      <c r="AX26" s="652"/>
      <c r="AY26" s="652"/>
      <c r="AZ26" s="652"/>
      <c r="BA26" s="652"/>
      <c r="BB26" s="652"/>
      <c r="BC26" s="652"/>
      <c r="BD26" s="652"/>
      <c r="BE26" s="652"/>
      <c r="BF26" s="653"/>
      <c r="BG26" s="595" t="s">
        <v>140</v>
      </c>
      <c r="BH26" s="354"/>
      <c r="BI26" s="354"/>
      <c r="BJ26" s="354"/>
      <c r="BK26" s="354"/>
      <c r="BL26" s="354"/>
      <c r="BM26" s="354"/>
      <c r="BN26" s="608"/>
      <c r="BO26" s="628" t="s">
        <v>140</v>
      </c>
      <c r="BP26" s="628"/>
      <c r="BQ26" s="628"/>
      <c r="BR26" s="628"/>
      <c r="BS26" s="629" t="s">
        <v>140</v>
      </c>
      <c r="BT26" s="629"/>
      <c r="BU26" s="629"/>
      <c r="BV26" s="629"/>
      <c r="BW26" s="629"/>
      <c r="BX26" s="629"/>
      <c r="BY26" s="629"/>
      <c r="BZ26" s="629"/>
      <c r="CA26" s="629"/>
      <c r="CB26" s="649"/>
      <c r="CD26" s="593" t="s">
        <v>112</v>
      </c>
      <c r="CE26" s="401"/>
      <c r="CF26" s="401"/>
      <c r="CG26" s="401"/>
      <c r="CH26" s="401"/>
      <c r="CI26" s="401"/>
      <c r="CJ26" s="401"/>
      <c r="CK26" s="401"/>
      <c r="CL26" s="401"/>
      <c r="CM26" s="401"/>
      <c r="CN26" s="401"/>
      <c r="CO26" s="401"/>
      <c r="CP26" s="401"/>
      <c r="CQ26" s="594"/>
      <c r="CR26" s="595">
        <v>5166700</v>
      </c>
      <c r="CS26" s="354"/>
      <c r="CT26" s="354"/>
      <c r="CU26" s="354"/>
      <c r="CV26" s="354"/>
      <c r="CW26" s="354"/>
      <c r="CX26" s="354"/>
      <c r="CY26" s="608"/>
      <c r="CZ26" s="598">
        <v>9.1999999999999993</v>
      </c>
      <c r="DA26" s="599"/>
      <c r="DB26" s="599"/>
      <c r="DC26" s="600"/>
      <c r="DD26" s="601">
        <v>4647921</v>
      </c>
      <c r="DE26" s="354"/>
      <c r="DF26" s="354"/>
      <c r="DG26" s="354"/>
      <c r="DH26" s="354"/>
      <c r="DI26" s="354"/>
      <c r="DJ26" s="354"/>
      <c r="DK26" s="608"/>
      <c r="DL26" s="601" t="s">
        <v>140</v>
      </c>
      <c r="DM26" s="354"/>
      <c r="DN26" s="354"/>
      <c r="DO26" s="354"/>
      <c r="DP26" s="354"/>
      <c r="DQ26" s="354"/>
      <c r="DR26" s="354"/>
      <c r="DS26" s="354"/>
      <c r="DT26" s="354"/>
      <c r="DU26" s="354"/>
      <c r="DV26" s="608"/>
      <c r="DW26" s="598" t="s">
        <v>140</v>
      </c>
      <c r="DX26" s="599"/>
      <c r="DY26" s="599"/>
      <c r="DZ26" s="599"/>
      <c r="EA26" s="599"/>
      <c r="EB26" s="599"/>
      <c r="EC26" s="627"/>
    </row>
    <row r="27" spans="2:133" ht="11.25" customHeight="1" x14ac:dyDescent="0.2">
      <c r="B27" s="593" t="s">
        <v>157</v>
      </c>
      <c r="C27" s="401"/>
      <c r="D27" s="401"/>
      <c r="E27" s="401"/>
      <c r="F27" s="401"/>
      <c r="G27" s="401"/>
      <c r="H27" s="401"/>
      <c r="I27" s="401"/>
      <c r="J27" s="401"/>
      <c r="K27" s="401"/>
      <c r="L27" s="401"/>
      <c r="M27" s="401"/>
      <c r="N27" s="401"/>
      <c r="O27" s="401"/>
      <c r="P27" s="401"/>
      <c r="Q27" s="594"/>
      <c r="R27" s="595">
        <v>318388</v>
      </c>
      <c r="S27" s="354"/>
      <c r="T27" s="354"/>
      <c r="U27" s="354"/>
      <c r="V27" s="354"/>
      <c r="W27" s="354"/>
      <c r="X27" s="354"/>
      <c r="Y27" s="608"/>
      <c r="Z27" s="628">
        <v>0.5</v>
      </c>
      <c r="AA27" s="628"/>
      <c r="AB27" s="628"/>
      <c r="AC27" s="628"/>
      <c r="AD27" s="629" t="s">
        <v>140</v>
      </c>
      <c r="AE27" s="629"/>
      <c r="AF27" s="629"/>
      <c r="AG27" s="629"/>
      <c r="AH27" s="629"/>
      <c r="AI27" s="629"/>
      <c r="AJ27" s="629"/>
      <c r="AK27" s="629"/>
      <c r="AL27" s="598" t="s">
        <v>140</v>
      </c>
      <c r="AM27" s="342"/>
      <c r="AN27" s="342"/>
      <c r="AO27" s="630"/>
      <c r="AP27" s="593" t="s">
        <v>383</v>
      </c>
      <c r="AQ27" s="401"/>
      <c r="AR27" s="401"/>
      <c r="AS27" s="401"/>
      <c r="AT27" s="401"/>
      <c r="AU27" s="401"/>
      <c r="AV27" s="401"/>
      <c r="AW27" s="401"/>
      <c r="AX27" s="401"/>
      <c r="AY27" s="401"/>
      <c r="AZ27" s="401"/>
      <c r="BA27" s="401"/>
      <c r="BB27" s="401"/>
      <c r="BC27" s="401"/>
      <c r="BD27" s="401"/>
      <c r="BE27" s="401"/>
      <c r="BF27" s="594"/>
      <c r="BG27" s="595">
        <v>21622211</v>
      </c>
      <c r="BH27" s="354"/>
      <c r="BI27" s="354"/>
      <c r="BJ27" s="354"/>
      <c r="BK27" s="354"/>
      <c r="BL27" s="354"/>
      <c r="BM27" s="354"/>
      <c r="BN27" s="608"/>
      <c r="BO27" s="628">
        <v>100</v>
      </c>
      <c r="BP27" s="628"/>
      <c r="BQ27" s="628"/>
      <c r="BR27" s="628"/>
      <c r="BS27" s="629">
        <v>287756</v>
      </c>
      <c r="BT27" s="629"/>
      <c r="BU27" s="629"/>
      <c r="BV27" s="629"/>
      <c r="BW27" s="629"/>
      <c r="BX27" s="629"/>
      <c r="BY27" s="629"/>
      <c r="BZ27" s="629"/>
      <c r="CA27" s="629"/>
      <c r="CB27" s="649"/>
      <c r="CD27" s="593" t="s">
        <v>217</v>
      </c>
      <c r="CE27" s="401"/>
      <c r="CF27" s="401"/>
      <c r="CG27" s="401"/>
      <c r="CH27" s="401"/>
      <c r="CI27" s="401"/>
      <c r="CJ27" s="401"/>
      <c r="CK27" s="401"/>
      <c r="CL27" s="401"/>
      <c r="CM27" s="401"/>
      <c r="CN27" s="401"/>
      <c r="CO27" s="401"/>
      <c r="CP27" s="401"/>
      <c r="CQ27" s="594"/>
      <c r="CR27" s="595">
        <v>11816157</v>
      </c>
      <c r="CS27" s="596"/>
      <c r="CT27" s="596"/>
      <c r="CU27" s="596"/>
      <c r="CV27" s="596"/>
      <c r="CW27" s="596"/>
      <c r="CX27" s="596"/>
      <c r="CY27" s="597"/>
      <c r="CZ27" s="598">
        <v>21</v>
      </c>
      <c r="DA27" s="599"/>
      <c r="DB27" s="599"/>
      <c r="DC27" s="600"/>
      <c r="DD27" s="601">
        <v>3966149</v>
      </c>
      <c r="DE27" s="596"/>
      <c r="DF27" s="596"/>
      <c r="DG27" s="596"/>
      <c r="DH27" s="596"/>
      <c r="DI27" s="596"/>
      <c r="DJ27" s="596"/>
      <c r="DK27" s="597"/>
      <c r="DL27" s="601">
        <v>3164229</v>
      </c>
      <c r="DM27" s="596"/>
      <c r="DN27" s="596"/>
      <c r="DO27" s="596"/>
      <c r="DP27" s="596"/>
      <c r="DQ27" s="596"/>
      <c r="DR27" s="596"/>
      <c r="DS27" s="596"/>
      <c r="DT27" s="596"/>
      <c r="DU27" s="596"/>
      <c r="DV27" s="597"/>
      <c r="DW27" s="598">
        <v>10.8</v>
      </c>
      <c r="DX27" s="599"/>
      <c r="DY27" s="599"/>
      <c r="DZ27" s="599"/>
      <c r="EA27" s="599"/>
      <c r="EB27" s="599"/>
      <c r="EC27" s="627"/>
    </row>
    <row r="28" spans="2:133" ht="11.25" customHeight="1" x14ac:dyDescent="0.2">
      <c r="B28" s="593" t="s">
        <v>305</v>
      </c>
      <c r="C28" s="401"/>
      <c r="D28" s="401"/>
      <c r="E28" s="401"/>
      <c r="F28" s="401"/>
      <c r="G28" s="401"/>
      <c r="H28" s="401"/>
      <c r="I28" s="401"/>
      <c r="J28" s="401"/>
      <c r="K28" s="401"/>
      <c r="L28" s="401"/>
      <c r="M28" s="401"/>
      <c r="N28" s="401"/>
      <c r="O28" s="401"/>
      <c r="P28" s="401"/>
      <c r="Q28" s="594"/>
      <c r="R28" s="595">
        <v>401169</v>
      </c>
      <c r="S28" s="354"/>
      <c r="T28" s="354"/>
      <c r="U28" s="354"/>
      <c r="V28" s="354"/>
      <c r="W28" s="354"/>
      <c r="X28" s="354"/>
      <c r="Y28" s="608"/>
      <c r="Z28" s="628">
        <v>0.7</v>
      </c>
      <c r="AA28" s="628"/>
      <c r="AB28" s="628"/>
      <c r="AC28" s="628"/>
      <c r="AD28" s="629">
        <v>73276</v>
      </c>
      <c r="AE28" s="629"/>
      <c r="AF28" s="629"/>
      <c r="AG28" s="629"/>
      <c r="AH28" s="629"/>
      <c r="AI28" s="629"/>
      <c r="AJ28" s="629"/>
      <c r="AK28" s="629"/>
      <c r="AL28" s="598">
        <v>0.3</v>
      </c>
      <c r="AM28" s="342"/>
      <c r="AN28" s="342"/>
      <c r="AO28" s="630"/>
      <c r="AP28" s="593"/>
      <c r="AQ28" s="401"/>
      <c r="AR28" s="401"/>
      <c r="AS28" s="401"/>
      <c r="AT28" s="401"/>
      <c r="AU28" s="401"/>
      <c r="AV28" s="401"/>
      <c r="AW28" s="401"/>
      <c r="AX28" s="401"/>
      <c r="AY28" s="401"/>
      <c r="AZ28" s="401"/>
      <c r="BA28" s="401"/>
      <c r="BB28" s="401"/>
      <c r="BC28" s="401"/>
      <c r="BD28" s="401"/>
      <c r="BE28" s="401"/>
      <c r="BF28" s="594"/>
      <c r="BG28" s="595"/>
      <c r="BH28" s="354"/>
      <c r="BI28" s="354"/>
      <c r="BJ28" s="354"/>
      <c r="BK28" s="354"/>
      <c r="BL28" s="354"/>
      <c r="BM28" s="354"/>
      <c r="BN28" s="608"/>
      <c r="BO28" s="628"/>
      <c r="BP28" s="628"/>
      <c r="BQ28" s="628"/>
      <c r="BR28" s="628"/>
      <c r="BS28" s="601"/>
      <c r="BT28" s="354"/>
      <c r="BU28" s="354"/>
      <c r="BV28" s="354"/>
      <c r="BW28" s="354"/>
      <c r="BX28" s="354"/>
      <c r="BY28" s="354"/>
      <c r="BZ28" s="354"/>
      <c r="CA28" s="354"/>
      <c r="CB28" s="626"/>
      <c r="CD28" s="593" t="s">
        <v>377</v>
      </c>
      <c r="CE28" s="401"/>
      <c r="CF28" s="401"/>
      <c r="CG28" s="401"/>
      <c r="CH28" s="401"/>
      <c r="CI28" s="401"/>
      <c r="CJ28" s="401"/>
      <c r="CK28" s="401"/>
      <c r="CL28" s="401"/>
      <c r="CM28" s="401"/>
      <c r="CN28" s="401"/>
      <c r="CO28" s="401"/>
      <c r="CP28" s="401"/>
      <c r="CQ28" s="594"/>
      <c r="CR28" s="595">
        <v>3152983</v>
      </c>
      <c r="CS28" s="354"/>
      <c r="CT28" s="354"/>
      <c r="CU28" s="354"/>
      <c r="CV28" s="354"/>
      <c r="CW28" s="354"/>
      <c r="CX28" s="354"/>
      <c r="CY28" s="608"/>
      <c r="CZ28" s="598">
        <v>5.6</v>
      </c>
      <c r="DA28" s="599"/>
      <c r="DB28" s="599"/>
      <c r="DC28" s="600"/>
      <c r="DD28" s="601">
        <v>3068939</v>
      </c>
      <c r="DE28" s="354"/>
      <c r="DF28" s="354"/>
      <c r="DG28" s="354"/>
      <c r="DH28" s="354"/>
      <c r="DI28" s="354"/>
      <c r="DJ28" s="354"/>
      <c r="DK28" s="608"/>
      <c r="DL28" s="601">
        <v>3068939</v>
      </c>
      <c r="DM28" s="354"/>
      <c r="DN28" s="354"/>
      <c r="DO28" s="354"/>
      <c r="DP28" s="354"/>
      <c r="DQ28" s="354"/>
      <c r="DR28" s="354"/>
      <c r="DS28" s="354"/>
      <c r="DT28" s="354"/>
      <c r="DU28" s="354"/>
      <c r="DV28" s="608"/>
      <c r="DW28" s="598">
        <v>10.5</v>
      </c>
      <c r="DX28" s="599"/>
      <c r="DY28" s="599"/>
      <c r="DZ28" s="599"/>
      <c r="EA28" s="599"/>
      <c r="EB28" s="599"/>
      <c r="EC28" s="627"/>
    </row>
    <row r="29" spans="2:133" ht="11.25" customHeight="1" x14ac:dyDescent="0.2">
      <c r="B29" s="593" t="s">
        <v>20</v>
      </c>
      <c r="C29" s="401"/>
      <c r="D29" s="401"/>
      <c r="E29" s="401"/>
      <c r="F29" s="401"/>
      <c r="G29" s="401"/>
      <c r="H29" s="401"/>
      <c r="I29" s="401"/>
      <c r="J29" s="401"/>
      <c r="K29" s="401"/>
      <c r="L29" s="401"/>
      <c r="M29" s="401"/>
      <c r="N29" s="401"/>
      <c r="O29" s="401"/>
      <c r="P29" s="401"/>
      <c r="Q29" s="594"/>
      <c r="R29" s="595">
        <v>219350</v>
      </c>
      <c r="S29" s="354"/>
      <c r="T29" s="354"/>
      <c r="U29" s="354"/>
      <c r="V29" s="354"/>
      <c r="W29" s="354"/>
      <c r="X29" s="354"/>
      <c r="Y29" s="608"/>
      <c r="Z29" s="628">
        <v>0.4</v>
      </c>
      <c r="AA29" s="628"/>
      <c r="AB29" s="628"/>
      <c r="AC29" s="628"/>
      <c r="AD29" s="629" t="s">
        <v>140</v>
      </c>
      <c r="AE29" s="629"/>
      <c r="AF29" s="629"/>
      <c r="AG29" s="629"/>
      <c r="AH29" s="629"/>
      <c r="AI29" s="629"/>
      <c r="AJ29" s="629"/>
      <c r="AK29" s="629"/>
      <c r="AL29" s="598" t="s">
        <v>140</v>
      </c>
      <c r="AM29" s="342"/>
      <c r="AN29" s="342"/>
      <c r="AO29" s="630"/>
      <c r="AP29" s="573"/>
      <c r="AQ29" s="574"/>
      <c r="AR29" s="574"/>
      <c r="AS29" s="574"/>
      <c r="AT29" s="574"/>
      <c r="AU29" s="574"/>
      <c r="AV29" s="574"/>
      <c r="AW29" s="574"/>
      <c r="AX29" s="574"/>
      <c r="AY29" s="574"/>
      <c r="AZ29" s="574"/>
      <c r="BA29" s="574"/>
      <c r="BB29" s="574"/>
      <c r="BC29" s="574"/>
      <c r="BD29" s="574"/>
      <c r="BE29" s="574"/>
      <c r="BF29" s="575"/>
      <c r="BG29" s="595"/>
      <c r="BH29" s="354"/>
      <c r="BI29" s="354"/>
      <c r="BJ29" s="354"/>
      <c r="BK29" s="354"/>
      <c r="BL29" s="354"/>
      <c r="BM29" s="354"/>
      <c r="BN29" s="608"/>
      <c r="BO29" s="628"/>
      <c r="BP29" s="628"/>
      <c r="BQ29" s="628"/>
      <c r="BR29" s="628"/>
      <c r="BS29" s="629"/>
      <c r="BT29" s="629"/>
      <c r="BU29" s="629"/>
      <c r="BV29" s="629"/>
      <c r="BW29" s="629"/>
      <c r="BX29" s="629"/>
      <c r="BY29" s="629"/>
      <c r="BZ29" s="629"/>
      <c r="CA29" s="629"/>
      <c r="CB29" s="649"/>
      <c r="CD29" s="382" t="s">
        <v>172</v>
      </c>
      <c r="CE29" s="384"/>
      <c r="CF29" s="593" t="s">
        <v>23</v>
      </c>
      <c r="CG29" s="401"/>
      <c r="CH29" s="401"/>
      <c r="CI29" s="401"/>
      <c r="CJ29" s="401"/>
      <c r="CK29" s="401"/>
      <c r="CL29" s="401"/>
      <c r="CM29" s="401"/>
      <c r="CN29" s="401"/>
      <c r="CO29" s="401"/>
      <c r="CP29" s="401"/>
      <c r="CQ29" s="594"/>
      <c r="CR29" s="595">
        <v>3152983</v>
      </c>
      <c r="CS29" s="596"/>
      <c r="CT29" s="596"/>
      <c r="CU29" s="596"/>
      <c r="CV29" s="596"/>
      <c r="CW29" s="596"/>
      <c r="CX29" s="596"/>
      <c r="CY29" s="597"/>
      <c r="CZ29" s="598">
        <v>5.6</v>
      </c>
      <c r="DA29" s="599"/>
      <c r="DB29" s="599"/>
      <c r="DC29" s="600"/>
      <c r="DD29" s="601">
        <v>3068939</v>
      </c>
      <c r="DE29" s="596"/>
      <c r="DF29" s="596"/>
      <c r="DG29" s="596"/>
      <c r="DH29" s="596"/>
      <c r="DI29" s="596"/>
      <c r="DJ29" s="596"/>
      <c r="DK29" s="597"/>
      <c r="DL29" s="601">
        <v>3068939</v>
      </c>
      <c r="DM29" s="596"/>
      <c r="DN29" s="596"/>
      <c r="DO29" s="596"/>
      <c r="DP29" s="596"/>
      <c r="DQ29" s="596"/>
      <c r="DR29" s="596"/>
      <c r="DS29" s="596"/>
      <c r="DT29" s="596"/>
      <c r="DU29" s="596"/>
      <c r="DV29" s="597"/>
      <c r="DW29" s="598">
        <v>10.5</v>
      </c>
      <c r="DX29" s="599"/>
      <c r="DY29" s="599"/>
      <c r="DZ29" s="599"/>
      <c r="EA29" s="599"/>
      <c r="EB29" s="599"/>
      <c r="EC29" s="627"/>
    </row>
    <row r="30" spans="2:133" ht="11.25" customHeight="1" x14ac:dyDescent="0.2">
      <c r="B30" s="593" t="s">
        <v>335</v>
      </c>
      <c r="C30" s="401"/>
      <c r="D30" s="401"/>
      <c r="E30" s="401"/>
      <c r="F30" s="401"/>
      <c r="G30" s="401"/>
      <c r="H30" s="401"/>
      <c r="I30" s="401"/>
      <c r="J30" s="401"/>
      <c r="K30" s="401"/>
      <c r="L30" s="401"/>
      <c r="M30" s="401"/>
      <c r="N30" s="401"/>
      <c r="O30" s="401"/>
      <c r="P30" s="401"/>
      <c r="Q30" s="594"/>
      <c r="R30" s="595">
        <v>9129454</v>
      </c>
      <c r="S30" s="354"/>
      <c r="T30" s="354"/>
      <c r="U30" s="354"/>
      <c r="V30" s="354"/>
      <c r="W30" s="354"/>
      <c r="X30" s="354"/>
      <c r="Y30" s="608"/>
      <c r="Z30" s="628">
        <v>15.2</v>
      </c>
      <c r="AA30" s="628"/>
      <c r="AB30" s="628"/>
      <c r="AC30" s="628"/>
      <c r="AD30" s="629" t="s">
        <v>140</v>
      </c>
      <c r="AE30" s="629"/>
      <c r="AF30" s="629"/>
      <c r="AG30" s="629"/>
      <c r="AH30" s="629"/>
      <c r="AI30" s="629"/>
      <c r="AJ30" s="629"/>
      <c r="AK30" s="629"/>
      <c r="AL30" s="598" t="s">
        <v>140</v>
      </c>
      <c r="AM30" s="342"/>
      <c r="AN30" s="342"/>
      <c r="AO30" s="630"/>
      <c r="AP30" s="508" t="s">
        <v>307</v>
      </c>
      <c r="AQ30" s="509"/>
      <c r="AR30" s="509"/>
      <c r="AS30" s="509"/>
      <c r="AT30" s="509"/>
      <c r="AU30" s="509"/>
      <c r="AV30" s="509"/>
      <c r="AW30" s="509"/>
      <c r="AX30" s="509"/>
      <c r="AY30" s="509"/>
      <c r="AZ30" s="509"/>
      <c r="BA30" s="509"/>
      <c r="BB30" s="509"/>
      <c r="BC30" s="509"/>
      <c r="BD30" s="509"/>
      <c r="BE30" s="509"/>
      <c r="BF30" s="551"/>
      <c r="BG30" s="508" t="s">
        <v>386</v>
      </c>
      <c r="BH30" s="650"/>
      <c r="BI30" s="650"/>
      <c r="BJ30" s="650"/>
      <c r="BK30" s="650"/>
      <c r="BL30" s="650"/>
      <c r="BM30" s="650"/>
      <c r="BN30" s="650"/>
      <c r="BO30" s="650"/>
      <c r="BP30" s="650"/>
      <c r="BQ30" s="651"/>
      <c r="BR30" s="508" t="s">
        <v>387</v>
      </c>
      <c r="BS30" s="650"/>
      <c r="BT30" s="650"/>
      <c r="BU30" s="650"/>
      <c r="BV30" s="650"/>
      <c r="BW30" s="650"/>
      <c r="BX30" s="650"/>
      <c r="BY30" s="650"/>
      <c r="BZ30" s="650"/>
      <c r="CA30" s="650"/>
      <c r="CB30" s="651"/>
      <c r="CD30" s="385"/>
      <c r="CE30" s="387"/>
      <c r="CF30" s="593" t="s">
        <v>388</v>
      </c>
      <c r="CG30" s="401"/>
      <c r="CH30" s="401"/>
      <c r="CI30" s="401"/>
      <c r="CJ30" s="401"/>
      <c r="CK30" s="401"/>
      <c r="CL30" s="401"/>
      <c r="CM30" s="401"/>
      <c r="CN30" s="401"/>
      <c r="CO30" s="401"/>
      <c r="CP30" s="401"/>
      <c r="CQ30" s="594"/>
      <c r="CR30" s="595">
        <v>3050561</v>
      </c>
      <c r="CS30" s="354"/>
      <c r="CT30" s="354"/>
      <c r="CU30" s="354"/>
      <c r="CV30" s="354"/>
      <c r="CW30" s="354"/>
      <c r="CX30" s="354"/>
      <c r="CY30" s="608"/>
      <c r="CZ30" s="598">
        <v>5.4</v>
      </c>
      <c r="DA30" s="599"/>
      <c r="DB30" s="599"/>
      <c r="DC30" s="600"/>
      <c r="DD30" s="601">
        <v>2972112</v>
      </c>
      <c r="DE30" s="354"/>
      <c r="DF30" s="354"/>
      <c r="DG30" s="354"/>
      <c r="DH30" s="354"/>
      <c r="DI30" s="354"/>
      <c r="DJ30" s="354"/>
      <c r="DK30" s="608"/>
      <c r="DL30" s="601">
        <v>2972112</v>
      </c>
      <c r="DM30" s="354"/>
      <c r="DN30" s="354"/>
      <c r="DO30" s="354"/>
      <c r="DP30" s="354"/>
      <c r="DQ30" s="354"/>
      <c r="DR30" s="354"/>
      <c r="DS30" s="354"/>
      <c r="DT30" s="354"/>
      <c r="DU30" s="354"/>
      <c r="DV30" s="608"/>
      <c r="DW30" s="598">
        <v>10.199999999999999</v>
      </c>
      <c r="DX30" s="599"/>
      <c r="DY30" s="599"/>
      <c r="DZ30" s="599"/>
      <c r="EA30" s="599"/>
      <c r="EB30" s="599"/>
      <c r="EC30" s="627"/>
    </row>
    <row r="31" spans="2:133" ht="11.25" customHeight="1" x14ac:dyDescent="0.2">
      <c r="B31" s="642" t="s">
        <v>52</v>
      </c>
      <c r="C31" s="643"/>
      <c r="D31" s="643"/>
      <c r="E31" s="643"/>
      <c r="F31" s="643"/>
      <c r="G31" s="643"/>
      <c r="H31" s="643"/>
      <c r="I31" s="643"/>
      <c r="J31" s="643"/>
      <c r="K31" s="643"/>
      <c r="L31" s="643"/>
      <c r="M31" s="643"/>
      <c r="N31" s="643"/>
      <c r="O31" s="643"/>
      <c r="P31" s="643"/>
      <c r="Q31" s="644"/>
      <c r="R31" s="595" t="s">
        <v>140</v>
      </c>
      <c r="S31" s="354"/>
      <c r="T31" s="354"/>
      <c r="U31" s="354"/>
      <c r="V31" s="354"/>
      <c r="W31" s="354"/>
      <c r="X31" s="354"/>
      <c r="Y31" s="608"/>
      <c r="Z31" s="628" t="s">
        <v>140</v>
      </c>
      <c r="AA31" s="628"/>
      <c r="AB31" s="628"/>
      <c r="AC31" s="628"/>
      <c r="AD31" s="629" t="s">
        <v>140</v>
      </c>
      <c r="AE31" s="629"/>
      <c r="AF31" s="629"/>
      <c r="AG31" s="629"/>
      <c r="AH31" s="629"/>
      <c r="AI31" s="629"/>
      <c r="AJ31" s="629"/>
      <c r="AK31" s="629"/>
      <c r="AL31" s="598" t="s">
        <v>140</v>
      </c>
      <c r="AM31" s="342"/>
      <c r="AN31" s="342"/>
      <c r="AO31" s="630"/>
      <c r="AP31" s="374" t="s">
        <v>10</v>
      </c>
      <c r="AQ31" s="375"/>
      <c r="AR31" s="375"/>
      <c r="AS31" s="375"/>
      <c r="AT31" s="590" t="s">
        <v>389</v>
      </c>
      <c r="AU31" s="42"/>
      <c r="AV31" s="42"/>
      <c r="AW31" s="42"/>
      <c r="AX31" s="637" t="s">
        <v>265</v>
      </c>
      <c r="AY31" s="638"/>
      <c r="AZ31" s="638"/>
      <c r="BA31" s="638"/>
      <c r="BB31" s="638"/>
      <c r="BC31" s="638"/>
      <c r="BD31" s="638"/>
      <c r="BE31" s="638"/>
      <c r="BF31" s="639"/>
      <c r="BG31" s="645">
        <v>99.1</v>
      </c>
      <c r="BH31" s="646"/>
      <c r="BI31" s="646"/>
      <c r="BJ31" s="646"/>
      <c r="BK31" s="646"/>
      <c r="BL31" s="646"/>
      <c r="BM31" s="647">
        <v>97.9</v>
      </c>
      <c r="BN31" s="646"/>
      <c r="BO31" s="646"/>
      <c r="BP31" s="646"/>
      <c r="BQ31" s="648"/>
      <c r="BR31" s="645">
        <v>98.8</v>
      </c>
      <c r="BS31" s="646"/>
      <c r="BT31" s="646"/>
      <c r="BU31" s="646"/>
      <c r="BV31" s="646"/>
      <c r="BW31" s="646"/>
      <c r="BX31" s="647">
        <v>97.6</v>
      </c>
      <c r="BY31" s="646"/>
      <c r="BZ31" s="646"/>
      <c r="CA31" s="646"/>
      <c r="CB31" s="648"/>
      <c r="CD31" s="385"/>
      <c r="CE31" s="387"/>
      <c r="CF31" s="593" t="s">
        <v>306</v>
      </c>
      <c r="CG31" s="401"/>
      <c r="CH31" s="401"/>
      <c r="CI31" s="401"/>
      <c r="CJ31" s="401"/>
      <c r="CK31" s="401"/>
      <c r="CL31" s="401"/>
      <c r="CM31" s="401"/>
      <c r="CN31" s="401"/>
      <c r="CO31" s="401"/>
      <c r="CP31" s="401"/>
      <c r="CQ31" s="594"/>
      <c r="CR31" s="595">
        <v>102422</v>
      </c>
      <c r="CS31" s="596"/>
      <c r="CT31" s="596"/>
      <c r="CU31" s="596"/>
      <c r="CV31" s="596"/>
      <c r="CW31" s="596"/>
      <c r="CX31" s="596"/>
      <c r="CY31" s="597"/>
      <c r="CZ31" s="598">
        <v>0.2</v>
      </c>
      <c r="DA31" s="599"/>
      <c r="DB31" s="599"/>
      <c r="DC31" s="600"/>
      <c r="DD31" s="601">
        <v>96827</v>
      </c>
      <c r="DE31" s="596"/>
      <c r="DF31" s="596"/>
      <c r="DG31" s="596"/>
      <c r="DH31" s="596"/>
      <c r="DI31" s="596"/>
      <c r="DJ31" s="596"/>
      <c r="DK31" s="597"/>
      <c r="DL31" s="601">
        <v>96827</v>
      </c>
      <c r="DM31" s="596"/>
      <c r="DN31" s="596"/>
      <c r="DO31" s="596"/>
      <c r="DP31" s="596"/>
      <c r="DQ31" s="596"/>
      <c r="DR31" s="596"/>
      <c r="DS31" s="596"/>
      <c r="DT31" s="596"/>
      <c r="DU31" s="596"/>
      <c r="DV31" s="597"/>
      <c r="DW31" s="598">
        <v>0.3</v>
      </c>
      <c r="DX31" s="599"/>
      <c r="DY31" s="599"/>
      <c r="DZ31" s="599"/>
      <c r="EA31" s="599"/>
      <c r="EB31" s="599"/>
      <c r="EC31" s="627"/>
    </row>
    <row r="32" spans="2:133" ht="11.25" customHeight="1" x14ac:dyDescent="0.2">
      <c r="B32" s="593" t="s">
        <v>390</v>
      </c>
      <c r="C32" s="401"/>
      <c r="D32" s="401"/>
      <c r="E32" s="401"/>
      <c r="F32" s="401"/>
      <c r="G32" s="401"/>
      <c r="H32" s="401"/>
      <c r="I32" s="401"/>
      <c r="J32" s="401"/>
      <c r="K32" s="401"/>
      <c r="L32" s="401"/>
      <c r="M32" s="401"/>
      <c r="N32" s="401"/>
      <c r="O32" s="401"/>
      <c r="P32" s="401"/>
      <c r="Q32" s="594"/>
      <c r="R32" s="595">
        <v>3523214</v>
      </c>
      <c r="S32" s="354"/>
      <c r="T32" s="354"/>
      <c r="U32" s="354"/>
      <c r="V32" s="354"/>
      <c r="W32" s="354"/>
      <c r="X32" s="354"/>
      <c r="Y32" s="608"/>
      <c r="Z32" s="628">
        <v>5.9</v>
      </c>
      <c r="AA32" s="628"/>
      <c r="AB32" s="628"/>
      <c r="AC32" s="628"/>
      <c r="AD32" s="629" t="s">
        <v>140</v>
      </c>
      <c r="AE32" s="629"/>
      <c r="AF32" s="629"/>
      <c r="AG32" s="629"/>
      <c r="AH32" s="629"/>
      <c r="AI32" s="629"/>
      <c r="AJ32" s="629"/>
      <c r="AK32" s="629"/>
      <c r="AL32" s="598" t="s">
        <v>140</v>
      </c>
      <c r="AM32" s="342"/>
      <c r="AN32" s="342"/>
      <c r="AO32" s="630"/>
      <c r="AP32" s="589"/>
      <c r="AQ32" s="450"/>
      <c r="AR32" s="450"/>
      <c r="AS32" s="450"/>
      <c r="AT32" s="591"/>
      <c r="AU32" s="1" t="s">
        <v>240</v>
      </c>
      <c r="AX32" s="593" t="s">
        <v>367</v>
      </c>
      <c r="AY32" s="401"/>
      <c r="AZ32" s="401"/>
      <c r="BA32" s="401"/>
      <c r="BB32" s="401"/>
      <c r="BC32" s="401"/>
      <c r="BD32" s="401"/>
      <c r="BE32" s="401"/>
      <c r="BF32" s="594"/>
      <c r="BG32" s="641">
        <v>98.8</v>
      </c>
      <c r="BH32" s="596"/>
      <c r="BI32" s="596"/>
      <c r="BJ32" s="596"/>
      <c r="BK32" s="596"/>
      <c r="BL32" s="596"/>
      <c r="BM32" s="342">
        <v>97.5</v>
      </c>
      <c r="BN32" s="596"/>
      <c r="BO32" s="596"/>
      <c r="BP32" s="596"/>
      <c r="BQ32" s="625"/>
      <c r="BR32" s="641">
        <v>98.5</v>
      </c>
      <c r="BS32" s="596"/>
      <c r="BT32" s="596"/>
      <c r="BU32" s="596"/>
      <c r="BV32" s="596"/>
      <c r="BW32" s="596"/>
      <c r="BX32" s="342">
        <v>97.5</v>
      </c>
      <c r="BY32" s="596"/>
      <c r="BZ32" s="596"/>
      <c r="CA32" s="596"/>
      <c r="CB32" s="625"/>
      <c r="CD32" s="388"/>
      <c r="CE32" s="390"/>
      <c r="CF32" s="593" t="s">
        <v>392</v>
      </c>
      <c r="CG32" s="401"/>
      <c r="CH32" s="401"/>
      <c r="CI32" s="401"/>
      <c r="CJ32" s="401"/>
      <c r="CK32" s="401"/>
      <c r="CL32" s="401"/>
      <c r="CM32" s="401"/>
      <c r="CN32" s="401"/>
      <c r="CO32" s="401"/>
      <c r="CP32" s="401"/>
      <c r="CQ32" s="594"/>
      <c r="CR32" s="595" t="s">
        <v>140</v>
      </c>
      <c r="CS32" s="354"/>
      <c r="CT32" s="354"/>
      <c r="CU32" s="354"/>
      <c r="CV32" s="354"/>
      <c r="CW32" s="354"/>
      <c r="CX32" s="354"/>
      <c r="CY32" s="608"/>
      <c r="CZ32" s="598" t="s">
        <v>140</v>
      </c>
      <c r="DA32" s="599"/>
      <c r="DB32" s="599"/>
      <c r="DC32" s="600"/>
      <c r="DD32" s="601" t="s">
        <v>140</v>
      </c>
      <c r="DE32" s="354"/>
      <c r="DF32" s="354"/>
      <c r="DG32" s="354"/>
      <c r="DH32" s="354"/>
      <c r="DI32" s="354"/>
      <c r="DJ32" s="354"/>
      <c r="DK32" s="608"/>
      <c r="DL32" s="601" t="s">
        <v>140</v>
      </c>
      <c r="DM32" s="354"/>
      <c r="DN32" s="354"/>
      <c r="DO32" s="354"/>
      <c r="DP32" s="354"/>
      <c r="DQ32" s="354"/>
      <c r="DR32" s="354"/>
      <c r="DS32" s="354"/>
      <c r="DT32" s="354"/>
      <c r="DU32" s="354"/>
      <c r="DV32" s="608"/>
      <c r="DW32" s="598" t="s">
        <v>140</v>
      </c>
      <c r="DX32" s="599"/>
      <c r="DY32" s="599"/>
      <c r="DZ32" s="599"/>
      <c r="EA32" s="599"/>
      <c r="EB32" s="599"/>
      <c r="EC32" s="627"/>
    </row>
    <row r="33" spans="2:133" ht="11.25" customHeight="1" x14ac:dyDescent="0.2">
      <c r="B33" s="593" t="s">
        <v>131</v>
      </c>
      <c r="C33" s="401"/>
      <c r="D33" s="401"/>
      <c r="E33" s="401"/>
      <c r="F33" s="401"/>
      <c r="G33" s="401"/>
      <c r="H33" s="401"/>
      <c r="I33" s="401"/>
      <c r="J33" s="401"/>
      <c r="K33" s="401"/>
      <c r="L33" s="401"/>
      <c r="M33" s="401"/>
      <c r="N33" s="401"/>
      <c r="O33" s="401"/>
      <c r="P33" s="401"/>
      <c r="Q33" s="594"/>
      <c r="R33" s="595">
        <v>162332</v>
      </c>
      <c r="S33" s="354"/>
      <c r="T33" s="354"/>
      <c r="U33" s="354"/>
      <c r="V33" s="354"/>
      <c r="W33" s="354"/>
      <c r="X33" s="354"/>
      <c r="Y33" s="608"/>
      <c r="Z33" s="628">
        <v>0.3</v>
      </c>
      <c r="AA33" s="628"/>
      <c r="AB33" s="628"/>
      <c r="AC33" s="628"/>
      <c r="AD33" s="629">
        <v>18275</v>
      </c>
      <c r="AE33" s="629"/>
      <c r="AF33" s="629"/>
      <c r="AG33" s="629"/>
      <c r="AH33" s="629"/>
      <c r="AI33" s="629"/>
      <c r="AJ33" s="629"/>
      <c r="AK33" s="629"/>
      <c r="AL33" s="598">
        <v>0.1</v>
      </c>
      <c r="AM33" s="342"/>
      <c r="AN33" s="342"/>
      <c r="AO33" s="630"/>
      <c r="AP33" s="377"/>
      <c r="AQ33" s="378"/>
      <c r="AR33" s="378"/>
      <c r="AS33" s="378"/>
      <c r="AT33" s="592"/>
      <c r="AU33" s="43"/>
      <c r="AV33" s="43"/>
      <c r="AW33" s="43"/>
      <c r="AX33" s="573" t="s">
        <v>161</v>
      </c>
      <c r="AY33" s="574"/>
      <c r="AZ33" s="574"/>
      <c r="BA33" s="574"/>
      <c r="BB33" s="574"/>
      <c r="BC33" s="574"/>
      <c r="BD33" s="574"/>
      <c r="BE33" s="574"/>
      <c r="BF33" s="575"/>
      <c r="BG33" s="640">
        <v>99.3</v>
      </c>
      <c r="BH33" s="577"/>
      <c r="BI33" s="577"/>
      <c r="BJ33" s="577"/>
      <c r="BK33" s="577"/>
      <c r="BL33" s="577"/>
      <c r="BM33" s="621">
        <v>98.1</v>
      </c>
      <c r="BN33" s="577"/>
      <c r="BO33" s="577"/>
      <c r="BP33" s="577"/>
      <c r="BQ33" s="616"/>
      <c r="BR33" s="640">
        <v>99</v>
      </c>
      <c r="BS33" s="577"/>
      <c r="BT33" s="577"/>
      <c r="BU33" s="577"/>
      <c r="BV33" s="577"/>
      <c r="BW33" s="577"/>
      <c r="BX33" s="621">
        <v>97.6</v>
      </c>
      <c r="BY33" s="577"/>
      <c r="BZ33" s="577"/>
      <c r="CA33" s="577"/>
      <c r="CB33" s="616"/>
      <c r="CD33" s="593" t="s">
        <v>394</v>
      </c>
      <c r="CE33" s="401"/>
      <c r="CF33" s="401"/>
      <c r="CG33" s="401"/>
      <c r="CH33" s="401"/>
      <c r="CI33" s="401"/>
      <c r="CJ33" s="401"/>
      <c r="CK33" s="401"/>
      <c r="CL33" s="401"/>
      <c r="CM33" s="401"/>
      <c r="CN33" s="401"/>
      <c r="CO33" s="401"/>
      <c r="CP33" s="401"/>
      <c r="CQ33" s="594"/>
      <c r="CR33" s="595">
        <v>26449570</v>
      </c>
      <c r="CS33" s="596"/>
      <c r="CT33" s="596"/>
      <c r="CU33" s="596"/>
      <c r="CV33" s="596"/>
      <c r="CW33" s="596"/>
      <c r="CX33" s="596"/>
      <c r="CY33" s="597"/>
      <c r="CZ33" s="598">
        <v>46.9</v>
      </c>
      <c r="DA33" s="599"/>
      <c r="DB33" s="599"/>
      <c r="DC33" s="600"/>
      <c r="DD33" s="601">
        <v>22768006</v>
      </c>
      <c r="DE33" s="596"/>
      <c r="DF33" s="596"/>
      <c r="DG33" s="596"/>
      <c r="DH33" s="596"/>
      <c r="DI33" s="596"/>
      <c r="DJ33" s="596"/>
      <c r="DK33" s="597"/>
      <c r="DL33" s="601">
        <v>12462015</v>
      </c>
      <c r="DM33" s="596"/>
      <c r="DN33" s="596"/>
      <c r="DO33" s="596"/>
      <c r="DP33" s="596"/>
      <c r="DQ33" s="596"/>
      <c r="DR33" s="596"/>
      <c r="DS33" s="596"/>
      <c r="DT33" s="596"/>
      <c r="DU33" s="596"/>
      <c r="DV33" s="597"/>
      <c r="DW33" s="598">
        <v>42.7</v>
      </c>
      <c r="DX33" s="599"/>
      <c r="DY33" s="599"/>
      <c r="DZ33" s="599"/>
      <c r="EA33" s="599"/>
      <c r="EB33" s="599"/>
      <c r="EC33" s="627"/>
    </row>
    <row r="34" spans="2:133" ht="11.25" customHeight="1" x14ac:dyDescent="0.2">
      <c r="B34" s="593" t="s">
        <v>148</v>
      </c>
      <c r="C34" s="401"/>
      <c r="D34" s="401"/>
      <c r="E34" s="401"/>
      <c r="F34" s="401"/>
      <c r="G34" s="401"/>
      <c r="H34" s="401"/>
      <c r="I34" s="401"/>
      <c r="J34" s="401"/>
      <c r="K34" s="401"/>
      <c r="L34" s="401"/>
      <c r="M34" s="401"/>
      <c r="N34" s="401"/>
      <c r="O34" s="401"/>
      <c r="P34" s="401"/>
      <c r="Q34" s="594"/>
      <c r="R34" s="595">
        <v>6365592</v>
      </c>
      <c r="S34" s="354"/>
      <c r="T34" s="354"/>
      <c r="U34" s="354"/>
      <c r="V34" s="354"/>
      <c r="W34" s="354"/>
      <c r="X34" s="354"/>
      <c r="Y34" s="608"/>
      <c r="Z34" s="628">
        <v>10.6</v>
      </c>
      <c r="AA34" s="628"/>
      <c r="AB34" s="628"/>
      <c r="AC34" s="628"/>
      <c r="AD34" s="629" t="s">
        <v>140</v>
      </c>
      <c r="AE34" s="629"/>
      <c r="AF34" s="629"/>
      <c r="AG34" s="629"/>
      <c r="AH34" s="629"/>
      <c r="AI34" s="629"/>
      <c r="AJ34" s="629"/>
      <c r="AK34" s="629"/>
      <c r="AL34" s="598" t="s">
        <v>140</v>
      </c>
      <c r="AM34" s="342"/>
      <c r="AN34" s="342"/>
      <c r="AO34" s="630"/>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397</v>
      </c>
      <c r="CE34" s="401"/>
      <c r="CF34" s="401"/>
      <c r="CG34" s="401"/>
      <c r="CH34" s="401"/>
      <c r="CI34" s="401"/>
      <c r="CJ34" s="401"/>
      <c r="CK34" s="401"/>
      <c r="CL34" s="401"/>
      <c r="CM34" s="401"/>
      <c r="CN34" s="401"/>
      <c r="CO34" s="401"/>
      <c r="CP34" s="401"/>
      <c r="CQ34" s="594"/>
      <c r="CR34" s="595">
        <v>8770733</v>
      </c>
      <c r="CS34" s="354"/>
      <c r="CT34" s="354"/>
      <c r="CU34" s="354"/>
      <c r="CV34" s="354"/>
      <c r="CW34" s="354"/>
      <c r="CX34" s="354"/>
      <c r="CY34" s="608"/>
      <c r="CZ34" s="598">
        <v>15.6</v>
      </c>
      <c r="DA34" s="599"/>
      <c r="DB34" s="599"/>
      <c r="DC34" s="600"/>
      <c r="DD34" s="601">
        <v>6712804</v>
      </c>
      <c r="DE34" s="354"/>
      <c r="DF34" s="354"/>
      <c r="DG34" s="354"/>
      <c r="DH34" s="354"/>
      <c r="DI34" s="354"/>
      <c r="DJ34" s="354"/>
      <c r="DK34" s="608"/>
      <c r="DL34" s="601">
        <v>5388019</v>
      </c>
      <c r="DM34" s="354"/>
      <c r="DN34" s="354"/>
      <c r="DO34" s="354"/>
      <c r="DP34" s="354"/>
      <c r="DQ34" s="354"/>
      <c r="DR34" s="354"/>
      <c r="DS34" s="354"/>
      <c r="DT34" s="354"/>
      <c r="DU34" s="354"/>
      <c r="DV34" s="608"/>
      <c r="DW34" s="598">
        <v>18.5</v>
      </c>
      <c r="DX34" s="599"/>
      <c r="DY34" s="599"/>
      <c r="DZ34" s="599"/>
      <c r="EA34" s="599"/>
      <c r="EB34" s="599"/>
      <c r="EC34" s="627"/>
    </row>
    <row r="35" spans="2:133" ht="11.25" customHeight="1" x14ac:dyDescent="0.2">
      <c r="B35" s="593" t="s">
        <v>399</v>
      </c>
      <c r="C35" s="401"/>
      <c r="D35" s="401"/>
      <c r="E35" s="401"/>
      <c r="F35" s="401"/>
      <c r="G35" s="401"/>
      <c r="H35" s="401"/>
      <c r="I35" s="401"/>
      <c r="J35" s="401"/>
      <c r="K35" s="401"/>
      <c r="L35" s="401"/>
      <c r="M35" s="401"/>
      <c r="N35" s="401"/>
      <c r="O35" s="401"/>
      <c r="P35" s="401"/>
      <c r="Q35" s="594"/>
      <c r="R35" s="595">
        <v>2807452</v>
      </c>
      <c r="S35" s="354"/>
      <c r="T35" s="354"/>
      <c r="U35" s="354"/>
      <c r="V35" s="354"/>
      <c r="W35" s="354"/>
      <c r="X35" s="354"/>
      <c r="Y35" s="608"/>
      <c r="Z35" s="628">
        <v>4.7</v>
      </c>
      <c r="AA35" s="628"/>
      <c r="AB35" s="628"/>
      <c r="AC35" s="628"/>
      <c r="AD35" s="629" t="s">
        <v>140</v>
      </c>
      <c r="AE35" s="629"/>
      <c r="AF35" s="629"/>
      <c r="AG35" s="629"/>
      <c r="AH35" s="629"/>
      <c r="AI35" s="629"/>
      <c r="AJ35" s="629"/>
      <c r="AK35" s="629"/>
      <c r="AL35" s="598" t="s">
        <v>140</v>
      </c>
      <c r="AM35" s="342"/>
      <c r="AN35" s="342"/>
      <c r="AO35" s="630"/>
      <c r="AP35" s="16"/>
      <c r="AQ35" s="508" t="s">
        <v>400</v>
      </c>
      <c r="AR35" s="509"/>
      <c r="AS35" s="509"/>
      <c r="AT35" s="509"/>
      <c r="AU35" s="509"/>
      <c r="AV35" s="509"/>
      <c r="AW35" s="509"/>
      <c r="AX35" s="509"/>
      <c r="AY35" s="509"/>
      <c r="AZ35" s="509"/>
      <c r="BA35" s="509"/>
      <c r="BB35" s="509"/>
      <c r="BC35" s="509"/>
      <c r="BD35" s="509"/>
      <c r="BE35" s="509"/>
      <c r="BF35" s="551"/>
      <c r="BG35" s="508" t="s">
        <v>204</v>
      </c>
      <c r="BH35" s="509"/>
      <c r="BI35" s="509"/>
      <c r="BJ35" s="509"/>
      <c r="BK35" s="509"/>
      <c r="BL35" s="509"/>
      <c r="BM35" s="509"/>
      <c r="BN35" s="509"/>
      <c r="BO35" s="509"/>
      <c r="BP35" s="509"/>
      <c r="BQ35" s="509"/>
      <c r="BR35" s="509"/>
      <c r="BS35" s="509"/>
      <c r="BT35" s="509"/>
      <c r="BU35" s="509"/>
      <c r="BV35" s="509"/>
      <c r="BW35" s="509"/>
      <c r="BX35" s="509"/>
      <c r="BY35" s="509"/>
      <c r="BZ35" s="509"/>
      <c r="CA35" s="509"/>
      <c r="CB35" s="551"/>
      <c r="CD35" s="593" t="s">
        <v>401</v>
      </c>
      <c r="CE35" s="401"/>
      <c r="CF35" s="401"/>
      <c r="CG35" s="401"/>
      <c r="CH35" s="401"/>
      <c r="CI35" s="401"/>
      <c r="CJ35" s="401"/>
      <c r="CK35" s="401"/>
      <c r="CL35" s="401"/>
      <c r="CM35" s="401"/>
      <c r="CN35" s="401"/>
      <c r="CO35" s="401"/>
      <c r="CP35" s="401"/>
      <c r="CQ35" s="594"/>
      <c r="CR35" s="595">
        <v>541139</v>
      </c>
      <c r="CS35" s="596"/>
      <c r="CT35" s="596"/>
      <c r="CU35" s="596"/>
      <c r="CV35" s="596"/>
      <c r="CW35" s="596"/>
      <c r="CX35" s="596"/>
      <c r="CY35" s="597"/>
      <c r="CZ35" s="598">
        <v>1</v>
      </c>
      <c r="DA35" s="599"/>
      <c r="DB35" s="599"/>
      <c r="DC35" s="600"/>
      <c r="DD35" s="601">
        <v>507967</v>
      </c>
      <c r="DE35" s="596"/>
      <c r="DF35" s="596"/>
      <c r="DG35" s="596"/>
      <c r="DH35" s="596"/>
      <c r="DI35" s="596"/>
      <c r="DJ35" s="596"/>
      <c r="DK35" s="597"/>
      <c r="DL35" s="601">
        <v>497836</v>
      </c>
      <c r="DM35" s="596"/>
      <c r="DN35" s="596"/>
      <c r="DO35" s="596"/>
      <c r="DP35" s="596"/>
      <c r="DQ35" s="596"/>
      <c r="DR35" s="596"/>
      <c r="DS35" s="596"/>
      <c r="DT35" s="596"/>
      <c r="DU35" s="596"/>
      <c r="DV35" s="597"/>
      <c r="DW35" s="598">
        <v>1.7</v>
      </c>
      <c r="DX35" s="599"/>
      <c r="DY35" s="599"/>
      <c r="DZ35" s="599"/>
      <c r="EA35" s="599"/>
      <c r="EB35" s="599"/>
      <c r="EC35" s="627"/>
    </row>
    <row r="36" spans="2:133" ht="11.25" customHeight="1" x14ac:dyDescent="0.2">
      <c r="B36" s="593" t="s">
        <v>368</v>
      </c>
      <c r="C36" s="401"/>
      <c r="D36" s="401"/>
      <c r="E36" s="401"/>
      <c r="F36" s="401"/>
      <c r="G36" s="401"/>
      <c r="H36" s="401"/>
      <c r="I36" s="401"/>
      <c r="J36" s="401"/>
      <c r="K36" s="401"/>
      <c r="L36" s="401"/>
      <c r="M36" s="401"/>
      <c r="N36" s="401"/>
      <c r="O36" s="401"/>
      <c r="P36" s="401"/>
      <c r="Q36" s="594"/>
      <c r="R36" s="595">
        <v>3083960</v>
      </c>
      <c r="S36" s="354"/>
      <c r="T36" s="354"/>
      <c r="U36" s="354"/>
      <c r="V36" s="354"/>
      <c r="W36" s="354"/>
      <c r="X36" s="354"/>
      <c r="Y36" s="608"/>
      <c r="Z36" s="628">
        <v>5.0999999999999996</v>
      </c>
      <c r="AA36" s="628"/>
      <c r="AB36" s="628"/>
      <c r="AC36" s="628"/>
      <c r="AD36" s="629" t="s">
        <v>140</v>
      </c>
      <c r="AE36" s="629"/>
      <c r="AF36" s="629"/>
      <c r="AG36" s="629"/>
      <c r="AH36" s="629"/>
      <c r="AI36" s="629"/>
      <c r="AJ36" s="629"/>
      <c r="AK36" s="629"/>
      <c r="AL36" s="598" t="s">
        <v>140</v>
      </c>
      <c r="AM36" s="342"/>
      <c r="AN36" s="342"/>
      <c r="AO36" s="630"/>
      <c r="AP36" s="16"/>
      <c r="AQ36" s="631" t="s">
        <v>383</v>
      </c>
      <c r="AR36" s="632"/>
      <c r="AS36" s="632"/>
      <c r="AT36" s="632"/>
      <c r="AU36" s="632"/>
      <c r="AV36" s="632"/>
      <c r="AW36" s="632"/>
      <c r="AX36" s="632"/>
      <c r="AY36" s="633"/>
      <c r="AZ36" s="634">
        <v>7195557</v>
      </c>
      <c r="BA36" s="635"/>
      <c r="BB36" s="635"/>
      <c r="BC36" s="635"/>
      <c r="BD36" s="635"/>
      <c r="BE36" s="635"/>
      <c r="BF36" s="636"/>
      <c r="BG36" s="637" t="s">
        <v>404</v>
      </c>
      <c r="BH36" s="638"/>
      <c r="BI36" s="638"/>
      <c r="BJ36" s="638"/>
      <c r="BK36" s="638"/>
      <c r="BL36" s="638"/>
      <c r="BM36" s="638"/>
      <c r="BN36" s="638"/>
      <c r="BO36" s="638"/>
      <c r="BP36" s="638"/>
      <c r="BQ36" s="638"/>
      <c r="BR36" s="638"/>
      <c r="BS36" s="638"/>
      <c r="BT36" s="638"/>
      <c r="BU36" s="639"/>
      <c r="BV36" s="634">
        <v>293623</v>
      </c>
      <c r="BW36" s="635"/>
      <c r="BX36" s="635"/>
      <c r="BY36" s="635"/>
      <c r="BZ36" s="635"/>
      <c r="CA36" s="635"/>
      <c r="CB36" s="636"/>
      <c r="CD36" s="593" t="s">
        <v>30</v>
      </c>
      <c r="CE36" s="401"/>
      <c r="CF36" s="401"/>
      <c r="CG36" s="401"/>
      <c r="CH36" s="401"/>
      <c r="CI36" s="401"/>
      <c r="CJ36" s="401"/>
      <c r="CK36" s="401"/>
      <c r="CL36" s="401"/>
      <c r="CM36" s="401"/>
      <c r="CN36" s="401"/>
      <c r="CO36" s="401"/>
      <c r="CP36" s="401"/>
      <c r="CQ36" s="594"/>
      <c r="CR36" s="595">
        <v>7144090</v>
      </c>
      <c r="CS36" s="354"/>
      <c r="CT36" s="354"/>
      <c r="CU36" s="354"/>
      <c r="CV36" s="354"/>
      <c r="CW36" s="354"/>
      <c r="CX36" s="354"/>
      <c r="CY36" s="608"/>
      <c r="CZ36" s="598">
        <v>12.7</v>
      </c>
      <c r="DA36" s="599"/>
      <c r="DB36" s="599"/>
      <c r="DC36" s="600"/>
      <c r="DD36" s="601">
        <v>6563973</v>
      </c>
      <c r="DE36" s="354"/>
      <c r="DF36" s="354"/>
      <c r="DG36" s="354"/>
      <c r="DH36" s="354"/>
      <c r="DI36" s="354"/>
      <c r="DJ36" s="354"/>
      <c r="DK36" s="608"/>
      <c r="DL36" s="601">
        <v>3059073</v>
      </c>
      <c r="DM36" s="354"/>
      <c r="DN36" s="354"/>
      <c r="DO36" s="354"/>
      <c r="DP36" s="354"/>
      <c r="DQ36" s="354"/>
      <c r="DR36" s="354"/>
      <c r="DS36" s="354"/>
      <c r="DT36" s="354"/>
      <c r="DU36" s="354"/>
      <c r="DV36" s="608"/>
      <c r="DW36" s="598">
        <v>10.5</v>
      </c>
      <c r="DX36" s="599"/>
      <c r="DY36" s="599"/>
      <c r="DZ36" s="599"/>
      <c r="EA36" s="599"/>
      <c r="EB36" s="599"/>
      <c r="EC36" s="627"/>
    </row>
    <row r="37" spans="2:133" ht="11.25" customHeight="1" x14ac:dyDescent="0.2">
      <c r="B37" s="593" t="s">
        <v>395</v>
      </c>
      <c r="C37" s="401"/>
      <c r="D37" s="401"/>
      <c r="E37" s="401"/>
      <c r="F37" s="401"/>
      <c r="G37" s="401"/>
      <c r="H37" s="401"/>
      <c r="I37" s="401"/>
      <c r="J37" s="401"/>
      <c r="K37" s="401"/>
      <c r="L37" s="401"/>
      <c r="M37" s="401"/>
      <c r="N37" s="401"/>
      <c r="O37" s="401"/>
      <c r="P37" s="401"/>
      <c r="Q37" s="594"/>
      <c r="R37" s="595">
        <v>1037398</v>
      </c>
      <c r="S37" s="354"/>
      <c r="T37" s="354"/>
      <c r="U37" s="354"/>
      <c r="V37" s="354"/>
      <c r="W37" s="354"/>
      <c r="X37" s="354"/>
      <c r="Y37" s="608"/>
      <c r="Z37" s="628">
        <v>1.7</v>
      </c>
      <c r="AA37" s="628"/>
      <c r="AB37" s="628"/>
      <c r="AC37" s="628"/>
      <c r="AD37" s="629">
        <v>13618</v>
      </c>
      <c r="AE37" s="629"/>
      <c r="AF37" s="629"/>
      <c r="AG37" s="629"/>
      <c r="AH37" s="629"/>
      <c r="AI37" s="629"/>
      <c r="AJ37" s="629"/>
      <c r="AK37" s="629"/>
      <c r="AL37" s="598">
        <v>0</v>
      </c>
      <c r="AM37" s="342"/>
      <c r="AN37" s="342"/>
      <c r="AO37" s="630"/>
      <c r="AQ37" s="623" t="s">
        <v>405</v>
      </c>
      <c r="AR37" s="459"/>
      <c r="AS37" s="459"/>
      <c r="AT37" s="459"/>
      <c r="AU37" s="459"/>
      <c r="AV37" s="459"/>
      <c r="AW37" s="459"/>
      <c r="AX37" s="459"/>
      <c r="AY37" s="624"/>
      <c r="AZ37" s="595">
        <v>1733239</v>
      </c>
      <c r="BA37" s="354"/>
      <c r="BB37" s="354"/>
      <c r="BC37" s="354"/>
      <c r="BD37" s="596"/>
      <c r="BE37" s="596"/>
      <c r="BF37" s="625"/>
      <c r="BG37" s="593" t="s">
        <v>410</v>
      </c>
      <c r="BH37" s="401"/>
      <c r="BI37" s="401"/>
      <c r="BJ37" s="401"/>
      <c r="BK37" s="401"/>
      <c r="BL37" s="401"/>
      <c r="BM37" s="401"/>
      <c r="BN37" s="401"/>
      <c r="BO37" s="401"/>
      <c r="BP37" s="401"/>
      <c r="BQ37" s="401"/>
      <c r="BR37" s="401"/>
      <c r="BS37" s="401"/>
      <c r="BT37" s="401"/>
      <c r="BU37" s="594"/>
      <c r="BV37" s="595">
        <v>129712</v>
      </c>
      <c r="BW37" s="354"/>
      <c r="BX37" s="354"/>
      <c r="BY37" s="354"/>
      <c r="BZ37" s="354"/>
      <c r="CA37" s="354"/>
      <c r="CB37" s="626"/>
      <c r="CD37" s="593" t="s">
        <v>160</v>
      </c>
      <c r="CE37" s="401"/>
      <c r="CF37" s="401"/>
      <c r="CG37" s="401"/>
      <c r="CH37" s="401"/>
      <c r="CI37" s="401"/>
      <c r="CJ37" s="401"/>
      <c r="CK37" s="401"/>
      <c r="CL37" s="401"/>
      <c r="CM37" s="401"/>
      <c r="CN37" s="401"/>
      <c r="CO37" s="401"/>
      <c r="CP37" s="401"/>
      <c r="CQ37" s="594"/>
      <c r="CR37" s="595">
        <v>16758</v>
      </c>
      <c r="CS37" s="596"/>
      <c r="CT37" s="596"/>
      <c r="CU37" s="596"/>
      <c r="CV37" s="596"/>
      <c r="CW37" s="596"/>
      <c r="CX37" s="596"/>
      <c r="CY37" s="597"/>
      <c r="CZ37" s="598">
        <v>0</v>
      </c>
      <c r="DA37" s="599"/>
      <c r="DB37" s="599"/>
      <c r="DC37" s="600"/>
      <c r="DD37" s="601">
        <v>5025</v>
      </c>
      <c r="DE37" s="596"/>
      <c r="DF37" s="596"/>
      <c r="DG37" s="596"/>
      <c r="DH37" s="596"/>
      <c r="DI37" s="596"/>
      <c r="DJ37" s="596"/>
      <c r="DK37" s="597"/>
      <c r="DL37" s="601">
        <v>5025</v>
      </c>
      <c r="DM37" s="596"/>
      <c r="DN37" s="596"/>
      <c r="DO37" s="596"/>
      <c r="DP37" s="596"/>
      <c r="DQ37" s="596"/>
      <c r="DR37" s="596"/>
      <c r="DS37" s="596"/>
      <c r="DT37" s="596"/>
      <c r="DU37" s="596"/>
      <c r="DV37" s="597"/>
      <c r="DW37" s="598">
        <v>0</v>
      </c>
      <c r="DX37" s="599"/>
      <c r="DY37" s="599"/>
      <c r="DZ37" s="599"/>
      <c r="EA37" s="599"/>
      <c r="EB37" s="599"/>
      <c r="EC37" s="627"/>
    </row>
    <row r="38" spans="2:133" ht="11.25" customHeight="1" x14ac:dyDescent="0.2">
      <c r="B38" s="593" t="s">
        <v>411</v>
      </c>
      <c r="C38" s="401"/>
      <c r="D38" s="401"/>
      <c r="E38" s="401"/>
      <c r="F38" s="401"/>
      <c r="G38" s="401"/>
      <c r="H38" s="401"/>
      <c r="I38" s="401"/>
      <c r="J38" s="401"/>
      <c r="K38" s="401"/>
      <c r="L38" s="401"/>
      <c r="M38" s="401"/>
      <c r="N38" s="401"/>
      <c r="O38" s="401"/>
      <c r="P38" s="401"/>
      <c r="Q38" s="594"/>
      <c r="R38" s="595">
        <v>2223200</v>
      </c>
      <c r="S38" s="354"/>
      <c r="T38" s="354"/>
      <c r="U38" s="354"/>
      <c r="V38" s="354"/>
      <c r="W38" s="354"/>
      <c r="X38" s="354"/>
      <c r="Y38" s="608"/>
      <c r="Z38" s="628">
        <v>3.7</v>
      </c>
      <c r="AA38" s="628"/>
      <c r="AB38" s="628"/>
      <c r="AC38" s="628"/>
      <c r="AD38" s="629" t="s">
        <v>140</v>
      </c>
      <c r="AE38" s="629"/>
      <c r="AF38" s="629"/>
      <c r="AG38" s="629"/>
      <c r="AH38" s="629"/>
      <c r="AI38" s="629"/>
      <c r="AJ38" s="629"/>
      <c r="AK38" s="629"/>
      <c r="AL38" s="598" t="s">
        <v>140</v>
      </c>
      <c r="AM38" s="342"/>
      <c r="AN38" s="342"/>
      <c r="AO38" s="630"/>
      <c r="AQ38" s="623" t="s">
        <v>412</v>
      </c>
      <c r="AR38" s="459"/>
      <c r="AS38" s="459"/>
      <c r="AT38" s="459"/>
      <c r="AU38" s="459"/>
      <c r="AV38" s="459"/>
      <c r="AW38" s="459"/>
      <c r="AX38" s="459"/>
      <c r="AY38" s="624"/>
      <c r="AZ38" s="595">
        <v>919451</v>
      </c>
      <c r="BA38" s="354"/>
      <c r="BB38" s="354"/>
      <c r="BC38" s="354"/>
      <c r="BD38" s="596"/>
      <c r="BE38" s="596"/>
      <c r="BF38" s="625"/>
      <c r="BG38" s="593" t="s">
        <v>413</v>
      </c>
      <c r="BH38" s="401"/>
      <c r="BI38" s="401"/>
      <c r="BJ38" s="401"/>
      <c r="BK38" s="401"/>
      <c r="BL38" s="401"/>
      <c r="BM38" s="401"/>
      <c r="BN38" s="401"/>
      <c r="BO38" s="401"/>
      <c r="BP38" s="401"/>
      <c r="BQ38" s="401"/>
      <c r="BR38" s="401"/>
      <c r="BS38" s="401"/>
      <c r="BT38" s="401"/>
      <c r="BU38" s="594"/>
      <c r="BV38" s="595">
        <v>17066</v>
      </c>
      <c r="BW38" s="354"/>
      <c r="BX38" s="354"/>
      <c r="BY38" s="354"/>
      <c r="BZ38" s="354"/>
      <c r="CA38" s="354"/>
      <c r="CB38" s="626"/>
      <c r="CD38" s="593" t="s">
        <v>414</v>
      </c>
      <c r="CE38" s="401"/>
      <c r="CF38" s="401"/>
      <c r="CG38" s="401"/>
      <c r="CH38" s="401"/>
      <c r="CI38" s="401"/>
      <c r="CJ38" s="401"/>
      <c r="CK38" s="401"/>
      <c r="CL38" s="401"/>
      <c r="CM38" s="401"/>
      <c r="CN38" s="401"/>
      <c r="CO38" s="401"/>
      <c r="CP38" s="401"/>
      <c r="CQ38" s="594"/>
      <c r="CR38" s="595">
        <v>4523207</v>
      </c>
      <c r="CS38" s="354"/>
      <c r="CT38" s="354"/>
      <c r="CU38" s="354"/>
      <c r="CV38" s="354"/>
      <c r="CW38" s="354"/>
      <c r="CX38" s="354"/>
      <c r="CY38" s="608"/>
      <c r="CZ38" s="598">
        <v>8</v>
      </c>
      <c r="DA38" s="599"/>
      <c r="DB38" s="599"/>
      <c r="DC38" s="600"/>
      <c r="DD38" s="601">
        <v>3698221</v>
      </c>
      <c r="DE38" s="354"/>
      <c r="DF38" s="354"/>
      <c r="DG38" s="354"/>
      <c r="DH38" s="354"/>
      <c r="DI38" s="354"/>
      <c r="DJ38" s="354"/>
      <c r="DK38" s="608"/>
      <c r="DL38" s="601">
        <v>3517087</v>
      </c>
      <c r="DM38" s="354"/>
      <c r="DN38" s="354"/>
      <c r="DO38" s="354"/>
      <c r="DP38" s="354"/>
      <c r="DQ38" s="354"/>
      <c r="DR38" s="354"/>
      <c r="DS38" s="354"/>
      <c r="DT38" s="354"/>
      <c r="DU38" s="354"/>
      <c r="DV38" s="608"/>
      <c r="DW38" s="598">
        <v>12.1</v>
      </c>
      <c r="DX38" s="599"/>
      <c r="DY38" s="599"/>
      <c r="DZ38" s="599"/>
      <c r="EA38" s="599"/>
      <c r="EB38" s="599"/>
      <c r="EC38" s="627"/>
    </row>
    <row r="39" spans="2:133" ht="11.25" customHeight="1" x14ac:dyDescent="0.2">
      <c r="B39" s="593" t="s">
        <v>415</v>
      </c>
      <c r="C39" s="401"/>
      <c r="D39" s="401"/>
      <c r="E39" s="401"/>
      <c r="F39" s="401"/>
      <c r="G39" s="401"/>
      <c r="H39" s="401"/>
      <c r="I39" s="401"/>
      <c r="J39" s="401"/>
      <c r="K39" s="401"/>
      <c r="L39" s="401"/>
      <c r="M39" s="401"/>
      <c r="N39" s="401"/>
      <c r="O39" s="401"/>
      <c r="P39" s="401"/>
      <c r="Q39" s="594"/>
      <c r="R39" s="595" t="s">
        <v>140</v>
      </c>
      <c r="S39" s="354"/>
      <c r="T39" s="354"/>
      <c r="U39" s="354"/>
      <c r="V39" s="354"/>
      <c r="W39" s="354"/>
      <c r="X39" s="354"/>
      <c r="Y39" s="608"/>
      <c r="Z39" s="628" t="s">
        <v>140</v>
      </c>
      <c r="AA39" s="628"/>
      <c r="AB39" s="628"/>
      <c r="AC39" s="628"/>
      <c r="AD39" s="629" t="s">
        <v>140</v>
      </c>
      <c r="AE39" s="629"/>
      <c r="AF39" s="629"/>
      <c r="AG39" s="629"/>
      <c r="AH39" s="629"/>
      <c r="AI39" s="629"/>
      <c r="AJ39" s="629"/>
      <c r="AK39" s="629"/>
      <c r="AL39" s="598" t="s">
        <v>140</v>
      </c>
      <c r="AM39" s="342"/>
      <c r="AN39" s="342"/>
      <c r="AO39" s="630"/>
      <c r="AQ39" s="623" t="s">
        <v>299</v>
      </c>
      <c r="AR39" s="459"/>
      <c r="AS39" s="459"/>
      <c r="AT39" s="459"/>
      <c r="AU39" s="459"/>
      <c r="AV39" s="459"/>
      <c r="AW39" s="459"/>
      <c r="AX39" s="459"/>
      <c r="AY39" s="624"/>
      <c r="AZ39" s="595">
        <v>19660</v>
      </c>
      <c r="BA39" s="354"/>
      <c r="BB39" s="354"/>
      <c r="BC39" s="354"/>
      <c r="BD39" s="596"/>
      <c r="BE39" s="596"/>
      <c r="BF39" s="625"/>
      <c r="BG39" s="593" t="s">
        <v>330</v>
      </c>
      <c r="BH39" s="401"/>
      <c r="BI39" s="401"/>
      <c r="BJ39" s="401"/>
      <c r="BK39" s="401"/>
      <c r="BL39" s="401"/>
      <c r="BM39" s="401"/>
      <c r="BN39" s="401"/>
      <c r="BO39" s="401"/>
      <c r="BP39" s="401"/>
      <c r="BQ39" s="401"/>
      <c r="BR39" s="401"/>
      <c r="BS39" s="401"/>
      <c r="BT39" s="401"/>
      <c r="BU39" s="594"/>
      <c r="BV39" s="595">
        <v>25427</v>
      </c>
      <c r="BW39" s="354"/>
      <c r="BX39" s="354"/>
      <c r="BY39" s="354"/>
      <c r="BZ39" s="354"/>
      <c r="CA39" s="354"/>
      <c r="CB39" s="626"/>
      <c r="CD39" s="593" t="s">
        <v>419</v>
      </c>
      <c r="CE39" s="401"/>
      <c r="CF39" s="401"/>
      <c r="CG39" s="401"/>
      <c r="CH39" s="401"/>
      <c r="CI39" s="401"/>
      <c r="CJ39" s="401"/>
      <c r="CK39" s="401"/>
      <c r="CL39" s="401"/>
      <c r="CM39" s="401"/>
      <c r="CN39" s="401"/>
      <c r="CO39" s="401"/>
      <c r="CP39" s="401"/>
      <c r="CQ39" s="594"/>
      <c r="CR39" s="595">
        <v>4978135</v>
      </c>
      <c r="CS39" s="596"/>
      <c r="CT39" s="596"/>
      <c r="CU39" s="596"/>
      <c r="CV39" s="596"/>
      <c r="CW39" s="596"/>
      <c r="CX39" s="596"/>
      <c r="CY39" s="597"/>
      <c r="CZ39" s="598">
        <v>8.8000000000000007</v>
      </c>
      <c r="DA39" s="599"/>
      <c r="DB39" s="599"/>
      <c r="DC39" s="600"/>
      <c r="DD39" s="601">
        <v>4952724</v>
      </c>
      <c r="DE39" s="596"/>
      <c r="DF39" s="596"/>
      <c r="DG39" s="596"/>
      <c r="DH39" s="596"/>
      <c r="DI39" s="596"/>
      <c r="DJ39" s="596"/>
      <c r="DK39" s="597"/>
      <c r="DL39" s="601" t="s">
        <v>140</v>
      </c>
      <c r="DM39" s="596"/>
      <c r="DN39" s="596"/>
      <c r="DO39" s="596"/>
      <c r="DP39" s="596"/>
      <c r="DQ39" s="596"/>
      <c r="DR39" s="596"/>
      <c r="DS39" s="596"/>
      <c r="DT39" s="596"/>
      <c r="DU39" s="596"/>
      <c r="DV39" s="597"/>
      <c r="DW39" s="598" t="s">
        <v>140</v>
      </c>
      <c r="DX39" s="599"/>
      <c r="DY39" s="599"/>
      <c r="DZ39" s="599"/>
      <c r="EA39" s="599"/>
      <c r="EB39" s="599"/>
      <c r="EC39" s="627"/>
    </row>
    <row r="40" spans="2:133" ht="11.25" customHeight="1" x14ac:dyDescent="0.2">
      <c r="B40" s="593" t="s">
        <v>420</v>
      </c>
      <c r="C40" s="401"/>
      <c r="D40" s="401"/>
      <c r="E40" s="401"/>
      <c r="F40" s="401"/>
      <c r="G40" s="401"/>
      <c r="H40" s="401"/>
      <c r="I40" s="401"/>
      <c r="J40" s="401"/>
      <c r="K40" s="401"/>
      <c r="L40" s="401"/>
      <c r="M40" s="401"/>
      <c r="N40" s="401"/>
      <c r="O40" s="401"/>
      <c r="P40" s="401"/>
      <c r="Q40" s="594"/>
      <c r="R40" s="595">
        <v>303600</v>
      </c>
      <c r="S40" s="354"/>
      <c r="T40" s="354"/>
      <c r="U40" s="354"/>
      <c r="V40" s="354"/>
      <c r="W40" s="354"/>
      <c r="X40" s="354"/>
      <c r="Y40" s="608"/>
      <c r="Z40" s="628">
        <v>0.5</v>
      </c>
      <c r="AA40" s="628"/>
      <c r="AB40" s="628"/>
      <c r="AC40" s="628"/>
      <c r="AD40" s="629" t="s">
        <v>140</v>
      </c>
      <c r="AE40" s="629"/>
      <c r="AF40" s="629"/>
      <c r="AG40" s="629"/>
      <c r="AH40" s="629"/>
      <c r="AI40" s="629"/>
      <c r="AJ40" s="629"/>
      <c r="AK40" s="629"/>
      <c r="AL40" s="598" t="s">
        <v>140</v>
      </c>
      <c r="AM40" s="342"/>
      <c r="AN40" s="342"/>
      <c r="AO40" s="630"/>
      <c r="AQ40" s="623" t="s">
        <v>422</v>
      </c>
      <c r="AR40" s="459"/>
      <c r="AS40" s="459"/>
      <c r="AT40" s="459"/>
      <c r="AU40" s="459"/>
      <c r="AV40" s="459"/>
      <c r="AW40" s="459"/>
      <c r="AX40" s="459"/>
      <c r="AY40" s="624"/>
      <c r="AZ40" s="595" t="s">
        <v>140</v>
      </c>
      <c r="BA40" s="354"/>
      <c r="BB40" s="354"/>
      <c r="BC40" s="354"/>
      <c r="BD40" s="596"/>
      <c r="BE40" s="596"/>
      <c r="BF40" s="625"/>
      <c r="BG40" s="589" t="s">
        <v>423</v>
      </c>
      <c r="BH40" s="450"/>
      <c r="BI40" s="450"/>
      <c r="BJ40" s="450"/>
      <c r="BK40" s="450"/>
      <c r="BL40" s="7"/>
      <c r="BM40" s="401" t="s">
        <v>424</v>
      </c>
      <c r="BN40" s="401"/>
      <c r="BO40" s="401"/>
      <c r="BP40" s="401"/>
      <c r="BQ40" s="401"/>
      <c r="BR40" s="401"/>
      <c r="BS40" s="401"/>
      <c r="BT40" s="401"/>
      <c r="BU40" s="594"/>
      <c r="BV40" s="595">
        <v>106</v>
      </c>
      <c r="BW40" s="354"/>
      <c r="BX40" s="354"/>
      <c r="BY40" s="354"/>
      <c r="BZ40" s="354"/>
      <c r="CA40" s="354"/>
      <c r="CB40" s="626"/>
      <c r="CD40" s="593" t="s">
        <v>363</v>
      </c>
      <c r="CE40" s="401"/>
      <c r="CF40" s="401"/>
      <c r="CG40" s="401"/>
      <c r="CH40" s="401"/>
      <c r="CI40" s="401"/>
      <c r="CJ40" s="401"/>
      <c r="CK40" s="401"/>
      <c r="CL40" s="401"/>
      <c r="CM40" s="401"/>
      <c r="CN40" s="401"/>
      <c r="CO40" s="401"/>
      <c r="CP40" s="401"/>
      <c r="CQ40" s="594"/>
      <c r="CR40" s="595">
        <v>492266</v>
      </c>
      <c r="CS40" s="354"/>
      <c r="CT40" s="354"/>
      <c r="CU40" s="354"/>
      <c r="CV40" s="354"/>
      <c r="CW40" s="354"/>
      <c r="CX40" s="354"/>
      <c r="CY40" s="608"/>
      <c r="CZ40" s="598">
        <v>0.9</v>
      </c>
      <c r="DA40" s="599"/>
      <c r="DB40" s="599"/>
      <c r="DC40" s="600"/>
      <c r="DD40" s="601">
        <v>332317</v>
      </c>
      <c r="DE40" s="354"/>
      <c r="DF40" s="354"/>
      <c r="DG40" s="354"/>
      <c r="DH40" s="354"/>
      <c r="DI40" s="354"/>
      <c r="DJ40" s="354"/>
      <c r="DK40" s="608"/>
      <c r="DL40" s="601" t="s">
        <v>140</v>
      </c>
      <c r="DM40" s="354"/>
      <c r="DN40" s="354"/>
      <c r="DO40" s="354"/>
      <c r="DP40" s="354"/>
      <c r="DQ40" s="354"/>
      <c r="DR40" s="354"/>
      <c r="DS40" s="354"/>
      <c r="DT40" s="354"/>
      <c r="DU40" s="354"/>
      <c r="DV40" s="608"/>
      <c r="DW40" s="598" t="s">
        <v>140</v>
      </c>
      <c r="DX40" s="599"/>
      <c r="DY40" s="599"/>
      <c r="DZ40" s="599"/>
      <c r="EA40" s="599"/>
      <c r="EB40" s="599"/>
      <c r="EC40" s="627"/>
    </row>
    <row r="41" spans="2:133" ht="11.25" customHeight="1" x14ac:dyDescent="0.2">
      <c r="B41" s="573" t="s">
        <v>421</v>
      </c>
      <c r="C41" s="574"/>
      <c r="D41" s="574"/>
      <c r="E41" s="574"/>
      <c r="F41" s="574"/>
      <c r="G41" s="574"/>
      <c r="H41" s="574"/>
      <c r="I41" s="574"/>
      <c r="J41" s="574"/>
      <c r="K41" s="574"/>
      <c r="L41" s="574"/>
      <c r="M41" s="574"/>
      <c r="N41" s="574"/>
      <c r="O41" s="574"/>
      <c r="P41" s="574"/>
      <c r="Q41" s="575"/>
      <c r="R41" s="576">
        <v>60146931</v>
      </c>
      <c r="S41" s="615"/>
      <c r="T41" s="615"/>
      <c r="U41" s="615"/>
      <c r="V41" s="615"/>
      <c r="W41" s="615"/>
      <c r="X41" s="615"/>
      <c r="Y41" s="618"/>
      <c r="Z41" s="619">
        <v>100</v>
      </c>
      <c r="AA41" s="619"/>
      <c r="AB41" s="619"/>
      <c r="AC41" s="619"/>
      <c r="AD41" s="620">
        <v>28869828</v>
      </c>
      <c r="AE41" s="620"/>
      <c r="AF41" s="620"/>
      <c r="AG41" s="620"/>
      <c r="AH41" s="620"/>
      <c r="AI41" s="620"/>
      <c r="AJ41" s="620"/>
      <c r="AK41" s="620"/>
      <c r="AL41" s="579">
        <v>100</v>
      </c>
      <c r="AM41" s="621"/>
      <c r="AN41" s="621"/>
      <c r="AO41" s="622"/>
      <c r="AQ41" s="623" t="s">
        <v>425</v>
      </c>
      <c r="AR41" s="459"/>
      <c r="AS41" s="459"/>
      <c r="AT41" s="459"/>
      <c r="AU41" s="459"/>
      <c r="AV41" s="459"/>
      <c r="AW41" s="459"/>
      <c r="AX41" s="459"/>
      <c r="AY41" s="624"/>
      <c r="AZ41" s="595">
        <v>856196</v>
      </c>
      <c r="BA41" s="354"/>
      <c r="BB41" s="354"/>
      <c r="BC41" s="354"/>
      <c r="BD41" s="596"/>
      <c r="BE41" s="596"/>
      <c r="BF41" s="625"/>
      <c r="BG41" s="589"/>
      <c r="BH41" s="450"/>
      <c r="BI41" s="450"/>
      <c r="BJ41" s="450"/>
      <c r="BK41" s="450"/>
      <c r="BL41" s="7"/>
      <c r="BM41" s="401" t="s">
        <v>335</v>
      </c>
      <c r="BN41" s="401"/>
      <c r="BO41" s="401"/>
      <c r="BP41" s="401"/>
      <c r="BQ41" s="401"/>
      <c r="BR41" s="401"/>
      <c r="BS41" s="401"/>
      <c r="BT41" s="401"/>
      <c r="BU41" s="594"/>
      <c r="BV41" s="595" t="s">
        <v>140</v>
      </c>
      <c r="BW41" s="354"/>
      <c r="BX41" s="354"/>
      <c r="BY41" s="354"/>
      <c r="BZ41" s="354"/>
      <c r="CA41" s="354"/>
      <c r="CB41" s="626"/>
      <c r="CD41" s="593" t="s">
        <v>277</v>
      </c>
      <c r="CE41" s="401"/>
      <c r="CF41" s="401"/>
      <c r="CG41" s="401"/>
      <c r="CH41" s="401"/>
      <c r="CI41" s="401"/>
      <c r="CJ41" s="401"/>
      <c r="CK41" s="401"/>
      <c r="CL41" s="401"/>
      <c r="CM41" s="401"/>
      <c r="CN41" s="401"/>
      <c r="CO41" s="401"/>
      <c r="CP41" s="401"/>
      <c r="CQ41" s="594"/>
      <c r="CR41" s="595" t="s">
        <v>140</v>
      </c>
      <c r="CS41" s="596"/>
      <c r="CT41" s="596"/>
      <c r="CU41" s="596"/>
      <c r="CV41" s="596"/>
      <c r="CW41" s="596"/>
      <c r="CX41" s="596"/>
      <c r="CY41" s="597"/>
      <c r="CZ41" s="598" t="s">
        <v>140</v>
      </c>
      <c r="DA41" s="599"/>
      <c r="DB41" s="599"/>
      <c r="DC41" s="600"/>
      <c r="DD41" s="601" t="s">
        <v>140</v>
      </c>
      <c r="DE41" s="596"/>
      <c r="DF41" s="596"/>
      <c r="DG41" s="596"/>
      <c r="DH41" s="596"/>
      <c r="DI41" s="596"/>
      <c r="DJ41" s="596"/>
      <c r="DK41" s="597"/>
      <c r="DL41" s="602"/>
      <c r="DM41" s="603"/>
      <c r="DN41" s="603"/>
      <c r="DO41" s="603"/>
      <c r="DP41" s="603"/>
      <c r="DQ41" s="603"/>
      <c r="DR41" s="603"/>
      <c r="DS41" s="603"/>
      <c r="DT41" s="603"/>
      <c r="DU41" s="603"/>
      <c r="DV41" s="604"/>
      <c r="DW41" s="605"/>
      <c r="DX41" s="606"/>
      <c r="DY41" s="606"/>
      <c r="DZ41" s="606"/>
      <c r="EA41" s="606"/>
      <c r="EB41" s="606"/>
      <c r="EC41" s="607"/>
    </row>
    <row r="42" spans="2:133" ht="11.25" customHeight="1" x14ac:dyDescent="0.2">
      <c r="AQ42" s="612" t="s">
        <v>426</v>
      </c>
      <c r="AR42" s="613"/>
      <c r="AS42" s="613"/>
      <c r="AT42" s="613"/>
      <c r="AU42" s="613"/>
      <c r="AV42" s="613"/>
      <c r="AW42" s="613"/>
      <c r="AX42" s="613"/>
      <c r="AY42" s="614"/>
      <c r="AZ42" s="576">
        <v>3667011</v>
      </c>
      <c r="BA42" s="615"/>
      <c r="BB42" s="615"/>
      <c r="BC42" s="615"/>
      <c r="BD42" s="577"/>
      <c r="BE42" s="577"/>
      <c r="BF42" s="616"/>
      <c r="BG42" s="377"/>
      <c r="BH42" s="378"/>
      <c r="BI42" s="378"/>
      <c r="BJ42" s="378"/>
      <c r="BK42" s="378"/>
      <c r="BL42" s="20"/>
      <c r="BM42" s="574" t="s">
        <v>427</v>
      </c>
      <c r="BN42" s="574"/>
      <c r="BO42" s="574"/>
      <c r="BP42" s="574"/>
      <c r="BQ42" s="574"/>
      <c r="BR42" s="574"/>
      <c r="BS42" s="574"/>
      <c r="BT42" s="574"/>
      <c r="BU42" s="575"/>
      <c r="BV42" s="576">
        <v>348</v>
      </c>
      <c r="BW42" s="615"/>
      <c r="BX42" s="615"/>
      <c r="BY42" s="615"/>
      <c r="BZ42" s="615"/>
      <c r="CA42" s="615"/>
      <c r="CB42" s="617"/>
      <c r="CD42" s="593" t="s">
        <v>269</v>
      </c>
      <c r="CE42" s="401"/>
      <c r="CF42" s="401"/>
      <c r="CG42" s="401"/>
      <c r="CH42" s="401"/>
      <c r="CI42" s="401"/>
      <c r="CJ42" s="401"/>
      <c r="CK42" s="401"/>
      <c r="CL42" s="401"/>
      <c r="CM42" s="401"/>
      <c r="CN42" s="401"/>
      <c r="CO42" s="401"/>
      <c r="CP42" s="401"/>
      <c r="CQ42" s="594"/>
      <c r="CR42" s="595">
        <v>6425340</v>
      </c>
      <c r="CS42" s="596"/>
      <c r="CT42" s="596"/>
      <c r="CU42" s="596"/>
      <c r="CV42" s="596"/>
      <c r="CW42" s="596"/>
      <c r="CX42" s="596"/>
      <c r="CY42" s="597"/>
      <c r="CZ42" s="598">
        <v>11.4</v>
      </c>
      <c r="DA42" s="599"/>
      <c r="DB42" s="599"/>
      <c r="DC42" s="600"/>
      <c r="DD42" s="601">
        <v>2819985</v>
      </c>
      <c r="DE42" s="596"/>
      <c r="DF42" s="596"/>
      <c r="DG42" s="596"/>
      <c r="DH42" s="596"/>
      <c r="DI42" s="596"/>
      <c r="DJ42" s="596"/>
      <c r="DK42" s="597"/>
      <c r="DL42" s="602"/>
      <c r="DM42" s="603"/>
      <c r="DN42" s="603"/>
      <c r="DO42" s="603"/>
      <c r="DP42" s="603"/>
      <c r="DQ42" s="603"/>
      <c r="DR42" s="603"/>
      <c r="DS42" s="603"/>
      <c r="DT42" s="603"/>
      <c r="DU42" s="603"/>
      <c r="DV42" s="604"/>
      <c r="DW42" s="605"/>
      <c r="DX42" s="606"/>
      <c r="DY42" s="606"/>
      <c r="DZ42" s="606"/>
      <c r="EA42" s="606"/>
      <c r="EB42" s="606"/>
      <c r="EC42" s="607"/>
    </row>
    <row r="43" spans="2:133" ht="11.25" customHeight="1" x14ac:dyDescent="0.2">
      <c r="B43" s="1" t="s">
        <v>49</v>
      </c>
      <c r="CD43" s="593" t="s">
        <v>87</v>
      </c>
      <c r="CE43" s="401"/>
      <c r="CF43" s="401"/>
      <c r="CG43" s="401"/>
      <c r="CH43" s="401"/>
      <c r="CI43" s="401"/>
      <c r="CJ43" s="401"/>
      <c r="CK43" s="401"/>
      <c r="CL43" s="401"/>
      <c r="CM43" s="401"/>
      <c r="CN43" s="401"/>
      <c r="CO43" s="401"/>
      <c r="CP43" s="401"/>
      <c r="CQ43" s="594"/>
      <c r="CR43" s="595">
        <v>227411</v>
      </c>
      <c r="CS43" s="596"/>
      <c r="CT43" s="596"/>
      <c r="CU43" s="596"/>
      <c r="CV43" s="596"/>
      <c r="CW43" s="596"/>
      <c r="CX43" s="596"/>
      <c r="CY43" s="597"/>
      <c r="CZ43" s="598">
        <v>0.4</v>
      </c>
      <c r="DA43" s="599"/>
      <c r="DB43" s="599"/>
      <c r="DC43" s="600"/>
      <c r="DD43" s="601">
        <v>226086</v>
      </c>
      <c r="DE43" s="596"/>
      <c r="DF43" s="596"/>
      <c r="DG43" s="596"/>
      <c r="DH43" s="596"/>
      <c r="DI43" s="596"/>
      <c r="DJ43" s="596"/>
      <c r="DK43" s="597"/>
      <c r="DL43" s="602"/>
      <c r="DM43" s="603"/>
      <c r="DN43" s="603"/>
      <c r="DO43" s="603"/>
      <c r="DP43" s="603"/>
      <c r="DQ43" s="603"/>
      <c r="DR43" s="603"/>
      <c r="DS43" s="603"/>
      <c r="DT43" s="603"/>
      <c r="DU43" s="603"/>
      <c r="DV43" s="604"/>
      <c r="DW43" s="605"/>
      <c r="DX43" s="606"/>
      <c r="DY43" s="606"/>
      <c r="DZ43" s="606"/>
      <c r="EA43" s="606"/>
      <c r="EB43" s="606"/>
      <c r="EC43" s="607"/>
    </row>
    <row r="44" spans="2:133" ht="11.25" customHeight="1" x14ac:dyDescent="0.2">
      <c r="B44" s="610" t="s">
        <v>403</v>
      </c>
      <c r="C44" s="610"/>
      <c r="D44" s="610"/>
      <c r="E44" s="610"/>
      <c r="F44" s="610"/>
      <c r="G44" s="610"/>
      <c r="H44" s="610"/>
      <c r="I44" s="610"/>
      <c r="J44" s="610"/>
      <c r="K44" s="610"/>
      <c r="L44" s="610"/>
      <c r="M44" s="610"/>
      <c r="N44" s="610"/>
      <c r="O44" s="610"/>
      <c r="P44" s="610"/>
      <c r="Q44" s="610"/>
      <c r="R44" s="610"/>
      <c r="S44" s="610"/>
      <c r="T44" s="610"/>
      <c r="U44" s="610"/>
      <c r="V44" s="610"/>
      <c r="W44" s="610"/>
      <c r="X44" s="610"/>
      <c r="Y44" s="610"/>
      <c r="Z44" s="610"/>
      <c r="AA44" s="610"/>
      <c r="AB44" s="610"/>
      <c r="AC44" s="610"/>
      <c r="AD44" s="610"/>
      <c r="AE44" s="610"/>
      <c r="AF44" s="610"/>
      <c r="AG44" s="610"/>
      <c r="AH44" s="610"/>
      <c r="AI44" s="610"/>
      <c r="AJ44" s="610"/>
      <c r="AK44" s="610"/>
      <c r="AL44" s="610"/>
      <c r="AM44" s="610"/>
      <c r="AN44" s="610"/>
      <c r="AO44" s="610"/>
      <c r="AP44" s="610"/>
      <c r="AQ44" s="610"/>
      <c r="AR44" s="610"/>
      <c r="AS44" s="610"/>
      <c r="AT44" s="610"/>
      <c r="AU44" s="610"/>
      <c r="AV44" s="610"/>
      <c r="AW44" s="610"/>
      <c r="AX44" s="610"/>
      <c r="AY44" s="610"/>
      <c r="AZ44" s="610"/>
      <c r="BA44" s="610"/>
      <c r="BB44" s="610"/>
      <c r="BC44" s="610"/>
      <c r="BD44" s="610"/>
      <c r="BE44" s="610"/>
      <c r="BF44" s="610"/>
      <c r="BG44" s="610"/>
      <c r="BH44" s="610"/>
      <c r="BI44" s="610"/>
      <c r="BJ44" s="610"/>
      <c r="BK44" s="610"/>
      <c r="BL44" s="610"/>
      <c r="BM44" s="610"/>
      <c r="BN44" s="610"/>
      <c r="BO44" s="610"/>
      <c r="BP44" s="610"/>
      <c r="BQ44" s="610"/>
      <c r="BR44" s="610"/>
      <c r="BS44" s="610"/>
      <c r="BT44" s="610"/>
      <c r="BU44" s="610"/>
      <c r="BV44" s="610"/>
      <c r="BW44" s="610"/>
      <c r="BX44" s="610"/>
      <c r="BY44" s="610"/>
      <c r="BZ44" s="610"/>
      <c r="CA44" s="610"/>
      <c r="CB44" s="610"/>
      <c r="CC44" s="611"/>
      <c r="CD44" s="382" t="s">
        <v>172</v>
      </c>
      <c r="CE44" s="384"/>
      <c r="CF44" s="593" t="s">
        <v>428</v>
      </c>
      <c r="CG44" s="401"/>
      <c r="CH44" s="401"/>
      <c r="CI44" s="401"/>
      <c r="CJ44" s="401"/>
      <c r="CK44" s="401"/>
      <c r="CL44" s="401"/>
      <c r="CM44" s="401"/>
      <c r="CN44" s="401"/>
      <c r="CO44" s="401"/>
      <c r="CP44" s="401"/>
      <c r="CQ44" s="594"/>
      <c r="CR44" s="595">
        <v>6425340</v>
      </c>
      <c r="CS44" s="354"/>
      <c r="CT44" s="354"/>
      <c r="CU44" s="354"/>
      <c r="CV44" s="354"/>
      <c r="CW44" s="354"/>
      <c r="CX44" s="354"/>
      <c r="CY44" s="608"/>
      <c r="CZ44" s="598">
        <v>11.4</v>
      </c>
      <c r="DA44" s="342"/>
      <c r="DB44" s="342"/>
      <c r="DC44" s="609"/>
      <c r="DD44" s="601">
        <v>2819985</v>
      </c>
      <c r="DE44" s="354"/>
      <c r="DF44" s="354"/>
      <c r="DG44" s="354"/>
      <c r="DH44" s="354"/>
      <c r="DI44" s="354"/>
      <c r="DJ44" s="354"/>
      <c r="DK44" s="608"/>
      <c r="DL44" s="602"/>
      <c r="DM44" s="603"/>
      <c r="DN44" s="603"/>
      <c r="DO44" s="603"/>
      <c r="DP44" s="603"/>
      <c r="DQ44" s="603"/>
      <c r="DR44" s="603"/>
      <c r="DS44" s="603"/>
      <c r="DT44" s="603"/>
      <c r="DU44" s="603"/>
      <c r="DV44" s="604"/>
      <c r="DW44" s="605"/>
      <c r="DX44" s="606"/>
      <c r="DY44" s="606"/>
      <c r="DZ44" s="606"/>
      <c r="EA44" s="606"/>
      <c r="EB44" s="606"/>
      <c r="EC44" s="607"/>
    </row>
    <row r="45" spans="2:133" ht="11.25" customHeight="1" x14ac:dyDescent="0.2">
      <c r="B45" s="610" t="s">
        <v>257</v>
      </c>
      <c r="C45" s="610"/>
      <c r="D45" s="610"/>
      <c r="E45" s="610"/>
      <c r="F45" s="610"/>
      <c r="G45" s="610"/>
      <c r="H45" s="610"/>
      <c r="I45" s="610"/>
      <c r="J45" s="610"/>
      <c r="K45" s="610"/>
      <c r="L45" s="610"/>
      <c r="M45" s="610"/>
      <c r="N45" s="610"/>
      <c r="O45" s="610"/>
      <c r="P45" s="610"/>
      <c r="Q45" s="610"/>
      <c r="R45" s="610"/>
      <c r="S45" s="610"/>
      <c r="T45" s="610"/>
      <c r="U45" s="610"/>
      <c r="V45" s="610"/>
      <c r="W45" s="610"/>
      <c r="X45" s="610"/>
      <c r="Y45" s="610"/>
      <c r="Z45" s="610"/>
      <c r="AA45" s="610"/>
      <c r="AB45" s="610"/>
      <c r="AC45" s="610"/>
      <c r="AD45" s="610"/>
      <c r="AE45" s="610"/>
      <c r="AF45" s="610"/>
      <c r="AG45" s="610"/>
      <c r="AH45" s="610"/>
      <c r="AI45" s="610"/>
      <c r="AJ45" s="610"/>
      <c r="AK45" s="610"/>
      <c r="AL45" s="610"/>
      <c r="AM45" s="610"/>
      <c r="AN45" s="610"/>
      <c r="AO45" s="610"/>
      <c r="AP45" s="610"/>
      <c r="AQ45" s="610"/>
      <c r="AR45" s="610"/>
      <c r="AS45" s="610"/>
      <c r="AT45" s="610"/>
      <c r="AU45" s="610"/>
      <c r="AV45" s="610"/>
      <c r="AW45" s="610"/>
      <c r="AX45" s="610"/>
      <c r="AY45" s="610"/>
      <c r="AZ45" s="610"/>
      <c r="BA45" s="610"/>
      <c r="BB45" s="610"/>
      <c r="BC45" s="610"/>
      <c r="BD45" s="610"/>
      <c r="BE45" s="610"/>
      <c r="BF45" s="610"/>
      <c r="BG45" s="610"/>
      <c r="BH45" s="610"/>
      <c r="BI45" s="610"/>
      <c r="BJ45" s="610"/>
      <c r="BK45" s="610"/>
      <c r="BL45" s="610"/>
      <c r="BM45" s="610"/>
      <c r="BN45" s="610"/>
      <c r="BO45" s="610"/>
      <c r="BP45" s="610"/>
      <c r="BQ45" s="610"/>
      <c r="BR45" s="610"/>
      <c r="BS45" s="610"/>
      <c r="BT45" s="610"/>
      <c r="BU45" s="610"/>
      <c r="BV45" s="610"/>
      <c r="BW45" s="610"/>
      <c r="BX45" s="610"/>
      <c r="BY45" s="610"/>
      <c r="BZ45" s="610"/>
      <c r="CA45" s="610"/>
      <c r="CB45" s="610"/>
      <c r="CC45" s="611"/>
      <c r="CD45" s="385"/>
      <c r="CE45" s="387"/>
      <c r="CF45" s="593" t="s">
        <v>429</v>
      </c>
      <c r="CG45" s="401"/>
      <c r="CH45" s="401"/>
      <c r="CI45" s="401"/>
      <c r="CJ45" s="401"/>
      <c r="CK45" s="401"/>
      <c r="CL45" s="401"/>
      <c r="CM45" s="401"/>
      <c r="CN45" s="401"/>
      <c r="CO45" s="401"/>
      <c r="CP45" s="401"/>
      <c r="CQ45" s="594"/>
      <c r="CR45" s="595">
        <v>1497319</v>
      </c>
      <c r="CS45" s="596"/>
      <c r="CT45" s="596"/>
      <c r="CU45" s="596"/>
      <c r="CV45" s="596"/>
      <c r="CW45" s="596"/>
      <c r="CX45" s="596"/>
      <c r="CY45" s="597"/>
      <c r="CZ45" s="598">
        <v>2.7</v>
      </c>
      <c r="DA45" s="599"/>
      <c r="DB45" s="599"/>
      <c r="DC45" s="600"/>
      <c r="DD45" s="601">
        <v>202768</v>
      </c>
      <c r="DE45" s="596"/>
      <c r="DF45" s="596"/>
      <c r="DG45" s="596"/>
      <c r="DH45" s="596"/>
      <c r="DI45" s="596"/>
      <c r="DJ45" s="596"/>
      <c r="DK45" s="597"/>
      <c r="DL45" s="602"/>
      <c r="DM45" s="603"/>
      <c r="DN45" s="603"/>
      <c r="DO45" s="603"/>
      <c r="DP45" s="603"/>
      <c r="DQ45" s="603"/>
      <c r="DR45" s="603"/>
      <c r="DS45" s="603"/>
      <c r="DT45" s="603"/>
      <c r="DU45" s="603"/>
      <c r="DV45" s="604"/>
      <c r="DW45" s="605"/>
      <c r="DX45" s="606"/>
      <c r="DY45" s="606"/>
      <c r="DZ45" s="606"/>
      <c r="EA45" s="606"/>
      <c r="EB45" s="606"/>
      <c r="EC45" s="607"/>
    </row>
    <row r="46" spans="2:133" ht="11.25" customHeight="1" x14ac:dyDescent="0.2">
      <c r="B46" s="41"/>
      <c r="CD46" s="385"/>
      <c r="CE46" s="387"/>
      <c r="CF46" s="593" t="s">
        <v>430</v>
      </c>
      <c r="CG46" s="401"/>
      <c r="CH46" s="401"/>
      <c r="CI46" s="401"/>
      <c r="CJ46" s="401"/>
      <c r="CK46" s="401"/>
      <c r="CL46" s="401"/>
      <c r="CM46" s="401"/>
      <c r="CN46" s="401"/>
      <c r="CO46" s="401"/>
      <c r="CP46" s="401"/>
      <c r="CQ46" s="594"/>
      <c r="CR46" s="595">
        <v>4754335</v>
      </c>
      <c r="CS46" s="354"/>
      <c r="CT46" s="354"/>
      <c r="CU46" s="354"/>
      <c r="CV46" s="354"/>
      <c r="CW46" s="354"/>
      <c r="CX46" s="354"/>
      <c r="CY46" s="608"/>
      <c r="CZ46" s="598">
        <v>8.4</v>
      </c>
      <c r="DA46" s="342"/>
      <c r="DB46" s="342"/>
      <c r="DC46" s="609"/>
      <c r="DD46" s="601">
        <v>2507331</v>
      </c>
      <c r="DE46" s="354"/>
      <c r="DF46" s="354"/>
      <c r="DG46" s="354"/>
      <c r="DH46" s="354"/>
      <c r="DI46" s="354"/>
      <c r="DJ46" s="354"/>
      <c r="DK46" s="608"/>
      <c r="DL46" s="602"/>
      <c r="DM46" s="603"/>
      <c r="DN46" s="603"/>
      <c r="DO46" s="603"/>
      <c r="DP46" s="603"/>
      <c r="DQ46" s="603"/>
      <c r="DR46" s="603"/>
      <c r="DS46" s="603"/>
      <c r="DT46" s="603"/>
      <c r="DU46" s="603"/>
      <c r="DV46" s="604"/>
      <c r="DW46" s="605"/>
      <c r="DX46" s="606"/>
      <c r="DY46" s="606"/>
      <c r="DZ46" s="606"/>
      <c r="EA46" s="606"/>
      <c r="EB46" s="606"/>
      <c r="EC46" s="607"/>
    </row>
    <row r="47" spans="2:133" ht="11.25" customHeight="1" x14ac:dyDescent="0.2">
      <c r="B47" s="41"/>
      <c r="CD47" s="385"/>
      <c r="CE47" s="387"/>
      <c r="CF47" s="593" t="s">
        <v>432</v>
      </c>
      <c r="CG47" s="401"/>
      <c r="CH47" s="401"/>
      <c r="CI47" s="401"/>
      <c r="CJ47" s="401"/>
      <c r="CK47" s="401"/>
      <c r="CL47" s="401"/>
      <c r="CM47" s="401"/>
      <c r="CN47" s="401"/>
      <c r="CO47" s="401"/>
      <c r="CP47" s="401"/>
      <c r="CQ47" s="594"/>
      <c r="CR47" s="595" t="s">
        <v>140</v>
      </c>
      <c r="CS47" s="596"/>
      <c r="CT47" s="596"/>
      <c r="CU47" s="596"/>
      <c r="CV47" s="596"/>
      <c r="CW47" s="596"/>
      <c r="CX47" s="596"/>
      <c r="CY47" s="597"/>
      <c r="CZ47" s="598" t="s">
        <v>140</v>
      </c>
      <c r="DA47" s="599"/>
      <c r="DB47" s="599"/>
      <c r="DC47" s="600"/>
      <c r="DD47" s="601" t="s">
        <v>140</v>
      </c>
      <c r="DE47" s="596"/>
      <c r="DF47" s="596"/>
      <c r="DG47" s="596"/>
      <c r="DH47" s="596"/>
      <c r="DI47" s="596"/>
      <c r="DJ47" s="596"/>
      <c r="DK47" s="597"/>
      <c r="DL47" s="602"/>
      <c r="DM47" s="603"/>
      <c r="DN47" s="603"/>
      <c r="DO47" s="603"/>
      <c r="DP47" s="603"/>
      <c r="DQ47" s="603"/>
      <c r="DR47" s="603"/>
      <c r="DS47" s="603"/>
      <c r="DT47" s="603"/>
      <c r="DU47" s="603"/>
      <c r="DV47" s="604"/>
      <c r="DW47" s="605"/>
      <c r="DX47" s="606"/>
      <c r="DY47" s="606"/>
      <c r="DZ47" s="606"/>
      <c r="EA47" s="606"/>
      <c r="EB47" s="606"/>
      <c r="EC47" s="607"/>
    </row>
    <row r="48" spans="2:133" ht="10.8" x14ac:dyDescent="0.2">
      <c r="B48" s="41"/>
      <c r="CD48" s="388"/>
      <c r="CE48" s="390"/>
      <c r="CF48" s="593" t="s">
        <v>433</v>
      </c>
      <c r="CG48" s="401"/>
      <c r="CH48" s="401"/>
      <c r="CI48" s="401"/>
      <c r="CJ48" s="401"/>
      <c r="CK48" s="401"/>
      <c r="CL48" s="401"/>
      <c r="CM48" s="401"/>
      <c r="CN48" s="401"/>
      <c r="CO48" s="401"/>
      <c r="CP48" s="401"/>
      <c r="CQ48" s="594"/>
      <c r="CR48" s="595" t="s">
        <v>140</v>
      </c>
      <c r="CS48" s="354"/>
      <c r="CT48" s="354"/>
      <c r="CU48" s="354"/>
      <c r="CV48" s="354"/>
      <c r="CW48" s="354"/>
      <c r="CX48" s="354"/>
      <c r="CY48" s="608"/>
      <c r="CZ48" s="598" t="s">
        <v>140</v>
      </c>
      <c r="DA48" s="342"/>
      <c r="DB48" s="342"/>
      <c r="DC48" s="609"/>
      <c r="DD48" s="601" t="s">
        <v>140</v>
      </c>
      <c r="DE48" s="354"/>
      <c r="DF48" s="354"/>
      <c r="DG48" s="354"/>
      <c r="DH48" s="354"/>
      <c r="DI48" s="354"/>
      <c r="DJ48" s="354"/>
      <c r="DK48" s="608"/>
      <c r="DL48" s="602"/>
      <c r="DM48" s="603"/>
      <c r="DN48" s="603"/>
      <c r="DO48" s="603"/>
      <c r="DP48" s="603"/>
      <c r="DQ48" s="603"/>
      <c r="DR48" s="603"/>
      <c r="DS48" s="603"/>
      <c r="DT48" s="603"/>
      <c r="DU48" s="603"/>
      <c r="DV48" s="604"/>
      <c r="DW48" s="605"/>
      <c r="DX48" s="606"/>
      <c r="DY48" s="606"/>
      <c r="DZ48" s="606"/>
      <c r="EA48" s="606"/>
      <c r="EB48" s="606"/>
      <c r="EC48" s="607"/>
    </row>
    <row r="49" spans="2:133" ht="11.25" customHeight="1" x14ac:dyDescent="0.2">
      <c r="B49" s="41"/>
      <c r="CD49" s="573" t="s">
        <v>188</v>
      </c>
      <c r="CE49" s="574"/>
      <c r="CF49" s="574"/>
      <c r="CG49" s="574"/>
      <c r="CH49" s="574"/>
      <c r="CI49" s="574"/>
      <c r="CJ49" s="574"/>
      <c r="CK49" s="574"/>
      <c r="CL49" s="574"/>
      <c r="CM49" s="574"/>
      <c r="CN49" s="574"/>
      <c r="CO49" s="574"/>
      <c r="CP49" s="574"/>
      <c r="CQ49" s="575"/>
      <c r="CR49" s="576">
        <v>56358555</v>
      </c>
      <c r="CS49" s="577"/>
      <c r="CT49" s="577"/>
      <c r="CU49" s="577"/>
      <c r="CV49" s="577"/>
      <c r="CW49" s="577"/>
      <c r="CX49" s="577"/>
      <c r="CY49" s="578"/>
      <c r="CZ49" s="579">
        <v>100</v>
      </c>
      <c r="DA49" s="580"/>
      <c r="DB49" s="580"/>
      <c r="DC49" s="581"/>
      <c r="DD49" s="582">
        <v>40425486</v>
      </c>
      <c r="DE49" s="577"/>
      <c r="DF49" s="577"/>
      <c r="DG49" s="577"/>
      <c r="DH49" s="577"/>
      <c r="DI49" s="577"/>
      <c r="DJ49" s="577"/>
      <c r="DK49" s="578"/>
      <c r="DL49" s="583"/>
      <c r="DM49" s="584"/>
      <c r="DN49" s="584"/>
      <c r="DO49" s="584"/>
      <c r="DP49" s="584"/>
      <c r="DQ49" s="584"/>
      <c r="DR49" s="584"/>
      <c r="DS49" s="584"/>
      <c r="DT49" s="584"/>
      <c r="DU49" s="584"/>
      <c r="DV49" s="585"/>
      <c r="DW49" s="586"/>
      <c r="DX49" s="587"/>
      <c r="DY49" s="587"/>
      <c r="DZ49" s="587"/>
      <c r="EA49" s="587"/>
      <c r="EB49" s="587"/>
      <c r="EC49" s="588"/>
    </row>
  </sheetData>
  <sheetProtection algorithmName="SHA-512" hashValue="SHr8w7HD69/A7Opp3gV9FYfkZwIXveOpgjfAMiS/zqqucup4iO5pC2WnTfk2yG+l7whuBOltvfAFFdGsbXzcQw==" saltValue="DERs1Qw7wRzX3Wb6902qa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93" t="s">
        <v>288</v>
      </c>
      <c r="B2" s="993"/>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3"/>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94" t="s">
        <v>293</v>
      </c>
      <c r="DK2" s="995"/>
      <c r="DL2" s="995"/>
      <c r="DM2" s="995"/>
      <c r="DN2" s="995"/>
      <c r="DO2" s="996"/>
      <c r="DP2" s="50"/>
      <c r="DQ2" s="994" t="s">
        <v>294</v>
      </c>
      <c r="DR2" s="995"/>
      <c r="DS2" s="995"/>
      <c r="DT2" s="995"/>
      <c r="DU2" s="995"/>
      <c r="DV2" s="995"/>
      <c r="DW2" s="995"/>
      <c r="DX2" s="995"/>
      <c r="DY2" s="995"/>
      <c r="DZ2" s="996"/>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84" t="s">
        <v>434</v>
      </c>
      <c r="B4" s="984"/>
      <c r="C4" s="984"/>
      <c r="D4" s="984"/>
      <c r="E4" s="984"/>
      <c r="F4" s="984"/>
      <c r="G4" s="984"/>
      <c r="H4" s="984"/>
      <c r="I4" s="984"/>
      <c r="J4" s="984"/>
      <c r="K4" s="984"/>
      <c r="L4" s="984"/>
      <c r="M4" s="984"/>
      <c r="N4" s="984"/>
      <c r="O4" s="984"/>
      <c r="P4" s="984"/>
      <c r="Q4" s="984"/>
      <c r="R4" s="984"/>
      <c r="S4" s="984"/>
      <c r="T4" s="984"/>
      <c r="U4" s="984"/>
      <c r="V4" s="984"/>
      <c r="W4" s="984"/>
      <c r="X4" s="984"/>
      <c r="Y4" s="984"/>
      <c r="Z4" s="984"/>
      <c r="AA4" s="984"/>
      <c r="AB4" s="984"/>
      <c r="AC4" s="984"/>
      <c r="AD4" s="984"/>
      <c r="AE4" s="984"/>
      <c r="AF4" s="984"/>
      <c r="AG4" s="984"/>
      <c r="AH4" s="984"/>
      <c r="AI4" s="984"/>
      <c r="AJ4" s="984"/>
      <c r="AK4" s="984"/>
      <c r="AL4" s="984"/>
      <c r="AM4" s="984"/>
      <c r="AN4" s="984"/>
      <c r="AO4" s="984"/>
      <c r="AP4" s="984"/>
      <c r="AQ4" s="984"/>
      <c r="AR4" s="984"/>
      <c r="AS4" s="984"/>
      <c r="AT4" s="984"/>
      <c r="AU4" s="984"/>
      <c r="AV4" s="984"/>
      <c r="AW4" s="984"/>
      <c r="AX4" s="984"/>
      <c r="AY4" s="984"/>
      <c r="AZ4" s="56"/>
      <c r="BA4" s="56"/>
      <c r="BB4" s="56"/>
      <c r="BC4" s="56"/>
      <c r="BD4" s="56"/>
      <c r="BE4" s="67"/>
      <c r="BF4" s="67"/>
      <c r="BG4" s="67"/>
      <c r="BH4" s="67"/>
      <c r="BI4" s="67"/>
      <c r="BJ4" s="67"/>
      <c r="BK4" s="67"/>
      <c r="BL4" s="67"/>
      <c r="BM4" s="67"/>
      <c r="BN4" s="67"/>
      <c r="BO4" s="67"/>
      <c r="BP4" s="67"/>
      <c r="BQ4" s="778" t="s">
        <v>435</v>
      </c>
      <c r="BR4" s="778"/>
      <c r="BS4" s="778"/>
      <c r="BT4" s="778"/>
      <c r="BU4" s="778"/>
      <c r="BV4" s="778"/>
      <c r="BW4" s="778"/>
      <c r="BX4" s="778"/>
      <c r="BY4" s="778"/>
      <c r="BZ4" s="778"/>
      <c r="CA4" s="778"/>
      <c r="CB4" s="778"/>
      <c r="CC4" s="778"/>
      <c r="CD4" s="778"/>
      <c r="CE4" s="778"/>
      <c r="CF4" s="778"/>
      <c r="CG4" s="778"/>
      <c r="CH4" s="778"/>
      <c r="CI4" s="778"/>
      <c r="CJ4" s="778"/>
      <c r="CK4" s="778"/>
      <c r="CL4" s="778"/>
      <c r="CM4" s="778"/>
      <c r="CN4" s="778"/>
      <c r="CO4" s="778"/>
      <c r="CP4" s="778"/>
      <c r="CQ4" s="778"/>
      <c r="CR4" s="778"/>
      <c r="CS4" s="778"/>
      <c r="CT4" s="778"/>
      <c r="CU4" s="778"/>
      <c r="CV4" s="778"/>
      <c r="CW4" s="778"/>
      <c r="CX4" s="778"/>
      <c r="CY4" s="778"/>
      <c r="CZ4" s="778"/>
      <c r="DA4" s="778"/>
      <c r="DB4" s="778"/>
      <c r="DC4" s="778"/>
      <c r="DD4" s="778"/>
      <c r="DE4" s="778"/>
      <c r="DF4" s="778"/>
      <c r="DG4" s="778"/>
      <c r="DH4" s="778"/>
      <c r="DI4" s="778"/>
      <c r="DJ4" s="778"/>
      <c r="DK4" s="778"/>
      <c r="DL4" s="778"/>
      <c r="DM4" s="778"/>
      <c r="DN4" s="778"/>
      <c r="DO4" s="778"/>
      <c r="DP4" s="778"/>
      <c r="DQ4" s="778"/>
      <c r="DR4" s="778"/>
      <c r="DS4" s="778"/>
      <c r="DT4" s="778"/>
      <c r="DU4" s="778"/>
      <c r="DV4" s="778"/>
      <c r="DW4" s="778"/>
      <c r="DX4" s="778"/>
      <c r="DY4" s="778"/>
      <c r="DZ4" s="778"/>
      <c r="EA4" s="67"/>
    </row>
    <row r="5" spans="1:131" s="47" customFormat="1" ht="26.25" customHeight="1" x14ac:dyDescent="0.2">
      <c r="A5" s="682" t="s">
        <v>436</v>
      </c>
      <c r="B5" s="683"/>
      <c r="C5" s="683"/>
      <c r="D5" s="683"/>
      <c r="E5" s="683"/>
      <c r="F5" s="683"/>
      <c r="G5" s="683"/>
      <c r="H5" s="683"/>
      <c r="I5" s="683"/>
      <c r="J5" s="683"/>
      <c r="K5" s="683"/>
      <c r="L5" s="683"/>
      <c r="M5" s="683"/>
      <c r="N5" s="683"/>
      <c r="O5" s="683"/>
      <c r="P5" s="684"/>
      <c r="Q5" s="674" t="s">
        <v>175</v>
      </c>
      <c r="R5" s="675"/>
      <c r="S5" s="675"/>
      <c r="T5" s="675"/>
      <c r="U5" s="676"/>
      <c r="V5" s="674" t="s">
        <v>437</v>
      </c>
      <c r="W5" s="675"/>
      <c r="X5" s="675"/>
      <c r="Y5" s="675"/>
      <c r="Z5" s="676"/>
      <c r="AA5" s="674" t="s">
        <v>438</v>
      </c>
      <c r="AB5" s="675"/>
      <c r="AC5" s="675"/>
      <c r="AD5" s="675"/>
      <c r="AE5" s="675"/>
      <c r="AF5" s="723" t="s">
        <v>173</v>
      </c>
      <c r="AG5" s="675"/>
      <c r="AH5" s="675"/>
      <c r="AI5" s="675"/>
      <c r="AJ5" s="680"/>
      <c r="AK5" s="675" t="s">
        <v>224</v>
      </c>
      <c r="AL5" s="675"/>
      <c r="AM5" s="675"/>
      <c r="AN5" s="675"/>
      <c r="AO5" s="676"/>
      <c r="AP5" s="674" t="s">
        <v>439</v>
      </c>
      <c r="AQ5" s="675"/>
      <c r="AR5" s="675"/>
      <c r="AS5" s="675"/>
      <c r="AT5" s="676"/>
      <c r="AU5" s="674" t="s">
        <v>442</v>
      </c>
      <c r="AV5" s="675"/>
      <c r="AW5" s="675"/>
      <c r="AX5" s="675"/>
      <c r="AY5" s="680"/>
      <c r="AZ5" s="56"/>
      <c r="BA5" s="56"/>
      <c r="BB5" s="56"/>
      <c r="BC5" s="56"/>
      <c r="BD5" s="56"/>
      <c r="BE5" s="67"/>
      <c r="BF5" s="67"/>
      <c r="BG5" s="67"/>
      <c r="BH5" s="67"/>
      <c r="BI5" s="67"/>
      <c r="BJ5" s="67"/>
      <c r="BK5" s="67"/>
      <c r="BL5" s="67"/>
      <c r="BM5" s="67"/>
      <c r="BN5" s="67"/>
      <c r="BO5" s="67"/>
      <c r="BP5" s="67"/>
      <c r="BQ5" s="682" t="s">
        <v>443</v>
      </c>
      <c r="BR5" s="683"/>
      <c r="BS5" s="683"/>
      <c r="BT5" s="683"/>
      <c r="BU5" s="683"/>
      <c r="BV5" s="683"/>
      <c r="BW5" s="683"/>
      <c r="BX5" s="683"/>
      <c r="BY5" s="683"/>
      <c r="BZ5" s="683"/>
      <c r="CA5" s="683"/>
      <c r="CB5" s="683"/>
      <c r="CC5" s="683"/>
      <c r="CD5" s="683"/>
      <c r="CE5" s="683"/>
      <c r="CF5" s="683"/>
      <c r="CG5" s="684"/>
      <c r="CH5" s="674" t="s">
        <v>361</v>
      </c>
      <c r="CI5" s="675"/>
      <c r="CJ5" s="675"/>
      <c r="CK5" s="675"/>
      <c r="CL5" s="676"/>
      <c r="CM5" s="674" t="s">
        <v>313</v>
      </c>
      <c r="CN5" s="675"/>
      <c r="CO5" s="675"/>
      <c r="CP5" s="675"/>
      <c r="CQ5" s="676"/>
      <c r="CR5" s="674" t="s">
        <v>235</v>
      </c>
      <c r="CS5" s="675"/>
      <c r="CT5" s="675"/>
      <c r="CU5" s="675"/>
      <c r="CV5" s="676"/>
      <c r="CW5" s="674" t="s">
        <v>50</v>
      </c>
      <c r="CX5" s="675"/>
      <c r="CY5" s="675"/>
      <c r="CZ5" s="675"/>
      <c r="DA5" s="676"/>
      <c r="DB5" s="674" t="s">
        <v>407</v>
      </c>
      <c r="DC5" s="675"/>
      <c r="DD5" s="675"/>
      <c r="DE5" s="675"/>
      <c r="DF5" s="676"/>
      <c r="DG5" s="1006" t="s">
        <v>233</v>
      </c>
      <c r="DH5" s="1007"/>
      <c r="DI5" s="1007"/>
      <c r="DJ5" s="1007"/>
      <c r="DK5" s="1008"/>
      <c r="DL5" s="1006" t="s">
        <v>444</v>
      </c>
      <c r="DM5" s="1007"/>
      <c r="DN5" s="1007"/>
      <c r="DO5" s="1007"/>
      <c r="DP5" s="1008"/>
      <c r="DQ5" s="674" t="s">
        <v>446</v>
      </c>
      <c r="DR5" s="675"/>
      <c r="DS5" s="675"/>
      <c r="DT5" s="675"/>
      <c r="DU5" s="676"/>
      <c r="DV5" s="674" t="s">
        <v>442</v>
      </c>
      <c r="DW5" s="675"/>
      <c r="DX5" s="675"/>
      <c r="DY5" s="675"/>
      <c r="DZ5" s="680"/>
      <c r="EA5" s="67"/>
    </row>
    <row r="6" spans="1:131" s="47" customFormat="1" ht="26.25" customHeight="1" x14ac:dyDescent="0.2">
      <c r="A6" s="685"/>
      <c r="B6" s="686"/>
      <c r="C6" s="686"/>
      <c r="D6" s="686"/>
      <c r="E6" s="686"/>
      <c r="F6" s="686"/>
      <c r="G6" s="686"/>
      <c r="H6" s="686"/>
      <c r="I6" s="686"/>
      <c r="J6" s="686"/>
      <c r="K6" s="686"/>
      <c r="L6" s="686"/>
      <c r="M6" s="686"/>
      <c r="N6" s="686"/>
      <c r="O6" s="686"/>
      <c r="P6" s="687"/>
      <c r="Q6" s="677"/>
      <c r="R6" s="678"/>
      <c r="S6" s="678"/>
      <c r="T6" s="678"/>
      <c r="U6" s="679"/>
      <c r="V6" s="677"/>
      <c r="W6" s="678"/>
      <c r="X6" s="678"/>
      <c r="Y6" s="678"/>
      <c r="Z6" s="679"/>
      <c r="AA6" s="677"/>
      <c r="AB6" s="678"/>
      <c r="AC6" s="678"/>
      <c r="AD6" s="678"/>
      <c r="AE6" s="678"/>
      <c r="AF6" s="724"/>
      <c r="AG6" s="678"/>
      <c r="AH6" s="678"/>
      <c r="AI6" s="678"/>
      <c r="AJ6" s="681"/>
      <c r="AK6" s="678"/>
      <c r="AL6" s="678"/>
      <c r="AM6" s="678"/>
      <c r="AN6" s="678"/>
      <c r="AO6" s="679"/>
      <c r="AP6" s="677"/>
      <c r="AQ6" s="678"/>
      <c r="AR6" s="678"/>
      <c r="AS6" s="678"/>
      <c r="AT6" s="679"/>
      <c r="AU6" s="677"/>
      <c r="AV6" s="678"/>
      <c r="AW6" s="678"/>
      <c r="AX6" s="678"/>
      <c r="AY6" s="681"/>
      <c r="AZ6" s="56"/>
      <c r="BA6" s="56"/>
      <c r="BB6" s="56"/>
      <c r="BC6" s="56"/>
      <c r="BD6" s="56"/>
      <c r="BE6" s="67"/>
      <c r="BF6" s="67"/>
      <c r="BG6" s="67"/>
      <c r="BH6" s="67"/>
      <c r="BI6" s="67"/>
      <c r="BJ6" s="67"/>
      <c r="BK6" s="67"/>
      <c r="BL6" s="67"/>
      <c r="BM6" s="67"/>
      <c r="BN6" s="67"/>
      <c r="BO6" s="67"/>
      <c r="BP6" s="67"/>
      <c r="BQ6" s="685"/>
      <c r="BR6" s="686"/>
      <c r="BS6" s="686"/>
      <c r="BT6" s="686"/>
      <c r="BU6" s="686"/>
      <c r="BV6" s="686"/>
      <c r="BW6" s="686"/>
      <c r="BX6" s="686"/>
      <c r="BY6" s="686"/>
      <c r="BZ6" s="686"/>
      <c r="CA6" s="686"/>
      <c r="CB6" s="686"/>
      <c r="CC6" s="686"/>
      <c r="CD6" s="686"/>
      <c r="CE6" s="686"/>
      <c r="CF6" s="686"/>
      <c r="CG6" s="687"/>
      <c r="CH6" s="677"/>
      <c r="CI6" s="678"/>
      <c r="CJ6" s="678"/>
      <c r="CK6" s="678"/>
      <c r="CL6" s="679"/>
      <c r="CM6" s="677"/>
      <c r="CN6" s="678"/>
      <c r="CO6" s="678"/>
      <c r="CP6" s="678"/>
      <c r="CQ6" s="679"/>
      <c r="CR6" s="677"/>
      <c r="CS6" s="678"/>
      <c r="CT6" s="678"/>
      <c r="CU6" s="678"/>
      <c r="CV6" s="679"/>
      <c r="CW6" s="677"/>
      <c r="CX6" s="678"/>
      <c r="CY6" s="678"/>
      <c r="CZ6" s="678"/>
      <c r="DA6" s="679"/>
      <c r="DB6" s="677"/>
      <c r="DC6" s="678"/>
      <c r="DD6" s="678"/>
      <c r="DE6" s="678"/>
      <c r="DF6" s="679"/>
      <c r="DG6" s="1009"/>
      <c r="DH6" s="1010"/>
      <c r="DI6" s="1010"/>
      <c r="DJ6" s="1010"/>
      <c r="DK6" s="1011"/>
      <c r="DL6" s="1009"/>
      <c r="DM6" s="1010"/>
      <c r="DN6" s="1010"/>
      <c r="DO6" s="1010"/>
      <c r="DP6" s="1011"/>
      <c r="DQ6" s="677"/>
      <c r="DR6" s="678"/>
      <c r="DS6" s="678"/>
      <c r="DT6" s="678"/>
      <c r="DU6" s="679"/>
      <c r="DV6" s="677"/>
      <c r="DW6" s="678"/>
      <c r="DX6" s="678"/>
      <c r="DY6" s="678"/>
      <c r="DZ6" s="681"/>
      <c r="EA6" s="67"/>
    </row>
    <row r="7" spans="1:131" s="47" customFormat="1" ht="26.25" customHeight="1" x14ac:dyDescent="0.2">
      <c r="A7" s="51">
        <v>1</v>
      </c>
      <c r="B7" s="949" t="s">
        <v>447</v>
      </c>
      <c r="C7" s="950"/>
      <c r="D7" s="950"/>
      <c r="E7" s="950"/>
      <c r="F7" s="950"/>
      <c r="G7" s="950"/>
      <c r="H7" s="950"/>
      <c r="I7" s="950"/>
      <c r="J7" s="950"/>
      <c r="K7" s="950"/>
      <c r="L7" s="950"/>
      <c r="M7" s="950"/>
      <c r="N7" s="950"/>
      <c r="O7" s="950"/>
      <c r="P7" s="951"/>
      <c r="Q7" s="952">
        <v>60147</v>
      </c>
      <c r="R7" s="953"/>
      <c r="S7" s="953"/>
      <c r="T7" s="953"/>
      <c r="U7" s="953"/>
      <c r="V7" s="953">
        <v>56359</v>
      </c>
      <c r="W7" s="953"/>
      <c r="X7" s="953"/>
      <c r="Y7" s="953"/>
      <c r="Z7" s="953"/>
      <c r="AA7" s="953">
        <v>3788</v>
      </c>
      <c r="AB7" s="953"/>
      <c r="AC7" s="953"/>
      <c r="AD7" s="953"/>
      <c r="AE7" s="997"/>
      <c r="AF7" s="998">
        <v>3452</v>
      </c>
      <c r="AG7" s="999"/>
      <c r="AH7" s="999"/>
      <c r="AI7" s="999"/>
      <c r="AJ7" s="1000"/>
      <c r="AK7" s="1001">
        <v>2807</v>
      </c>
      <c r="AL7" s="953"/>
      <c r="AM7" s="953"/>
      <c r="AN7" s="953"/>
      <c r="AO7" s="953"/>
      <c r="AP7" s="953">
        <v>31974</v>
      </c>
      <c r="AQ7" s="953"/>
      <c r="AR7" s="953"/>
      <c r="AS7" s="953"/>
      <c r="AT7" s="953"/>
      <c r="AU7" s="954"/>
      <c r="AV7" s="954"/>
      <c r="AW7" s="954"/>
      <c r="AX7" s="954"/>
      <c r="AY7" s="955"/>
      <c r="AZ7" s="56"/>
      <c r="BA7" s="56"/>
      <c r="BB7" s="56"/>
      <c r="BC7" s="56"/>
      <c r="BD7" s="56"/>
      <c r="BE7" s="67"/>
      <c r="BF7" s="67"/>
      <c r="BG7" s="67"/>
      <c r="BH7" s="67"/>
      <c r="BI7" s="67"/>
      <c r="BJ7" s="67"/>
      <c r="BK7" s="67"/>
      <c r="BL7" s="67"/>
      <c r="BM7" s="67"/>
      <c r="BN7" s="67"/>
      <c r="BO7" s="67"/>
      <c r="BP7" s="67"/>
      <c r="BQ7" s="51">
        <v>1</v>
      </c>
      <c r="BR7" s="71"/>
      <c r="BS7" s="949" t="s">
        <v>531</v>
      </c>
      <c r="BT7" s="950"/>
      <c r="BU7" s="950"/>
      <c r="BV7" s="950"/>
      <c r="BW7" s="950"/>
      <c r="BX7" s="950"/>
      <c r="BY7" s="950"/>
      <c r="BZ7" s="950"/>
      <c r="CA7" s="950"/>
      <c r="CB7" s="950"/>
      <c r="CC7" s="950"/>
      <c r="CD7" s="950"/>
      <c r="CE7" s="950"/>
      <c r="CF7" s="950"/>
      <c r="CG7" s="951"/>
      <c r="CH7" s="1002">
        <v>1</v>
      </c>
      <c r="CI7" s="1003"/>
      <c r="CJ7" s="1003"/>
      <c r="CK7" s="1003"/>
      <c r="CL7" s="1004"/>
      <c r="CM7" s="1002">
        <v>173</v>
      </c>
      <c r="CN7" s="1003"/>
      <c r="CO7" s="1003"/>
      <c r="CP7" s="1003"/>
      <c r="CQ7" s="1004"/>
      <c r="CR7" s="1002">
        <v>5</v>
      </c>
      <c r="CS7" s="1003"/>
      <c r="CT7" s="1003"/>
      <c r="CU7" s="1003"/>
      <c r="CV7" s="1004"/>
      <c r="CW7" s="1002" t="s">
        <v>140</v>
      </c>
      <c r="CX7" s="1003"/>
      <c r="CY7" s="1003"/>
      <c r="CZ7" s="1003"/>
      <c r="DA7" s="1004"/>
      <c r="DB7" s="1002" t="s">
        <v>140</v>
      </c>
      <c r="DC7" s="1003"/>
      <c r="DD7" s="1003"/>
      <c r="DE7" s="1003"/>
      <c r="DF7" s="1004"/>
      <c r="DG7" s="1002">
        <v>40</v>
      </c>
      <c r="DH7" s="1003"/>
      <c r="DI7" s="1003"/>
      <c r="DJ7" s="1003"/>
      <c r="DK7" s="1004"/>
      <c r="DL7" s="1002" t="s">
        <v>140</v>
      </c>
      <c r="DM7" s="1003"/>
      <c r="DN7" s="1003"/>
      <c r="DO7" s="1003"/>
      <c r="DP7" s="1004"/>
      <c r="DQ7" s="1002" t="s">
        <v>140</v>
      </c>
      <c r="DR7" s="1003"/>
      <c r="DS7" s="1003"/>
      <c r="DT7" s="1003"/>
      <c r="DU7" s="1004"/>
      <c r="DV7" s="949"/>
      <c r="DW7" s="950"/>
      <c r="DX7" s="950"/>
      <c r="DY7" s="950"/>
      <c r="DZ7" s="1005"/>
      <c r="EA7" s="67"/>
    </row>
    <row r="8" spans="1:131" s="47" customFormat="1" ht="26.25" customHeight="1" x14ac:dyDescent="0.2">
      <c r="A8" s="52">
        <v>2</v>
      </c>
      <c r="B8" s="699"/>
      <c r="C8" s="700"/>
      <c r="D8" s="700"/>
      <c r="E8" s="700"/>
      <c r="F8" s="700"/>
      <c r="G8" s="700"/>
      <c r="H8" s="700"/>
      <c r="I8" s="700"/>
      <c r="J8" s="700"/>
      <c r="K8" s="700"/>
      <c r="L8" s="700"/>
      <c r="M8" s="700"/>
      <c r="N8" s="700"/>
      <c r="O8" s="700"/>
      <c r="P8" s="701"/>
      <c r="Q8" s="943"/>
      <c r="R8" s="944"/>
      <c r="S8" s="944"/>
      <c r="T8" s="944"/>
      <c r="U8" s="944"/>
      <c r="V8" s="944"/>
      <c r="W8" s="944"/>
      <c r="X8" s="944"/>
      <c r="Y8" s="944"/>
      <c r="Z8" s="944"/>
      <c r="AA8" s="944"/>
      <c r="AB8" s="944"/>
      <c r="AC8" s="944"/>
      <c r="AD8" s="944"/>
      <c r="AE8" s="948"/>
      <c r="AF8" s="966"/>
      <c r="AG8" s="703"/>
      <c r="AH8" s="703"/>
      <c r="AI8" s="703"/>
      <c r="AJ8" s="967"/>
      <c r="AK8" s="947"/>
      <c r="AL8" s="944"/>
      <c r="AM8" s="944"/>
      <c r="AN8" s="944"/>
      <c r="AO8" s="944"/>
      <c r="AP8" s="944"/>
      <c r="AQ8" s="944"/>
      <c r="AR8" s="944"/>
      <c r="AS8" s="944"/>
      <c r="AT8" s="944"/>
      <c r="AU8" s="945"/>
      <c r="AV8" s="945"/>
      <c r="AW8" s="945"/>
      <c r="AX8" s="945"/>
      <c r="AY8" s="946"/>
      <c r="AZ8" s="56"/>
      <c r="BA8" s="56"/>
      <c r="BB8" s="56"/>
      <c r="BC8" s="56"/>
      <c r="BD8" s="56"/>
      <c r="BE8" s="67"/>
      <c r="BF8" s="67"/>
      <c r="BG8" s="67"/>
      <c r="BH8" s="67"/>
      <c r="BI8" s="67"/>
      <c r="BJ8" s="67"/>
      <c r="BK8" s="67"/>
      <c r="BL8" s="67"/>
      <c r="BM8" s="67"/>
      <c r="BN8" s="67"/>
      <c r="BO8" s="67"/>
      <c r="BP8" s="67"/>
      <c r="BQ8" s="52">
        <v>2</v>
      </c>
      <c r="BR8" s="72"/>
      <c r="BS8" s="699" t="s">
        <v>478</v>
      </c>
      <c r="BT8" s="700"/>
      <c r="BU8" s="700"/>
      <c r="BV8" s="700"/>
      <c r="BW8" s="700"/>
      <c r="BX8" s="700"/>
      <c r="BY8" s="700"/>
      <c r="BZ8" s="700"/>
      <c r="CA8" s="700"/>
      <c r="CB8" s="700"/>
      <c r="CC8" s="700"/>
      <c r="CD8" s="700"/>
      <c r="CE8" s="700"/>
      <c r="CF8" s="700"/>
      <c r="CG8" s="701"/>
      <c r="CH8" s="702">
        <v>-3</v>
      </c>
      <c r="CI8" s="703"/>
      <c r="CJ8" s="703"/>
      <c r="CK8" s="703"/>
      <c r="CL8" s="704"/>
      <c r="CM8" s="702">
        <v>1758</v>
      </c>
      <c r="CN8" s="703"/>
      <c r="CO8" s="703"/>
      <c r="CP8" s="703"/>
      <c r="CQ8" s="704"/>
      <c r="CR8" s="702">
        <v>171</v>
      </c>
      <c r="CS8" s="703"/>
      <c r="CT8" s="703"/>
      <c r="CU8" s="703"/>
      <c r="CV8" s="704"/>
      <c r="CW8" s="702" t="s">
        <v>140</v>
      </c>
      <c r="CX8" s="703"/>
      <c r="CY8" s="703"/>
      <c r="CZ8" s="703"/>
      <c r="DA8" s="704"/>
      <c r="DB8" s="702" t="s">
        <v>140</v>
      </c>
      <c r="DC8" s="703"/>
      <c r="DD8" s="703"/>
      <c r="DE8" s="703"/>
      <c r="DF8" s="704"/>
      <c r="DG8" s="702" t="s">
        <v>140</v>
      </c>
      <c r="DH8" s="703"/>
      <c r="DI8" s="703"/>
      <c r="DJ8" s="703"/>
      <c r="DK8" s="704"/>
      <c r="DL8" s="702" t="s">
        <v>140</v>
      </c>
      <c r="DM8" s="703"/>
      <c r="DN8" s="703"/>
      <c r="DO8" s="703"/>
      <c r="DP8" s="704"/>
      <c r="DQ8" s="702" t="s">
        <v>140</v>
      </c>
      <c r="DR8" s="703"/>
      <c r="DS8" s="703"/>
      <c r="DT8" s="703"/>
      <c r="DU8" s="704"/>
      <c r="DV8" s="699"/>
      <c r="DW8" s="700"/>
      <c r="DX8" s="700"/>
      <c r="DY8" s="700"/>
      <c r="DZ8" s="705"/>
      <c r="EA8" s="67"/>
    </row>
    <row r="9" spans="1:131" s="47" customFormat="1" ht="26.25" customHeight="1" x14ac:dyDescent="0.2">
      <c r="A9" s="52">
        <v>3</v>
      </c>
      <c r="B9" s="699"/>
      <c r="C9" s="700"/>
      <c r="D9" s="700"/>
      <c r="E9" s="700"/>
      <c r="F9" s="700"/>
      <c r="G9" s="700"/>
      <c r="H9" s="700"/>
      <c r="I9" s="700"/>
      <c r="J9" s="700"/>
      <c r="K9" s="700"/>
      <c r="L9" s="700"/>
      <c r="M9" s="700"/>
      <c r="N9" s="700"/>
      <c r="O9" s="700"/>
      <c r="P9" s="701"/>
      <c r="Q9" s="943"/>
      <c r="R9" s="944"/>
      <c r="S9" s="944"/>
      <c r="T9" s="944"/>
      <c r="U9" s="944"/>
      <c r="V9" s="944"/>
      <c r="W9" s="944"/>
      <c r="X9" s="944"/>
      <c r="Y9" s="944"/>
      <c r="Z9" s="944"/>
      <c r="AA9" s="944"/>
      <c r="AB9" s="944"/>
      <c r="AC9" s="944"/>
      <c r="AD9" s="944"/>
      <c r="AE9" s="948"/>
      <c r="AF9" s="966"/>
      <c r="AG9" s="703"/>
      <c r="AH9" s="703"/>
      <c r="AI9" s="703"/>
      <c r="AJ9" s="967"/>
      <c r="AK9" s="947"/>
      <c r="AL9" s="944"/>
      <c r="AM9" s="944"/>
      <c r="AN9" s="944"/>
      <c r="AO9" s="944"/>
      <c r="AP9" s="944"/>
      <c r="AQ9" s="944"/>
      <c r="AR9" s="944"/>
      <c r="AS9" s="944"/>
      <c r="AT9" s="944"/>
      <c r="AU9" s="945"/>
      <c r="AV9" s="945"/>
      <c r="AW9" s="945"/>
      <c r="AX9" s="945"/>
      <c r="AY9" s="946"/>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02"/>
      <c r="CI9" s="703"/>
      <c r="CJ9" s="703"/>
      <c r="CK9" s="703"/>
      <c r="CL9" s="704"/>
      <c r="CM9" s="702"/>
      <c r="CN9" s="703"/>
      <c r="CO9" s="703"/>
      <c r="CP9" s="703"/>
      <c r="CQ9" s="704"/>
      <c r="CR9" s="702"/>
      <c r="CS9" s="703"/>
      <c r="CT9" s="703"/>
      <c r="CU9" s="703"/>
      <c r="CV9" s="704"/>
      <c r="CW9" s="702"/>
      <c r="CX9" s="703"/>
      <c r="CY9" s="703"/>
      <c r="CZ9" s="703"/>
      <c r="DA9" s="704"/>
      <c r="DB9" s="702"/>
      <c r="DC9" s="703"/>
      <c r="DD9" s="703"/>
      <c r="DE9" s="703"/>
      <c r="DF9" s="704"/>
      <c r="DG9" s="702"/>
      <c r="DH9" s="703"/>
      <c r="DI9" s="703"/>
      <c r="DJ9" s="703"/>
      <c r="DK9" s="704"/>
      <c r="DL9" s="702"/>
      <c r="DM9" s="703"/>
      <c r="DN9" s="703"/>
      <c r="DO9" s="703"/>
      <c r="DP9" s="704"/>
      <c r="DQ9" s="702"/>
      <c r="DR9" s="703"/>
      <c r="DS9" s="703"/>
      <c r="DT9" s="703"/>
      <c r="DU9" s="704"/>
      <c r="DV9" s="699"/>
      <c r="DW9" s="700"/>
      <c r="DX9" s="700"/>
      <c r="DY9" s="700"/>
      <c r="DZ9" s="705"/>
      <c r="EA9" s="67"/>
    </row>
    <row r="10" spans="1:131" s="47" customFormat="1" ht="26.25" customHeight="1" x14ac:dyDescent="0.2">
      <c r="A10" s="52">
        <v>4</v>
      </c>
      <c r="B10" s="699"/>
      <c r="C10" s="700"/>
      <c r="D10" s="700"/>
      <c r="E10" s="700"/>
      <c r="F10" s="700"/>
      <c r="G10" s="700"/>
      <c r="H10" s="700"/>
      <c r="I10" s="700"/>
      <c r="J10" s="700"/>
      <c r="K10" s="700"/>
      <c r="L10" s="700"/>
      <c r="M10" s="700"/>
      <c r="N10" s="700"/>
      <c r="O10" s="700"/>
      <c r="P10" s="701"/>
      <c r="Q10" s="943"/>
      <c r="R10" s="944"/>
      <c r="S10" s="944"/>
      <c r="T10" s="944"/>
      <c r="U10" s="944"/>
      <c r="V10" s="944"/>
      <c r="W10" s="944"/>
      <c r="X10" s="944"/>
      <c r="Y10" s="944"/>
      <c r="Z10" s="944"/>
      <c r="AA10" s="944"/>
      <c r="AB10" s="944"/>
      <c r="AC10" s="944"/>
      <c r="AD10" s="944"/>
      <c r="AE10" s="948"/>
      <c r="AF10" s="966"/>
      <c r="AG10" s="703"/>
      <c r="AH10" s="703"/>
      <c r="AI10" s="703"/>
      <c r="AJ10" s="967"/>
      <c r="AK10" s="947"/>
      <c r="AL10" s="944"/>
      <c r="AM10" s="944"/>
      <c r="AN10" s="944"/>
      <c r="AO10" s="944"/>
      <c r="AP10" s="944"/>
      <c r="AQ10" s="944"/>
      <c r="AR10" s="944"/>
      <c r="AS10" s="944"/>
      <c r="AT10" s="944"/>
      <c r="AU10" s="945"/>
      <c r="AV10" s="945"/>
      <c r="AW10" s="945"/>
      <c r="AX10" s="945"/>
      <c r="AY10" s="946"/>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02"/>
      <c r="CI10" s="703"/>
      <c r="CJ10" s="703"/>
      <c r="CK10" s="703"/>
      <c r="CL10" s="704"/>
      <c r="CM10" s="702"/>
      <c r="CN10" s="703"/>
      <c r="CO10" s="703"/>
      <c r="CP10" s="703"/>
      <c r="CQ10" s="704"/>
      <c r="CR10" s="702"/>
      <c r="CS10" s="703"/>
      <c r="CT10" s="703"/>
      <c r="CU10" s="703"/>
      <c r="CV10" s="704"/>
      <c r="CW10" s="702"/>
      <c r="CX10" s="703"/>
      <c r="CY10" s="703"/>
      <c r="CZ10" s="703"/>
      <c r="DA10" s="704"/>
      <c r="DB10" s="702"/>
      <c r="DC10" s="703"/>
      <c r="DD10" s="703"/>
      <c r="DE10" s="703"/>
      <c r="DF10" s="704"/>
      <c r="DG10" s="702"/>
      <c r="DH10" s="703"/>
      <c r="DI10" s="703"/>
      <c r="DJ10" s="703"/>
      <c r="DK10" s="704"/>
      <c r="DL10" s="702"/>
      <c r="DM10" s="703"/>
      <c r="DN10" s="703"/>
      <c r="DO10" s="703"/>
      <c r="DP10" s="704"/>
      <c r="DQ10" s="702"/>
      <c r="DR10" s="703"/>
      <c r="DS10" s="703"/>
      <c r="DT10" s="703"/>
      <c r="DU10" s="704"/>
      <c r="DV10" s="699"/>
      <c r="DW10" s="700"/>
      <c r="DX10" s="700"/>
      <c r="DY10" s="700"/>
      <c r="DZ10" s="705"/>
      <c r="EA10" s="67"/>
    </row>
    <row r="11" spans="1:131" s="47" customFormat="1" ht="26.25" customHeight="1" x14ac:dyDescent="0.2">
      <c r="A11" s="52">
        <v>5</v>
      </c>
      <c r="B11" s="699"/>
      <c r="C11" s="700"/>
      <c r="D11" s="700"/>
      <c r="E11" s="700"/>
      <c r="F11" s="700"/>
      <c r="G11" s="700"/>
      <c r="H11" s="700"/>
      <c r="I11" s="700"/>
      <c r="J11" s="700"/>
      <c r="K11" s="700"/>
      <c r="L11" s="700"/>
      <c r="M11" s="700"/>
      <c r="N11" s="700"/>
      <c r="O11" s="700"/>
      <c r="P11" s="701"/>
      <c r="Q11" s="943"/>
      <c r="R11" s="944"/>
      <c r="S11" s="944"/>
      <c r="T11" s="944"/>
      <c r="U11" s="944"/>
      <c r="V11" s="944"/>
      <c r="W11" s="944"/>
      <c r="X11" s="944"/>
      <c r="Y11" s="944"/>
      <c r="Z11" s="944"/>
      <c r="AA11" s="944"/>
      <c r="AB11" s="944"/>
      <c r="AC11" s="944"/>
      <c r="AD11" s="944"/>
      <c r="AE11" s="948"/>
      <c r="AF11" s="966"/>
      <c r="AG11" s="703"/>
      <c r="AH11" s="703"/>
      <c r="AI11" s="703"/>
      <c r="AJ11" s="967"/>
      <c r="AK11" s="947"/>
      <c r="AL11" s="944"/>
      <c r="AM11" s="944"/>
      <c r="AN11" s="944"/>
      <c r="AO11" s="944"/>
      <c r="AP11" s="944"/>
      <c r="AQ11" s="944"/>
      <c r="AR11" s="944"/>
      <c r="AS11" s="944"/>
      <c r="AT11" s="944"/>
      <c r="AU11" s="945"/>
      <c r="AV11" s="945"/>
      <c r="AW11" s="945"/>
      <c r="AX11" s="945"/>
      <c r="AY11" s="946"/>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02"/>
      <c r="CI11" s="703"/>
      <c r="CJ11" s="703"/>
      <c r="CK11" s="703"/>
      <c r="CL11" s="704"/>
      <c r="CM11" s="702"/>
      <c r="CN11" s="703"/>
      <c r="CO11" s="703"/>
      <c r="CP11" s="703"/>
      <c r="CQ11" s="704"/>
      <c r="CR11" s="702"/>
      <c r="CS11" s="703"/>
      <c r="CT11" s="703"/>
      <c r="CU11" s="703"/>
      <c r="CV11" s="704"/>
      <c r="CW11" s="702"/>
      <c r="CX11" s="703"/>
      <c r="CY11" s="703"/>
      <c r="CZ11" s="703"/>
      <c r="DA11" s="704"/>
      <c r="DB11" s="702"/>
      <c r="DC11" s="703"/>
      <c r="DD11" s="703"/>
      <c r="DE11" s="703"/>
      <c r="DF11" s="704"/>
      <c r="DG11" s="702"/>
      <c r="DH11" s="703"/>
      <c r="DI11" s="703"/>
      <c r="DJ11" s="703"/>
      <c r="DK11" s="704"/>
      <c r="DL11" s="702"/>
      <c r="DM11" s="703"/>
      <c r="DN11" s="703"/>
      <c r="DO11" s="703"/>
      <c r="DP11" s="704"/>
      <c r="DQ11" s="702"/>
      <c r="DR11" s="703"/>
      <c r="DS11" s="703"/>
      <c r="DT11" s="703"/>
      <c r="DU11" s="704"/>
      <c r="DV11" s="699"/>
      <c r="DW11" s="700"/>
      <c r="DX11" s="700"/>
      <c r="DY11" s="700"/>
      <c r="DZ11" s="705"/>
      <c r="EA11" s="67"/>
    </row>
    <row r="12" spans="1:131" s="47" customFormat="1" ht="26.25" customHeight="1" x14ac:dyDescent="0.2">
      <c r="A12" s="52">
        <v>6</v>
      </c>
      <c r="B12" s="699"/>
      <c r="C12" s="700"/>
      <c r="D12" s="700"/>
      <c r="E12" s="700"/>
      <c r="F12" s="700"/>
      <c r="G12" s="700"/>
      <c r="H12" s="700"/>
      <c r="I12" s="700"/>
      <c r="J12" s="700"/>
      <c r="K12" s="700"/>
      <c r="L12" s="700"/>
      <c r="M12" s="700"/>
      <c r="N12" s="700"/>
      <c r="O12" s="700"/>
      <c r="P12" s="701"/>
      <c r="Q12" s="943"/>
      <c r="R12" s="944"/>
      <c r="S12" s="944"/>
      <c r="T12" s="944"/>
      <c r="U12" s="944"/>
      <c r="V12" s="944"/>
      <c r="W12" s="944"/>
      <c r="X12" s="944"/>
      <c r="Y12" s="944"/>
      <c r="Z12" s="944"/>
      <c r="AA12" s="944"/>
      <c r="AB12" s="944"/>
      <c r="AC12" s="944"/>
      <c r="AD12" s="944"/>
      <c r="AE12" s="948"/>
      <c r="AF12" s="966"/>
      <c r="AG12" s="703"/>
      <c r="AH12" s="703"/>
      <c r="AI12" s="703"/>
      <c r="AJ12" s="967"/>
      <c r="AK12" s="947"/>
      <c r="AL12" s="944"/>
      <c r="AM12" s="944"/>
      <c r="AN12" s="944"/>
      <c r="AO12" s="944"/>
      <c r="AP12" s="944"/>
      <c r="AQ12" s="944"/>
      <c r="AR12" s="944"/>
      <c r="AS12" s="944"/>
      <c r="AT12" s="944"/>
      <c r="AU12" s="945"/>
      <c r="AV12" s="945"/>
      <c r="AW12" s="945"/>
      <c r="AX12" s="945"/>
      <c r="AY12" s="946"/>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02"/>
      <c r="CI12" s="703"/>
      <c r="CJ12" s="703"/>
      <c r="CK12" s="703"/>
      <c r="CL12" s="704"/>
      <c r="CM12" s="702"/>
      <c r="CN12" s="703"/>
      <c r="CO12" s="703"/>
      <c r="CP12" s="703"/>
      <c r="CQ12" s="704"/>
      <c r="CR12" s="702"/>
      <c r="CS12" s="703"/>
      <c r="CT12" s="703"/>
      <c r="CU12" s="703"/>
      <c r="CV12" s="704"/>
      <c r="CW12" s="702"/>
      <c r="CX12" s="703"/>
      <c r="CY12" s="703"/>
      <c r="CZ12" s="703"/>
      <c r="DA12" s="704"/>
      <c r="DB12" s="702"/>
      <c r="DC12" s="703"/>
      <c r="DD12" s="703"/>
      <c r="DE12" s="703"/>
      <c r="DF12" s="704"/>
      <c r="DG12" s="702"/>
      <c r="DH12" s="703"/>
      <c r="DI12" s="703"/>
      <c r="DJ12" s="703"/>
      <c r="DK12" s="704"/>
      <c r="DL12" s="702"/>
      <c r="DM12" s="703"/>
      <c r="DN12" s="703"/>
      <c r="DO12" s="703"/>
      <c r="DP12" s="704"/>
      <c r="DQ12" s="702"/>
      <c r="DR12" s="703"/>
      <c r="DS12" s="703"/>
      <c r="DT12" s="703"/>
      <c r="DU12" s="704"/>
      <c r="DV12" s="699"/>
      <c r="DW12" s="700"/>
      <c r="DX12" s="700"/>
      <c r="DY12" s="700"/>
      <c r="DZ12" s="705"/>
      <c r="EA12" s="67"/>
    </row>
    <row r="13" spans="1:131" s="47" customFormat="1" ht="26.25" customHeight="1" x14ac:dyDescent="0.2">
      <c r="A13" s="52">
        <v>7</v>
      </c>
      <c r="B13" s="699"/>
      <c r="C13" s="700"/>
      <c r="D13" s="700"/>
      <c r="E13" s="700"/>
      <c r="F13" s="700"/>
      <c r="G13" s="700"/>
      <c r="H13" s="700"/>
      <c r="I13" s="700"/>
      <c r="J13" s="700"/>
      <c r="K13" s="700"/>
      <c r="L13" s="700"/>
      <c r="M13" s="700"/>
      <c r="N13" s="700"/>
      <c r="O13" s="700"/>
      <c r="P13" s="701"/>
      <c r="Q13" s="943"/>
      <c r="R13" s="944"/>
      <c r="S13" s="944"/>
      <c r="T13" s="944"/>
      <c r="U13" s="944"/>
      <c r="V13" s="944"/>
      <c r="W13" s="944"/>
      <c r="X13" s="944"/>
      <c r="Y13" s="944"/>
      <c r="Z13" s="944"/>
      <c r="AA13" s="944"/>
      <c r="AB13" s="944"/>
      <c r="AC13" s="944"/>
      <c r="AD13" s="944"/>
      <c r="AE13" s="948"/>
      <c r="AF13" s="966"/>
      <c r="AG13" s="703"/>
      <c r="AH13" s="703"/>
      <c r="AI13" s="703"/>
      <c r="AJ13" s="967"/>
      <c r="AK13" s="947"/>
      <c r="AL13" s="944"/>
      <c r="AM13" s="944"/>
      <c r="AN13" s="944"/>
      <c r="AO13" s="944"/>
      <c r="AP13" s="944"/>
      <c r="AQ13" s="944"/>
      <c r="AR13" s="944"/>
      <c r="AS13" s="944"/>
      <c r="AT13" s="944"/>
      <c r="AU13" s="945"/>
      <c r="AV13" s="945"/>
      <c r="AW13" s="945"/>
      <c r="AX13" s="945"/>
      <c r="AY13" s="946"/>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02"/>
      <c r="CI13" s="703"/>
      <c r="CJ13" s="703"/>
      <c r="CK13" s="703"/>
      <c r="CL13" s="704"/>
      <c r="CM13" s="702"/>
      <c r="CN13" s="703"/>
      <c r="CO13" s="703"/>
      <c r="CP13" s="703"/>
      <c r="CQ13" s="704"/>
      <c r="CR13" s="702"/>
      <c r="CS13" s="703"/>
      <c r="CT13" s="703"/>
      <c r="CU13" s="703"/>
      <c r="CV13" s="704"/>
      <c r="CW13" s="702"/>
      <c r="CX13" s="703"/>
      <c r="CY13" s="703"/>
      <c r="CZ13" s="703"/>
      <c r="DA13" s="704"/>
      <c r="DB13" s="702"/>
      <c r="DC13" s="703"/>
      <c r="DD13" s="703"/>
      <c r="DE13" s="703"/>
      <c r="DF13" s="704"/>
      <c r="DG13" s="702"/>
      <c r="DH13" s="703"/>
      <c r="DI13" s="703"/>
      <c r="DJ13" s="703"/>
      <c r="DK13" s="704"/>
      <c r="DL13" s="702"/>
      <c r="DM13" s="703"/>
      <c r="DN13" s="703"/>
      <c r="DO13" s="703"/>
      <c r="DP13" s="704"/>
      <c r="DQ13" s="702"/>
      <c r="DR13" s="703"/>
      <c r="DS13" s="703"/>
      <c r="DT13" s="703"/>
      <c r="DU13" s="704"/>
      <c r="DV13" s="699"/>
      <c r="DW13" s="700"/>
      <c r="DX13" s="700"/>
      <c r="DY13" s="700"/>
      <c r="DZ13" s="705"/>
      <c r="EA13" s="67"/>
    </row>
    <row r="14" spans="1:131" s="47" customFormat="1" ht="26.25" customHeight="1" x14ac:dyDescent="0.2">
      <c r="A14" s="52">
        <v>8</v>
      </c>
      <c r="B14" s="699"/>
      <c r="C14" s="700"/>
      <c r="D14" s="700"/>
      <c r="E14" s="700"/>
      <c r="F14" s="700"/>
      <c r="G14" s="700"/>
      <c r="H14" s="700"/>
      <c r="I14" s="700"/>
      <c r="J14" s="700"/>
      <c r="K14" s="700"/>
      <c r="L14" s="700"/>
      <c r="M14" s="700"/>
      <c r="N14" s="700"/>
      <c r="O14" s="700"/>
      <c r="P14" s="701"/>
      <c r="Q14" s="943"/>
      <c r="R14" s="944"/>
      <c r="S14" s="944"/>
      <c r="T14" s="944"/>
      <c r="U14" s="944"/>
      <c r="V14" s="944"/>
      <c r="W14" s="944"/>
      <c r="X14" s="944"/>
      <c r="Y14" s="944"/>
      <c r="Z14" s="944"/>
      <c r="AA14" s="944"/>
      <c r="AB14" s="944"/>
      <c r="AC14" s="944"/>
      <c r="AD14" s="944"/>
      <c r="AE14" s="948"/>
      <c r="AF14" s="966"/>
      <c r="AG14" s="703"/>
      <c r="AH14" s="703"/>
      <c r="AI14" s="703"/>
      <c r="AJ14" s="967"/>
      <c r="AK14" s="947"/>
      <c r="AL14" s="944"/>
      <c r="AM14" s="944"/>
      <c r="AN14" s="944"/>
      <c r="AO14" s="944"/>
      <c r="AP14" s="944"/>
      <c r="AQ14" s="944"/>
      <c r="AR14" s="944"/>
      <c r="AS14" s="944"/>
      <c r="AT14" s="944"/>
      <c r="AU14" s="945"/>
      <c r="AV14" s="945"/>
      <c r="AW14" s="945"/>
      <c r="AX14" s="945"/>
      <c r="AY14" s="946"/>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02"/>
      <c r="CI14" s="703"/>
      <c r="CJ14" s="703"/>
      <c r="CK14" s="703"/>
      <c r="CL14" s="704"/>
      <c r="CM14" s="702"/>
      <c r="CN14" s="703"/>
      <c r="CO14" s="703"/>
      <c r="CP14" s="703"/>
      <c r="CQ14" s="704"/>
      <c r="CR14" s="702"/>
      <c r="CS14" s="703"/>
      <c r="CT14" s="703"/>
      <c r="CU14" s="703"/>
      <c r="CV14" s="704"/>
      <c r="CW14" s="702"/>
      <c r="CX14" s="703"/>
      <c r="CY14" s="703"/>
      <c r="CZ14" s="703"/>
      <c r="DA14" s="704"/>
      <c r="DB14" s="702"/>
      <c r="DC14" s="703"/>
      <c r="DD14" s="703"/>
      <c r="DE14" s="703"/>
      <c r="DF14" s="704"/>
      <c r="DG14" s="702"/>
      <c r="DH14" s="703"/>
      <c r="DI14" s="703"/>
      <c r="DJ14" s="703"/>
      <c r="DK14" s="704"/>
      <c r="DL14" s="702"/>
      <c r="DM14" s="703"/>
      <c r="DN14" s="703"/>
      <c r="DO14" s="703"/>
      <c r="DP14" s="704"/>
      <c r="DQ14" s="702"/>
      <c r="DR14" s="703"/>
      <c r="DS14" s="703"/>
      <c r="DT14" s="703"/>
      <c r="DU14" s="704"/>
      <c r="DV14" s="699"/>
      <c r="DW14" s="700"/>
      <c r="DX14" s="700"/>
      <c r="DY14" s="700"/>
      <c r="DZ14" s="705"/>
      <c r="EA14" s="67"/>
    </row>
    <row r="15" spans="1:131" s="47" customFormat="1" ht="26.25" customHeight="1" x14ac:dyDescent="0.2">
      <c r="A15" s="52">
        <v>9</v>
      </c>
      <c r="B15" s="699"/>
      <c r="C15" s="700"/>
      <c r="D15" s="700"/>
      <c r="E15" s="700"/>
      <c r="F15" s="700"/>
      <c r="G15" s="700"/>
      <c r="H15" s="700"/>
      <c r="I15" s="700"/>
      <c r="J15" s="700"/>
      <c r="K15" s="700"/>
      <c r="L15" s="700"/>
      <c r="M15" s="700"/>
      <c r="N15" s="700"/>
      <c r="O15" s="700"/>
      <c r="P15" s="701"/>
      <c r="Q15" s="943"/>
      <c r="R15" s="944"/>
      <c r="S15" s="944"/>
      <c r="T15" s="944"/>
      <c r="U15" s="944"/>
      <c r="V15" s="944"/>
      <c r="W15" s="944"/>
      <c r="X15" s="944"/>
      <c r="Y15" s="944"/>
      <c r="Z15" s="944"/>
      <c r="AA15" s="944"/>
      <c r="AB15" s="944"/>
      <c r="AC15" s="944"/>
      <c r="AD15" s="944"/>
      <c r="AE15" s="948"/>
      <c r="AF15" s="966"/>
      <c r="AG15" s="703"/>
      <c r="AH15" s="703"/>
      <c r="AI15" s="703"/>
      <c r="AJ15" s="967"/>
      <c r="AK15" s="947"/>
      <c r="AL15" s="944"/>
      <c r="AM15" s="944"/>
      <c r="AN15" s="944"/>
      <c r="AO15" s="944"/>
      <c r="AP15" s="944"/>
      <c r="AQ15" s="944"/>
      <c r="AR15" s="944"/>
      <c r="AS15" s="944"/>
      <c r="AT15" s="944"/>
      <c r="AU15" s="945"/>
      <c r="AV15" s="945"/>
      <c r="AW15" s="945"/>
      <c r="AX15" s="945"/>
      <c r="AY15" s="946"/>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02"/>
      <c r="CI15" s="703"/>
      <c r="CJ15" s="703"/>
      <c r="CK15" s="703"/>
      <c r="CL15" s="704"/>
      <c r="CM15" s="702"/>
      <c r="CN15" s="703"/>
      <c r="CO15" s="703"/>
      <c r="CP15" s="703"/>
      <c r="CQ15" s="704"/>
      <c r="CR15" s="702"/>
      <c r="CS15" s="703"/>
      <c r="CT15" s="703"/>
      <c r="CU15" s="703"/>
      <c r="CV15" s="704"/>
      <c r="CW15" s="702"/>
      <c r="CX15" s="703"/>
      <c r="CY15" s="703"/>
      <c r="CZ15" s="703"/>
      <c r="DA15" s="704"/>
      <c r="DB15" s="702"/>
      <c r="DC15" s="703"/>
      <c r="DD15" s="703"/>
      <c r="DE15" s="703"/>
      <c r="DF15" s="704"/>
      <c r="DG15" s="702"/>
      <c r="DH15" s="703"/>
      <c r="DI15" s="703"/>
      <c r="DJ15" s="703"/>
      <c r="DK15" s="704"/>
      <c r="DL15" s="702"/>
      <c r="DM15" s="703"/>
      <c r="DN15" s="703"/>
      <c r="DO15" s="703"/>
      <c r="DP15" s="704"/>
      <c r="DQ15" s="702"/>
      <c r="DR15" s="703"/>
      <c r="DS15" s="703"/>
      <c r="DT15" s="703"/>
      <c r="DU15" s="704"/>
      <c r="DV15" s="699"/>
      <c r="DW15" s="700"/>
      <c r="DX15" s="700"/>
      <c r="DY15" s="700"/>
      <c r="DZ15" s="705"/>
      <c r="EA15" s="67"/>
    </row>
    <row r="16" spans="1:131" s="47" customFormat="1" ht="26.25" customHeight="1" x14ac:dyDescent="0.2">
      <c r="A16" s="52">
        <v>10</v>
      </c>
      <c r="B16" s="699"/>
      <c r="C16" s="700"/>
      <c r="D16" s="700"/>
      <c r="E16" s="700"/>
      <c r="F16" s="700"/>
      <c r="G16" s="700"/>
      <c r="H16" s="700"/>
      <c r="I16" s="700"/>
      <c r="J16" s="700"/>
      <c r="K16" s="700"/>
      <c r="L16" s="700"/>
      <c r="M16" s="700"/>
      <c r="N16" s="700"/>
      <c r="O16" s="700"/>
      <c r="P16" s="701"/>
      <c r="Q16" s="943"/>
      <c r="R16" s="944"/>
      <c r="S16" s="944"/>
      <c r="T16" s="944"/>
      <c r="U16" s="944"/>
      <c r="V16" s="944"/>
      <c r="W16" s="944"/>
      <c r="X16" s="944"/>
      <c r="Y16" s="944"/>
      <c r="Z16" s="944"/>
      <c r="AA16" s="944"/>
      <c r="AB16" s="944"/>
      <c r="AC16" s="944"/>
      <c r="AD16" s="944"/>
      <c r="AE16" s="948"/>
      <c r="AF16" s="966"/>
      <c r="AG16" s="703"/>
      <c r="AH16" s="703"/>
      <c r="AI16" s="703"/>
      <c r="AJ16" s="967"/>
      <c r="AK16" s="947"/>
      <c r="AL16" s="944"/>
      <c r="AM16" s="944"/>
      <c r="AN16" s="944"/>
      <c r="AO16" s="944"/>
      <c r="AP16" s="944"/>
      <c r="AQ16" s="944"/>
      <c r="AR16" s="944"/>
      <c r="AS16" s="944"/>
      <c r="AT16" s="944"/>
      <c r="AU16" s="945"/>
      <c r="AV16" s="945"/>
      <c r="AW16" s="945"/>
      <c r="AX16" s="945"/>
      <c r="AY16" s="946"/>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02"/>
      <c r="CI16" s="703"/>
      <c r="CJ16" s="703"/>
      <c r="CK16" s="703"/>
      <c r="CL16" s="704"/>
      <c r="CM16" s="702"/>
      <c r="CN16" s="703"/>
      <c r="CO16" s="703"/>
      <c r="CP16" s="703"/>
      <c r="CQ16" s="704"/>
      <c r="CR16" s="702"/>
      <c r="CS16" s="703"/>
      <c r="CT16" s="703"/>
      <c r="CU16" s="703"/>
      <c r="CV16" s="704"/>
      <c r="CW16" s="702"/>
      <c r="CX16" s="703"/>
      <c r="CY16" s="703"/>
      <c r="CZ16" s="703"/>
      <c r="DA16" s="704"/>
      <c r="DB16" s="702"/>
      <c r="DC16" s="703"/>
      <c r="DD16" s="703"/>
      <c r="DE16" s="703"/>
      <c r="DF16" s="704"/>
      <c r="DG16" s="702"/>
      <c r="DH16" s="703"/>
      <c r="DI16" s="703"/>
      <c r="DJ16" s="703"/>
      <c r="DK16" s="704"/>
      <c r="DL16" s="702"/>
      <c r="DM16" s="703"/>
      <c r="DN16" s="703"/>
      <c r="DO16" s="703"/>
      <c r="DP16" s="704"/>
      <c r="DQ16" s="702"/>
      <c r="DR16" s="703"/>
      <c r="DS16" s="703"/>
      <c r="DT16" s="703"/>
      <c r="DU16" s="704"/>
      <c r="DV16" s="699"/>
      <c r="DW16" s="700"/>
      <c r="DX16" s="700"/>
      <c r="DY16" s="700"/>
      <c r="DZ16" s="705"/>
      <c r="EA16" s="67"/>
    </row>
    <row r="17" spans="1:131" s="47" customFormat="1" ht="26.25" customHeight="1" x14ac:dyDescent="0.2">
      <c r="A17" s="52">
        <v>11</v>
      </c>
      <c r="B17" s="699"/>
      <c r="C17" s="700"/>
      <c r="D17" s="700"/>
      <c r="E17" s="700"/>
      <c r="F17" s="700"/>
      <c r="G17" s="700"/>
      <c r="H17" s="700"/>
      <c r="I17" s="700"/>
      <c r="J17" s="700"/>
      <c r="K17" s="700"/>
      <c r="L17" s="700"/>
      <c r="M17" s="700"/>
      <c r="N17" s="700"/>
      <c r="O17" s="700"/>
      <c r="P17" s="701"/>
      <c r="Q17" s="943"/>
      <c r="R17" s="944"/>
      <c r="S17" s="944"/>
      <c r="T17" s="944"/>
      <c r="U17" s="944"/>
      <c r="V17" s="944"/>
      <c r="W17" s="944"/>
      <c r="X17" s="944"/>
      <c r="Y17" s="944"/>
      <c r="Z17" s="944"/>
      <c r="AA17" s="944"/>
      <c r="AB17" s="944"/>
      <c r="AC17" s="944"/>
      <c r="AD17" s="944"/>
      <c r="AE17" s="948"/>
      <c r="AF17" s="966"/>
      <c r="AG17" s="703"/>
      <c r="AH17" s="703"/>
      <c r="AI17" s="703"/>
      <c r="AJ17" s="967"/>
      <c r="AK17" s="947"/>
      <c r="AL17" s="944"/>
      <c r="AM17" s="944"/>
      <c r="AN17" s="944"/>
      <c r="AO17" s="944"/>
      <c r="AP17" s="944"/>
      <c r="AQ17" s="944"/>
      <c r="AR17" s="944"/>
      <c r="AS17" s="944"/>
      <c r="AT17" s="944"/>
      <c r="AU17" s="945"/>
      <c r="AV17" s="945"/>
      <c r="AW17" s="945"/>
      <c r="AX17" s="945"/>
      <c r="AY17" s="946"/>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02"/>
      <c r="CI17" s="703"/>
      <c r="CJ17" s="703"/>
      <c r="CK17" s="703"/>
      <c r="CL17" s="704"/>
      <c r="CM17" s="702"/>
      <c r="CN17" s="703"/>
      <c r="CO17" s="703"/>
      <c r="CP17" s="703"/>
      <c r="CQ17" s="704"/>
      <c r="CR17" s="702"/>
      <c r="CS17" s="703"/>
      <c r="CT17" s="703"/>
      <c r="CU17" s="703"/>
      <c r="CV17" s="704"/>
      <c r="CW17" s="702"/>
      <c r="CX17" s="703"/>
      <c r="CY17" s="703"/>
      <c r="CZ17" s="703"/>
      <c r="DA17" s="704"/>
      <c r="DB17" s="702"/>
      <c r="DC17" s="703"/>
      <c r="DD17" s="703"/>
      <c r="DE17" s="703"/>
      <c r="DF17" s="704"/>
      <c r="DG17" s="702"/>
      <c r="DH17" s="703"/>
      <c r="DI17" s="703"/>
      <c r="DJ17" s="703"/>
      <c r="DK17" s="704"/>
      <c r="DL17" s="702"/>
      <c r="DM17" s="703"/>
      <c r="DN17" s="703"/>
      <c r="DO17" s="703"/>
      <c r="DP17" s="704"/>
      <c r="DQ17" s="702"/>
      <c r="DR17" s="703"/>
      <c r="DS17" s="703"/>
      <c r="DT17" s="703"/>
      <c r="DU17" s="704"/>
      <c r="DV17" s="699"/>
      <c r="DW17" s="700"/>
      <c r="DX17" s="700"/>
      <c r="DY17" s="700"/>
      <c r="DZ17" s="705"/>
      <c r="EA17" s="67"/>
    </row>
    <row r="18" spans="1:131" s="47" customFormat="1" ht="26.25" customHeight="1" x14ac:dyDescent="0.2">
      <c r="A18" s="52">
        <v>12</v>
      </c>
      <c r="B18" s="699"/>
      <c r="C18" s="700"/>
      <c r="D18" s="700"/>
      <c r="E18" s="700"/>
      <c r="F18" s="700"/>
      <c r="G18" s="700"/>
      <c r="H18" s="700"/>
      <c r="I18" s="700"/>
      <c r="J18" s="700"/>
      <c r="K18" s="700"/>
      <c r="L18" s="700"/>
      <c r="M18" s="700"/>
      <c r="N18" s="700"/>
      <c r="O18" s="700"/>
      <c r="P18" s="701"/>
      <c r="Q18" s="943"/>
      <c r="R18" s="944"/>
      <c r="S18" s="944"/>
      <c r="T18" s="944"/>
      <c r="U18" s="944"/>
      <c r="V18" s="944"/>
      <c r="W18" s="944"/>
      <c r="X18" s="944"/>
      <c r="Y18" s="944"/>
      <c r="Z18" s="944"/>
      <c r="AA18" s="944"/>
      <c r="AB18" s="944"/>
      <c r="AC18" s="944"/>
      <c r="AD18" s="944"/>
      <c r="AE18" s="948"/>
      <c r="AF18" s="966"/>
      <c r="AG18" s="703"/>
      <c r="AH18" s="703"/>
      <c r="AI18" s="703"/>
      <c r="AJ18" s="967"/>
      <c r="AK18" s="947"/>
      <c r="AL18" s="944"/>
      <c r="AM18" s="944"/>
      <c r="AN18" s="944"/>
      <c r="AO18" s="944"/>
      <c r="AP18" s="944"/>
      <c r="AQ18" s="944"/>
      <c r="AR18" s="944"/>
      <c r="AS18" s="944"/>
      <c r="AT18" s="944"/>
      <c r="AU18" s="945"/>
      <c r="AV18" s="945"/>
      <c r="AW18" s="945"/>
      <c r="AX18" s="945"/>
      <c r="AY18" s="946"/>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02"/>
      <c r="CI18" s="703"/>
      <c r="CJ18" s="703"/>
      <c r="CK18" s="703"/>
      <c r="CL18" s="704"/>
      <c r="CM18" s="702"/>
      <c r="CN18" s="703"/>
      <c r="CO18" s="703"/>
      <c r="CP18" s="703"/>
      <c r="CQ18" s="704"/>
      <c r="CR18" s="702"/>
      <c r="CS18" s="703"/>
      <c r="CT18" s="703"/>
      <c r="CU18" s="703"/>
      <c r="CV18" s="704"/>
      <c r="CW18" s="702"/>
      <c r="CX18" s="703"/>
      <c r="CY18" s="703"/>
      <c r="CZ18" s="703"/>
      <c r="DA18" s="704"/>
      <c r="DB18" s="702"/>
      <c r="DC18" s="703"/>
      <c r="DD18" s="703"/>
      <c r="DE18" s="703"/>
      <c r="DF18" s="704"/>
      <c r="DG18" s="702"/>
      <c r="DH18" s="703"/>
      <c r="DI18" s="703"/>
      <c r="DJ18" s="703"/>
      <c r="DK18" s="704"/>
      <c r="DL18" s="702"/>
      <c r="DM18" s="703"/>
      <c r="DN18" s="703"/>
      <c r="DO18" s="703"/>
      <c r="DP18" s="704"/>
      <c r="DQ18" s="702"/>
      <c r="DR18" s="703"/>
      <c r="DS18" s="703"/>
      <c r="DT18" s="703"/>
      <c r="DU18" s="704"/>
      <c r="DV18" s="699"/>
      <c r="DW18" s="700"/>
      <c r="DX18" s="700"/>
      <c r="DY18" s="700"/>
      <c r="DZ18" s="705"/>
      <c r="EA18" s="67"/>
    </row>
    <row r="19" spans="1:131" s="47" customFormat="1" ht="26.25" customHeight="1" x14ac:dyDescent="0.2">
      <c r="A19" s="52">
        <v>13</v>
      </c>
      <c r="B19" s="699"/>
      <c r="C19" s="700"/>
      <c r="D19" s="700"/>
      <c r="E19" s="700"/>
      <c r="F19" s="700"/>
      <c r="G19" s="700"/>
      <c r="H19" s="700"/>
      <c r="I19" s="700"/>
      <c r="J19" s="700"/>
      <c r="K19" s="700"/>
      <c r="L19" s="700"/>
      <c r="M19" s="700"/>
      <c r="N19" s="700"/>
      <c r="O19" s="700"/>
      <c r="P19" s="701"/>
      <c r="Q19" s="943"/>
      <c r="R19" s="944"/>
      <c r="S19" s="944"/>
      <c r="T19" s="944"/>
      <c r="U19" s="944"/>
      <c r="V19" s="944"/>
      <c r="W19" s="944"/>
      <c r="X19" s="944"/>
      <c r="Y19" s="944"/>
      <c r="Z19" s="944"/>
      <c r="AA19" s="944"/>
      <c r="AB19" s="944"/>
      <c r="AC19" s="944"/>
      <c r="AD19" s="944"/>
      <c r="AE19" s="948"/>
      <c r="AF19" s="966"/>
      <c r="AG19" s="703"/>
      <c r="AH19" s="703"/>
      <c r="AI19" s="703"/>
      <c r="AJ19" s="967"/>
      <c r="AK19" s="947"/>
      <c r="AL19" s="944"/>
      <c r="AM19" s="944"/>
      <c r="AN19" s="944"/>
      <c r="AO19" s="944"/>
      <c r="AP19" s="944"/>
      <c r="AQ19" s="944"/>
      <c r="AR19" s="944"/>
      <c r="AS19" s="944"/>
      <c r="AT19" s="944"/>
      <c r="AU19" s="945"/>
      <c r="AV19" s="945"/>
      <c r="AW19" s="945"/>
      <c r="AX19" s="945"/>
      <c r="AY19" s="946"/>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02"/>
      <c r="CI19" s="703"/>
      <c r="CJ19" s="703"/>
      <c r="CK19" s="703"/>
      <c r="CL19" s="704"/>
      <c r="CM19" s="702"/>
      <c r="CN19" s="703"/>
      <c r="CO19" s="703"/>
      <c r="CP19" s="703"/>
      <c r="CQ19" s="704"/>
      <c r="CR19" s="702"/>
      <c r="CS19" s="703"/>
      <c r="CT19" s="703"/>
      <c r="CU19" s="703"/>
      <c r="CV19" s="704"/>
      <c r="CW19" s="702"/>
      <c r="CX19" s="703"/>
      <c r="CY19" s="703"/>
      <c r="CZ19" s="703"/>
      <c r="DA19" s="704"/>
      <c r="DB19" s="702"/>
      <c r="DC19" s="703"/>
      <c r="DD19" s="703"/>
      <c r="DE19" s="703"/>
      <c r="DF19" s="704"/>
      <c r="DG19" s="702"/>
      <c r="DH19" s="703"/>
      <c r="DI19" s="703"/>
      <c r="DJ19" s="703"/>
      <c r="DK19" s="704"/>
      <c r="DL19" s="702"/>
      <c r="DM19" s="703"/>
      <c r="DN19" s="703"/>
      <c r="DO19" s="703"/>
      <c r="DP19" s="704"/>
      <c r="DQ19" s="702"/>
      <c r="DR19" s="703"/>
      <c r="DS19" s="703"/>
      <c r="DT19" s="703"/>
      <c r="DU19" s="704"/>
      <c r="DV19" s="699"/>
      <c r="DW19" s="700"/>
      <c r="DX19" s="700"/>
      <c r="DY19" s="700"/>
      <c r="DZ19" s="705"/>
      <c r="EA19" s="67"/>
    </row>
    <row r="20" spans="1:131" s="47" customFormat="1" ht="26.25" customHeight="1" x14ac:dyDescent="0.2">
      <c r="A20" s="52">
        <v>14</v>
      </c>
      <c r="B20" s="699"/>
      <c r="C20" s="700"/>
      <c r="D20" s="700"/>
      <c r="E20" s="700"/>
      <c r="F20" s="700"/>
      <c r="G20" s="700"/>
      <c r="H20" s="700"/>
      <c r="I20" s="700"/>
      <c r="J20" s="700"/>
      <c r="K20" s="700"/>
      <c r="L20" s="700"/>
      <c r="M20" s="700"/>
      <c r="N20" s="700"/>
      <c r="O20" s="700"/>
      <c r="P20" s="701"/>
      <c r="Q20" s="943"/>
      <c r="R20" s="944"/>
      <c r="S20" s="944"/>
      <c r="T20" s="944"/>
      <c r="U20" s="944"/>
      <c r="V20" s="944"/>
      <c r="W20" s="944"/>
      <c r="X20" s="944"/>
      <c r="Y20" s="944"/>
      <c r="Z20" s="944"/>
      <c r="AA20" s="944"/>
      <c r="AB20" s="944"/>
      <c r="AC20" s="944"/>
      <c r="AD20" s="944"/>
      <c r="AE20" s="948"/>
      <c r="AF20" s="966"/>
      <c r="AG20" s="703"/>
      <c r="AH20" s="703"/>
      <c r="AI20" s="703"/>
      <c r="AJ20" s="967"/>
      <c r="AK20" s="947"/>
      <c r="AL20" s="944"/>
      <c r="AM20" s="944"/>
      <c r="AN20" s="944"/>
      <c r="AO20" s="944"/>
      <c r="AP20" s="944"/>
      <c r="AQ20" s="944"/>
      <c r="AR20" s="944"/>
      <c r="AS20" s="944"/>
      <c r="AT20" s="944"/>
      <c r="AU20" s="945"/>
      <c r="AV20" s="945"/>
      <c r="AW20" s="945"/>
      <c r="AX20" s="945"/>
      <c r="AY20" s="946"/>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02"/>
      <c r="CI20" s="703"/>
      <c r="CJ20" s="703"/>
      <c r="CK20" s="703"/>
      <c r="CL20" s="704"/>
      <c r="CM20" s="702"/>
      <c r="CN20" s="703"/>
      <c r="CO20" s="703"/>
      <c r="CP20" s="703"/>
      <c r="CQ20" s="704"/>
      <c r="CR20" s="702"/>
      <c r="CS20" s="703"/>
      <c r="CT20" s="703"/>
      <c r="CU20" s="703"/>
      <c r="CV20" s="704"/>
      <c r="CW20" s="702"/>
      <c r="CX20" s="703"/>
      <c r="CY20" s="703"/>
      <c r="CZ20" s="703"/>
      <c r="DA20" s="704"/>
      <c r="DB20" s="702"/>
      <c r="DC20" s="703"/>
      <c r="DD20" s="703"/>
      <c r="DE20" s="703"/>
      <c r="DF20" s="704"/>
      <c r="DG20" s="702"/>
      <c r="DH20" s="703"/>
      <c r="DI20" s="703"/>
      <c r="DJ20" s="703"/>
      <c r="DK20" s="704"/>
      <c r="DL20" s="702"/>
      <c r="DM20" s="703"/>
      <c r="DN20" s="703"/>
      <c r="DO20" s="703"/>
      <c r="DP20" s="704"/>
      <c r="DQ20" s="702"/>
      <c r="DR20" s="703"/>
      <c r="DS20" s="703"/>
      <c r="DT20" s="703"/>
      <c r="DU20" s="704"/>
      <c r="DV20" s="699"/>
      <c r="DW20" s="700"/>
      <c r="DX20" s="700"/>
      <c r="DY20" s="700"/>
      <c r="DZ20" s="705"/>
      <c r="EA20" s="67"/>
    </row>
    <row r="21" spans="1:131" s="47" customFormat="1" ht="26.25" customHeight="1" x14ac:dyDescent="0.2">
      <c r="A21" s="52">
        <v>15</v>
      </c>
      <c r="B21" s="699"/>
      <c r="C21" s="700"/>
      <c r="D21" s="700"/>
      <c r="E21" s="700"/>
      <c r="F21" s="700"/>
      <c r="G21" s="700"/>
      <c r="H21" s="700"/>
      <c r="I21" s="700"/>
      <c r="J21" s="700"/>
      <c r="K21" s="700"/>
      <c r="L21" s="700"/>
      <c r="M21" s="700"/>
      <c r="N21" s="700"/>
      <c r="O21" s="700"/>
      <c r="P21" s="701"/>
      <c r="Q21" s="943"/>
      <c r="R21" s="944"/>
      <c r="S21" s="944"/>
      <c r="T21" s="944"/>
      <c r="U21" s="944"/>
      <c r="V21" s="944"/>
      <c r="W21" s="944"/>
      <c r="X21" s="944"/>
      <c r="Y21" s="944"/>
      <c r="Z21" s="944"/>
      <c r="AA21" s="944"/>
      <c r="AB21" s="944"/>
      <c r="AC21" s="944"/>
      <c r="AD21" s="944"/>
      <c r="AE21" s="948"/>
      <c r="AF21" s="966"/>
      <c r="AG21" s="703"/>
      <c r="AH21" s="703"/>
      <c r="AI21" s="703"/>
      <c r="AJ21" s="967"/>
      <c r="AK21" s="947"/>
      <c r="AL21" s="944"/>
      <c r="AM21" s="944"/>
      <c r="AN21" s="944"/>
      <c r="AO21" s="944"/>
      <c r="AP21" s="944"/>
      <c r="AQ21" s="944"/>
      <c r="AR21" s="944"/>
      <c r="AS21" s="944"/>
      <c r="AT21" s="944"/>
      <c r="AU21" s="945"/>
      <c r="AV21" s="945"/>
      <c r="AW21" s="945"/>
      <c r="AX21" s="945"/>
      <c r="AY21" s="946"/>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02"/>
      <c r="CI21" s="703"/>
      <c r="CJ21" s="703"/>
      <c r="CK21" s="703"/>
      <c r="CL21" s="704"/>
      <c r="CM21" s="702"/>
      <c r="CN21" s="703"/>
      <c r="CO21" s="703"/>
      <c r="CP21" s="703"/>
      <c r="CQ21" s="704"/>
      <c r="CR21" s="702"/>
      <c r="CS21" s="703"/>
      <c r="CT21" s="703"/>
      <c r="CU21" s="703"/>
      <c r="CV21" s="704"/>
      <c r="CW21" s="702"/>
      <c r="CX21" s="703"/>
      <c r="CY21" s="703"/>
      <c r="CZ21" s="703"/>
      <c r="DA21" s="704"/>
      <c r="DB21" s="702"/>
      <c r="DC21" s="703"/>
      <c r="DD21" s="703"/>
      <c r="DE21" s="703"/>
      <c r="DF21" s="704"/>
      <c r="DG21" s="702"/>
      <c r="DH21" s="703"/>
      <c r="DI21" s="703"/>
      <c r="DJ21" s="703"/>
      <c r="DK21" s="704"/>
      <c r="DL21" s="702"/>
      <c r="DM21" s="703"/>
      <c r="DN21" s="703"/>
      <c r="DO21" s="703"/>
      <c r="DP21" s="704"/>
      <c r="DQ21" s="702"/>
      <c r="DR21" s="703"/>
      <c r="DS21" s="703"/>
      <c r="DT21" s="703"/>
      <c r="DU21" s="704"/>
      <c r="DV21" s="699"/>
      <c r="DW21" s="700"/>
      <c r="DX21" s="700"/>
      <c r="DY21" s="700"/>
      <c r="DZ21" s="705"/>
      <c r="EA21" s="67"/>
    </row>
    <row r="22" spans="1:131" s="47" customFormat="1" ht="26.25" customHeight="1" x14ac:dyDescent="0.2">
      <c r="A22" s="52">
        <v>16</v>
      </c>
      <c r="B22" s="699"/>
      <c r="C22" s="700"/>
      <c r="D22" s="700"/>
      <c r="E22" s="700"/>
      <c r="F22" s="700"/>
      <c r="G22" s="700"/>
      <c r="H22" s="700"/>
      <c r="I22" s="700"/>
      <c r="J22" s="700"/>
      <c r="K22" s="700"/>
      <c r="L22" s="700"/>
      <c r="M22" s="700"/>
      <c r="N22" s="700"/>
      <c r="O22" s="700"/>
      <c r="P22" s="701"/>
      <c r="Q22" s="987"/>
      <c r="R22" s="988"/>
      <c r="S22" s="988"/>
      <c r="T22" s="988"/>
      <c r="U22" s="988"/>
      <c r="V22" s="988"/>
      <c r="W22" s="988"/>
      <c r="X22" s="988"/>
      <c r="Y22" s="988"/>
      <c r="Z22" s="988"/>
      <c r="AA22" s="988"/>
      <c r="AB22" s="988"/>
      <c r="AC22" s="988"/>
      <c r="AD22" s="988"/>
      <c r="AE22" s="989"/>
      <c r="AF22" s="966"/>
      <c r="AG22" s="703"/>
      <c r="AH22" s="703"/>
      <c r="AI22" s="703"/>
      <c r="AJ22" s="967"/>
      <c r="AK22" s="990"/>
      <c r="AL22" s="988"/>
      <c r="AM22" s="988"/>
      <c r="AN22" s="988"/>
      <c r="AO22" s="988"/>
      <c r="AP22" s="988"/>
      <c r="AQ22" s="988"/>
      <c r="AR22" s="988"/>
      <c r="AS22" s="988"/>
      <c r="AT22" s="988"/>
      <c r="AU22" s="991"/>
      <c r="AV22" s="991"/>
      <c r="AW22" s="991"/>
      <c r="AX22" s="991"/>
      <c r="AY22" s="992"/>
      <c r="AZ22" s="971" t="s">
        <v>449</v>
      </c>
      <c r="BA22" s="971"/>
      <c r="BB22" s="971"/>
      <c r="BC22" s="971"/>
      <c r="BD22" s="972"/>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02"/>
      <c r="CI22" s="703"/>
      <c r="CJ22" s="703"/>
      <c r="CK22" s="703"/>
      <c r="CL22" s="704"/>
      <c r="CM22" s="702"/>
      <c r="CN22" s="703"/>
      <c r="CO22" s="703"/>
      <c r="CP22" s="703"/>
      <c r="CQ22" s="704"/>
      <c r="CR22" s="702"/>
      <c r="CS22" s="703"/>
      <c r="CT22" s="703"/>
      <c r="CU22" s="703"/>
      <c r="CV22" s="704"/>
      <c r="CW22" s="702"/>
      <c r="CX22" s="703"/>
      <c r="CY22" s="703"/>
      <c r="CZ22" s="703"/>
      <c r="DA22" s="704"/>
      <c r="DB22" s="702"/>
      <c r="DC22" s="703"/>
      <c r="DD22" s="703"/>
      <c r="DE22" s="703"/>
      <c r="DF22" s="704"/>
      <c r="DG22" s="702"/>
      <c r="DH22" s="703"/>
      <c r="DI22" s="703"/>
      <c r="DJ22" s="703"/>
      <c r="DK22" s="704"/>
      <c r="DL22" s="702"/>
      <c r="DM22" s="703"/>
      <c r="DN22" s="703"/>
      <c r="DO22" s="703"/>
      <c r="DP22" s="704"/>
      <c r="DQ22" s="702"/>
      <c r="DR22" s="703"/>
      <c r="DS22" s="703"/>
      <c r="DT22" s="703"/>
      <c r="DU22" s="704"/>
      <c r="DV22" s="699"/>
      <c r="DW22" s="700"/>
      <c r="DX22" s="700"/>
      <c r="DY22" s="700"/>
      <c r="DZ22" s="705"/>
      <c r="EA22" s="67"/>
    </row>
    <row r="23" spans="1:131" s="47" customFormat="1" ht="26.25" customHeight="1" x14ac:dyDescent="0.2">
      <c r="A23" s="53" t="s">
        <v>242</v>
      </c>
      <c r="B23" s="921" t="s">
        <v>295</v>
      </c>
      <c r="C23" s="922"/>
      <c r="D23" s="922"/>
      <c r="E23" s="922"/>
      <c r="F23" s="922"/>
      <c r="G23" s="922"/>
      <c r="H23" s="922"/>
      <c r="I23" s="922"/>
      <c r="J23" s="922"/>
      <c r="K23" s="922"/>
      <c r="L23" s="922"/>
      <c r="M23" s="922"/>
      <c r="N23" s="922"/>
      <c r="O23" s="922"/>
      <c r="P23" s="923"/>
      <c r="Q23" s="985">
        <v>60147</v>
      </c>
      <c r="R23" s="933"/>
      <c r="S23" s="933"/>
      <c r="T23" s="933"/>
      <c r="U23" s="933"/>
      <c r="V23" s="933">
        <v>56359</v>
      </c>
      <c r="W23" s="933"/>
      <c r="X23" s="933"/>
      <c r="Y23" s="933"/>
      <c r="Z23" s="933"/>
      <c r="AA23" s="933">
        <v>3788</v>
      </c>
      <c r="AB23" s="933"/>
      <c r="AC23" s="933"/>
      <c r="AD23" s="933"/>
      <c r="AE23" s="986"/>
      <c r="AF23" s="957">
        <v>3452</v>
      </c>
      <c r="AG23" s="933"/>
      <c r="AH23" s="933"/>
      <c r="AI23" s="933"/>
      <c r="AJ23" s="958"/>
      <c r="AK23" s="959"/>
      <c r="AL23" s="932"/>
      <c r="AM23" s="932"/>
      <c r="AN23" s="932"/>
      <c r="AO23" s="932"/>
      <c r="AP23" s="933">
        <v>31974</v>
      </c>
      <c r="AQ23" s="933"/>
      <c r="AR23" s="933"/>
      <c r="AS23" s="933"/>
      <c r="AT23" s="933"/>
      <c r="AU23" s="934"/>
      <c r="AV23" s="934"/>
      <c r="AW23" s="934"/>
      <c r="AX23" s="934"/>
      <c r="AY23" s="935"/>
      <c r="AZ23" s="961" t="s">
        <v>140</v>
      </c>
      <c r="BA23" s="928"/>
      <c r="BB23" s="928"/>
      <c r="BC23" s="928"/>
      <c r="BD23" s="962"/>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02"/>
      <c r="CI23" s="703"/>
      <c r="CJ23" s="703"/>
      <c r="CK23" s="703"/>
      <c r="CL23" s="704"/>
      <c r="CM23" s="702"/>
      <c r="CN23" s="703"/>
      <c r="CO23" s="703"/>
      <c r="CP23" s="703"/>
      <c r="CQ23" s="704"/>
      <c r="CR23" s="702"/>
      <c r="CS23" s="703"/>
      <c r="CT23" s="703"/>
      <c r="CU23" s="703"/>
      <c r="CV23" s="704"/>
      <c r="CW23" s="702"/>
      <c r="CX23" s="703"/>
      <c r="CY23" s="703"/>
      <c r="CZ23" s="703"/>
      <c r="DA23" s="704"/>
      <c r="DB23" s="702"/>
      <c r="DC23" s="703"/>
      <c r="DD23" s="703"/>
      <c r="DE23" s="703"/>
      <c r="DF23" s="704"/>
      <c r="DG23" s="702"/>
      <c r="DH23" s="703"/>
      <c r="DI23" s="703"/>
      <c r="DJ23" s="703"/>
      <c r="DK23" s="704"/>
      <c r="DL23" s="702"/>
      <c r="DM23" s="703"/>
      <c r="DN23" s="703"/>
      <c r="DO23" s="703"/>
      <c r="DP23" s="704"/>
      <c r="DQ23" s="702"/>
      <c r="DR23" s="703"/>
      <c r="DS23" s="703"/>
      <c r="DT23" s="703"/>
      <c r="DU23" s="704"/>
      <c r="DV23" s="699"/>
      <c r="DW23" s="700"/>
      <c r="DX23" s="700"/>
      <c r="DY23" s="700"/>
      <c r="DZ23" s="705"/>
      <c r="EA23" s="67"/>
    </row>
    <row r="24" spans="1:131" s="47" customFormat="1" ht="26.25" customHeight="1" x14ac:dyDescent="0.2">
      <c r="A24" s="983" t="s">
        <v>380</v>
      </c>
      <c r="B24" s="983"/>
      <c r="C24" s="983"/>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3"/>
      <c r="AD24" s="983"/>
      <c r="AE24" s="983"/>
      <c r="AF24" s="983"/>
      <c r="AG24" s="983"/>
      <c r="AH24" s="983"/>
      <c r="AI24" s="983"/>
      <c r="AJ24" s="983"/>
      <c r="AK24" s="983"/>
      <c r="AL24" s="983"/>
      <c r="AM24" s="983"/>
      <c r="AN24" s="983"/>
      <c r="AO24" s="983"/>
      <c r="AP24" s="983"/>
      <c r="AQ24" s="983"/>
      <c r="AR24" s="983"/>
      <c r="AS24" s="983"/>
      <c r="AT24" s="983"/>
      <c r="AU24" s="983"/>
      <c r="AV24" s="983"/>
      <c r="AW24" s="983"/>
      <c r="AX24" s="983"/>
      <c r="AY24" s="983"/>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02"/>
      <c r="CI24" s="703"/>
      <c r="CJ24" s="703"/>
      <c r="CK24" s="703"/>
      <c r="CL24" s="704"/>
      <c r="CM24" s="702"/>
      <c r="CN24" s="703"/>
      <c r="CO24" s="703"/>
      <c r="CP24" s="703"/>
      <c r="CQ24" s="704"/>
      <c r="CR24" s="702"/>
      <c r="CS24" s="703"/>
      <c r="CT24" s="703"/>
      <c r="CU24" s="703"/>
      <c r="CV24" s="704"/>
      <c r="CW24" s="702"/>
      <c r="CX24" s="703"/>
      <c r="CY24" s="703"/>
      <c r="CZ24" s="703"/>
      <c r="DA24" s="704"/>
      <c r="DB24" s="702"/>
      <c r="DC24" s="703"/>
      <c r="DD24" s="703"/>
      <c r="DE24" s="703"/>
      <c r="DF24" s="704"/>
      <c r="DG24" s="702"/>
      <c r="DH24" s="703"/>
      <c r="DI24" s="703"/>
      <c r="DJ24" s="703"/>
      <c r="DK24" s="704"/>
      <c r="DL24" s="702"/>
      <c r="DM24" s="703"/>
      <c r="DN24" s="703"/>
      <c r="DO24" s="703"/>
      <c r="DP24" s="704"/>
      <c r="DQ24" s="702"/>
      <c r="DR24" s="703"/>
      <c r="DS24" s="703"/>
      <c r="DT24" s="703"/>
      <c r="DU24" s="704"/>
      <c r="DV24" s="699"/>
      <c r="DW24" s="700"/>
      <c r="DX24" s="700"/>
      <c r="DY24" s="700"/>
      <c r="DZ24" s="705"/>
      <c r="EA24" s="67"/>
    </row>
    <row r="25" spans="1:131" ht="26.25" customHeight="1" x14ac:dyDescent="0.2">
      <c r="A25" s="984" t="s">
        <v>416</v>
      </c>
      <c r="B25" s="984"/>
      <c r="C25" s="984"/>
      <c r="D25" s="984"/>
      <c r="E25" s="984"/>
      <c r="F25" s="984"/>
      <c r="G25" s="984"/>
      <c r="H25" s="984"/>
      <c r="I25" s="984"/>
      <c r="J25" s="984"/>
      <c r="K25" s="984"/>
      <c r="L25" s="984"/>
      <c r="M25" s="984"/>
      <c r="N25" s="984"/>
      <c r="O25" s="984"/>
      <c r="P25" s="984"/>
      <c r="Q25" s="984"/>
      <c r="R25" s="984"/>
      <c r="S25" s="984"/>
      <c r="T25" s="984"/>
      <c r="U25" s="984"/>
      <c r="V25" s="984"/>
      <c r="W25" s="984"/>
      <c r="X25" s="984"/>
      <c r="Y25" s="984"/>
      <c r="Z25" s="984"/>
      <c r="AA25" s="984"/>
      <c r="AB25" s="984"/>
      <c r="AC25" s="984"/>
      <c r="AD25" s="984"/>
      <c r="AE25" s="984"/>
      <c r="AF25" s="984"/>
      <c r="AG25" s="984"/>
      <c r="AH25" s="984"/>
      <c r="AI25" s="984"/>
      <c r="AJ25" s="984"/>
      <c r="AK25" s="984"/>
      <c r="AL25" s="984"/>
      <c r="AM25" s="984"/>
      <c r="AN25" s="984"/>
      <c r="AO25" s="984"/>
      <c r="AP25" s="984"/>
      <c r="AQ25" s="984"/>
      <c r="AR25" s="984"/>
      <c r="AS25" s="984"/>
      <c r="AT25" s="984"/>
      <c r="AU25" s="984"/>
      <c r="AV25" s="984"/>
      <c r="AW25" s="984"/>
      <c r="AX25" s="984"/>
      <c r="AY25" s="984"/>
      <c r="AZ25" s="984"/>
      <c r="BA25" s="984"/>
      <c r="BB25" s="984"/>
      <c r="BC25" s="984"/>
      <c r="BD25" s="984"/>
      <c r="BE25" s="984"/>
      <c r="BF25" s="984"/>
      <c r="BG25" s="984"/>
      <c r="BH25" s="984"/>
      <c r="BI25" s="984"/>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02"/>
      <c r="CI25" s="703"/>
      <c r="CJ25" s="703"/>
      <c r="CK25" s="703"/>
      <c r="CL25" s="704"/>
      <c r="CM25" s="702"/>
      <c r="CN25" s="703"/>
      <c r="CO25" s="703"/>
      <c r="CP25" s="703"/>
      <c r="CQ25" s="704"/>
      <c r="CR25" s="702"/>
      <c r="CS25" s="703"/>
      <c r="CT25" s="703"/>
      <c r="CU25" s="703"/>
      <c r="CV25" s="704"/>
      <c r="CW25" s="702"/>
      <c r="CX25" s="703"/>
      <c r="CY25" s="703"/>
      <c r="CZ25" s="703"/>
      <c r="DA25" s="704"/>
      <c r="DB25" s="702"/>
      <c r="DC25" s="703"/>
      <c r="DD25" s="703"/>
      <c r="DE25" s="703"/>
      <c r="DF25" s="704"/>
      <c r="DG25" s="702"/>
      <c r="DH25" s="703"/>
      <c r="DI25" s="703"/>
      <c r="DJ25" s="703"/>
      <c r="DK25" s="704"/>
      <c r="DL25" s="702"/>
      <c r="DM25" s="703"/>
      <c r="DN25" s="703"/>
      <c r="DO25" s="703"/>
      <c r="DP25" s="704"/>
      <c r="DQ25" s="702"/>
      <c r="DR25" s="703"/>
      <c r="DS25" s="703"/>
      <c r="DT25" s="703"/>
      <c r="DU25" s="704"/>
      <c r="DV25" s="699"/>
      <c r="DW25" s="700"/>
      <c r="DX25" s="700"/>
      <c r="DY25" s="700"/>
      <c r="DZ25" s="705"/>
      <c r="EA25" s="48"/>
    </row>
    <row r="26" spans="1:131" ht="26.25" customHeight="1" x14ac:dyDescent="0.2">
      <c r="A26" s="682" t="s">
        <v>436</v>
      </c>
      <c r="B26" s="683"/>
      <c r="C26" s="683"/>
      <c r="D26" s="683"/>
      <c r="E26" s="683"/>
      <c r="F26" s="683"/>
      <c r="G26" s="683"/>
      <c r="H26" s="683"/>
      <c r="I26" s="683"/>
      <c r="J26" s="683"/>
      <c r="K26" s="683"/>
      <c r="L26" s="683"/>
      <c r="M26" s="683"/>
      <c r="N26" s="683"/>
      <c r="O26" s="683"/>
      <c r="P26" s="684"/>
      <c r="Q26" s="674" t="s">
        <v>451</v>
      </c>
      <c r="R26" s="675"/>
      <c r="S26" s="675"/>
      <c r="T26" s="675"/>
      <c r="U26" s="676"/>
      <c r="V26" s="674" t="s">
        <v>452</v>
      </c>
      <c r="W26" s="675"/>
      <c r="X26" s="675"/>
      <c r="Y26" s="675"/>
      <c r="Z26" s="676"/>
      <c r="AA26" s="674" t="s">
        <v>453</v>
      </c>
      <c r="AB26" s="675"/>
      <c r="AC26" s="675"/>
      <c r="AD26" s="675"/>
      <c r="AE26" s="675"/>
      <c r="AF26" s="688" t="s">
        <v>238</v>
      </c>
      <c r="AG26" s="689"/>
      <c r="AH26" s="689"/>
      <c r="AI26" s="689"/>
      <c r="AJ26" s="690"/>
      <c r="AK26" s="675" t="s">
        <v>384</v>
      </c>
      <c r="AL26" s="675"/>
      <c r="AM26" s="675"/>
      <c r="AN26" s="675"/>
      <c r="AO26" s="676"/>
      <c r="AP26" s="674" t="s">
        <v>352</v>
      </c>
      <c r="AQ26" s="675"/>
      <c r="AR26" s="675"/>
      <c r="AS26" s="675"/>
      <c r="AT26" s="676"/>
      <c r="AU26" s="674" t="s">
        <v>454</v>
      </c>
      <c r="AV26" s="675"/>
      <c r="AW26" s="675"/>
      <c r="AX26" s="675"/>
      <c r="AY26" s="676"/>
      <c r="AZ26" s="674" t="s">
        <v>191</v>
      </c>
      <c r="BA26" s="675"/>
      <c r="BB26" s="675"/>
      <c r="BC26" s="675"/>
      <c r="BD26" s="676"/>
      <c r="BE26" s="674" t="s">
        <v>442</v>
      </c>
      <c r="BF26" s="675"/>
      <c r="BG26" s="675"/>
      <c r="BH26" s="675"/>
      <c r="BI26" s="680"/>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02"/>
      <c r="CI26" s="703"/>
      <c r="CJ26" s="703"/>
      <c r="CK26" s="703"/>
      <c r="CL26" s="704"/>
      <c r="CM26" s="702"/>
      <c r="CN26" s="703"/>
      <c r="CO26" s="703"/>
      <c r="CP26" s="703"/>
      <c r="CQ26" s="704"/>
      <c r="CR26" s="702"/>
      <c r="CS26" s="703"/>
      <c r="CT26" s="703"/>
      <c r="CU26" s="703"/>
      <c r="CV26" s="704"/>
      <c r="CW26" s="702"/>
      <c r="CX26" s="703"/>
      <c r="CY26" s="703"/>
      <c r="CZ26" s="703"/>
      <c r="DA26" s="704"/>
      <c r="DB26" s="702"/>
      <c r="DC26" s="703"/>
      <c r="DD26" s="703"/>
      <c r="DE26" s="703"/>
      <c r="DF26" s="704"/>
      <c r="DG26" s="702"/>
      <c r="DH26" s="703"/>
      <c r="DI26" s="703"/>
      <c r="DJ26" s="703"/>
      <c r="DK26" s="704"/>
      <c r="DL26" s="702"/>
      <c r="DM26" s="703"/>
      <c r="DN26" s="703"/>
      <c r="DO26" s="703"/>
      <c r="DP26" s="704"/>
      <c r="DQ26" s="702"/>
      <c r="DR26" s="703"/>
      <c r="DS26" s="703"/>
      <c r="DT26" s="703"/>
      <c r="DU26" s="704"/>
      <c r="DV26" s="699"/>
      <c r="DW26" s="700"/>
      <c r="DX26" s="700"/>
      <c r="DY26" s="700"/>
      <c r="DZ26" s="705"/>
      <c r="EA26" s="48"/>
    </row>
    <row r="27" spans="1:131" ht="26.25" customHeight="1" x14ac:dyDescent="0.2">
      <c r="A27" s="685"/>
      <c r="B27" s="686"/>
      <c r="C27" s="686"/>
      <c r="D27" s="686"/>
      <c r="E27" s="686"/>
      <c r="F27" s="686"/>
      <c r="G27" s="686"/>
      <c r="H27" s="686"/>
      <c r="I27" s="686"/>
      <c r="J27" s="686"/>
      <c r="K27" s="686"/>
      <c r="L27" s="686"/>
      <c r="M27" s="686"/>
      <c r="N27" s="686"/>
      <c r="O27" s="686"/>
      <c r="P27" s="687"/>
      <c r="Q27" s="677"/>
      <c r="R27" s="678"/>
      <c r="S27" s="678"/>
      <c r="T27" s="678"/>
      <c r="U27" s="679"/>
      <c r="V27" s="677"/>
      <c r="W27" s="678"/>
      <c r="X27" s="678"/>
      <c r="Y27" s="678"/>
      <c r="Z27" s="679"/>
      <c r="AA27" s="677"/>
      <c r="AB27" s="678"/>
      <c r="AC27" s="678"/>
      <c r="AD27" s="678"/>
      <c r="AE27" s="678"/>
      <c r="AF27" s="691"/>
      <c r="AG27" s="692"/>
      <c r="AH27" s="692"/>
      <c r="AI27" s="692"/>
      <c r="AJ27" s="693"/>
      <c r="AK27" s="678"/>
      <c r="AL27" s="678"/>
      <c r="AM27" s="678"/>
      <c r="AN27" s="678"/>
      <c r="AO27" s="679"/>
      <c r="AP27" s="677"/>
      <c r="AQ27" s="678"/>
      <c r="AR27" s="678"/>
      <c r="AS27" s="678"/>
      <c r="AT27" s="679"/>
      <c r="AU27" s="677"/>
      <c r="AV27" s="678"/>
      <c r="AW27" s="678"/>
      <c r="AX27" s="678"/>
      <c r="AY27" s="679"/>
      <c r="AZ27" s="677"/>
      <c r="BA27" s="678"/>
      <c r="BB27" s="678"/>
      <c r="BC27" s="678"/>
      <c r="BD27" s="679"/>
      <c r="BE27" s="677"/>
      <c r="BF27" s="678"/>
      <c r="BG27" s="678"/>
      <c r="BH27" s="678"/>
      <c r="BI27" s="68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02"/>
      <c r="CI27" s="703"/>
      <c r="CJ27" s="703"/>
      <c r="CK27" s="703"/>
      <c r="CL27" s="704"/>
      <c r="CM27" s="702"/>
      <c r="CN27" s="703"/>
      <c r="CO27" s="703"/>
      <c r="CP27" s="703"/>
      <c r="CQ27" s="704"/>
      <c r="CR27" s="702"/>
      <c r="CS27" s="703"/>
      <c r="CT27" s="703"/>
      <c r="CU27" s="703"/>
      <c r="CV27" s="704"/>
      <c r="CW27" s="702"/>
      <c r="CX27" s="703"/>
      <c r="CY27" s="703"/>
      <c r="CZ27" s="703"/>
      <c r="DA27" s="704"/>
      <c r="DB27" s="702"/>
      <c r="DC27" s="703"/>
      <c r="DD27" s="703"/>
      <c r="DE27" s="703"/>
      <c r="DF27" s="704"/>
      <c r="DG27" s="702"/>
      <c r="DH27" s="703"/>
      <c r="DI27" s="703"/>
      <c r="DJ27" s="703"/>
      <c r="DK27" s="704"/>
      <c r="DL27" s="702"/>
      <c r="DM27" s="703"/>
      <c r="DN27" s="703"/>
      <c r="DO27" s="703"/>
      <c r="DP27" s="704"/>
      <c r="DQ27" s="702"/>
      <c r="DR27" s="703"/>
      <c r="DS27" s="703"/>
      <c r="DT27" s="703"/>
      <c r="DU27" s="704"/>
      <c r="DV27" s="699"/>
      <c r="DW27" s="700"/>
      <c r="DX27" s="700"/>
      <c r="DY27" s="700"/>
      <c r="DZ27" s="705"/>
      <c r="EA27" s="48"/>
    </row>
    <row r="28" spans="1:131" ht="26.25" customHeight="1" x14ac:dyDescent="0.2">
      <c r="A28" s="54">
        <v>1</v>
      </c>
      <c r="B28" s="949" t="s">
        <v>455</v>
      </c>
      <c r="C28" s="950"/>
      <c r="D28" s="950"/>
      <c r="E28" s="950"/>
      <c r="F28" s="950"/>
      <c r="G28" s="950"/>
      <c r="H28" s="950"/>
      <c r="I28" s="950"/>
      <c r="J28" s="950"/>
      <c r="K28" s="950"/>
      <c r="L28" s="950"/>
      <c r="M28" s="950"/>
      <c r="N28" s="950"/>
      <c r="O28" s="950"/>
      <c r="P28" s="951"/>
      <c r="Q28" s="974">
        <v>13190</v>
      </c>
      <c r="R28" s="975"/>
      <c r="S28" s="975"/>
      <c r="T28" s="975"/>
      <c r="U28" s="975"/>
      <c r="V28" s="975">
        <v>12896</v>
      </c>
      <c r="W28" s="975"/>
      <c r="X28" s="975"/>
      <c r="Y28" s="975"/>
      <c r="Z28" s="975"/>
      <c r="AA28" s="975">
        <v>294</v>
      </c>
      <c r="AB28" s="975"/>
      <c r="AC28" s="975"/>
      <c r="AD28" s="975"/>
      <c r="AE28" s="976"/>
      <c r="AF28" s="977">
        <v>294</v>
      </c>
      <c r="AG28" s="975"/>
      <c r="AH28" s="975"/>
      <c r="AI28" s="975"/>
      <c r="AJ28" s="978"/>
      <c r="AK28" s="979">
        <v>1223</v>
      </c>
      <c r="AL28" s="975"/>
      <c r="AM28" s="975"/>
      <c r="AN28" s="975"/>
      <c r="AO28" s="975"/>
      <c r="AP28" s="975" t="s">
        <v>140</v>
      </c>
      <c r="AQ28" s="975"/>
      <c r="AR28" s="975"/>
      <c r="AS28" s="975"/>
      <c r="AT28" s="975"/>
      <c r="AU28" s="975" t="s">
        <v>140</v>
      </c>
      <c r="AV28" s="975"/>
      <c r="AW28" s="975"/>
      <c r="AX28" s="975"/>
      <c r="AY28" s="975"/>
      <c r="AZ28" s="980" t="s">
        <v>140</v>
      </c>
      <c r="BA28" s="980"/>
      <c r="BB28" s="980"/>
      <c r="BC28" s="980"/>
      <c r="BD28" s="980"/>
      <c r="BE28" s="981"/>
      <c r="BF28" s="981"/>
      <c r="BG28" s="981"/>
      <c r="BH28" s="981"/>
      <c r="BI28" s="982"/>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02"/>
      <c r="CI28" s="703"/>
      <c r="CJ28" s="703"/>
      <c r="CK28" s="703"/>
      <c r="CL28" s="704"/>
      <c r="CM28" s="702"/>
      <c r="CN28" s="703"/>
      <c r="CO28" s="703"/>
      <c r="CP28" s="703"/>
      <c r="CQ28" s="704"/>
      <c r="CR28" s="702"/>
      <c r="CS28" s="703"/>
      <c r="CT28" s="703"/>
      <c r="CU28" s="703"/>
      <c r="CV28" s="704"/>
      <c r="CW28" s="702"/>
      <c r="CX28" s="703"/>
      <c r="CY28" s="703"/>
      <c r="CZ28" s="703"/>
      <c r="DA28" s="704"/>
      <c r="DB28" s="702"/>
      <c r="DC28" s="703"/>
      <c r="DD28" s="703"/>
      <c r="DE28" s="703"/>
      <c r="DF28" s="704"/>
      <c r="DG28" s="702"/>
      <c r="DH28" s="703"/>
      <c r="DI28" s="703"/>
      <c r="DJ28" s="703"/>
      <c r="DK28" s="704"/>
      <c r="DL28" s="702"/>
      <c r="DM28" s="703"/>
      <c r="DN28" s="703"/>
      <c r="DO28" s="703"/>
      <c r="DP28" s="704"/>
      <c r="DQ28" s="702"/>
      <c r="DR28" s="703"/>
      <c r="DS28" s="703"/>
      <c r="DT28" s="703"/>
      <c r="DU28" s="704"/>
      <c r="DV28" s="699"/>
      <c r="DW28" s="700"/>
      <c r="DX28" s="700"/>
      <c r="DY28" s="700"/>
      <c r="DZ28" s="705"/>
      <c r="EA28" s="48"/>
    </row>
    <row r="29" spans="1:131" ht="26.25" customHeight="1" x14ac:dyDescent="0.2">
      <c r="A29" s="54">
        <v>2</v>
      </c>
      <c r="B29" s="699" t="s">
        <v>276</v>
      </c>
      <c r="C29" s="700"/>
      <c r="D29" s="700"/>
      <c r="E29" s="700"/>
      <c r="F29" s="700"/>
      <c r="G29" s="700"/>
      <c r="H29" s="700"/>
      <c r="I29" s="700"/>
      <c r="J29" s="700"/>
      <c r="K29" s="700"/>
      <c r="L29" s="700"/>
      <c r="M29" s="700"/>
      <c r="N29" s="700"/>
      <c r="O29" s="700"/>
      <c r="P29" s="701"/>
      <c r="Q29" s="943">
        <v>13211</v>
      </c>
      <c r="R29" s="944"/>
      <c r="S29" s="944"/>
      <c r="T29" s="944"/>
      <c r="U29" s="944"/>
      <c r="V29" s="944">
        <v>12205</v>
      </c>
      <c r="W29" s="944"/>
      <c r="X29" s="944"/>
      <c r="Y29" s="944"/>
      <c r="Z29" s="944"/>
      <c r="AA29" s="944">
        <v>1006</v>
      </c>
      <c r="AB29" s="944"/>
      <c r="AC29" s="944"/>
      <c r="AD29" s="944"/>
      <c r="AE29" s="948"/>
      <c r="AF29" s="966">
        <v>1006</v>
      </c>
      <c r="AG29" s="703"/>
      <c r="AH29" s="703"/>
      <c r="AI29" s="703"/>
      <c r="AJ29" s="967"/>
      <c r="AK29" s="947">
        <v>2269</v>
      </c>
      <c r="AL29" s="944"/>
      <c r="AM29" s="944"/>
      <c r="AN29" s="944"/>
      <c r="AO29" s="944"/>
      <c r="AP29" s="944" t="s">
        <v>140</v>
      </c>
      <c r="AQ29" s="944"/>
      <c r="AR29" s="944"/>
      <c r="AS29" s="944"/>
      <c r="AT29" s="944"/>
      <c r="AU29" s="944" t="s">
        <v>140</v>
      </c>
      <c r="AV29" s="944"/>
      <c r="AW29" s="944"/>
      <c r="AX29" s="944"/>
      <c r="AY29" s="944"/>
      <c r="AZ29" s="973" t="s">
        <v>140</v>
      </c>
      <c r="BA29" s="973"/>
      <c r="BB29" s="973"/>
      <c r="BC29" s="973"/>
      <c r="BD29" s="973"/>
      <c r="BE29" s="945"/>
      <c r="BF29" s="945"/>
      <c r="BG29" s="945"/>
      <c r="BH29" s="945"/>
      <c r="BI29" s="946"/>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02"/>
      <c r="CI29" s="703"/>
      <c r="CJ29" s="703"/>
      <c r="CK29" s="703"/>
      <c r="CL29" s="704"/>
      <c r="CM29" s="702"/>
      <c r="CN29" s="703"/>
      <c r="CO29" s="703"/>
      <c r="CP29" s="703"/>
      <c r="CQ29" s="704"/>
      <c r="CR29" s="702"/>
      <c r="CS29" s="703"/>
      <c r="CT29" s="703"/>
      <c r="CU29" s="703"/>
      <c r="CV29" s="704"/>
      <c r="CW29" s="702"/>
      <c r="CX29" s="703"/>
      <c r="CY29" s="703"/>
      <c r="CZ29" s="703"/>
      <c r="DA29" s="704"/>
      <c r="DB29" s="702"/>
      <c r="DC29" s="703"/>
      <c r="DD29" s="703"/>
      <c r="DE29" s="703"/>
      <c r="DF29" s="704"/>
      <c r="DG29" s="702"/>
      <c r="DH29" s="703"/>
      <c r="DI29" s="703"/>
      <c r="DJ29" s="703"/>
      <c r="DK29" s="704"/>
      <c r="DL29" s="702"/>
      <c r="DM29" s="703"/>
      <c r="DN29" s="703"/>
      <c r="DO29" s="703"/>
      <c r="DP29" s="704"/>
      <c r="DQ29" s="702"/>
      <c r="DR29" s="703"/>
      <c r="DS29" s="703"/>
      <c r="DT29" s="703"/>
      <c r="DU29" s="704"/>
      <c r="DV29" s="699"/>
      <c r="DW29" s="700"/>
      <c r="DX29" s="700"/>
      <c r="DY29" s="700"/>
      <c r="DZ29" s="705"/>
      <c r="EA29" s="48"/>
    </row>
    <row r="30" spans="1:131" ht="26.25" customHeight="1" x14ac:dyDescent="0.2">
      <c r="A30" s="54">
        <v>3</v>
      </c>
      <c r="B30" s="699" t="s">
        <v>456</v>
      </c>
      <c r="C30" s="700"/>
      <c r="D30" s="700"/>
      <c r="E30" s="700"/>
      <c r="F30" s="700"/>
      <c r="G30" s="700"/>
      <c r="H30" s="700"/>
      <c r="I30" s="700"/>
      <c r="J30" s="700"/>
      <c r="K30" s="700"/>
      <c r="L30" s="700"/>
      <c r="M30" s="700"/>
      <c r="N30" s="700"/>
      <c r="O30" s="700"/>
      <c r="P30" s="701"/>
      <c r="Q30" s="943">
        <v>3211</v>
      </c>
      <c r="R30" s="944"/>
      <c r="S30" s="944"/>
      <c r="T30" s="944"/>
      <c r="U30" s="944"/>
      <c r="V30" s="944">
        <v>3200</v>
      </c>
      <c r="W30" s="944"/>
      <c r="X30" s="944"/>
      <c r="Y30" s="944"/>
      <c r="Z30" s="944"/>
      <c r="AA30" s="944">
        <v>11</v>
      </c>
      <c r="AB30" s="944"/>
      <c r="AC30" s="944"/>
      <c r="AD30" s="944"/>
      <c r="AE30" s="948"/>
      <c r="AF30" s="966">
        <v>11</v>
      </c>
      <c r="AG30" s="703"/>
      <c r="AH30" s="703"/>
      <c r="AI30" s="703"/>
      <c r="AJ30" s="967"/>
      <c r="AK30" s="947">
        <v>1628</v>
      </c>
      <c r="AL30" s="944"/>
      <c r="AM30" s="944"/>
      <c r="AN30" s="944"/>
      <c r="AO30" s="944"/>
      <c r="AP30" s="944" t="s">
        <v>140</v>
      </c>
      <c r="AQ30" s="944"/>
      <c r="AR30" s="944"/>
      <c r="AS30" s="944"/>
      <c r="AT30" s="944"/>
      <c r="AU30" s="944" t="s">
        <v>140</v>
      </c>
      <c r="AV30" s="944"/>
      <c r="AW30" s="944"/>
      <c r="AX30" s="944"/>
      <c r="AY30" s="944"/>
      <c r="AZ30" s="973" t="s">
        <v>140</v>
      </c>
      <c r="BA30" s="973"/>
      <c r="BB30" s="973"/>
      <c r="BC30" s="973"/>
      <c r="BD30" s="973"/>
      <c r="BE30" s="945"/>
      <c r="BF30" s="945"/>
      <c r="BG30" s="945"/>
      <c r="BH30" s="945"/>
      <c r="BI30" s="946"/>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02"/>
      <c r="CI30" s="703"/>
      <c r="CJ30" s="703"/>
      <c r="CK30" s="703"/>
      <c r="CL30" s="704"/>
      <c r="CM30" s="702"/>
      <c r="CN30" s="703"/>
      <c r="CO30" s="703"/>
      <c r="CP30" s="703"/>
      <c r="CQ30" s="704"/>
      <c r="CR30" s="702"/>
      <c r="CS30" s="703"/>
      <c r="CT30" s="703"/>
      <c r="CU30" s="703"/>
      <c r="CV30" s="704"/>
      <c r="CW30" s="702"/>
      <c r="CX30" s="703"/>
      <c r="CY30" s="703"/>
      <c r="CZ30" s="703"/>
      <c r="DA30" s="704"/>
      <c r="DB30" s="702"/>
      <c r="DC30" s="703"/>
      <c r="DD30" s="703"/>
      <c r="DE30" s="703"/>
      <c r="DF30" s="704"/>
      <c r="DG30" s="702"/>
      <c r="DH30" s="703"/>
      <c r="DI30" s="703"/>
      <c r="DJ30" s="703"/>
      <c r="DK30" s="704"/>
      <c r="DL30" s="702"/>
      <c r="DM30" s="703"/>
      <c r="DN30" s="703"/>
      <c r="DO30" s="703"/>
      <c r="DP30" s="704"/>
      <c r="DQ30" s="702"/>
      <c r="DR30" s="703"/>
      <c r="DS30" s="703"/>
      <c r="DT30" s="703"/>
      <c r="DU30" s="704"/>
      <c r="DV30" s="699"/>
      <c r="DW30" s="700"/>
      <c r="DX30" s="700"/>
      <c r="DY30" s="700"/>
      <c r="DZ30" s="705"/>
      <c r="EA30" s="48"/>
    </row>
    <row r="31" spans="1:131" ht="26.25" customHeight="1" x14ac:dyDescent="0.2">
      <c r="A31" s="54">
        <v>4</v>
      </c>
      <c r="B31" s="699" t="s">
        <v>457</v>
      </c>
      <c r="C31" s="700"/>
      <c r="D31" s="700"/>
      <c r="E31" s="700"/>
      <c r="F31" s="700"/>
      <c r="G31" s="700"/>
      <c r="H31" s="700"/>
      <c r="I31" s="700"/>
      <c r="J31" s="700"/>
      <c r="K31" s="700"/>
      <c r="L31" s="700"/>
      <c r="M31" s="700"/>
      <c r="N31" s="700"/>
      <c r="O31" s="700"/>
      <c r="P31" s="701"/>
      <c r="Q31" s="943">
        <v>1867</v>
      </c>
      <c r="R31" s="944"/>
      <c r="S31" s="944"/>
      <c r="T31" s="944"/>
      <c r="U31" s="944"/>
      <c r="V31" s="944">
        <v>1708</v>
      </c>
      <c r="W31" s="944"/>
      <c r="X31" s="944"/>
      <c r="Y31" s="944"/>
      <c r="Z31" s="944"/>
      <c r="AA31" s="944">
        <v>159</v>
      </c>
      <c r="AB31" s="944"/>
      <c r="AC31" s="944"/>
      <c r="AD31" s="944"/>
      <c r="AE31" s="948"/>
      <c r="AF31" s="966">
        <v>1123</v>
      </c>
      <c r="AG31" s="703"/>
      <c r="AH31" s="703"/>
      <c r="AI31" s="703"/>
      <c r="AJ31" s="967"/>
      <c r="AK31" s="947">
        <v>18</v>
      </c>
      <c r="AL31" s="944"/>
      <c r="AM31" s="944"/>
      <c r="AN31" s="944"/>
      <c r="AO31" s="944"/>
      <c r="AP31" s="944">
        <v>1212</v>
      </c>
      <c r="AQ31" s="944"/>
      <c r="AR31" s="944"/>
      <c r="AS31" s="944"/>
      <c r="AT31" s="944"/>
      <c r="AU31" s="944">
        <v>132</v>
      </c>
      <c r="AV31" s="944"/>
      <c r="AW31" s="944"/>
      <c r="AX31" s="944"/>
      <c r="AY31" s="944"/>
      <c r="AZ31" s="973" t="s">
        <v>140</v>
      </c>
      <c r="BA31" s="973"/>
      <c r="BB31" s="973"/>
      <c r="BC31" s="973"/>
      <c r="BD31" s="973"/>
      <c r="BE31" s="945" t="s">
        <v>458</v>
      </c>
      <c r="BF31" s="945"/>
      <c r="BG31" s="945"/>
      <c r="BH31" s="945"/>
      <c r="BI31" s="946"/>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02"/>
      <c r="CI31" s="703"/>
      <c r="CJ31" s="703"/>
      <c r="CK31" s="703"/>
      <c r="CL31" s="704"/>
      <c r="CM31" s="702"/>
      <c r="CN31" s="703"/>
      <c r="CO31" s="703"/>
      <c r="CP31" s="703"/>
      <c r="CQ31" s="704"/>
      <c r="CR31" s="702"/>
      <c r="CS31" s="703"/>
      <c r="CT31" s="703"/>
      <c r="CU31" s="703"/>
      <c r="CV31" s="704"/>
      <c r="CW31" s="702"/>
      <c r="CX31" s="703"/>
      <c r="CY31" s="703"/>
      <c r="CZ31" s="703"/>
      <c r="DA31" s="704"/>
      <c r="DB31" s="702"/>
      <c r="DC31" s="703"/>
      <c r="DD31" s="703"/>
      <c r="DE31" s="703"/>
      <c r="DF31" s="704"/>
      <c r="DG31" s="702"/>
      <c r="DH31" s="703"/>
      <c r="DI31" s="703"/>
      <c r="DJ31" s="703"/>
      <c r="DK31" s="704"/>
      <c r="DL31" s="702"/>
      <c r="DM31" s="703"/>
      <c r="DN31" s="703"/>
      <c r="DO31" s="703"/>
      <c r="DP31" s="704"/>
      <c r="DQ31" s="702"/>
      <c r="DR31" s="703"/>
      <c r="DS31" s="703"/>
      <c r="DT31" s="703"/>
      <c r="DU31" s="704"/>
      <c r="DV31" s="699"/>
      <c r="DW31" s="700"/>
      <c r="DX31" s="700"/>
      <c r="DY31" s="700"/>
      <c r="DZ31" s="705"/>
      <c r="EA31" s="48"/>
    </row>
    <row r="32" spans="1:131" ht="26.25" customHeight="1" x14ac:dyDescent="0.2">
      <c r="A32" s="54">
        <v>5</v>
      </c>
      <c r="B32" s="699" t="s">
        <v>345</v>
      </c>
      <c r="C32" s="700"/>
      <c r="D32" s="700"/>
      <c r="E32" s="700"/>
      <c r="F32" s="700"/>
      <c r="G32" s="700"/>
      <c r="H32" s="700"/>
      <c r="I32" s="700"/>
      <c r="J32" s="700"/>
      <c r="K32" s="700"/>
      <c r="L32" s="700"/>
      <c r="M32" s="700"/>
      <c r="N32" s="700"/>
      <c r="O32" s="700"/>
      <c r="P32" s="701"/>
      <c r="Q32" s="943">
        <v>2099</v>
      </c>
      <c r="R32" s="944"/>
      <c r="S32" s="944"/>
      <c r="T32" s="944"/>
      <c r="U32" s="944"/>
      <c r="V32" s="944">
        <v>1806</v>
      </c>
      <c r="W32" s="944"/>
      <c r="X32" s="944"/>
      <c r="Y32" s="944"/>
      <c r="Z32" s="944"/>
      <c r="AA32" s="944">
        <v>293</v>
      </c>
      <c r="AB32" s="944"/>
      <c r="AC32" s="944"/>
      <c r="AD32" s="944"/>
      <c r="AE32" s="948"/>
      <c r="AF32" s="966">
        <v>808</v>
      </c>
      <c r="AG32" s="703"/>
      <c r="AH32" s="703"/>
      <c r="AI32" s="703"/>
      <c r="AJ32" s="967"/>
      <c r="AK32" s="947">
        <v>919</v>
      </c>
      <c r="AL32" s="944"/>
      <c r="AM32" s="944"/>
      <c r="AN32" s="944"/>
      <c r="AO32" s="944"/>
      <c r="AP32" s="944">
        <v>6974</v>
      </c>
      <c r="AQ32" s="944"/>
      <c r="AR32" s="944"/>
      <c r="AS32" s="944"/>
      <c r="AT32" s="944"/>
      <c r="AU32" s="944">
        <v>4170</v>
      </c>
      <c r="AV32" s="944"/>
      <c r="AW32" s="944"/>
      <c r="AX32" s="944"/>
      <c r="AY32" s="944"/>
      <c r="AZ32" s="973" t="s">
        <v>140</v>
      </c>
      <c r="BA32" s="973"/>
      <c r="BB32" s="973"/>
      <c r="BC32" s="973"/>
      <c r="BD32" s="973"/>
      <c r="BE32" s="945" t="s">
        <v>458</v>
      </c>
      <c r="BF32" s="945"/>
      <c r="BG32" s="945"/>
      <c r="BH32" s="945"/>
      <c r="BI32" s="946"/>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02"/>
      <c r="CI32" s="703"/>
      <c r="CJ32" s="703"/>
      <c r="CK32" s="703"/>
      <c r="CL32" s="704"/>
      <c r="CM32" s="702"/>
      <c r="CN32" s="703"/>
      <c r="CO32" s="703"/>
      <c r="CP32" s="703"/>
      <c r="CQ32" s="704"/>
      <c r="CR32" s="702"/>
      <c r="CS32" s="703"/>
      <c r="CT32" s="703"/>
      <c r="CU32" s="703"/>
      <c r="CV32" s="704"/>
      <c r="CW32" s="702"/>
      <c r="CX32" s="703"/>
      <c r="CY32" s="703"/>
      <c r="CZ32" s="703"/>
      <c r="DA32" s="704"/>
      <c r="DB32" s="702"/>
      <c r="DC32" s="703"/>
      <c r="DD32" s="703"/>
      <c r="DE32" s="703"/>
      <c r="DF32" s="704"/>
      <c r="DG32" s="702"/>
      <c r="DH32" s="703"/>
      <c r="DI32" s="703"/>
      <c r="DJ32" s="703"/>
      <c r="DK32" s="704"/>
      <c r="DL32" s="702"/>
      <c r="DM32" s="703"/>
      <c r="DN32" s="703"/>
      <c r="DO32" s="703"/>
      <c r="DP32" s="704"/>
      <c r="DQ32" s="702"/>
      <c r="DR32" s="703"/>
      <c r="DS32" s="703"/>
      <c r="DT32" s="703"/>
      <c r="DU32" s="704"/>
      <c r="DV32" s="699"/>
      <c r="DW32" s="700"/>
      <c r="DX32" s="700"/>
      <c r="DY32" s="700"/>
      <c r="DZ32" s="705"/>
      <c r="EA32" s="48"/>
    </row>
    <row r="33" spans="1:131" ht="26.25" customHeight="1" x14ac:dyDescent="0.2">
      <c r="A33" s="54">
        <v>6</v>
      </c>
      <c r="B33" s="699" t="s">
        <v>459</v>
      </c>
      <c r="C33" s="700"/>
      <c r="D33" s="700"/>
      <c r="E33" s="700"/>
      <c r="F33" s="700"/>
      <c r="G33" s="700"/>
      <c r="H33" s="700"/>
      <c r="I33" s="700"/>
      <c r="J33" s="700"/>
      <c r="K33" s="700"/>
      <c r="L33" s="700"/>
      <c r="M33" s="700"/>
      <c r="N33" s="700"/>
      <c r="O33" s="700"/>
      <c r="P33" s="701"/>
      <c r="Q33" s="943">
        <v>10824</v>
      </c>
      <c r="R33" s="944"/>
      <c r="S33" s="944"/>
      <c r="T33" s="944"/>
      <c r="U33" s="944"/>
      <c r="V33" s="944">
        <v>11168</v>
      </c>
      <c r="W33" s="944"/>
      <c r="X33" s="944"/>
      <c r="Y33" s="944"/>
      <c r="Z33" s="944"/>
      <c r="AA33" s="944">
        <v>344</v>
      </c>
      <c r="AB33" s="944"/>
      <c r="AC33" s="944"/>
      <c r="AD33" s="944"/>
      <c r="AE33" s="948"/>
      <c r="AF33" s="966">
        <v>2229</v>
      </c>
      <c r="AG33" s="703"/>
      <c r="AH33" s="703"/>
      <c r="AI33" s="703"/>
      <c r="AJ33" s="967"/>
      <c r="AK33" s="947">
        <v>1700</v>
      </c>
      <c r="AL33" s="944"/>
      <c r="AM33" s="944"/>
      <c r="AN33" s="944"/>
      <c r="AO33" s="944"/>
      <c r="AP33" s="944">
        <v>1570</v>
      </c>
      <c r="AQ33" s="944"/>
      <c r="AR33" s="944"/>
      <c r="AS33" s="944"/>
      <c r="AT33" s="944"/>
      <c r="AU33" s="944">
        <v>873</v>
      </c>
      <c r="AV33" s="944"/>
      <c r="AW33" s="944"/>
      <c r="AX33" s="944"/>
      <c r="AY33" s="944"/>
      <c r="AZ33" s="973" t="s">
        <v>140</v>
      </c>
      <c r="BA33" s="973"/>
      <c r="BB33" s="973"/>
      <c r="BC33" s="973"/>
      <c r="BD33" s="973"/>
      <c r="BE33" s="945" t="s">
        <v>458</v>
      </c>
      <c r="BF33" s="945"/>
      <c r="BG33" s="945"/>
      <c r="BH33" s="945"/>
      <c r="BI33" s="946"/>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02"/>
      <c r="CI33" s="703"/>
      <c r="CJ33" s="703"/>
      <c r="CK33" s="703"/>
      <c r="CL33" s="704"/>
      <c r="CM33" s="702"/>
      <c r="CN33" s="703"/>
      <c r="CO33" s="703"/>
      <c r="CP33" s="703"/>
      <c r="CQ33" s="704"/>
      <c r="CR33" s="702"/>
      <c r="CS33" s="703"/>
      <c r="CT33" s="703"/>
      <c r="CU33" s="703"/>
      <c r="CV33" s="704"/>
      <c r="CW33" s="702"/>
      <c r="CX33" s="703"/>
      <c r="CY33" s="703"/>
      <c r="CZ33" s="703"/>
      <c r="DA33" s="704"/>
      <c r="DB33" s="702"/>
      <c r="DC33" s="703"/>
      <c r="DD33" s="703"/>
      <c r="DE33" s="703"/>
      <c r="DF33" s="704"/>
      <c r="DG33" s="702"/>
      <c r="DH33" s="703"/>
      <c r="DI33" s="703"/>
      <c r="DJ33" s="703"/>
      <c r="DK33" s="704"/>
      <c r="DL33" s="702"/>
      <c r="DM33" s="703"/>
      <c r="DN33" s="703"/>
      <c r="DO33" s="703"/>
      <c r="DP33" s="704"/>
      <c r="DQ33" s="702"/>
      <c r="DR33" s="703"/>
      <c r="DS33" s="703"/>
      <c r="DT33" s="703"/>
      <c r="DU33" s="704"/>
      <c r="DV33" s="699"/>
      <c r="DW33" s="700"/>
      <c r="DX33" s="700"/>
      <c r="DY33" s="700"/>
      <c r="DZ33" s="705"/>
      <c r="EA33" s="48"/>
    </row>
    <row r="34" spans="1:131" ht="26.25" customHeight="1" x14ac:dyDescent="0.2">
      <c r="A34" s="54">
        <v>7</v>
      </c>
      <c r="B34" s="699"/>
      <c r="C34" s="700"/>
      <c r="D34" s="700"/>
      <c r="E34" s="700"/>
      <c r="F34" s="700"/>
      <c r="G34" s="700"/>
      <c r="H34" s="700"/>
      <c r="I34" s="700"/>
      <c r="J34" s="700"/>
      <c r="K34" s="700"/>
      <c r="L34" s="700"/>
      <c r="M34" s="700"/>
      <c r="N34" s="700"/>
      <c r="O34" s="700"/>
      <c r="P34" s="701"/>
      <c r="Q34" s="943"/>
      <c r="R34" s="944"/>
      <c r="S34" s="944"/>
      <c r="T34" s="944"/>
      <c r="U34" s="944"/>
      <c r="V34" s="944"/>
      <c r="W34" s="944"/>
      <c r="X34" s="944"/>
      <c r="Y34" s="944"/>
      <c r="Z34" s="944"/>
      <c r="AA34" s="944"/>
      <c r="AB34" s="944"/>
      <c r="AC34" s="944"/>
      <c r="AD34" s="944"/>
      <c r="AE34" s="948"/>
      <c r="AF34" s="966"/>
      <c r="AG34" s="703"/>
      <c r="AH34" s="703"/>
      <c r="AI34" s="703"/>
      <c r="AJ34" s="967"/>
      <c r="AK34" s="947"/>
      <c r="AL34" s="944"/>
      <c r="AM34" s="944"/>
      <c r="AN34" s="944"/>
      <c r="AO34" s="944"/>
      <c r="AP34" s="944"/>
      <c r="AQ34" s="944"/>
      <c r="AR34" s="944"/>
      <c r="AS34" s="944"/>
      <c r="AT34" s="944"/>
      <c r="AU34" s="944"/>
      <c r="AV34" s="944"/>
      <c r="AW34" s="944"/>
      <c r="AX34" s="944"/>
      <c r="AY34" s="944"/>
      <c r="AZ34" s="973"/>
      <c r="BA34" s="973"/>
      <c r="BB34" s="973"/>
      <c r="BC34" s="973"/>
      <c r="BD34" s="973"/>
      <c r="BE34" s="945"/>
      <c r="BF34" s="945"/>
      <c r="BG34" s="945"/>
      <c r="BH34" s="945"/>
      <c r="BI34" s="946"/>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02"/>
      <c r="CI34" s="703"/>
      <c r="CJ34" s="703"/>
      <c r="CK34" s="703"/>
      <c r="CL34" s="704"/>
      <c r="CM34" s="702"/>
      <c r="CN34" s="703"/>
      <c r="CO34" s="703"/>
      <c r="CP34" s="703"/>
      <c r="CQ34" s="704"/>
      <c r="CR34" s="702"/>
      <c r="CS34" s="703"/>
      <c r="CT34" s="703"/>
      <c r="CU34" s="703"/>
      <c r="CV34" s="704"/>
      <c r="CW34" s="702"/>
      <c r="CX34" s="703"/>
      <c r="CY34" s="703"/>
      <c r="CZ34" s="703"/>
      <c r="DA34" s="704"/>
      <c r="DB34" s="702"/>
      <c r="DC34" s="703"/>
      <c r="DD34" s="703"/>
      <c r="DE34" s="703"/>
      <c r="DF34" s="704"/>
      <c r="DG34" s="702"/>
      <c r="DH34" s="703"/>
      <c r="DI34" s="703"/>
      <c r="DJ34" s="703"/>
      <c r="DK34" s="704"/>
      <c r="DL34" s="702"/>
      <c r="DM34" s="703"/>
      <c r="DN34" s="703"/>
      <c r="DO34" s="703"/>
      <c r="DP34" s="704"/>
      <c r="DQ34" s="702"/>
      <c r="DR34" s="703"/>
      <c r="DS34" s="703"/>
      <c r="DT34" s="703"/>
      <c r="DU34" s="704"/>
      <c r="DV34" s="699"/>
      <c r="DW34" s="700"/>
      <c r="DX34" s="700"/>
      <c r="DY34" s="700"/>
      <c r="DZ34" s="705"/>
      <c r="EA34" s="48"/>
    </row>
    <row r="35" spans="1:131" ht="26.25" customHeight="1" x14ac:dyDescent="0.2">
      <c r="A35" s="54">
        <v>8</v>
      </c>
      <c r="B35" s="699"/>
      <c r="C35" s="700"/>
      <c r="D35" s="700"/>
      <c r="E35" s="700"/>
      <c r="F35" s="700"/>
      <c r="G35" s="700"/>
      <c r="H35" s="700"/>
      <c r="I35" s="700"/>
      <c r="J35" s="700"/>
      <c r="K35" s="700"/>
      <c r="L35" s="700"/>
      <c r="M35" s="700"/>
      <c r="N35" s="700"/>
      <c r="O35" s="700"/>
      <c r="P35" s="701"/>
      <c r="Q35" s="943"/>
      <c r="R35" s="944"/>
      <c r="S35" s="944"/>
      <c r="T35" s="944"/>
      <c r="U35" s="944"/>
      <c r="V35" s="944"/>
      <c r="W35" s="944"/>
      <c r="X35" s="944"/>
      <c r="Y35" s="944"/>
      <c r="Z35" s="944"/>
      <c r="AA35" s="944"/>
      <c r="AB35" s="944"/>
      <c r="AC35" s="944"/>
      <c r="AD35" s="944"/>
      <c r="AE35" s="948"/>
      <c r="AF35" s="966"/>
      <c r="AG35" s="703"/>
      <c r="AH35" s="703"/>
      <c r="AI35" s="703"/>
      <c r="AJ35" s="967"/>
      <c r="AK35" s="947"/>
      <c r="AL35" s="944"/>
      <c r="AM35" s="944"/>
      <c r="AN35" s="944"/>
      <c r="AO35" s="944"/>
      <c r="AP35" s="944"/>
      <c r="AQ35" s="944"/>
      <c r="AR35" s="944"/>
      <c r="AS35" s="944"/>
      <c r="AT35" s="944"/>
      <c r="AU35" s="944"/>
      <c r="AV35" s="944"/>
      <c r="AW35" s="944"/>
      <c r="AX35" s="944"/>
      <c r="AY35" s="944"/>
      <c r="AZ35" s="973"/>
      <c r="BA35" s="973"/>
      <c r="BB35" s="973"/>
      <c r="BC35" s="973"/>
      <c r="BD35" s="973"/>
      <c r="BE35" s="945"/>
      <c r="BF35" s="945"/>
      <c r="BG35" s="945"/>
      <c r="BH35" s="945"/>
      <c r="BI35" s="946"/>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02"/>
      <c r="CI35" s="703"/>
      <c r="CJ35" s="703"/>
      <c r="CK35" s="703"/>
      <c r="CL35" s="704"/>
      <c r="CM35" s="702"/>
      <c r="CN35" s="703"/>
      <c r="CO35" s="703"/>
      <c r="CP35" s="703"/>
      <c r="CQ35" s="704"/>
      <c r="CR35" s="702"/>
      <c r="CS35" s="703"/>
      <c r="CT35" s="703"/>
      <c r="CU35" s="703"/>
      <c r="CV35" s="704"/>
      <c r="CW35" s="702"/>
      <c r="CX35" s="703"/>
      <c r="CY35" s="703"/>
      <c r="CZ35" s="703"/>
      <c r="DA35" s="704"/>
      <c r="DB35" s="702"/>
      <c r="DC35" s="703"/>
      <c r="DD35" s="703"/>
      <c r="DE35" s="703"/>
      <c r="DF35" s="704"/>
      <c r="DG35" s="702"/>
      <c r="DH35" s="703"/>
      <c r="DI35" s="703"/>
      <c r="DJ35" s="703"/>
      <c r="DK35" s="704"/>
      <c r="DL35" s="702"/>
      <c r="DM35" s="703"/>
      <c r="DN35" s="703"/>
      <c r="DO35" s="703"/>
      <c r="DP35" s="704"/>
      <c r="DQ35" s="702"/>
      <c r="DR35" s="703"/>
      <c r="DS35" s="703"/>
      <c r="DT35" s="703"/>
      <c r="DU35" s="704"/>
      <c r="DV35" s="699"/>
      <c r="DW35" s="700"/>
      <c r="DX35" s="700"/>
      <c r="DY35" s="700"/>
      <c r="DZ35" s="705"/>
      <c r="EA35" s="48"/>
    </row>
    <row r="36" spans="1:131" ht="26.25" customHeight="1" x14ac:dyDescent="0.2">
      <c r="A36" s="54">
        <v>9</v>
      </c>
      <c r="B36" s="699"/>
      <c r="C36" s="700"/>
      <c r="D36" s="700"/>
      <c r="E36" s="700"/>
      <c r="F36" s="700"/>
      <c r="G36" s="700"/>
      <c r="H36" s="700"/>
      <c r="I36" s="700"/>
      <c r="J36" s="700"/>
      <c r="K36" s="700"/>
      <c r="L36" s="700"/>
      <c r="M36" s="700"/>
      <c r="N36" s="700"/>
      <c r="O36" s="700"/>
      <c r="P36" s="701"/>
      <c r="Q36" s="943"/>
      <c r="R36" s="944"/>
      <c r="S36" s="944"/>
      <c r="T36" s="944"/>
      <c r="U36" s="944"/>
      <c r="V36" s="944"/>
      <c r="W36" s="944"/>
      <c r="X36" s="944"/>
      <c r="Y36" s="944"/>
      <c r="Z36" s="944"/>
      <c r="AA36" s="944"/>
      <c r="AB36" s="944"/>
      <c r="AC36" s="944"/>
      <c r="AD36" s="944"/>
      <c r="AE36" s="948"/>
      <c r="AF36" s="966"/>
      <c r="AG36" s="703"/>
      <c r="AH36" s="703"/>
      <c r="AI36" s="703"/>
      <c r="AJ36" s="967"/>
      <c r="AK36" s="947"/>
      <c r="AL36" s="944"/>
      <c r="AM36" s="944"/>
      <c r="AN36" s="944"/>
      <c r="AO36" s="944"/>
      <c r="AP36" s="944"/>
      <c r="AQ36" s="944"/>
      <c r="AR36" s="944"/>
      <c r="AS36" s="944"/>
      <c r="AT36" s="944"/>
      <c r="AU36" s="944"/>
      <c r="AV36" s="944"/>
      <c r="AW36" s="944"/>
      <c r="AX36" s="944"/>
      <c r="AY36" s="944"/>
      <c r="AZ36" s="973"/>
      <c r="BA36" s="973"/>
      <c r="BB36" s="973"/>
      <c r="BC36" s="973"/>
      <c r="BD36" s="973"/>
      <c r="BE36" s="945"/>
      <c r="BF36" s="945"/>
      <c r="BG36" s="945"/>
      <c r="BH36" s="945"/>
      <c r="BI36" s="946"/>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02"/>
      <c r="CI36" s="703"/>
      <c r="CJ36" s="703"/>
      <c r="CK36" s="703"/>
      <c r="CL36" s="704"/>
      <c r="CM36" s="702"/>
      <c r="CN36" s="703"/>
      <c r="CO36" s="703"/>
      <c r="CP36" s="703"/>
      <c r="CQ36" s="704"/>
      <c r="CR36" s="702"/>
      <c r="CS36" s="703"/>
      <c r="CT36" s="703"/>
      <c r="CU36" s="703"/>
      <c r="CV36" s="704"/>
      <c r="CW36" s="702"/>
      <c r="CX36" s="703"/>
      <c r="CY36" s="703"/>
      <c r="CZ36" s="703"/>
      <c r="DA36" s="704"/>
      <c r="DB36" s="702"/>
      <c r="DC36" s="703"/>
      <c r="DD36" s="703"/>
      <c r="DE36" s="703"/>
      <c r="DF36" s="704"/>
      <c r="DG36" s="702"/>
      <c r="DH36" s="703"/>
      <c r="DI36" s="703"/>
      <c r="DJ36" s="703"/>
      <c r="DK36" s="704"/>
      <c r="DL36" s="702"/>
      <c r="DM36" s="703"/>
      <c r="DN36" s="703"/>
      <c r="DO36" s="703"/>
      <c r="DP36" s="704"/>
      <c r="DQ36" s="702"/>
      <c r="DR36" s="703"/>
      <c r="DS36" s="703"/>
      <c r="DT36" s="703"/>
      <c r="DU36" s="704"/>
      <c r="DV36" s="699"/>
      <c r="DW36" s="700"/>
      <c r="DX36" s="700"/>
      <c r="DY36" s="700"/>
      <c r="DZ36" s="705"/>
      <c r="EA36" s="48"/>
    </row>
    <row r="37" spans="1:131" ht="26.25" customHeight="1" x14ac:dyDescent="0.2">
      <c r="A37" s="54">
        <v>10</v>
      </c>
      <c r="B37" s="699"/>
      <c r="C37" s="700"/>
      <c r="D37" s="700"/>
      <c r="E37" s="700"/>
      <c r="F37" s="700"/>
      <c r="G37" s="700"/>
      <c r="H37" s="700"/>
      <c r="I37" s="700"/>
      <c r="J37" s="700"/>
      <c r="K37" s="700"/>
      <c r="L37" s="700"/>
      <c r="M37" s="700"/>
      <c r="N37" s="700"/>
      <c r="O37" s="700"/>
      <c r="P37" s="701"/>
      <c r="Q37" s="943"/>
      <c r="R37" s="944"/>
      <c r="S37" s="944"/>
      <c r="T37" s="944"/>
      <c r="U37" s="944"/>
      <c r="V37" s="944"/>
      <c r="W37" s="944"/>
      <c r="X37" s="944"/>
      <c r="Y37" s="944"/>
      <c r="Z37" s="944"/>
      <c r="AA37" s="944"/>
      <c r="AB37" s="944"/>
      <c r="AC37" s="944"/>
      <c r="AD37" s="944"/>
      <c r="AE37" s="948"/>
      <c r="AF37" s="966"/>
      <c r="AG37" s="703"/>
      <c r="AH37" s="703"/>
      <c r="AI37" s="703"/>
      <c r="AJ37" s="967"/>
      <c r="AK37" s="947"/>
      <c r="AL37" s="944"/>
      <c r="AM37" s="944"/>
      <c r="AN37" s="944"/>
      <c r="AO37" s="944"/>
      <c r="AP37" s="944"/>
      <c r="AQ37" s="944"/>
      <c r="AR37" s="944"/>
      <c r="AS37" s="944"/>
      <c r="AT37" s="944"/>
      <c r="AU37" s="944"/>
      <c r="AV37" s="944"/>
      <c r="AW37" s="944"/>
      <c r="AX37" s="944"/>
      <c r="AY37" s="944"/>
      <c r="AZ37" s="973"/>
      <c r="BA37" s="973"/>
      <c r="BB37" s="973"/>
      <c r="BC37" s="973"/>
      <c r="BD37" s="973"/>
      <c r="BE37" s="945"/>
      <c r="BF37" s="945"/>
      <c r="BG37" s="945"/>
      <c r="BH37" s="945"/>
      <c r="BI37" s="946"/>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02"/>
      <c r="CI37" s="703"/>
      <c r="CJ37" s="703"/>
      <c r="CK37" s="703"/>
      <c r="CL37" s="704"/>
      <c r="CM37" s="702"/>
      <c r="CN37" s="703"/>
      <c r="CO37" s="703"/>
      <c r="CP37" s="703"/>
      <c r="CQ37" s="704"/>
      <c r="CR37" s="702"/>
      <c r="CS37" s="703"/>
      <c r="CT37" s="703"/>
      <c r="CU37" s="703"/>
      <c r="CV37" s="704"/>
      <c r="CW37" s="702"/>
      <c r="CX37" s="703"/>
      <c r="CY37" s="703"/>
      <c r="CZ37" s="703"/>
      <c r="DA37" s="704"/>
      <c r="DB37" s="702"/>
      <c r="DC37" s="703"/>
      <c r="DD37" s="703"/>
      <c r="DE37" s="703"/>
      <c r="DF37" s="704"/>
      <c r="DG37" s="702"/>
      <c r="DH37" s="703"/>
      <c r="DI37" s="703"/>
      <c r="DJ37" s="703"/>
      <c r="DK37" s="704"/>
      <c r="DL37" s="702"/>
      <c r="DM37" s="703"/>
      <c r="DN37" s="703"/>
      <c r="DO37" s="703"/>
      <c r="DP37" s="704"/>
      <c r="DQ37" s="702"/>
      <c r="DR37" s="703"/>
      <c r="DS37" s="703"/>
      <c r="DT37" s="703"/>
      <c r="DU37" s="704"/>
      <c r="DV37" s="699"/>
      <c r="DW37" s="700"/>
      <c r="DX37" s="700"/>
      <c r="DY37" s="700"/>
      <c r="DZ37" s="705"/>
      <c r="EA37" s="48"/>
    </row>
    <row r="38" spans="1:131" ht="26.25" customHeight="1" x14ac:dyDescent="0.2">
      <c r="A38" s="54">
        <v>11</v>
      </c>
      <c r="B38" s="699"/>
      <c r="C38" s="700"/>
      <c r="D38" s="700"/>
      <c r="E38" s="700"/>
      <c r="F38" s="700"/>
      <c r="G38" s="700"/>
      <c r="H38" s="700"/>
      <c r="I38" s="700"/>
      <c r="J38" s="700"/>
      <c r="K38" s="700"/>
      <c r="L38" s="700"/>
      <c r="M38" s="700"/>
      <c r="N38" s="700"/>
      <c r="O38" s="700"/>
      <c r="P38" s="701"/>
      <c r="Q38" s="943"/>
      <c r="R38" s="944"/>
      <c r="S38" s="944"/>
      <c r="T38" s="944"/>
      <c r="U38" s="944"/>
      <c r="V38" s="944"/>
      <c r="W38" s="944"/>
      <c r="X38" s="944"/>
      <c r="Y38" s="944"/>
      <c r="Z38" s="944"/>
      <c r="AA38" s="944"/>
      <c r="AB38" s="944"/>
      <c r="AC38" s="944"/>
      <c r="AD38" s="944"/>
      <c r="AE38" s="948"/>
      <c r="AF38" s="966"/>
      <c r="AG38" s="703"/>
      <c r="AH38" s="703"/>
      <c r="AI38" s="703"/>
      <c r="AJ38" s="967"/>
      <c r="AK38" s="947"/>
      <c r="AL38" s="944"/>
      <c r="AM38" s="944"/>
      <c r="AN38" s="944"/>
      <c r="AO38" s="944"/>
      <c r="AP38" s="944"/>
      <c r="AQ38" s="944"/>
      <c r="AR38" s="944"/>
      <c r="AS38" s="944"/>
      <c r="AT38" s="944"/>
      <c r="AU38" s="944"/>
      <c r="AV38" s="944"/>
      <c r="AW38" s="944"/>
      <c r="AX38" s="944"/>
      <c r="AY38" s="944"/>
      <c r="AZ38" s="973"/>
      <c r="BA38" s="973"/>
      <c r="BB38" s="973"/>
      <c r="BC38" s="973"/>
      <c r="BD38" s="973"/>
      <c r="BE38" s="945"/>
      <c r="BF38" s="945"/>
      <c r="BG38" s="945"/>
      <c r="BH38" s="945"/>
      <c r="BI38" s="946"/>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02"/>
      <c r="CI38" s="703"/>
      <c r="CJ38" s="703"/>
      <c r="CK38" s="703"/>
      <c r="CL38" s="704"/>
      <c r="CM38" s="702"/>
      <c r="CN38" s="703"/>
      <c r="CO38" s="703"/>
      <c r="CP38" s="703"/>
      <c r="CQ38" s="704"/>
      <c r="CR38" s="702"/>
      <c r="CS38" s="703"/>
      <c r="CT38" s="703"/>
      <c r="CU38" s="703"/>
      <c r="CV38" s="704"/>
      <c r="CW38" s="702"/>
      <c r="CX38" s="703"/>
      <c r="CY38" s="703"/>
      <c r="CZ38" s="703"/>
      <c r="DA38" s="704"/>
      <c r="DB38" s="702"/>
      <c r="DC38" s="703"/>
      <c r="DD38" s="703"/>
      <c r="DE38" s="703"/>
      <c r="DF38" s="704"/>
      <c r="DG38" s="702"/>
      <c r="DH38" s="703"/>
      <c r="DI38" s="703"/>
      <c r="DJ38" s="703"/>
      <c r="DK38" s="704"/>
      <c r="DL38" s="702"/>
      <c r="DM38" s="703"/>
      <c r="DN38" s="703"/>
      <c r="DO38" s="703"/>
      <c r="DP38" s="704"/>
      <c r="DQ38" s="702"/>
      <c r="DR38" s="703"/>
      <c r="DS38" s="703"/>
      <c r="DT38" s="703"/>
      <c r="DU38" s="704"/>
      <c r="DV38" s="699"/>
      <c r="DW38" s="700"/>
      <c r="DX38" s="700"/>
      <c r="DY38" s="700"/>
      <c r="DZ38" s="705"/>
      <c r="EA38" s="48"/>
    </row>
    <row r="39" spans="1:131" ht="26.25" customHeight="1" x14ac:dyDescent="0.2">
      <c r="A39" s="54">
        <v>12</v>
      </c>
      <c r="B39" s="699"/>
      <c r="C39" s="700"/>
      <c r="D39" s="700"/>
      <c r="E39" s="700"/>
      <c r="F39" s="700"/>
      <c r="G39" s="700"/>
      <c r="H39" s="700"/>
      <c r="I39" s="700"/>
      <c r="J39" s="700"/>
      <c r="K39" s="700"/>
      <c r="L39" s="700"/>
      <c r="M39" s="700"/>
      <c r="N39" s="700"/>
      <c r="O39" s="700"/>
      <c r="P39" s="701"/>
      <c r="Q39" s="943"/>
      <c r="R39" s="944"/>
      <c r="S39" s="944"/>
      <c r="T39" s="944"/>
      <c r="U39" s="944"/>
      <c r="V39" s="944"/>
      <c r="W39" s="944"/>
      <c r="X39" s="944"/>
      <c r="Y39" s="944"/>
      <c r="Z39" s="944"/>
      <c r="AA39" s="944"/>
      <c r="AB39" s="944"/>
      <c r="AC39" s="944"/>
      <c r="AD39" s="944"/>
      <c r="AE39" s="948"/>
      <c r="AF39" s="966"/>
      <c r="AG39" s="703"/>
      <c r="AH39" s="703"/>
      <c r="AI39" s="703"/>
      <c r="AJ39" s="967"/>
      <c r="AK39" s="947"/>
      <c r="AL39" s="944"/>
      <c r="AM39" s="944"/>
      <c r="AN39" s="944"/>
      <c r="AO39" s="944"/>
      <c r="AP39" s="944"/>
      <c r="AQ39" s="944"/>
      <c r="AR39" s="944"/>
      <c r="AS39" s="944"/>
      <c r="AT39" s="944"/>
      <c r="AU39" s="944"/>
      <c r="AV39" s="944"/>
      <c r="AW39" s="944"/>
      <c r="AX39" s="944"/>
      <c r="AY39" s="944"/>
      <c r="AZ39" s="973"/>
      <c r="BA39" s="973"/>
      <c r="BB39" s="973"/>
      <c r="BC39" s="973"/>
      <c r="BD39" s="973"/>
      <c r="BE39" s="945"/>
      <c r="BF39" s="945"/>
      <c r="BG39" s="945"/>
      <c r="BH39" s="945"/>
      <c r="BI39" s="946"/>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02"/>
      <c r="CI39" s="703"/>
      <c r="CJ39" s="703"/>
      <c r="CK39" s="703"/>
      <c r="CL39" s="704"/>
      <c r="CM39" s="702"/>
      <c r="CN39" s="703"/>
      <c r="CO39" s="703"/>
      <c r="CP39" s="703"/>
      <c r="CQ39" s="704"/>
      <c r="CR39" s="702"/>
      <c r="CS39" s="703"/>
      <c r="CT39" s="703"/>
      <c r="CU39" s="703"/>
      <c r="CV39" s="704"/>
      <c r="CW39" s="702"/>
      <c r="CX39" s="703"/>
      <c r="CY39" s="703"/>
      <c r="CZ39" s="703"/>
      <c r="DA39" s="704"/>
      <c r="DB39" s="702"/>
      <c r="DC39" s="703"/>
      <c r="DD39" s="703"/>
      <c r="DE39" s="703"/>
      <c r="DF39" s="704"/>
      <c r="DG39" s="702"/>
      <c r="DH39" s="703"/>
      <c r="DI39" s="703"/>
      <c r="DJ39" s="703"/>
      <c r="DK39" s="704"/>
      <c r="DL39" s="702"/>
      <c r="DM39" s="703"/>
      <c r="DN39" s="703"/>
      <c r="DO39" s="703"/>
      <c r="DP39" s="704"/>
      <c r="DQ39" s="702"/>
      <c r="DR39" s="703"/>
      <c r="DS39" s="703"/>
      <c r="DT39" s="703"/>
      <c r="DU39" s="704"/>
      <c r="DV39" s="699"/>
      <c r="DW39" s="700"/>
      <c r="DX39" s="700"/>
      <c r="DY39" s="700"/>
      <c r="DZ39" s="705"/>
      <c r="EA39" s="48"/>
    </row>
    <row r="40" spans="1:131" ht="26.25" customHeight="1" x14ac:dyDescent="0.2">
      <c r="A40" s="52">
        <v>13</v>
      </c>
      <c r="B40" s="699"/>
      <c r="C40" s="700"/>
      <c r="D40" s="700"/>
      <c r="E40" s="700"/>
      <c r="F40" s="700"/>
      <c r="G40" s="700"/>
      <c r="H40" s="700"/>
      <c r="I40" s="700"/>
      <c r="J40" s="700"/>
      <c r="K40" s="700"/>
      <c r="L40" s="700"/>
      <c r="M40" s="700"/>
      <c r="N40" s="700"/>
      <c r="O40" s="700"/>
      <c r="P40" s="701"/>
      <c r="Q40" s="943"/>
      <c r="R40" s="944"/>
      <c r="S40" s="944"/>
      <c r="T40" s="944"/>
      <c r="U40" s="944"/>
      <c r="V40" s="944"/>
      <c r="W40" s="944"/>
      <c r="X40" s="944"/>
      <c r="Y40" s="944"/>
      <c r="Z40" s="944"/>
      <c r="AA40" s="944"/>
      <c r="AB40" s="944"/>
      <c r="AC40" s="944"/>
      <c r="AD40" s="944"/>
      <c r="AE40" s="948"/>
      <c r="AF40" s="966"/>
      <c r="AG40" s="703"/>
      <c r="AH40" s="703"/>
      <c r="AI40" s="703"/>
      <c r="AJ40" s="967"/>
      <c r="AK40" s="947"/>
      <c r="AL40" s="944"/>
      <c r="AM40" s="944"/>
      <c r="AN40" s="944"/>
      <c r="AO40" s="944"/>
      <c r="AP40" s="944"/>
      <c r="AQ40" s="944"/>
      <c r="AR40" s="944"/>
      <c r="AS40" s="944"/>
      <c r="AT40" s="944"/>
      <c r="AU40" s="944"/>
      <c r="AV40" s="944"/>
      <c r="AW40" s="944"/>
      <c r="AX40" s="944"/>
      <c r="AY40" s="944"/>
      <c r="AZ40" s="973"/>
      <c r="BA40" s="973"/>
      <c r="BB40" s="973"/>
      <c r="BC40" s="973"/>
      <c r="BD40" s="973"/>
      <c r="BE40" s="945"/>
      <c r="BF40" s="945"/>
      <c r="BG40" s="945"/>
      <c r="BH40" s="945"/>
      <c r="BI40" s="946"/>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02"/>
      <c r="CI40" s="703"/>
      <c r="CJ40" s="703"/>
      <c r="CK40" s="703"/>
      <c r="CL40" s="704"/>
      <c r="CM40" s="702"/>
      <c r="CN40" s="703"/>
      <c r="CO40" s="703"/>
      <c r="CP40" s="703"/>
      <c r="CQ40" s="704"/>
      <c r="CR40" s="702"/>
      <c r="CS40" s="703"/>
      <c r="CT40" s="703"/>
      <c r="CU40" s="703"/>
      <c r="CV40" s="704"/>
      <c r="CW40" s="702"/>
      <c r="CX40" s="703"/>
      <c r="CY40" s="703"/>
      <c r="CZ40" s="703"/>
      <c r="DA40" s="704"/>
      <c r="DB40" s="702"/>
      <c r="DC40" s="703"/>
      <c r="DD40" s="703"/>
      <c r="DE40" s="703"/>
      <c r="DF40" s="704"/>
      <c r="DG40" s="702"/>
      <c r="DH40" s="703"/>
      <c r="DI40" s="703"/>
      <c r="DJ40" s="703"/>
      <c r="DK40" s="704"/>
      <c r="DL40" s="702"/>
      <c r="DM40" s="703"/>
      <c r="DN40" s="703"/>
      <c r="DO40" s="703"/>
      <c r="DP40" s="704"/>
      <c r="DQ40" s="702"/>
      <c r="DR40" s="703"/>
      <c r="DS40" s="703"/>
      <c r="DT40" s="703"/>
      <c r="DU40" s="704"/>
      <c r="DV40" s="699"/>
      <c r="DW40" s="700"/>
      <c r="DX40" s="700"/>
      <c r="DY40" s="700"/>
      <c r="DZ40" s="705"/>
      <c r="EA40" s="48"/>
    </row>
    <row r="41" spans="1:131" ht="26.25" customHeight="1" x14ac:dyDescent="0.2">
      <c r="A41" s="52">
        <v>14</v>
      </c>
      <c r="B41" s="699"/>
      <c r="C41" s="700"/>
      <c r="D41" s="700"/>
      <c r="E41" s="700"/>
      <c r="F41" s="700"/>
      <c r="G41" s="700"/>
      <c r="H41" s="700"/>
      <c r="I41" s="700"/>
      <c r="J41" s="700"/>
      <c r="K41" s="700"/>
      <c r="L41" s="700"/>
      <c r="M41" s="700"/>
      <c r="N41" s="700"/>
      <c r="O41" s="700"/>
      <c r="P41" s="701"/>
      <c r="Q41" s="943"/>
      <c r="R41" s="944"/>
      <c r="S41" s="944"/>
      <c r="T41" s="944"/>
      <c r="U41" s="944"/>
      <c r="V41" s="944"/>
      <c r="W41" s="944"/>
      <c r="X41" s="944"/>
      <c r="Y41" s="944"/>
      <c r="Z41" s="944"/>
      <c r="AA41" s="944"/>
      <c r="AB41" s="944"/>
      <c r="AC41" s="944"/>
      <c r="AD41" s="944"/>
      <c r="AE41" s="948"/>
      <c r="AF41" s="966"/>
      <c r="AG41" s="703"/>
      <c r="AH41" s="703"/>
      <c r="AI41" s="703"/>
      <c r="AJ41" s="967"/>
      <c r="AK41" s="947"/>
      <c r="AL41" s="944"/>
      <c r="AM41" s="944"/>
      <c r="AN41" s="944"/>
      <c r="AO41" s="944"/>
      <c r="AP41" s="944"/>
      <c r="AQ41" s="944"/>
      <c r="AR41" s="944"/>
      <c r="AS41" s="944"/>
      <c r="AT41" s="944"/>
      <c r="AU41" s="944"/>
      <c r="AV41" s="944"/>
      <c r="AW41" s="944"/>
      <c r="AX41" s="944"/>
      <c r="AY41" s="944"/>
      <c r="AZ41" s="973"/>
      <c r="BA41" s="973"/>
      <c r="BB41" s="973"/>
      <c r="BC41" s="973"/>
      <c r="BD41" s="973"/>
      <c r="BE41" s="945"/>
      <c r="BF41" s="945"/>
      <c r="BG41" s="945"/>
      <c r="BH41" s="945"/>
      <c r="BI41" s="946"/>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02"/>
      <c r="CI41" s="703"/>
      <c r="CJ41" s="703"/>
      <c r="CK41" s="703"/>
      <c r="CL41" s="704"/>
      <c r="CM41" s="702"/>
      <c r="CN41" s="703"/>
      <c r="CO41" s="703"/>
      <c r="CP41" s="703"/>
      <c r="CQ41" s="704"/>
      <c r="CR41" s="702"/>
      <c r="CS41" s="703"/>
      <c r="CT41" s="703"/>
      <c r="CU41" s="703"/>
      <c r="CV41" s="704"/>
      <c r="CW41" s="702"/>
      <c r="CX41" s="703"/>
      <c r="CY41" s="703"/>
      <c r="CZ41" s="703"/>
      <c r="DA41" s="704"/>
      <c r="DB41" s="702"/>
      <c r="DC41" s="703"/>
      <c r="DD41" s="703"/>
      <c r="DE41" s="703"/>
      <c r="DF41" s="704"/>
      <c r="DG41" s="702"/>
      <c r="DH41" s="703"/>
      <c r="DI41" s="703"/>
      <c r="DJ41" s="703"/>
      <c r="DK41" s="704"/>
      <c r="DL41" s="702"/>
      <c r="DM41" s="703"/>
      <c r="DN41" s="703"/>
      <c r="DO41" s="703"/>
      <c r="DP41" s="704"/>
      <c r="DQ41" s="702"/>
      <c r="DR41" s="703"/>
      <c r="DS41" s="703"/>
      <c r="DT41" s="703"/>
      <c r="DU41" s="704"/>
      <c r="DV41" s="699"/>
      <c r="DW41" s="700"/>
      <c r="DX41" s="700"/>
      <c r="DY41" s="700"/>
      <c r="DZ41" s="705"/>
      <c r="EA41" s="48"/>
    </row>
    <row r="42" spans="1:131" ht="26.25" customHeight="1" x14ac:dyDescent="0.2">
      <c r="A42" s="52">
        <v>15</v>
      </c>
      <c r="B42" s="699"/>
      <c r="C42" s="700"/>
      <c r="D42" s="700"/>
      <c r="E42" s="700"/>
      <c r="F42" s="700"/>
      <c r="G42" s="700"/>
      <c r="H42" s="700"/>
      <c r="I42" s="700"/>
      <c r="J42" s="700"/>
      <c r="K42" s="700"/>
      <c r="L42" s="700"/>
      <c r="M42" s="700"/>
      <c r="N42" s="700"/>
      <c r="O42" s="700"/>
      <c r="P42" s="701"/>
      <c r="Q42" s="943"/>
      <c r="R42" s="944"/>
      <c r="S42" s="944"/>
      <c r="T42" s="944"/>
      <c r="U42" s="944"/>
      <c r="V42" s="944"/>
      <c r="W42" s="944"/>
      <c r="X42" s="944"/>
      <c r="Y42" s="944"/>
      <c r="Z42" s="944"/>
      <c r="AA42" s="944"/>
      <c r="AB42" s="944"/>
      <c r="AC42" s="944"/>
      <c r="AD42" s="944"/>
      <c r="AE42" s="948"/>
      <c r="AF42" s="966"/>
      <c r="AG42" s="703"/>
      <c r="AH42" s="703"/>
      <c r="AI42" s="703"/>
      <c r="AJ42" s="967"/>
      <c r="AK42" s="947"/>
      <c r="AL42" s="944"/>
      <c r="AM42" s="944"/>
      <c r="AN42" s="944"/>
      <c r="AO42" s="944"/>
      <c r="AP42" s="944"/>
      <c r="AQ42" s="944"/>
      <c r="AR42" s="944"/>
      <c r="AS42" s="944"/>
      <c r="AT42" s="944"/>
      <c r="AU42" s="944"/>
      <c r="AV42" s="944"/>
      <c r="AW42" s="944"/>
      <c r="AX42" s="944"/>
      <c r="AY42" s="944"/>
      <c r="AZ42" s="973"/>
      <c r="BA42" s="973"/>
      <c r="BB42" s="973"/>
      <c r="BC42" s="973"/>
      <c r="BD42" s="973"/>
      <c r="BE42" s="945"/>
      <c r="BF42" s="945"/>
      <c r="BG42" s="945"/>
      <c r="BH42" s="945"/>
      <c r="BI42" s="946"/>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02"/>
      <c r="CI42" s="703"/>
      <c r="CJ42" s="703"/>
      <c r="CK42" s="703"/>
      <c r="CL42" s="704"/>
      <c r="CM42" s="702"/>
      <c r="CN42" s="703"/>
      <c r="CO42" s="703"/>
      <c r="CP42" s="703"/>
      <c r="CQ42" s="704"/>
      <c r="CR42" s="702"/>
      <c r="CS42" s="703"/>
      <c r="CT42" s="703"/>
      <c r="CU42" s="703"/>
      <c r="CV42" s="704"/>
      <c r="CW42" s="702"/>
      <c r="CX42" s="703"/>
      <c r="CY42" s="703"/>
      <c r="CZ42" s="703"/>
      <c r="DA42" s="704"/>
      <c r="DB42" s="702"/>
      <c r="DC42" s="703"/>
      <c r="DD42" s="703"/>
      <c r="DE42" s="703"/>
      <c r="DF42" s="704"/>
      <c r="DG42" s="702"/>
      <c r="DH42" s="703"/>
      <c r="DI42" s="703"/>
      <c r="DJ42" s="703"/>
      <c r="DK42" s="704"/>
      <c r="DL42" s="702"/>
      <c r="DM42" s="703"/>
      <c r="DN42" s="703"/>
      <c r="DO42" s="703"/>
      <c r="DP42" s="704"/>
      <c r="DQ42" s="702"/>
      <c r="DR42" s="703"/>
      <c r="DS42" s="703"/>
      <c r="DT42" s="703"/>
      <c r="DU42" s="704"/>
      <c r="DV42" s="699"/>
      <c r="DW42" s="700"/>
      <c r="DX42" s="700"/>
      <c r="DY42" s="700"/>
      <c r="DZ42" s="705"/>
      <c r="EA42" s="48"/>
    </row>
    <row r="43" spans="1:131" ht="26.25" customHeight="1" x14ac:dyDescent="0.2">
      <c r="A43" s="52">
        <v>16</v>
      </c>
      <c r="B43" s="699"/>
      <c r="C43" s="700"/>
      <c r="D43" s="700"/>
      <c r="E43" s="700"/>
      <c r="F43" s="700"/>
      <c r="G43" s="700"/>
      <c r="H43" s="700"/>
      <c r="I43" s="700"/>
      <c r="J43" s="700"/>
      <c r="K43" s="700"/>
      <c r="L43" s="700"/>
      <c r="M43" s="700"/>
      <c r="N43" s="700"/>
      <c r="O43" s="700"/>
      <c r="P43" s="701"/>
      <c r="Q43" s="943"/>
      <c r="R43" s="944"/>
      <c r="S43" s="944"/>
      <c r="T43" s="944"/>
      <c r="U43" s="944"/>
      <c r="V43" s="944"/>
      <c r="W43" s="944"/>
      <c r="X43" s="944"/>
      <c r="Y43" s="944"/>
      <c r="Z43" s="944"/>
      <c r="AA43" s="944"/>
      <c r="AB43" s="944"/>
      <c r="AC43" s="944"/>
      <c r="AD43" s="944"/>
      <c r="AE43" s="948"/>
      <c r="AF43" s="966"/>
      <c r="AG43" s="703"/>
      <c r="AH43" s="703"/>
      <c r="AI43" s="703"/>
      <c r="AJ43" s="967"/>
      <c r="AK43" s="947"/>
      <c r="AL43" s="944"/>
      <c r="AM43" s="944"/>
      <c r="AN43" s="944"/>
      <c r="AO43" s="944"/>
      <c r="AP43" s="944"/>
      <c r="AQ43" s="944"/>
      <c r="AR43" s="944"/>
      <c r="AS43" s="944"/>
      <c r="AT43" s="944"/>
      <c r="AU43" s="944"/>
      <c r="AV43" s="944"/>
      <c r="AW43" s="944"/>
      <c r="AX43" s="944"/>
      <c r="AY43" s="944"/>
      <c r="AZ43" s="973"/>
      <c r="BA43" s="973"/>
      <c r="BB43" s="973"/>
      <c r="BC43" s="973"/>
      <c r="BD43" s="973"/>
      <c r="BE43" s="945"/>
      <c r="BF43" s="945"/>
      <c r="BG43" s="945"/>
      <c r="BH43" s="945"/>
      <c r="BI43" s="946"/>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02"/>
      <c r="CI43" s="703"/>
      <c r="CJ43" s="703"/>
      <c r="CK43" s="703"/>
      <c r="CL43" s="704"/>
      <c r="CM43" s="702"/>
      <c r="CN43" s="703"/>
      <c r="CO43" s="703"/>
      <c r="CP43" s="703"/>
      <c r="CQ43" s="704"/>
      <c r="CR43" s="702"/>
      <c r="CS43" s="703"/>
      <c r="CT43" s="703"/>
      <c r="CU43" s="703"/>
      <c r="CV43" s="704"/>
      <c r="CW43" s="702"/>
      <c r="CX43" s="703"/>
      <c r="CY43" s="703"/>
      <c r="CZ43" s="703"/>
      <c r="DA43" s="704"/>
      <c r="DB43" s="702"/>
      <c r="DC43" s="703"/>
      <c r="DD43" s="703"/>
      <c r="DE43" s="703"/>
      <c r="DF43" s="704"/>
      <c r="DG43" s="702"/>
      <c r="DH43" s="703"/>
      <c r="DI43" s="703"/>
      <c r="DJ43" s="703"/>
      <c r="DK43" s="704"/>
      <c r="DL43" s="702"/>
      <c r="DM43" s="703"/>
      <c r="DN43" s="703"/>
      <c r="DO43" s="703"/>
      <c r="DP43" s="704"/>
      <c r="DQ43" s="702"/>
      <c r="DR43" s="703"/>
      <c r="DS43" s="703"/>
      <c r="DT43" s="703"/>
      <c r="DU43" s="704"/>
      <c r="DV43" s="699"/>
      <c r="DW43" s="700"/>
      <c r="DX43" s="700"/>
      <c r="DY43" s="700"/>
      <c r="DZ43" s="705"/>
      <c r="EA43" s="48"/>
    </row>
    <row r="44" spans="1:131" ht="26.25" customHeight="1" x14ac:dyDescent="0.2">
      <c r="A44" s="52">
        <v>17</v>
      </c>
      <c r="B44" s="699"/>
      <c r="C44" s="700"/>
      <c r="D44" s="700"/>
      <c r="E44" s="700"/>
      <c r="F44" s="700"/>
      <c r="G44" s="700"/>
      <c r="H44" s="700"/>
      <c r="I44" s="700"/>
      <c r="J44" s="700"/>
      <c r="K44" s="700"/>
      <c r="L44" s="700"/>
      <c r="M44" s="700"/>
      <c r="N44" s="700"/>
      <c r="O44" s="700"/>
      <c r="P44" s="701"/>
      <c r="Q44" s="943"/>
      <c r="R44" s="944"/>
      <c r="S44" s="944"/>
      <c r="T44" s="944"/>
      <c r="U44" s="944"/>
      <c r="V44" s="944"/>
      <c r="W44" s="944"/>
      <c r="X44" s="944"/>
      <c r="Y44" s="944"/>
      <c r="Z44" s="944"/>
      <c r="AA44" s="944"/>
      <c r="AB44" s="944"/>
      <c r="AC44" s="944"/>
      <c r="AD44" s="944"/>
      <c r="AE44" s="948"/>
      <c r="AF44" s="966"/>
      <c r="AG44" s="703"/>
      <c r="AH44" s="703"/>
      <c r="AI44" s="703"/>
      <c r="AJ44" s="967"/>
      <c r="AK44" s="947"/>
      <c r="AL44" s="944"/>
      <c r="AM44" s="944"/>
      <c r="AN44" s="944"/>
      <c r="AO44" s="944"/>
      <c r="AP44" s="944"/>
      <c r="AQ44" s="944"/>
      <c r="AR44" s="944"/>
      <c r="AS44" s="944"/>
      <c r="AT44" s="944"/>
      <c r="AU44" s="944"/>
      <c r="AV44" s="944"/>
      <c r="AW44" s="944"/>
      <c r="AX44" s="944"/>
      <c r="AY44" s="944"/>
      <c r="AZ44" s="973"/>
      <c r="BA44" s="973"/>
      <c r="BB44" s="973"/>
      <c r="BC44" s="973"/>
      <c r="BD44" s="973"/>
      <c r="BE44" s="945"/>
      <c r="BF44" s="945"/>
      <c r="BG44" s="945"/>
      <c r="BH44" s="945"/>
      <c r="BI44" s="946"/>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02"/>
      <c r="CI44" s="703"/>
      <c r="CJ44" s="703"/>
      <c r="CK44" s="703"/>
      <c r="CL44" s="704"/>
      <c r="CM44" s="702"/>
      <c r="CN44" s="703"/>
      <c r="CO44" s="703"/>
      <c r="CP44" s="703"/>
      <c r="CQ44" s="704"/>
      <c r="CR44" s="702"/>
      <c r="CS44" s="703"/>
      <c r="CT44" s="703"/>
      <c r="CU44" s="703"/>
      <c r="CV44" s="704"/>
      <c r="CW44" s="702"/>
      <c r="CX44" s="703"/>
      <c r="CY44" s="703"/>
      <c r="CZ44" s="703"/>
      <c r="DA44" s="704"/>
      <c r="DB44" s="702"/>
      <c r="DC44" s="703"/>
      <c r="DD44" s="703"/>
      <c r="DE44" s="703"/>
      <c r="DF44" s="704"/>
      <c r="DG44" s="702"/>
      <c r="DH44" s="703"/>
      <c r="DI44" s="703"/>
      <c r="DJ44" s="703"/>
      <c r="DK44" s="704"/>
      <c r="DL44" s="702"/>
      <c r="DM44" s="703"/>
      <c r="DN44" s="703"/>
      <c r="DO44" s="703"/>
      <c r="DP44" s="704"/>
      <c r="DQ44" s="702"/>
      <c r="DR44" s="703"/>
      <c r="DS44" s="703"/>
      <c r="DT44" s="703"/>
      <c r="DU44" s="704"/>
      <c r="DV44" s="699"/>
      <c r="DW44" s="700"/>
      <c r="DX44" s="700"/>
      <c r="DY44" s="700"/>
      <c r="DZ44" s="705"/>
      <c r="EA44" s="48"/>
    </row>
    <row r="45" spans="1:131" ht="26.25" customHeight="1" x14ac:dyDescent="0.2">
      <c r="A45" s="52">
        <v>18</v>
      </c>
      <c r="B45" s="699"/>
      <c r="C45" s="700"/>
      <c r="D45" s="700"/>
      <c r="E45" s="700"/>
      <c r="F45" s="700"/>
      <c r="G45" s="700"/>
      <c r="H45" s="700"/>
      <c r="I45" s="700"/>
      <c r="J45" s="700"/>
      <c r="K45" s="700"/>
      <c r="L45" s="700"/>
      <c r="M45" s="700"/>
      <c r="N45" s="700"/>
      <c r="O45" s="700"/>
      <c r="P45" s="701"/>
      <c r="Q45" s="943"/>
      <c r="R45" s="944"/>
      <c r="S45" s="944"/>
      <c r="T45" s="944"/>
      <c r="U45" s="944"/>
      <c r="V45" s="944"/>
      <c r="W45" s="944"/>
      <c r="X45" s="944"/>
      <c r="Y45" s="944"/>
      <c r="Z45" s="944"/>
      <c r="AA45" s="944"/>
      <c r="AB45" s="944"/>
      <c r="AC45" s="944"/>
      <c r="AD45" s="944"/>
      <c r="AE45" s="948"/>
      <c r="AF45" s="966"/>
      <c r="AG45" s="703"/>
      <c r="AH45" s="703"/>
      <c r="AI45" s="703"/>
      <c r="AJ45" s="967"/>
      <c r="AK45" s="947"/>
      <c r="AL45" s="944"/>
      <c r="AM45" s="944"/>
      <c r="AN45" s="944"/>
      <c r="AO45" s="944"/>
      <c r="AP45" s="944"/>
      <c r="AQ45" s="944"/>
      <c r="AR45" s="944"/>
      <c r="AS45" s="944"/>
      <c r="AT45" s="944"/>
      <c r="AU45" s="944"/>
      <c r="AV45" s="944"/>
      <c r="AW45" s="944"/>
      <c r="AX45" s="944"/>
      <c r="AY45" s="944"/>
      <c r="AZ45" s="973"/>
      <c r="BA45" s="973"/>
      <c r="BB45" s="973"/>
      <c r="BC45" s="973"/>
      <c r="BD45" s="973"/>
      <c r="BE45" s="945"/>
      <c r="BF45" s="945"/>
      <c r="BG45" s="945"/>
      <c r="BH45" s="945"/>
      <c r="BI45" s="946"/>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02"/>
      <c r="CI45" s="703"/>
      <c r="CJ45" s="703"/>
      <c r="CK45" s="703"/>
      <c r="CL45" s="704"/>
      <c r="CM45" s="702"/>
      <c r="CN45" s="703"/>
      <c r="CO45" s="703"/>
      <c r="CP45" s="703"/>
      <c r="CQ45" s="704"/>
      <c r="CR45" s="702"/>
      <c r="CS45" s="703"/>
      <c r="CT45" s="703"/>
      <c r="CU45" s="703"/>
      <c r="CV45" s="704"/>
      <c r="CW45" s="702"/>
      <c r="CX45" s="703"/>
      <c r="CY45" s="703"/>
      <c r="CZ45" s="703"/>
      <c r="DA45" s="704"/>
      <c r="DB45" s="702"/>
      <c r="DC45" s="703"/>
      <c r="DD45" s="703"/>
      <c r="DE45" s="703"/>
      <c r="DF45" s="704"/>
      <c r="DG45" s="702"/>
      <c r="DH45" s="703"/>
      <c r="DI45" s="703"/>
      <c r="DJ45" s="703"/>
      <c r="DK45" s="704"/>
      <c r="DL45" s="702"/>
      <c r="DM45" s="703"/>
      <c r="DN45" s="703"/>
      <c r="DO45" s="703"/>
      <c r="DP45" s="704"/>
      <c r="DQ45" s="702"/>
      <c r="DR45" s="703"/>
      <c r="DS45" s="703"/>
      <c r="DT45" s="703"/>
      <c r="DU45" s="704"/>
      <c r="DV45" s="699"/>
      <c r="DW45" s="700"/>
      <c r="DX45" s="700"/>
      <c r="DY45" s="700"/>
      <c r="DZ45" s="705"/>
      <c r="EA45" s="48"/>
    </row>
    <row r="46" spans="1:131" ht="26.25" customHeight="1" x14ac:dyDescent="0.2">
      <c r="A46" s="52">
        <v>19</v>
      </c>
      <c r="B46" s="699"/>
      <c r="C46" s="700"/>
      <c r="D46" s="700"/>
      <c r="E46" s="700"/>
      <c r="F46" s="700"/>
      <c r="G46" s="700"/>
      <c r="H46" s="700"/>
      <c r="I46" s="700"/>
      <c r="J46" s="700"/>
      <c r="K46" s="700"/>
      <c r="L46" s="700"/>
      <c r="M46" s="700"/>
      <c r="N46" s="700"/>
      <c r="O46" s="700"/>
      <c r="P46" s="701"/>
      <c r="Q46" s="943"/>
      <c r="R46" s="944"/>
      <c r="S46" s="944"/>
      <c r="T46" s="944"/>
      <c r="U46" s="944"/>
      <c r="V46" s="944"/>
      <c r="W46" s="944"/>
      <c r="X46" s="944"/>
      <c r="Y46" s="944"/>
      <c r="Z46" s="944"/>
      <c r="AA46" s="944"/>
      <c r="AB46" s="944"/>
      <c r="AC46" s="944"/>
      <c r="AD46" s="944"/>
      <c r="AE46" s="948"/>
      <c r="AF46" s="966"/>
      <c r="AG46" s="703"/>
      <c r="AH46" s="703"/>
      <c r="AI46" s="703"/>
      <c r="AJ46" s="967"/>
      <c r="AK46" s="947"/>
      <c r="AL46" s="944"/>
      <c r="AM46" s="944"/>
      <c r="AN46" s="944"/>
      <c r="AO46" s="944"/>
      <c r="AP46" s="944"/>
      <c r="AQ46" s="944"/>
      <c r="AR46" s="944"/>
      <c r="AS46" s="944"/>
      <c r="AT46" s="944"/>
      <c r="AU46" s="944"/>
      <c r="AV46" s="944"/>
      <c r="AW46" s="944"/>
      <c r="AX46" s="944"/>
      <c r="AY46" s="944"/>
      <c r="AZ46" s="973"/>
      <c r="BA46" s="973"/>
      <c r="BB46" s="973"/>
      <c r="BC46" s="973"/>
      <c r="BD46" s="973"/>
      <c r="BE46" s="945"/>
      <c r="BF46" s="945"/>
      <c r="BG46" s="945"/>
      <c r="BH46" s="945"/>
      <c r="BI46" s="946"/>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02"/>
      <c r="CI46" s="703"/>
      <c r="CJ46" s="703"/>
      <c r="CK46" s="703"/>
      <c r="CL46" s="704"/>
      <c r="CM46" s="702"/>
      <c r="CN46" s="703"/>
      <c r="CO46" s="703"/>
      <c r="CP46" s="703"/>
      <c r="CQ46" s="704"/>
      <c r="CR46" s="702"/>
      <c r="CS46" s="703"/>
      <c r="CT46" s="703"/>
      <c r="CU46" s="703"/>
      <c r="CV46" s="704"/>
      <c r="CW46" s="702"/>
      <c r="CX46" s="703"/>
      <c r="CY46" s="703"/>
      <c r="CZ46" s="703"/>
      <c r="DA46" s="704"/>
      <c r="DB46" s="702"/>
      <c r="DC46" s="703"/>
      <c r="DD46" s="703"/>
      <c r="DE46" s="703"/>
      <c r="DF46" s="704"/>
      <c r="DG46" s="702"/>
      <c r="DH46" s="703"/>
      <c r="DI46" s="703"/>
      <c r="DJ46" s="703"/>
      <c r="DK46" s="704"/>
      <c r="DL46" s="702"/>
      <c r="DM46" s="703"/>
      <c r="DN46" s="703"/>
      <c r="DO46" s="703"/>
      <c r="DP46" s="704"/>
      <c r="DQ46" s="702"/>
      <c r="DR46" s="703"/>
      <c r="DS46" s="703"/>
      <c r="DT46" s="703"/>
      <c r="DU46" s="704"/>
      <c r="DV46" s="699"/>
      <c r="DW46" s="700"/>
      <c r="DX46" s="700"/>
      <c r="DY46" s="700"/>
      <c r="DZ46" s="705"/>
      <c r="EA46" s="48"/>
    </row>
    <row r="47" spans="1:131" ht="26.25" customHeight="1" x14ac:dyDescent="0.2">
      <c r="A47" s="52">
        <v>20</v>
      </c>
      <c r="B47" s="699"/>
      <c r="C47" s="700"/>
      <c r="D47" s="700"/>
      <c r="E47" s="700"/>
      <c r="F47" s="700"/>
      <c r="G47" s="700"/>
      <c r="H47" s="700"/>
      <c r="I47" s="700"/>
      <c r="J47" s="700"/>
      <c r="K47" s="700"/>
      <c r="L47" s="700"/>
      <c r="M47" s="700"/>
      <c r="N47" s="700"/>
      <c r="O47" s="700"/>
      <c r="P47" s="701"/>
      <c r="Q47" s="943"/>
      <c r="R47" s="944"/>
      <c r="S47" s="944"/>
      <c r="T47" s="944"/>
      <c r="U47" s="944"/>
      <c r="V47" s="944"/>
      <c r="W47" s="944"/>
      <c r="X47" s="944"/>
      <c r="Y47" s="944"/>
      <c r="Z47" s="944"/>
      <c r="AA47" s="944"/>
      <c r="AB47" s="944"/>
      <c r="AC47" s="944"/>
      <c r="AD47" s="944"/>
      <c r="AE47" s="948"/>
      <c r="AF47" s="966"/>
      <c r="AG47" s="703"/>
      <c r="AH47" s="703"/>
      <c r="AI47" s="703"/>
      <c r="AJ47" s="967"/>
      <c r="AK47" s="947"/>
      <c r="AL47" s="944"/>
      <c r="AM47" s="944"/>
      <c r="AN47" s="944"/>
      <c r="AO47" s="944"/>
      <c r="AP47" s="944"/>
      <c r="AQ47" s="944"/>
      <c r="AR47" s="944"/>
      <c r="AS47" s="944"/>
      <c r="AT47" s="944"/>
      <c r="AU47" s="944"/>
      <c r="AV47" s="944"/>
      <c r="AW47" s="944"/>
      <c r="AX47" s="944"/>
      <c r="AY47" s="944"/>
      <c r="AZ47" s="973"/>
      <c r="BA47" s="973"/>
      <c r="BB47" s="973"/>
      <c r="BC47" s="973"/>
      <c r="BD47" s="973"/>
      <c r="BE47" s="945"/>
      <c r="BF47" s="945"/>
      <c r="BG47" s="945"/>
      <c r="BH47" s="945"/>
      <c r="BI47" s="946"/>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02"/>
      <c r="CI47" s="703"/>
      <c r="CJ47" s="703"/>
      <c r="CK47" s="703"/>
      <c r="CL47" s="704"/>
      <c r="CM47" s="702"/>
      <c r="CN47" s="703"/>
      <c r="CO47" s="703"/>
      <c r="CP47" s="703"/>
      <c r="CQ47" s="704"/>
      <c r="CR47" s="702"/>
      <c r="CS47" s="703"/>
      <c r="CT47" s="703"/>
      <c r="CU47" s="703"/>
      <c r="CV47" s="704"/>
      <c r="CW47" s="702"/>
      <c r="CX47" s="703"/>
      <c r="CY47" s="703"/>
      <c r="CZ47" s="703"/>
      <c r="DA47" s="704"/>
      <c r="DB47" s="702"/>
      <c r="DC47" s="703"/>
      <c r="DD47" s="703"/>
      <c r="DE47" s="703"/>
      <c r="DF47" s="704"/>
      <c r="DG47" s="702"/>
      <c r="DH47" s="703"/>
      <c r="DI47" s="703"/>
      <c r="DJ47" s="703"/>
      <c r="DK47" s="704"/>
      <c r="DL47" s="702"/>
      <c r="DM47" s="703"/>
      <c r="DN47" s="703"/>
      <c r="DO47" s="703"/>
      <c r="DP47" s="704"/>
      <c r="DQ47" s="702"/>
      <c r="DR47" s="703"/>
      <c r="DS47" s="703"/>
      <c r="DT47" s="703"/>
      <c r="DU47" s="704"/>
      <c r="DV47" s="699"/>
      <c r="DW47" s="700"/>
      <c r="DX47" s="700"/>
      <c r="DY47" s="700"/>
      <c r="DZ47" s="705"/>
      <c r="EA47" s="48"/>
    </row>
    <row r="48" spans="1:131" ht="26.25" customHeight="1" x14ac:dyDescent="0.2">
      <c r="A48" s="52">
        <v>21</v>
      </c>
      <c r="B48" s="699"/>
      <c r="C48" s="700"/>
      <c r="D48" s="700"/>
      <c r="E48" s="700"/>
      <c r="F48" s="700"/>
      <c r="G48" s="700"/>
      <c r="H48" s="700"/>
      <c r="I48" s="700"/>
      <c r="J48" s="700"/>
      <c r="K48" s="700"/>
      <c r="L48" s="700"/>
      <c r="M48" s="700"/>
      <c r="N48" s="700"/>
      <c r="O48" s="700"/>
      <c r="P48" s="701"/>
      <c r="Q48" s="943"/>
      <c r="R48" s="944"/>
      <c r="S48" s="944"/>
      <c r="T48" s="944"/>
      <c r="U48" s="944"/>
      <c r="V48" s="944"/>
      <c r="W48" s="944"/>
      <c r="X48" s="944"/>
      <c r="Y48" s="944"/>
      <c r="Z48" s="944"/>
      <c r="AA48" s="944"/>
      <c r="AB48" s="944"/>
      <c r="AC48" s="944"/>
      <c r="AD48" s="944"/>
      <c r="AE48" s="948"/>
      <c r="AF48" s="966"/>
      <c r="AG48" s="703"/>
      <c r="AH48" s="703"/>
      <c r="AI48" s="703"/>
      <c r="AJ48" s="967"/>
      <c r="AK48" s="947"/>
      <c r="AL48" s="944"/>
      <c r="AM48" s="944"/>
      <c r="AN48" s="944"/>
      <c r="AO48" s="944"/>
      <c r="AP48" s="944"/>
      <c r="AQ48" s="944"/>
      <c r="AR48" s="944"/>
      <c r="AS48" s="944"/>
      <c r="AT48" s="944"/>
      <c r="AU48" s="944"/>
      <c r="AV48" s="944"/>
      <c r="AW48" s="944"/>
      <c r="AX48" s="944"/>
      <c r="AY48" s="944"/>
      <c r="AZ48" s="973"/>
      <c r="BA48" s="973"/>
      <c r="BB48" s="973"/>
      <c r="BC48" s="973"/>
      <c r="BD48" s="973"/>
      <c r="BE48" s="945"/>
      <c r="BF48" s="945"/>
      <c r="BG48" s="945"/>
      <c r="BH48" s="945"/>
      <c r="BI48" s="946"/>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02"/>
      <c r="CI48" s="703"/>
      <c r="CJ48" s="703"/>
      <c r="CK48" s="703"/>
      <c r="CL48" s="704"/>
      <c r="CM48" s="702"/>
      <c r="CN48" s="703"/>
      <c r="CO48" s="703"/>
      <c r="CP48" s="703"/>
      <c r="CQ48" s="704"/>
      <c r="CR48" s="702"/>
      <c r="CS48" s="703"/>
      <c r="CT48" s="703"/>
      <c r="CU48" s="703"/>
      <c r="CV48" s="704"/>
      <c r="CW48" s="702"/>
      <c r="CX48" s="703"/>
      <c r="CY48" s="703"/>
      <c r="CZ48" s="703"/>
      <c r="DA48" s="704"/>
      <c r="DB48" s="702"/>
      <c r="DC48" s="703"/>
      <c r="DD48" s="703"/>
      <c r="DE48" s="703"/>
      <c r="DF48" s="704"/>
      <c r="DG48" s="702"/>
      <c r="DH48" s="703"/>
      <c r="DI48" s="703"/>
      <c r="DJ48" s="703"/>
      <c r="DK48" s="704"/>
      <c r="DL48" s="702"/>
      <c r="DM48" s="703"/>
      <c r="DN48" s="703"/>
      <c r="DO48" s="703"/>
      <c r="DP48" s="704"/>
      <c r="DQ48" s="702"/>
      <c r="DR48" s="703"/>
      <c r="DS48" s="703"/>
      <c r="DT48" s="703"/>
      <c r="DU48" s="704"/>
      <c r="DV48" s="699"/>
      <c r="DW48" s="700"/>
      <c r="DX48" s="700"/>
      <c r="DY48" s="700"/>
      <c r="DZ48" s="705"/>
      <c r="EA48" s="48"/>
    </row>
    <row r="49" spans="1:131" ht="26.25" customHeight="1" x14ac:dyDescent="0.2">
      <c r="A49" s="52">
        <v>22</v>
      </c>
      <c r="B49" s="699"/>
      <c r="C49" s="700"/>
      <c r="D49" s="700"/>
      <c r="E49" s="700"/>
      <c r="F49" s="700"/>
      <c r="G49" s="700"/>
      <c r="H49" s="700"/>
      <c r="I49" s="700"/>
      <c r="J49" s="700"/>
      <c r="K49" s="700"/>
      <c r="L49" s="700"/>
      <c r="M49" s="700"/>
      <c r="N49" s="700"/>
      <c r="O49" s="700"/>
      <c r="P49" s="701"/>
      <c r="Q49" s="943"/>
      <c r="R49" s="944"/>
      <c r="S49" s="944"/>
      <c r="T49" s="944"/>
      <c r="U49" s="944"/>
      <c r="V49" s="944"/>
      <c r="W49" s="944"/>
      <c r="X49" s="944"/>
      <c r="Y49" s="944"/>
      <c r="Z49" s="944"/>
      <c r="AA49" s="944"/>
      <c r="AB49" s="944"/>
      <c r="AC49" s="944"/>
      <c r="AD49" s="944"/>
      <c r="AE49" s="948"/>
      <c r="AF49" s="966"/>
      <c r="AG49" s="703"/>
      <c r="AH49" s="703"/>
      <c r="AI49" s="703"/>
      <c r="AJ49" s="967"/>
      <c r="AK49" s="947"/>
      <c r="AL49" s="944"/>
      <c r="AM49" s="944"/>
      <c r="AN49" s="944"/>
      <c r="AO49" s="944"/>
      <c r="AP49" s="944"/>
      <c r="AQ49" s="944"/>
      <c r="AR49" s="944"/>
      <c r="AS49" s="944"/>
      <c r="AT49" s="944"/>
      <c r="AU49" s="944"/>
      <c r="AV49" s="944"/>
      <c r="AW49" s="944"/>
      <c r="AX49" s="944"/>
      <c r="AY49" s="944"/>
      <c r="AZ49" s="973"/>
      <c r="BA49" s="973"/>
      <c r="BB49" s="973"/>
      <c r="BC49" s="973"/>
      <c r="BD49" s="973"/>
      <c r="BE49" s="945"/>
      <c r="BF49" s="945"/>
      <c r="BG49" s="945"/>
      <c r="BH49" s="945"/>
      <c r="BI49" s="946"/>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02"/>
      <c r="CI49" s="703"/>
      <c r="CJ49" s="703"/>
      <c r="CK49" s="703"/>
      <c r="CL49" s="704"/>
      <c r="CM49" s="702"/>
      <c r="CN49" s="703"/>
      <c r="CO49" s="703"/>
      <c r="CP49" s="703"/>
      <c r="CQ49" s="704"/>
      <c r="CR49" s="702"/>
      <c r="CS49" s="703"/>
      <c r="CT49" s="703"/>
      <c r="CU49" s="703"/>
      <c r="CV49" s="704"/>
      <c r="CW49" s="702"/>
      <c r="CX49" s="703"/>
      <c r="CY49" s="703"/>
      <c r="CZ49" s="703"/>
      <c r="DA49" s="704"/>
      <c r="DB49" s="702"/>
      <c r="DC49" s="703"/>
      <c r="DD49" s="703"/>
      <c r="DE49" s="703"/>
      <c r="DF49" s="704"/>
      <c r="DG49" s="702"/>
      <c r="DH49" s="703"/>
      <c r="DI49" s="703"/>
      <c r="DJ49" s="703"/>
      <c r="DK49" s="704"/>
      <c r="DL49" s="702"/>
      <c r="DM49" s="703"/>
      <c r="DN49" s="703"/>
      <c r="DO49" s="703"/>
      <c r="DP49" s="704"/>
      <c r="DQ49" s="702"/>
      <c r="DR49" s="703"/>
      <c r="DS49" s="703"/>
      <c r="DT49" s="703"/>
      <c r="DU49" s="704"/>
      <c r="DV49" s="699"/>
      <c r="DW49" s="700"/>
      <c r="DX49" s="700"/>
      <c r="DY49" s="700"/>
      <c r="DZ49" s="705"/>
      <c r="EA49" s="48"/>
    </row>
    <row r="50" spans="1:131" ht="26.25" customHeight="1" x14ac:dyDescent="0.2">
      <c r="A50" s="52">
        <v>23</v>
      </c>
      <c r="B50" s="699"/>
      <c r="C50" s="700"/>
      <c r="D50" s="700"/>
      <c r="E50" s="700"/>
      <c r="F50" s="700"/>
      <c r="G50" s="700"/>
      <c r="H50" s="700"/>
      <c r="I50" s="700"/>
      <c r="J50" s="700"/>
      <c r="K50" s="700"/>
      <c r="L50" s="700"/>
      <c r="M50" s="700"/>
      <c r="N50" s="700"/>
      <c r="O50" s="700"/>
      <c r="P50" s="701"/>
      <c r="Q50" s="963"/>
      <c r="R50" s="964"/>
      <c r="S50" s="964"/>
      <c r="T50" s="964"/>
      <c r="U50" s="964"/>
      <c r="V50" s="964"/>
      <c r="W50" s="964"/>
      <c r="X50" s="964"/>
      <c r="Y50" s="964"/>
      <c r="Z50" s="964"/>
      <c r="AA50" s="964"/>
      <c r="AB50" s="964"/>
      <c r="AC50" s="964"/>
      <c r="AD50" s="964"/>
      <c r="AE50" s="965"/>
      <c r="AF50" s="966"/>
      <c r="AG50" s="703"/>
      <c r="AH50" s="703"/>
      <c r="AI50" s="703"/>
      <c r="AJ50" s="967"/>
      <c r="AK50" s="968"/>
      <c r="AL50" s="964"/>
      <c r="AM50" s="964"/>
      <c r="AN50" s="964"/>
      <c r="AO50" s="964"/>
      <c r="AP50" s="964"/>
      <c r="AQ50" s="964"/>
      <c r="AR50" s="964"/>
      <c r="AS50" s="964"/>
      <c r="AT50" s="964"/>
      <c r="AU50" s="964"/>
      <c r="AV50" s="964"/>
      <c r="AW50" s="964"/>
      <c r="AX50" s="964"/>
      <c r="AY50" s="964"/>
      <c r="AZ50" s="969"/>
      <c r="BA50" s="969"/>
      <c r="BB50" s="969"/>
      <c r="BC50" s="969"/>
      <c r="BD50" s="969"/>
      <c r="BE50" s="945"/>
      <c r="BF50" s="945"/>
      <c r="BG50" s="945"/>
      <c r="BH50" s="945"/>
      <c r="BI50" s="946"/>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02"/>
      <c r="CI50" s="703"/>
      <c r="CJ50" s="703"/>
      <c r="CK50" s="703"/>
      <c r="CL50" s="704"/>
      <c r="CM50" s="702"/>
      <c r="CN50" s="703"/>
      <c r="CO50" s="703"/>
      <c r="CP50" s="703"/>
      <c r="CQ50" s="704"/>
      <c r="CR50" s="702"/>
      <c r="CS50" s="703"/>
      <c r="CT50" s="703"/>
      <c r="CU50" s="703"/>
      <c r="CV50" s="704"/>
      <c r="CW50" s="702"/>
      <c r="CX50" s="703"/>
      <c r="CY50" s="703"/>
      <c r="CZ50" s="703"/>
      <c r="DA50" s="704"/>
      <c r="DB50" s="702"/>
      <c r="DC50" s="703"/>
      <c r="DD50" s="703"/>
      <c r="DE50" s="703"/>
      <c r="DF50" s="704"/>
      <c r="DG50" s="702"/>
      <c r="DH50" s="703"/>
      <c r="DI50" s="703"/>
      <c r="DJ50" s="703"/>
      <c r="DK50" s="704"/>
      <c r="DL50" s="702"/>
      <c r="DM50" s="703"/>
      <c r="DN50" s="703"/>
      <c r="DO50" s="703"/>
      <c r="DP50" s="704"/>
      <c r="DQ50" s="702"/>
      <c r="DR50" s="703"/>
      <c r="DS50" s="703"/>
      <c r="DT50" s="703"/>
      <c r="DU50" s="704"/>
      <c r="DV50" s="699"/>
      <c r="DW50" s="700"/>
      <c r="DX50" s="700"/>
      <c r="DY50" s="700"/>
      <c r="DZ50" s="705"/>
      <c r="EA50" s="48"/>
    </row>
    <row r="51" spans="1:131" ht="26.25" customHeight="1" x14ac:dyDescent="0.2">
      <c r="A51" s="52">
        <v>24</v>
      </c>
      <c r="B51" s="699"/>
      <c r="C51" s="700"/>
      <c r="D51" s="700"/>
      <c r="E51" s="700"/>
      <c r="F51" s="700"/>
      <c r="G51" s="700"/>
      <c r="H51" s="700"/>
      <c r="I51" s="700"/>
      <c r="J51" s="700"/>
      <c r="K51" s="700"/>
      <c r="L51" s="700"/>
      <c r="M51" s="700"/>
      <c r="N51" s="700"/>
      <c r="O51" s="700"/>
      <c r="P51" s="701"/>
      <c r="Q51" s="963"/>
      <c r="R51" s="964"/>
      <c r="S51" s="964"/>
      <c r="T51" s="964"/>
      <c r="U51" s="964"/>
      <c r="V51" s="964"/>
      <c r="W51" s="964"/>
      <c r="X51" s="964"/>
      <c r="Y51" s="964"/>
      <c r="Z51" s="964"/>
      <c r="AA51" s="964"/>
      <c r="AB51" s="964"/>
      <c r="AC51" s="964"/>
      <c r="AD51" s="964"/>
      <c r="AE51" s="965"/>
      <c r="AF51" s="966"/>
      <c r="AG51" s="703"/>
      <c r="AH51" s="703"/>
      <c r="AI51" s="703"/>
      <c r="AJ51" s="967"/>
      <c r="AK51" s="968"/>
      <c r="AL51" s="964"/>
      <c r="AM51" s="964"/>
      <c r="AN51" s="964"/>
      <c r="AO51" s="964"/>
      <c r="AP51" s="964"/>
      <c r="AQ51" s="964"/>
      <c r="AR51" s="964"/>
      <c r="AS51" s="964"/>
      <c r="AT51" s="964"/>
      <c r="AU51" s="964"/>
      <c r="AV51" s="964"/>
      <c r="AW51" s="964"/>
      <c r="AX51" s="964"/>
      <c r="AY51" s="964"/>
      <c r="AZ51" s="969"/>
      <c r="BA51" s="969"/>
      <c r="BB51" s="969"/>
      <c r="BC51" s="969"/>
      <c r="BD51" s="969"/>
      <c r="BE51" s="945"/>
      <c r="BF51" s="945"/>
      <c r="BG51" s="945"/>
      <c r="BH51" s="945"/>
      <c r="BI51" s="946"/>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02"/>
      <c r="CI51" s="703"/>
      <c r="CJ51" s="703"/>
      <c r="CK51" s="703"/>
      <c r="CL51" s="704"/>
      <c r="CM51" s="702"/>
      <c r="CN51" s="703"/>
      <c r="CO51" s="703"/>
      <c r="CP51" s="703"/>
      <c r="CQ51" s="704"/>
      <c r="CR51" s="702"/>
      <c r="CS51" s="703"/>
      <c r="CT51" s="703"/>
      <c r="CU51" s="703"/>
      <c r="CV51" s="704"/>
      <c r="CW51" s="702"/>
      <c r="CX51" s="703"/>
      <c r="CY51" s="703"/>
      <c r="CZ51" s="703"/>
      <c r="DA51" s="704"/>
      <c r="DB51" s="702"/>
      <c r="DC51" s="703"/>
      <c r="DD51" s="703"/>
      <c r="DE51" s="703"/>
      <c r="DF51" s="704"/>
      <c r="DG51" s="702"/>
      <c r="DH51" s="703"/>
      <c r="DI51" s="703"/>
      <c r="DJ51" s="703"/>
      <c r="DK51" s="704"/>
      <c r="DL51" s="702"/>
      <c r="DM51" s="703"/>
      <c r="DN51" s="703"/>
      <c r="DO51" s="703"/>
      <c r="DP51" s="704"/>
      <c r="DQ51" s="702"/>
      <c r="DR51" s="703"/>
      <c r="DS51" s="703"/>
      <c r="DT51" s="703"/>
      <c r="DU51" s="704"/>
      <c r="DV51" s="699"/>
      <c r="DW51" s="700"/>
      <c r="DX51" s="700"/>
      <c r="DY51" s="700"/>
      <c r="DZ51" s="705"/>
      <c r="EA51" s="48"/>
    </row>
    <row r="52" spans="1:131" ht="26.25" customHeight="1" x14ac:dyDescent="0.2">
      <c r="A52" s="52">
        <v>25</v>
      </c>
      <c r="B52" s="699"/>
      <c r="C52" s="700"/>
      <c r="D52" s="700"/>
      <c r="E52" s="700"/>
      <c r="F52" s="700"/>
      <c r="G52" s="700"/>
      <c r="H52" s="700"/>
      <c r="I52" s="700"/>
      <c r="J52" s="700"/>
      <c r="K52" s="700"/>
      <c r="L52" s="700"/>
      <c r="M52" s="700"/>
      <c r="N52" s="700"/>
      <c r="O52" s="700"/>
      <c r="P52" s="701"/>
      <c r="Q52" s="963"/>
      <c r="R52" s="964"/>
      <c r="S52" s="964"/>
      <c r="T52" s="964"/>
      <c r="U52" s="964"/>
      <c r="V52" s="964"/>
      <c r="W52" s="964"/>
      <c r="X52" s="964"/>
      <c r="Y52" s="964"/>
      <c r="Z52" s="964"/>
      <c r="AA52" s="964"/>
      <c r="AB52" s="964"/>
      <c r="AC52" s="964"/>
      <c r="AD52" s="964"/>
      <c r="AE52" s="965"/>
      <c r="AF52" s="966"/>
      <c r="AG52" s="703"/>
      <c r="AH52" s="703"/>
      <c r="AI52" s="703"/>
      <c r="AJ52" s="967"/>
      <c r="AK52" s="968"/>
      <c r="AL52" s="964"/>
      <c r="AM52" s="964"/>
      <c r="AN52" s="964"/>
      <c r="AO52" s="964"/>
      <c r="AP52" s="964"/>
      <c r="AQ52" s="964"/>
      <c r="AR52" s="964"/>
      <c r="AS52" s="964"/>
      <c r="AT52" s="964"/>
      <c r="AU52" s="964"/>
      <c r="AV52" s="964"/>
      <c r="AW52" s="964"/>
      <c r="AX52" s="964"/>
      <c r="AY52" s="964"/>
      <c r="AZ52" s="969"/>
      <c r="BA52" s="969"/>
      <c r="BB52" s="969"/>
      <c r="BC52" s="969"/>
      <c r="BD52" s="969"/>
      <c r="BE52" s="945"/>
      <c r="BF52" s="945"/>
      <c r="BG52" s="945"/>
      <c r="BH52" s="945"/>
      <c r="BI52" s="946"/>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02"/>
      <c r="CI52" s="703"/>
      <c r="CJ52" s="703"/>
      <c r="CK52" s="703"/>
      <c r="CL52" s="704"/>
      <c r="CM52" s="702"/>
      <c r="CN52" s="703"/>
      <c r="CO52" s="703"/>
      <c r="CP52" s="703"/>
      <c r="CQ52" s="704"/>
      <c r="CR52" s="702"/>
      <c r="CS52" s="703"/>
      <c r="CT52" s="703"/>
      <c r="CU52" s="703"/>
      <c r="CV52" s="704"/>
      <c r="CW52" s="702"/>
      <c r="CX52" s="703"/>
      <c r="CY52" s="703"/>
      <c r="CZ52" s="703"/>
      <c r="DA52" s="704"/>
      <c r="DB52" s="702"/>
      <c r="DC52" s="703"/>
      <c r="DD52" s="703"/>
      <c r="DE52" s="703"/>
      <c r="DF52" s="704"/>
      <c r="DG52" s="702"/>
      <c r="DH52" s="703"/>
      <c r="DI52" s="703"/>
      <c r="DJ52" s="703"/>
      <c r="DK52" s="704"/>
      <c r="DL52" s="702"/>
      <c r="DM52" s="703"/>
      <c r="DN52" s="703"/>
      <c r="DO52" s="703"/>
      <c r="DP52" s="704"/>
      <c r="DQ52" s="702"/>
      <c r="DR52" s="703"/>
      <c r="DS52" s="703"/>
      <c r="DT52" s="703"/>
      <c r="DU52" s="704"/>
      <c r="DV52" s="699"/>
      <c r="DW52" s="700"/>
      <c r="DX52" s="700"/>
      <c r="DY52" s="700"/>
      <c r="DZ52" s="705"/>
      <c r="EA52" s="48"/>
    </row>
    <row r="53" spans="1:131" ht="26.25" customHeight="1" x14ac:dyDescent="0.2">
      <c r="A53" s="52">
        <v>26</v>
      </c>
      <c r="B53" s="699"/>
      <c r="C53" s="700"/>
      <c r="D53" s="700"/>
      <c r="E53" s="700"/>
      <c r="F53" s="700"/>
      <c r="G53" s="700"/>
      <c r="H53" s="700"/>
      <c r="I53" s="700"/>
      <c r="J53" s="700"/>
      <c r="K53" s="700"/>
      <c r="L53" s="700"/>
      <c r="M53" s="700"/>
      <c r="N53" s="700"/>
      <c r="O53" s="700"/>
      <c r="P53" s="701"/>
      <c r="Q53" s="963"/>
      <c r="R53" s="964"/>
      <c r="S53" s="964"/>
      <c r="T53" s="964"/>
      <c r="U53" s="964"/>
      <c r="V53" s="964"/>
      <c r="W53" s="964"/>
      <c r="X53" s="964"/>
      <c r="Y53" s="964"/>
      <c r="Z53" s="964"/>
      <c r="AA53" s="964"/>
      <c r="AB53" s="964"/>
      <c r="AC53" s="964"/>
      <c r="AD53" s="964"/>
      <c r="AE53" s="965"/>
      <c r="AF53" s="966"/>
      <c r="AG53" s="703"/>
      <c r="AH53" s="703"/>
      <c r="AI53" s="703"/>
      <c r="AJ53" s="967"/>
      <c r="AK53" s="968"/>
      <c r="AL53" s="964"/>
      <c r="AM53" s="964"/>
      <c r="AN53" s="964"/>
      <c r="AO53" s="964"/>
      <c r="AP53" s="964"/>
      <c r="AQ53" s="964"/>
      <c r="AR53" s="964"/>
      <c r="AS53" s="964"/>
      <c r="AT53" s="964"/>
      <c r="AU53" s="964"/>
      <c r="AV53" s="964"/>
      <c r="AW53" s="964"/>
      <c r="AX53" s="964"/>
      <c r="AY53" s="964"/>
      <c r="AZ53" s="969"/>
      <c r="BA53" s="969"/>
      <c r="BB53" s="969"/>
      <c r="BC53" s="969"/>
      <c r="BD53" s="969"/>
      <c r="BE53" s="945"/>
      <c r="BF53" s="945"/>
      <c r="BG53" s="945"/>
      <c r="BH53" s="945"/>
      <c r="BI53" s="946"/>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02"/>
      <c r="CI53" s="703"/>
      <c r="CJ53" s="703"/>
      <c r="CK53" s="703"/>
      <c r="CL53" s="704"/>
      <c r="CM53" s="702"/>
      <c r="CN53" s="703"/>
      <c r="CO53" s="703"/>
      <c r="CP53" s="703"/>
      <c r="CQ53" s="704"/>
      <c r="CR53" s="702"/>
      <c r="CS53" s="703"/>
      <c r="CT53" s="703"/>
      <c r="CU53" s="703"/>
      <c r="CV53" s="704"/>
      <c r="CW53" s="702"/>
      <c r="CX53" s="703"/>
      <c r="CY53" s="703"/>
      <c r="CZ53" s="703"/>
      <c r="DA53" s="704"/>
      <c r="DB53" s="702"/>
      <c r="DC53" s="703"/>
      <c r="DD53" s="703"/>
      <c r="DE53" s="703"/>
      <c r="DF53" s="704"/>
      <c r="DG53" s="702"/>
      <c r="DH53" s="703"/>
      <c r="DI53" s="703"/>
      <c r="DJ53" s="703"/>
      <c r="DK53" s="704"/>
      <c r="DL53" s="702"/>
      <c r="DM53" s="703"/>
      <c r="DN53" s="703"/>
      <c r="DO53" s="703"/>
      <c r="DP53" s="704"/>
      <c r="DQ53" s="702"/>
      <c r="DR53" s="703"/>
      <c r="DS53" s="703"/>
      <c r="DT53" s="703"/>
      <c r="DU53" s="704"/>
      <c r="DV53" s="699"/>
      <c r="DW53" s="700"/>
      <c r="DX53" s="700"/>
      <c r="DY53" s="700"/>
      <c r="DZ53" s="705"/>
      <c r="EA53" s="48"/>
    </row>
    <row r="54" spans="1:131" ht="26.25" customHeight="1" x14ac:dyDescent="0.2">
      <c r="A54" s="52">
        <v>27</v>
      </c>
      <c r="B54" s="699"/>
      <c r="C54" s="700"/>
      <c r="D54" s="700"/>
      <c r="E54" s="700"/>
      <c r="F54" s="700"/>
      <c r="G54" s="700"/>
      <c r="H54" s="700"/>
      <c r="I54" s="700"/>
      <c r="J54" s="700"/>
      <c r="K54" s="700"/>
      <c r="L54" s="700"/>
      <c r="M54" s="700"/>
      <c r="N54" s="700"/>
      <c r="O54" s="700"/>
      <c r="P54" s="701"/>
      <c r="Q54" s="963"/>
      <c r="R54" s="964"/>
      <c r="S54" s="964"/>
      <c r="T54" s="964"/>
      <c r="U54" s="964"/>
      <c r="V54" s="964"/>
      <c r="W54" s="964"/>
      <c r="X54" s="964"/>
      <c r="Y54" s="964"/>
      <c r="Z54" s="964"/>
      <c r="AA54" s="964"/>
      <c r="AB54" s="964"/>
      <c r="AC54" s="964"/>
      <c r="AD54" s="964"/>
      <c r="AE54" s="965"/>
      <c r="AF54" s="966"/>
      <c r="AG54" s="703"/>
      <c r="AH54" s="703"/>
      <c r="AI54" s="703"/>
      <c r="AJ54" s="967"/>
      <c r="AK54" s="968"/>
      <c r="AL54" s="964"/>
      <c r="AM54" s="964"/>
      <c r="AN54" s="964"/>
      <c r="AO54" s="964"/>
      <c r="AP54" s="964"/>
      <c r="AQ54" s="964"/>
      <c r="AR54" s="964"/>
      <c r="AS54" s="964"/>
      <c r="AT54" s="964"/>
      <c r="AU54" s="964"/>
      <c r="AV54" s="964"/>
      <c r="AW54" s="964"/>
      <c r="AX54" s="964"/>
      <c r="AY54" s="964"/>
      <c r="AZ54" s="969"/>
      <c r="BA54" s="969"/>
      <c r="BB54" s="969"/>
      <c r="BC54" s="969"/>
      <c r="BD54" s="969"/>
      <c r="BE54" s="945"/>
      <c r="BF54" s="945"/>
      <c r="BG54" s="945"/>
      <c r="BH54" s="945"/>
      <c r="BI54" s="946"/>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02"/>
      <c r="CI54" s="703"/>
      <c r="CJ54" s="703"/>
      <c r="CK54" s="703"/>
      <c r="CL54" s="704"/>
      <c r="CM54" s="702"/>
      <c r="CN54" s="703"/>
      <c r="CO54" s="703"/>
      <c r="CP54" s="703"/>
      <c r="CQ54" s="704"/>
      <c r="CR54" s="702"/>
      <c r="CS54" s="703"/>
      <c r="CT54" s="703"/>
      <c r="CU54" s="703"/>
      <c r="CV54" s="704"/>
      <c r="CW54" s="702"/>
      <c r="CX54" s="703"/>
      <c r="CY54" s="703"/>
      <c r="CZ54" s="703"/>
      <c r="DA54" s="704"/>
      <c r="DB54" s="702"/>
      <c r="DC54" s="703"/>
      <c r="DD54" s="703"/>
      <c r="DE54" s="703"/>
      <c r="DF54" s="704"/>
      <c r="DG54" s="702"/>
      <c r="DH54" s="703"/>
      <c r="DI54" s="703"/>
      <c r="DJ54" s="703"/>
      <c r="DK54" s="704"/>
      <c r="DL54" s="702"/>
      <c r="DM54" s="703"/>
      <c r="DN54" s="703"/>
      <c r="DO54" s="703"/>
      <c r="DP54" s="704"/>
      <c r="DQ54" s="702"/>
      <c r="DR54" s="703"/>
      <c r="DS54" s="703"/>
      <c r="DT54" s="703"/>
      <c r="DU54" s="704"/>
      <c r="DV54" s="699"/>
      <c r="DW54" s="700"/>
      <c r="DX54" s="700"/>
      <c r="DY54" s="700"/>
      <c r="DZ54" s="705"/>
      <c r="EA54" s="48"/>
    </row>
    <row r="55" spans="1:131" ht="26.25" customHeight="1" x14ac:dyDescent="0.2">
      <c r="A55" s="52">
        <v>28</v>
      </c>
      <c r="B55" s="699"/>
      <c r="C55" s="700"/>
      <c r="D55" s="700"/>
      <c r="E55" s="700"/>
      <c r="F55" s="700"/>
      <c r="G55" s="700"/>
      <c r="H55" s="700"/>
      <c r="I55" s="700"/>
      <c r="J55" s="700"/>
      <c r="K55" s="700"/>
      <c r="L55" s="700"/>
      <c r="M55" s="700"/>
      <c r="N55" s="700"/>
      <c r="O55" s="700"/>
      <c r="P55" s="701"/>
      <c r="Q55" s="963"/>
      <c r="R55" s="964"/>
      <c r="S55" s="964"/>
      <c r="T55" s="964"/>
      <c r="U55" s="964"/>
      <c r="V55" s="964"/>
      <c r="W55" s="964"/>
      <c r="X55" s="964"/>
      <c r="Y55" s="964"/>
      <c r="Z55" s="964"/>
      <c r="AA55" s="964"/>
      <c r="AB55" s="964"/>
      <c r="AC55" s="964"/>
      <c r="AD55" s="964"/>
      <c r="AE55" s="965"/>
      <c r="AF55" s="966"/>
      <c r="AG55" s="703"/>
      <c r="AH55" s="703"/>
      <c r="AI55" s="703"/>
      <c r="AJ55" s="967"/>
      <c r="AK55" s="968"/>
      <c r="AL55" s="964"/>
      <c r="AM55" s="964"/>
      <c r="AN55" s="964"/>
      <c r="AO55" s="964"/>
      <c r="AP55" s="964"/>
      <c r="AQ55" s="964"/>
      <c r="AR55" s="964"/>
      <c r="AS55" s="964"/>
      <c r="AT55" s="964"/>
      <c r="AU55" s="964"/>
      <c r="AV55" s="964"/>
      <c r="AW55" s="964"/>
      <c r="AX55" s="964"/>
      <c r="AY55" s="964"/>
      <c r="AZ55" s="969"/>
      <c r="BA55" s="969"/>
      <c r="BB55" s="969"/>
      <c r="BC55" s="969"/>
      <c r="BD55" s="969"/>
      <c r="BE55" s="945"/>
      <c r="BF55" s="945"/>
      <c r="BG55" s="945"/>
      <c r="BH55" s="945"/>
      <c r="BI55" s="946"/>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02"/>
      <c r="CI55" s="703"/>
      <c r="CJ55" s="703"/>
      <c r="CK55" s="703"/>
      <c r="CL55" s="704"/>
      <c r="CM55" s="702"/>
      <c r="CN55" s="703"/>
      <c r="CO55" s="703"/>
      <c r="CP55" s="703"/>
      <c r="CQ55" s="704"/>
      <c r="CR55" s="702"/>
      <c r="CS55" s="703"/>
      <c r="CT55" s="703"/>
      <c r="CU55" s="703"/>
      <c r="CV55" s="704"/>
      <c r="CW55" s="702"/>
      <c r="CX55" s="703"/>
      <c r="CY55" s="703"/>
      <c r="CZ55" s="703"/>
      <c r="DA55" s="704"/>
      <c r="DB55" s="702"/>
      <c r="DC55" s="703"/>
      <c r="DD55" s="703"/>
      <c r="DE55" s="703"/>
      <c r="DF55" s="704"/>
      <c r="DG55" s="702"/>
      <c r="DH55" s="703"/>
      <c r="DI55" s="703"/>
      <c r="DJ55" s="703"/>
      <c r="DK55" s="704"/>
      <c r="DL55" s="702"/>
      <c r="DM55" s="703"/>
      <c r="DN55" s="703"/>
      <c r="DO55" s="703"/>
      <c r="DP55" s="704"/>
      <c r="DQ55" s="702"/>
      <c r="DR55" s="703"/>
      <c r="DS55" s="703"/>
      <c r="DT55" s="703"/>
      <c r="DU55" s="704"/>
      <c r="DV55" s="699"/>
      <c r="DW55" s="700"/>
      <c r="DX55" s="700"/>
      <c r="DY55" s="700"/>
      <c r="DZ55" s="705"/>
      <c r="EA55" s="48"/>
    </row>
    <row r="56" spans="1:131" ht="26.25" customHeight="1" x14ac:dyDescent="0.2">
      <c r="A56" s="52">
        <v>29</v>
      </c>
      <c r="B56" s="699"/>
      <c r="C56" s="700"/>
      <c r="D56" s="700"/>
      <c r="E56" s="700"/>
      <c r="F56" s="700"/>
      <c r="G56" s="700"/>
      <c r="H56" s="700"/>
      <c r="I56" s="700"/>
      <c r="J56" s="700"/>
      <c r="K56" s="700"/>
      <c r="L56" s="700"/>
      <c r="M56" s="700"/>
      <c r="N56" s="700"/>
      <c r="O56" s="700"/>
      <c r="P56" s="701"/>
      <c r="Q56" s="963"/>
      <c r="R56" s="964"/>
      <c r="S56" s="964"/>
      <c r="T56" s="964"/>
      <c r="U56" s="964"/>
      <c r="V56" s="964"/>
      <c r="W56" s="964"/>
      <c r="X56" s="964"/>
      <c r="Y56" s="964"/>
      <c r="Z56" s="964"/>
      <c r="AA56" s="964"/>
      <c r="AB56" s="964"/>
      <c r="AC56" s="964"/>
      <c r="AD56" s="964"/>
      <c r="AE56" s="965"/>
      <c r="AF56" s="966"/>
      <c r="AG56" s="703"/>
      <c r="AH56" s="703"/>
      <c r="AI56" s="703"/>
      <c r="AJ56" s="967"/>
      <c r="AK56" s="968"/>
      <c r="AL56" s="964"/>
      <c r="AM56" s="964"/>
      <c r="AN56" s="964"/>
      <c r="AO56" s="964"/>
      <c r="AP56" s="964"/>
      <c r="AQ56" s="964"/>
      <c r="AR56" s="964"/>
      <c r="AS56" s="964"/>
      <c r="AT56" s="964"/>
      <c r="AU56" s="964"/>
      <c r="AV56" s="964"/>
      <c r="AW56" s="964"/>
      <c r="AX56" s="964"/>
      <c r="AY56" s="964"/>
      <c r="AZ56" s="969"/>
      <c r="BA56" s="969"/>
      <c r="BB56" s="969"/>
      <c r="BC56" s="969"/>
      <c r="BD56" s="969"/>
      <c r="BE56" s="945"/>
      <c r="BF56" s="945"/>
      <c r="BG56" s="945"/>
      <c r="BH56" s="945"/>
      <c r="BI56" s="946"/>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02"/>
      <c r="CI56" s="703"/>
      <c r="CJ56" s="703"/>
      <c r="CK56" s="703"/>
      <c r="CL56" s="704"/>
      <c r="CM56" s="702"/>
      <c r="CN56" s="703"/>
      <c r="CO56" s="703"/>
      <c r="CP56" s="703"/>
      <c r="CQ56" s="704"/>
      <c r="CR56" s="702"/>
      <c r="CS56" s="703"/>
      <c r="CT56" s="703"/>
      <c r="CU56" s="703"/>
      <c r="CV56" s="704"/>
      <c r="CW56" s="702"/>
      <c r="CX56" s="703"/>
      <c r="CY56" s="703"/>
      <c r="CZ56" s="703"/>
      <c r="DA56" s="704"/>
      <c r="DB56" s="702"/>
      <c r="DC56" s="703"/>
      <c r="DD56" s="703"/>
      <c r="DE56" s="703"/>
      <c r="DF56" s="704"/>
      <c r="DG56" s="702"/>
      <c r="DH56" s="703"/>
      <c r="DI56" s="703"/>
      <c r="DJ56" s="703"/>
      <c r="DK56" s="704"/>
      <c r="DL56" s="702"/>
      <c r="DM56" s="703"/>
      <c r="DN56" s="703"/>
      <c r="DO56" s="703"/>
      <c r="DP56" s="704"/>
      <c r="DQ56" s="702"/>
      <c r="DR56" s="703"/>
      <c r="DS56" s="703"/>
      <c r="DT56" s="703"/>
      <c r="DU56" s="704"/>
      <c r="DV56" s="699"/>
      <c r="DW56" s="700"/>
      <c r="DX56" s="700"/>
      <c r="DY56" s="700"/>
      <c r="DZ56" s="705"/>
      <c r="EA56" s="48"/>
    </row>
    <row r="57" spans="1:131" ht="26.25" customHeight="1" x14ac:dyDescent="0.2">
      <c r="A57" s="52">
        <v>30</v>
      </c>
      <c r="B57" s="699"/>
      <c r="C57" s="700"/>
      <c r="D57" s="700"/>
      <c r="E57" s="700"/>
      <c r="F57" s="700"/>
      <c r="G57" s="700"/>
      <c r="H57" s="700"/>
      <c r="I57" s="700"/>
      <c r="J57" s="700"/>
      <c r="K57" s="700"/>
      <c r="L57" s="700"/>
      <c r="M57" s="700"/>
      <c r="N57" s="700"/>
      <c r="O57" s="700"/>
      <c r="P57" s="701"/>
      <c r="Q57" s="963"/>
      <c r="R57" s="964"/>
      <c r="S57" s="964"/>
      <c r="T57" s="964"/>
      <c r="U57" s="964"/>
      <c r="V57" s="964"/>
      <c r="W57" s="964"/>
      <c r="X57" s="964"/>
      <c r="Y57" s="964"/>
      <c r="Z57" s="964"/>
      <c r="AA57" s="964"/>
      <c r="AB57" s="964"/>
      <c r="AC57" s="964"/>
      <c r="AD57" s="964"/>
      <c r="AE57" s="965"/>
      <c r="AF57" s="966"/>
      <c r="AG57" s="703"/>
      <c r="AH57" s="703"/>
      <c r="AI57" s="703"/>
      <c r="AJ57" s="967"/>
      <c r="AK57" s="968"/>
      <c r="AL57" s="964"/>
      <c r="AM57" s="964"/>
      <c r="AN57" s="964"/>
      <c r="AO57" s="964"/>
      <c r="AP57" s="964"/>
      <c r="AQ57" s="964"/>
      <c r="AR57" s="964"/>
      <c r="AS57" s="964"/>
      <c r="AT57" s="964"/>
      <c r="AU57" s="964"/>
      <c r="AV57" s="964"/>
      <c r="AW57" s="964"/>
      <c r="AX57" s="964"/>
      <c r="AY57" s="964"/>
      <c r="AZ57" s="969"/>
      <c r="BA57" s="969"/>
      <c r="BB57" s="969"/>
      <c r="BC57" s="969"/>
      <c r="BD57" s="969"/>
      <c r="BE57" s="945"/>
      <c r="BF57" s="945"/>
      <c r="BG57" s="945"/>
      <c r="BH57" s="945"/>
      <c r="BI57" s="946"/>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02"/>
      <c r="CI57" s="703"/>
      <c r="CJ57" s="703"/>
      <c r="CK57" s="703"/>
      <c r="CL57" s="704"/>
      <c r="CM57" s="702"/>
      <c r="CN57" s="703"/>
      <c r="CO57" s="703"/>
      <c r="CP57" s="703"/>
      <c r="CQ57" s="704"/>
      <c r="CR57" s="702"/>
      <c r="CS57" s="703"/>
      <c r="CT57" s="703"/>
      <c r="CU57" s="703"/>
      <c r="CV57" s="704"/>
      <c r="CW57" s="702"/>
      <c r="CX57" s="703"/>
      <c r="CY57" s="703"/>
      <c r="CZ57" s="703"/>
      <c r="DA57" s="704"/>
      <c r="DB57" s="702"/>
      <c r="DC57" s="703"/>
      <c r="DD57" s="703"/>
      <c r="DE57" s="703"/>
      <c r="DF57" s="704"/>
      <c r="DG57" s="702"/>
      <c r="DH57" s="703"/>
      <c r="DI57" s="703"/>
      <c r="DJ57" s="703"/>
      <c r="DK57" s="704"/>
      <c r="DL57" s="702"/>
      <c r="DM57" s="703"/>
      <c r="DN57" s="703"/>
      <c r="DO57" s="703"/>
      <c r="DP57" s="704"/>
      <c r="DQ57" s="702"/>
      <c r="DR57" s="703"/>
      <c r="DS57" s="703"/>
      <c r="DT57" s="703"/>
      <c r="DU57" s="704"/>
      <c r="DV57" s="699"/>
      <c r="DW57" s="700"/>
      <c r="DX57" s="700"/>
      <c r="DY57" s="700"/>
      <c r="DZ57" s="705"/>
      <c r="EA57" s="48"/>
    </row>
    <row r="58" spans="1:131" ht="26.25" customHeight="1" x14ac:dyDescent="0.2">
      <c r="A58" s="52">
        <v>31</v>
      </c>
      <c r="B58" s="699"/>
      <c r="C58" s="700"/>
      <c r="D58" s="700"/>
      <c r="E58" s="700"/>
      <c r="F58" s="700"/>
      <c r="G58" s="700"/>
      <c r="H58" s="700"/>
      <c r="I58" s="700"/>
      <c r="J58" s="700"/>
      <c r="K58" s="700"/>
      <c r="L58" s="700"/>
      <c r="M58" s="700"/>
      <c r="N58" s="700"/>
      <c r="O58" s="700"/>
      <c r="P58" s="701"/>
      <c r="Q58" s="963"/>
      <c r="R58" s="964"/>
      <c r="S58" s="964"/>
      <c r="T58" s="964"/>
      <c r="U58" s="964"/>
      <c r="V58" s="964"/>
      <c r="W58" s="964"/>
      <c r="X58" s="964"/>
      <c r="Y58" s="964"/>
      <c r="Z58" s="964"/>
      <c r="AA58" s="964"/>
      <c r="AB58" s="964"/>
      <c r="AC58" s="964"/>
      <c r="AD58" s="964"/>
      <c r="AE58" s="965"/>
      <c r="AF58" s="966"/>
      <c r="AG58" s="703"/>
      <c r="AH58" s="703"/>
      <c r="AI58" s="703"/>
      <c r="AJ58" s="967"/>
      <c r="AK58" s="968"/>
      <c r="AL58" s="964"/>
      <c r="AM58" s="964"/>
      <c r="AN58" s="964"/>
      <c r="AO58" s="964"/>
      <c r="AP58" s="964"/>
      <c r="AQ58" s="964"/>
      <c r="AR58" s="964"/>
      <c r="AS58" s="964"/>
      <c r="AT58" s="964"/>
      <c r="AU58" s="964"/>
      <c r="AV58" s="964"/>
      <c r="AW58" s="964"/>
      <c r="AX58" s="964"/>
      <c r="AY58" s="964"/>
      <c r="AZ58" s="969"/>
      <c r="BA58" s="969"/>
      <c r="BB58" s="969"/>
      <c r="BC58" s="969"/>
      <c r="BD58" s="969"/>
      <c r="BE58" s="945"/>
      <c r="BF58" s="945"/>
      <c r="BG58" s="945"/>
      <c r="BH58" s="945"/>
      <c r="BI58" s="946"/>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02"/>
      <c r="CI58" s="703"/>
      <c r="CJ58" s="703"/>
      <c r="CK58" s="703"/>
      <c r="CL58" s="704"/>
      <c r="CM58" s="702"/>
      <c r="CN58" s="703"/>
      <c r="CO58" s="703"/>
      <c r="CP58" s="703"/>
      <c r="CQ58" s="704"/>
      <c r="CR58" s="702"/>
      <c r="CS58" s="703"/>
      <c r="CT58" s="703"/>
      <c r="CU58" s="703"/>
      <c r="CV58" s="704"/>
      <c r="CW58" s="702"/>
      <c r="CX58" s="703"/>
      <c r="CY58" s="703"/>
      <c r="CZ58" s="703"/>
      <c r="DA58" s="704"/>
      <c r="DB58" s="702"/>
      <c r="DC58" s="703"/>
      <c r="DD58" s="703"/>
      <c r="DE58" s="703"/>
      <c r="DF58" s="704"/>
      <c r="DG58" s="702"/>
      <c r="DH58" s="703"/>
      <c r="DI58" s="703"/>
      <c r="DJ58" s="703"/>
      <c r="DK58" s="704"/>
      <c r="DL58" s="702"/>
      <c r="DM58" s="703"/>
      <c r="DN58" s="703"/>
      <c r="DO58" s="703"/>
      <c r="DP58" s="704"/>
      <c r="DQ58" s="702"/>
      <c r="DR58" s="703"/>
      <c r="DS58" s="703"/>
      <c r="DT58" s="703"/>
      <c r="DU58" s="704"/>
      <c r="DV58" s="699"/>
      <c r="DW58" s="700"/>
      <c r="DX58" s="700"/>
      <c r="DY58" s="700"/>
      <c r="DZ58" s="705"/>
      <c r="EA58" s="48"/>
    </row>
    <row r="59" spans="1:131" ht="26.25" customHeight="1" x14ac:dyDescent="0.2">
      <c r="A59" s="52">
        <v>32</v>
      </c>
      <c r="B59" s="699"/>
      <c r="C59" s="700"/>
      <c r="D59" s="700"/>
      <c r="E59" s="700"/>
      <c r="F59" s="700"/>
      <c r="G59" s="700"/>
      <c r="H59" s="700"/>
      <c r="I59" s="700"/>
      <c r="J59" s="700"/>
      <c r="K59" s="700"/>
      <c r="L59" s="700"/>
      <c r="M59" s="700"/>
      <c r="N59" s="700"/>
      <c r="O59" s="700"/>
      <c r="P59" s="701"/>
      <c r="Q59" s="963"/>
      <c r="R59" s="964"/>
      <c r="S59" s="964"/>
      <c r="T59" s="964"/>
      <c r="U59" s="964"/>
      <c r="V59" s="964"/>
      <c r="W59" s="964"/>
      <c r="X59" s="964"/>
      <c r="Y59" s="964"/>
      <c r="Z59" s="964"/>
      <c r="AA59" s="964"/>
      <c r="AB59" s="964"/>
      <c r="AC59" s="964"/>
      <c r="AD59" s="964"/>
      <c r="AE59" s="965"/>
      <c r="AF59" s="966"/>
      <c r="AG59" s="703"/>
      <c r="AH59" s="703"/>
      <c r="AI59" s="703"/>
      <c r="AJ59" s="967"/>
      <c r="AK59" s="968"/>
      <c r="AL59" s="964"/>
      <c r="AM59" s="964"/>
      <c r="AN59" s="964"/>
      <c r="AO59" s="964"/>
      <c r="AP59" s="964"/>
      <c r="AQ59" s="964"/>
      <c r="AR59" s="964"/>
      <c r="AS59" s="964"/>
      <c r="AT59" s="964"/>
      <c r="AU59" s="964"/>
      <c r="AV59" s="964"/>
      <c r="AW59" s="964"/>
      <c r="AX59" s="964"/>
      <c r="AY59" s="964"/>
      <c r="AZ59" s="969"/>
      <c r="BA59" s="969"/>
      <c r="BB59" s="969"/>
      <c r="BC59" s="969"/>
      <c r="BD59" s="969"/>
      <c r="BE59" s="945"/>
      <c r="BF59" s="945"/>
      <c r="BG59" s="945"/>
      <c r="BH59" s="945"/>
      <c r="BI59" s="946"/>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02"/>
      <c r="CI59" s="703"/>
      <c r="CJ59" s="703"/>
      <c r="CK59" s="703"/>
      <c r="CL59" s="704"/>
      <c r="CM59" s="702"/>
      <c r="CN59" s="703"/>
      <c r="CO59" s="703"/>
      <c r="CP59" s="703"/>
      <c r="CQ59" s="704"/>
      <c r="CR59" s="702"/>
      <c r="CS59" s="703"/>
      <c r="CT59" s="703"/>
      <c r="CU59" s="703"/>
      <c r="CV59" s="704"/>
      <c r="CW59" s="702"/>
      <c r="CX59" s="703"/>
      <c r="CY59" s="703"/>
      <c r="CZ59" s="703"/>
      <c r="DA59" s="704"/>
      <c r="DB59" s="702"/>
      <c r="DC59" s="703"/>
      <c r="DD59" s="703"/>
      <c r="DE59" s="703"/>
      <c r="DF59" s="704"/>
      <c r="DG59" s="702"/>
      <c r="DH59" s="703"/>
      <c r="DI59" s="703"/>
      <c r="DJ59" s="703"/>
      <c r="DK59" s="704"/>
      <c r="DL59" s="702"/>
      <c r="DM59" s="703"/>
      <c r="DN59" s="703"/>
      <c r="DO59" s="703"/>
      <c r="DP59" s="704"/>
      <c r="DQ59" s="702"/>
      <c r="DR59" s="703"/>
      <c r="DS59" s="703"/>
      <c r="DT59" s="703"/>
      <c r="DU59" s="704"/>
      <c r="DV59" s="699"/>
      <c r="DW59" s="700"/>
      <c r="DX59" s="700"/>
      <c r="DY59" s="700"/>
      <c r="DZ59" s="705"/>
      <c r="EA59" s="48"/>
    </row>
    <row r="60" spans="1:131" ht="26.25" customHeight="1" x14ac:dyDescent="0.2">
      <c r="A60" s="52">
        <v>33</v>
      </c>
      <c r="B60" s="699"/>
      <c r="C60" s="700"/>
      <c r="D60" s="700"/>
      <c r="E60" s="700"/>
      <c r="F60" s="700"/>
      <c r="G60" s="700"/>
      <c r="H60" s="700"/>
      <c r="I60" s="700"/>
      <c r="J60" s="700"/>
      <c r="K60" s="700"/>
      <c r="L60" s="700"/>
      <c r="M60" s="700"/>
      <c r="N60" s="700"/>
      <c r="O60" s="700"/>
      <c r="P60" s="701"/>
      <c r="Q60" s="963"/>
      <c r="R60" s="964"/>
      <c r="S60" s="964"/>
      <c r="T60" s="964"/>
      <c r="U60" s="964"/>
      <c r="V60" s="964"/>
      <c r="W60" s="964"/>
      <c r="X60" s="964"/>
      <c r="Y60" s="964"/>
      <c r="Z60" s="964"/>
      <c r="AA60" s="964"/>
      <c r="AB60" s="964"/>
      <c r="AC60" s="964"/>
      <c r="AD60" s="964"/>
      <c r="AE60" s="965"/>
      <c r="AF60" s="966"/>
      <c r="AG60" s="703"/>
      <c r="AH60" s="703"/>
      <c r="AI60" s="703"/>
      <c r="AJ60" s="967"/>
      <c r="AK60" s="968"/>
      <c r="AL60" s="964"/>
      <c r="AM60" s="964"/>
      <c r="AN60" s="964"/>
      <c r="AO60" s="964"/>
      <c r="AP60" s="964"/>
      <c r="AQ60" s="964"/>
      <c r="AR60" s="964"/>
      <c r="AS60" s="964"/>
      <c r="AT60" s="964"/>
      <c r="AU60" s="964"/>
      <c r="AV60" s="964"/>
      <c r="AW60" s="964"/>
      <c r="AX60" s="964"/>
      <c r="AY60" s="964"/>
      <c r="AZ60" s="969"/>
      <c r="BA60" s="969"/>
      <c r="BB60" s="969"/>
      <c r="BC60" s="969"/>
      <c r="BD60" s="969"/>
      <c r="BE60" s="945"/>
      <c r="BF60" s="945"/>
      <c r="BG60" s="945"/>
      <c r="BH60" s="945"/>
      <c r="BI60" s="946"/>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02"/>
      <c r="CI60" s="703"/>
      <c r="CJ60" s="703"/>
      <c r="CK60" s="703"/>
      <c r="CL60" s="704"/>
      <c r="CM60" s="702"/>
      <c r="CN60" s="703"/>
      <c r="CO60" s="703"/>
      <c r="CP60" s="703"/>
      <c r="CQ60" s="704"/>
      <c r="CR60" s="702"/>
      <c r="CS60" s="703"/>
      <c r="CT60" s="703"/>
      <c r="CU60" s="703"/>
      <c r="CV60" s="704"/>
      <c r="CW60" s="702"/>
      <c r="CX60" s="703"/>
      <c r="CY60" s="703"/>
      <c r="CZ60" s="703"/>
      <c r="DA60" s="704"/>
      <c r="DB60" s="702"/>
      <c r="DC60" s="703"/>
      <c r="DD60" s="703"/>
      <c r="DE60" s="703"/>
      <c r="DF60" s="704"/>
      <c r="DG60" s="702"/>
      <c r="DH60" s="703"/>
      <c r="DI60" s="703"/>
      <c r="DJ60" s="703"/>
      <c r="DK60" s="704"/>
      <c r="DL60" s="702"/>
      <c r="DM60" s="703"/>
      <c r="DN60" s="703"/>
      <c r="DO60" s="703"/>
      <c r="DP60" s="704"/>
      <c r="DQ60" s="702"/>
      <c r="DR60" s="703"/>
      <c r="DS60" s="703"/>
      <c r="DT60" s="703"/>
      <c r="DU60" s="704"/>
      <c r="DV60" s="699"/>
      <c r="DW60" s="700"/>
      <c r="DX60" s="700"/>
      <c r="DY60" s="700"/>
      <c r="DZ60" s="705"/>
      <c r="EA60" s="48"/>
    </row>
    <row r="61" spans="1:131" ht="26.25" customHeight="1" x14ac:dyDescent="0.2">
      <c r="A61" s="52">
        <v>34</v>
      </c>
      <c r="B61" s="699"/>
      <c r="C61" s="700"/>
      <c r="D61" s="700"/>
      <c r="E61" s="700"/>
      <c r="F61" s="700"/>
      <c r="G61" s="700"/>
      <c r="H61" s="700"/>
      <c r="I61" s="700"/>
      <c r="J61" s="700"/>
      <c r="K61" s="700"/>
      <c r="L61" s="700"/>
      <c r="M61" s="700"/>
      <c r="N61" s="700"/>
      <c r="O61" s="700"/>
      <c r="P61" s="701"/>
      <c r="Q61" s="963"/>
      <c r="R61" s="964"/>
      <c r="S61" s="964"/>
      <c r="T61" s="964"/>
      <c r="U61" s="964"/>
      <c r="V61" s="964"/>
      <c r="W61" s="964"/>
      <c r="X61" s="964"/>
      <c r="Y61" s="964"/>
      <c r="Z61" s="964"/>
      <c r="AA61" s="964"/>
      <c r="AB61" s="964"/>
      <c r="AC61" s="964"/>
      <c r="AD61" s="964"/>
      <c r="AE61" s="965"/>
      <c r="AF61" s="966"/>
      <c r="AG61" s="703"/>
      <c r="AH61" s="703"/>
      <c r="AI61" s="703"/>
      <c r="AJ61" s="967"/>
      <c r="AK61" s="968"/>
      <c r="AL61" s="964"/>
      <c r="AM61" s="964"/>
      <c r="AN61" s="964"/>
      <c r="AO61" s="964"/>
      <c r="AP61" s="964"/>
      <c r="AQ61" s="964"/>
      <c r="AR61" s="964"/>
      <c r="AS61" s="964"/>
      <c r="AT61" s="964"/>
      <c r="AU61" s="964"/>
      <c r="AV61" s="964"/>
      <c r="AW61" s="964"/>
      <c r="AX61" s="964"/>
      <c r="AY61" s="964"/>
      <c r="AZ61" s="969"/>
      <c r="BA61" s="969"/>
      <c r="BB61" s="969"/>
      <c r="BC61" s="969"/>
      <c r="BD61" s="969"/>
      <c r="BE61" s="945"/>
      <c r="BF61" s="945"/>
      <c r="BG61" s="945"/>
      <c r="BH61" s="945"/>
      <c r="BI61" s="946"/>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02"/>
      <c r="CI61" s="703"/>
      <c r="CJ61" s="703"/>
      <c r="CK61" s="703"/>
      <c r="CL61" s="704"/>
      <c r="CM61" s="702"/>
      <c r="CN61" s="703"/>
      <c r="CO61" s="703"/>
      <c r="CP61" s="703"/>
      <c r="CQ61" s="704"/>
      <c r="CR61" s="702"/>
      <c r="CS61" s="703"/>
      <c r="CT61" s="703"/>
      <c r="CU61" s="703"/>
      <c r="CV61" s="704"/>
      <c r="CW61" s="702"/>
      <c r="CX61" s="703"/>
      <c r="CY61" s="703"/>
      <c r="CZ61" s="703"/>
      <c r="DA61" s="704"/>
      <c r="DB61" s="702"/>
      <c r="DC61" s="703"/>
      <c r="DD61" s="703"/>
      <c r="DE61" s="703"/>
      <c r="DF61" s="704"/>
      <c r="DG61" s="702"/>
      <c r="DH61" s="703"/>
      <c r="DI61" s="703"/>
      <c r="DJ61" s="703"/>
      <c r="DK61" s="704"/>
      <c r="DL61" s="702"/>
      <c r="DM61" s="703"/>
      <c r="DN61" s="703"/>
      <c r="DO61" s="703"/>
      <c r="DP61" s="704"/>
      <c r="DQ61" s="702"/>
      <c r="DR61" s="703"/>
      <c r="DS61" s="703"/>
      <c r="DT61" s="703"/>
      <c r="DU61" s="704"/>
      <c r="DV61" s="699"/>
      <c r="DW61" s="700"/>
      <c r="DX61" s="700"/>
      <c r="DY61" s="700"/>
      <c r="DZ61" s="705"/>
      <c r="EA61" s="48"/>
    </row>
    <row r="62" spans="1:131" ht="26.25" customHeight="1" x14ac:dyDescent="0.2">
      <c r="A62" s="52">
        <v>35</v>
      </c>
      <c r="B62" s="699"/>
      <c r="C62" s="700"/>
      <c r="D62" s="700"/>
      <c r="E62" s="700"/>
      <c r="F62" s="700"/>
      <c r="G62" s="700"/>
      <c r="H62" s="700"/>
      <c r="I62" s="700"/>
      <c r="J62" s="700"/>
      <c r="K62" s="700"/>
      <c r="L62" s="700"/>
      <c r="M62" s="700"/>
      <c r="N62" s="700"/>
      <c r="O62" s="700"/>
      <c r="P62" s="701"/>
      <c r="Q62" s="963"/>
      <c r="R62" s="964"/>
      <c r="S62" s="964"/>
      <c r="T62" s="964"/>
      <c r="U62" s="964"/>
      <c r="V62" s="964"/>
      <c r="W62" s="964"/>
      <c r="X62" s="964"/>
      <c r="Y62" s="964"/>
      <c r="Z62" s="964"/>
      <c r="AA62" s="964"/>
      <c r="AB62" s="964"/>
      <c r="AC62" s="964"/>
      <c r="AD62" s="964"/>
      <c r="AE62" s="965"/>
      <c r="AF62" s="966"/>
      <c r="AG62" s="703"/>
      <c r="AH62" s="703"/>
      <c r="AI62" s="703"/>
      <c r="AJ62" s="967"/>
      <c r="AK62" s="968"/>
      <c r="AL62" s="964"/>
      <c r="AM62" s="964"/>
      <c r="AN62" s="964"/>
      <c r="AO62" s="964"/>
      <c r="AP62" s="964"/>
      <c r="AQ62" s="964"/>
      <c r="AR62" s="964"/>
      <c r="AS62" s="964"/>
      <c r="AT62" s="964"/>
      <c r="AU62" s="964"/>
      <c r="AV62" s="964"/>
      <c r="AW62" s="964"/>
      <c r="AX62" s="964"/>
      <c r="AY62" s="964"/>
      <c r="AZ62" s="969"/>
      <c r="BA62" s="969"/>
      <c r="BB62" s="969"/>
      <c r="BC62" s="969"/>
      <c r="BD62" s="969"/>
      <c r="BE62" s="945"/>
      <c r="BF62" s="945"/>
      <c r="BG62" s="945"/>
      <c r="BH62" s="945"/>
      <c r="BI62" s="946"/>
      <c r="BJ62" s="970" t="s">
        <v>460</v>
      </c>
      <c r="BK62" s="971"/>
      <c r="BL62" s="971"/>
      <c r="BM62" s="971"/>
      <c r="BN62" s="972"/>
      <c r="BO62" s="55"/>
      <c r="BP62" s="55"/>
      <c r="BQ62" s="52">
        <v>56</v>
      </c>
      <c r="BR62" s="72"/>
      <c r="BS62" s="699"/>
      <c r="BT62" s="700"/>
      <c r="BU62" s="700"/>
      <c r="BV62" s="700"/>
      <c r="BW62" s="700"/>
      <c r="BX62" s="700"/>
      <c r="BY62" s="700"/>
      <c r="BZ62" s="700"/>
      <c r="CA62" s="700"/>
      <c r="CB62" s="700"/>
      <c r="CC62" s="700"/>
      <c r="CD62" s="700"/>
      <c r="CE62" s="700"/>
      <c r="CF62" s="700"/>
      <c r="CG62" s="701"/>
      <c r="CH62" s="702"/>
      <c r="CI62" s="703"/>
      <c r="CJ62" s="703"/>
      <c r="CK62" s="703"/>
      <c r="CL62" s="704"/>
      <c r="CM62" s="702"/>
      <c r="CN62" s="703"/>
      <c r="CO62" s="703"/>
      <c r="CP62" s="703"/>
      <c r="CQ62" s="704"/>
      <c r="CR62" s="702"/>
      <c r="CS62" s="703"/>
      <c r="CT62" s="703"/>
      <c r="CU62" s="703"/>
      <c r="CV62" s="704"/>
      <c r="CW62" s="702"/>
      <c r="CX62" s="703"/>
      <c r="CY62" s="703"/>
      <c r="CZ62" s="703"/>
      <c r="DA62" s="704"/>
      <c r="DB62" s="702"/>
      <c r="DC62" s="703"/>
      <c r="DD62" s="703"/>
      <c r="DE62" s="703"/>
      <c r="DF62" s="704"/>
      <c r="DG62" s="702"/>
      <c r="DH62" s="703"/>
      <c r="DI62" s="703"/>
      <c r="DJ62" s="703"/>
      <c r="DK62" s="704"/>
      <c r="DL62" s="702"/>
      <c r="DM62" s="703"/>
      <c r="DN62" s="703"/>
      <c r="DO62" s="703"/>
      <c r="DP62" s="704"/>
      <c r="DQ62" s="702"/>
      <c r="DR62" s="703"/>
      <c r="DS62" s="703"/>
      <c r="DT62" s="703"/>
      <c r="DU62" s="704"/>
      <c r="DV62" s="699"/>
      <c r="DW62" s="700"/>
      <c r="DX62" s="700"/>
      <c r="DY62" s="700"/>
      <c r="DZ62" s="705"/>
      <c r="EA62" s="48"/>
    </row>
    <row r="63" spans="1:131" ht="26.25" customHeight="1" x14ac:dyDescent="0.2">
      <c r="A63" s="53" t="s">
        <v>242</v>
      </c>
      <c r="B63" s="921" t="s">
        <v>371</v>
      </c>
      <c r="C63" s="922"/>
      <c r="D63" s="922"/>
      <c r="E63" s="922"/>
      <c r="F63" s="922"/>
      <c r="G63" s="922"/>
      <c r="H63" s="922"/>
      <c r="I63" s="922"/>
      <c r="J63" s="922"/>
      <c r="K63" s="922"/>
      <c r="L63" s="922"/>
      <c r="M63" s="922"/>
      <c r="N63" s="922"/>
      <c r="O63" s="922"/>
      <c r="P63" s="923"/>
      <c r="Q63" s="931"/>
      <c r="R63" s="932"/>
      <c r="S63" s="932"/>
      <c r="T63" s="932"/>
      <c r="U63" s="932"/>
      <c r="V63" s="932"/>
      <c r="W63" s="932"/>
      <c r="X63" s="932"/>
      <c r="Y63" s="932"/>
      <c r="Z63" s="932"/>
      <c r="AA63" s="932"/>
      <c r="AB63" s="932"/>
      <c r="AC63" s="932"/>
      <c r="AD63" s="932"/>
      <c r="AE63" s="956"/>
      <c r="AF63" s="957">
        <v>5471</v>
      </c>
      <c r="AG63" s="933"/>
      <c r="AH63" s="933"/>
      <c r="AI63" s="933"/>
      <c r="AJ63" s="958"/>
      <c r="AK63" s="959"/>
      <c r="AL63" s="932"/>
      <c r="AM63" s="932"/>
      <c r="AN63" s="932"/>
      <c r="AO63" s="932"/>
      <c r="AP63" s="933">
        <v>9756</v>
      </c>
      <c r="AQ63" s="933"/>
      <c r="AR63" s="933"/>
      <c r="AS63" s="933"/>
      <c r="AT63" s="933"/>
      <c r="AU63" s="933">
        <v>5175</v>
      </c>
      <c r="AV63" s="933"/>
      <c r="AW63" s="933"/>
      <c r="AX63" s="933"/>
      <c r="AY63" s="933"/>
      <c r="AZ63" s="960"/>
      <c r="BA63" s="960"/>
      <c r="BB63" s="960"/>
      <c r="BC63" s="960"/>
      <c r="BD63" s="960"/>
      <c r="BE63" s="934"/>
      <c r="BF63" s="934"/>
      <c r="BG63" s="934"/>
      <c r="BH63" s="934"/>
      <c r="BI63" s="935"/>
      <c r="BJ63" s="961" t="s">
        <v>140</v>
      </c>
      <c r="BK63" s="928"/>
      <c r="BL63" s="928"/>
      <c r="BM63" s="928"/>
      <c r="BN63" s="962"/>
      <c r="BO63" s="55"/>
      <c r="BP63" s="55"/>
      <c r="BQ63" s="52">
        <v>57</v>
      </c>
      <c r="BR63" s="72"/>
      <c r="BS63" s="699"/>
      <c r="BT63" s="700"/>
      <c r="BU63" s="700"/>
      <c r="BV63" s="700"/>
      <c r="BW63" s="700"/>
      <c r="BX63" s="700"/>
      <c r="BY63" s="700"/>
      <c r="BZ63" s="700"/>
      <c r="CA63" s="700"/>
      <c r="CB63" s="700"/>
      <c r="CC63" s="700"/>
      <c r="CD63" s="700"/>
      <c r="CE63" s="700"/>
      <c r="CF63" s="700"/>
      <c r="CG63" s="701"/>
      <c r="CH63" s="702"/>
      <c r="CI63" s="703"/>
      <c r="CJ63" s="703"/>
      <c r="CK63" s="703"/>
      <c r="CL63" s="704"/>
      <c r="CM63" s="702"/>
      <c r="CN63" s="703"/>
      <c r="CO63" s="703"/>
      <c r="CP63" s="703"/>
      <c r="CQ63" s="704"/>
      <c r="CR63" s="702"/>
      <c r="CS63" s="703"/>
      <c r="CT63" s="703"/>
      <c r="CU63" s="703"/>
      <c r="CV63" s="704"/>
      <c r="CW63" s="702"/>
      <c r="CX63" s="703"/>
      <c r="CY63" s="703"/>
      <c r="CZ63" s="703"/>
      <c r="DA63" s="704"/>
      <c r="DB63" s="702"/>
      <c r="DC63" s="703"/>
      <c r="DD63" s="703"/>
      <c r="DE63" s="703"/>
      <c r="DF63" s="704"/>
      <c r="DG63" s="702"/>
      <c r="DH63" s="703"/>
      <c r="DI63" s="703"/>
      <c r="DJ63" s="703"/>
      <c r="DK63" s="704"/>
      <c r="DL63" s="702"/>
      <c r="DM63" s="703"/>
      <c r="DN63" s="703"/>
      <c r="DO63" s="703"/>
      <c r="DP63" s="704"/>
      <c r="DQ63" s="702"/>
      <c r="DR63" s="703"/>
      <c r="DS63" s="703"/>
      <c r="DT63" s="703"/>
      <c r="DU63" s="704"/>
      <c r="DV63" s="699"/>
      <c r="DW63" s="700"/>
      <c r="DX63" s="700"/>
      <c r="DY63" s="700"/>
      <c r="DZ63" s="705"/>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02"/>
      <c r="CI64" s="703"/>
      <c r="CJ64" s="703"/>
      <c r="CK64" s="703"/>
      <c r="CL64" s="704"/>
      <c r="CM64" s="702"/>
      <c r="CN64" s="703"/>
      <c r="CO64" s="703"/>
      <c r="CP64" s="703"/>
      <c r="CQ64" s="704"/>
      <c r="CR64" s="702"/>
      <c r="CS64" s="703"/>
      <c r="CT64" s="703"/>
      <c r="CU64" s="703"/>
      <c r="CV64" s="704"/>
      <c r="CW64" s="702"/>
      <c r="CX64" s="703"/>
      <c r="CY64" s="703"/>
      <c r="CZ64" s="703"/>
      <c r="DA64" s="704"/>
      <c r="DB64" s="702"/>
      <c r="DC64" s="703"/>
      <c r="DD64" s="703"/>
      <c r="DE64" s="703"/>
      <c r="DF64" s="704"/>
      <c r="DG64" s="702"/>
      <c r="DH64" s="703"/>
      <c r="DI64" s="703"/>
      <c r="DJ64" s="703"/>
      <c r="DK64" s="704"/>
      <c r="DL64" s="702"/>
      <c r="DM64" s="703"/>
      <c r="DN64" s="703"/>
      <c r="DO64" s="703"/>
      <c r="DP64" s="704"/>
      <c r="DQ64" s="702"/>
      <c r="DR64" s="703"/>
      <c r="DS64" s="703"/>
      <c r="DT64" s="703"/>
      <c r="DU64" s="704"/>
      <c r="DV64" s="699"/>
      <c r="DW64" s="700"/>
      <c r="DX64" s="700"/>
      <c r="DY64" s="700"/>
      <c r="DZ64" s="705"/>
      <c r="EA64" s="48"/>
    </row>
    <row r="65" spans="1:131" ht="26.25" customHeight="1" x14ac:dyDescent="0.2">
      <c r="A65" s="56" t="s">
        <v>448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02"/>
      <c r="CI65" s="703"/>
      <c r="CJ65" s="703"/>
      <c r="CK65" s="703"/>
      <c r="CL65" s="704"/>
      <c r="CM65" s="702"/>
      <c r="CN65" s="703"/>
      <c r="CO65" s="703"/>
      <c r="CP65" s="703"/>
      <c r="CQ65" s="704"/>
      <c r="CR65" s="702"/>
      <c r="CS65" s="703"/>
      <c r="CT65" s="703"/>
      <c r="CU65" s="703"/>
      <c r="CV65" s="704"/>
      <c r="CW65" s="702"/>
      <c r="CX65" s="703"/>
      <c r="CY65" s="703"/>
      <c r="CZ65" s="703"/>
      <c r="DA65" s="704"/>
      <c r="DB65" s="702"/>
      <c r="DC65" s="703"/>
      <c r="DD65" s="703"/>
      <c r="DE65" s="703"/>
      <c r="DF65" s="704"/>
      <c r="DG65" s="702"/>
      <c r="DH65" s="703"/>
      <c r="DI65" s="703"/>
      <c r="DJ65" s="703"/>
      <c r="DK65" s="704"/>
      <c r="DL65" s="702"/>
      <c r="DM65" s="703"/>
      <c r="DN65" s="703"/>
      <c r="DO65" s="703"/>
      <c r="DP65" s="704"/>
      <c r="DQ65" s="702"/>
      <c r="DR65" s="703"/>
      <c r="DS65" s="703"/>
      <c r="DT65" s="703"/>
      <c r="DU65" s="704"/>
      <c r="DV65" s="699"/>
      <c r="DW65" s="700"/>
      <c r="DX65" s="700"/>
      <c r="DY65" s="700"/>
      <c r="DZ65" s="705"/>
      <c r="EA65" s="48"/>
    </row>
    <row r="66" spans="1:131" ht="26.25" customHeight="1" x14ac:dyDescent="0.2">
      <c r="A66" s="682" t="s">
        <v>408</v>
      </c>
      <c r="B66" s="683"/>
      <c r="C66" s="683"/>
      <c r="D66" s="683"/>
      <c r="E66" s="683"/>
      <c r="F66" s="683"/>
      <c r="G66" s="683"/>
      <c r="H66" s="683"/>
      <c r="I66" s="683"/>
      <c r="J66" s="683"/>
      <c r="K66" s="683"/>
      <c r="L66" s="683"/>
      <c r="M66" s="683"/>
      <c r="N66" s="683"/>
      <c r="O66" s="683"/>
      <c r="P66" s="684"/>
      <c r="Q66" s="674" t="s">
        <v>451</v>
      </c>
      <c r="R66" s="675"/>
      <c r="S66" s="675"/>
      <c r="T66" s="675"/>
      <c r="U66" s="676"/>
      <c r="V66" s="674" t="s">
        <v>452</v>
      </c>
      <c r="W66" s="675"/>
      <c r="X66" s="675"/>
      <c r="Y66" s="675"/>
      <c r="Z66" s="676"/>
      <c r="AA66" s="674" t="s">
        <v>453</v>
      </c>
      <c r="AB66" s="675"/>
      <c r="AC66" s="675"/>
      <c r="AD66" s="675"/>
      <c r="AE66" s="676"/>
      <c r="AF66" s="694" t="s">
        <v>238</v>
      </c>
      <c r="AG66" s="689"/>
      <c r="AH66" s="689"/>
      <c r="AI66" s="689"/>
      <c r="AJ66" s="695"/>
      <c r="AK66" s="674" t="s">
        <v>384</v>
      </c>
      <c r="AL66" s="683"/>
      <c r="AM66" s="683"/>
      <c r="AN66" s="683"/>
      <c r="AO66" s="684"/>
      <c r="AP66" s="674" t="s">
        <v>352</v>
      </c>
      <c r="AQ66" s="675"/>
      <c r="AR66" s="675"/>
      <c r="AS66" s="675"/>
      <c r="AT66" s="676"/>
      <c r="AU66" s="674" t="s">
        <v>461</v>
      </c>
      <c r="AV66" s="675"/>
      <c r="AW66" s="675"/>
      <c r="AX66" s="675"/>
      <c r="AY66" s="676"/>
      <c r="AZ66" s="674" t="s">
        <v>442</v>
      </c>
      <c r="BA66" s="675"/>
      <c r="BB66" s="675"/>
      <c r="BC66" s="675"/>
      <c r="BD66" s="680"/>
      <c r="BE66" s="55"/>
      <c r="BF66" s="55"/>
      <c r="BG66" s="55"/>
      <c r="BH66" s="55"/>
      <c r="BI66" s="55"/>
      <c r="BJ66" s="55"/>
      <c r="BK66" s="55"/>
      <c r="BL66" s="55"/>
      <c r="BM66" s="55"/>
      <c r="BN66" s="55"/>
      <c r="BO66" s="55"/>
      <c r="BP66" s="55"/>
      <c r="BQ66" s="52">
        <v>60</v>
      </c>
      <c r="BR66" s="73"/>
      <c r="BS66" s="914"/>
      <c r="BT66" s="915"/>
      <c r="BU66" s="915"/>
      <c r="BV66" s="915"/>
      <c r="BW66" s="915"/>
      <c r="BX66" s="915"/>
      <c r="BY66" s="915"/>
      <c r="BZ66" s="915"/>
      <c r="CA66" s="915"/>
      <c r="CB66" s="915"/>
      <c r="CC66" s="915"/>
      <c r="CD66" s="915"/>
      <c r="CE66" s="915"/>
      <c r="CF66" s="915"/>
      <c r="CG66" s="916"/>
      <c r="CH66" s="917"/>
      <c r="CI66" s="918"/>
      <c r="CJ66" s="918"/>
      <c r="CK66" s="918"/>
      <c r="CL66" s="919"/>
      <c r="CM66" s="917"/>
      <c r="CN66" s="918"/>
      <c r="CO66" s="918"/>
      <c r="CP66" s="918"/>
      <c r="CQ66" s="919"/>
      <c r="CR66" s="917"/>
      <c r="CS66" s="918"/>
      <c r="CT66" s="918"/>
      <c r="CU66" s="918"/>
      <c r="CV66" s="919"/>
      <c r="CW66" s="917"/>
      <c r="CX66" s="918"/>
      <c r="CY66" s="918"/>
      <c r="CZ66" s="918"/>
      <c r="DA66" s="919"/>
      <c r="DB66" s="917"/>
      <c r="DC66" s="918"/>
      <c r="DD66" s="918"/>
      <c r="DE66" s="918"/>
      <c r="DF66" s="919"/>
      <c r="DG66" s="917"/>
      <c r="DH66" s="918"/>
      <c r="DI66" s="918"/>
      <c r="DJ66" s="918"/>
      <c r="DK66" s="919"/>
      <c r="DL66" s="917"/>
      <c r="DM66" s="918"/>
      <c r="DN66" s="918"/>
      <c r="DO66" s="918"/>
      <c r="DP66" s="919"/>
      <c r="DQ66" s="917"/>
      <c r="DR66" s="918"/>
      <c r="DS66" s="918"/>
      <c r="DT66" s="918"/>
      <c r="DU66" s="919"/>
      <c r="DV66" s="914"/>
      <c r="DW66" s="915"/>
      <c r="DX66" s="915"/>
      <c r="DY66" s="915"/>
      <c r="DZ66" s="920"/>
      <c r="EA66" s="48"/>
    </row>
    <row r="67" spans="1:131" ht="26.25" customHeight="1" x14ac:dyDescent="0.2">
      <c r="A67" s="685"/>
      <c r="B67" s="686"/>
      <c r="C67" s="686"/>
      <c r="D67" s="686"/>
      <c r="E67" s="686"/>
      <c r="F67" s="686"/>
      <c r="G67" s="686"/>
      <c r="H67" s="686"/>
      <c r="I67" s="686"/>
      <c r="J67" s="686"/>
      <c r="K67" s="686"/>
      <c r="L67" s="686"/>
      <c r="M67" s="686"/>
      <c r="N67" s="686"/>
      <c r="O67" s="686"/>
      <c r="P67" s="687"/>
      <c r="Q67" s="677"/>
      <c r="R67" s="678"/>
      <c r="S67" s="678"/>
      <c r="T67" s="678"/>
      <c r="U67" s="679"/>
      <c r="V67" s="677"/>
      <c r="W67" s="678"/>
      <c r="X67" s="678"/>
      <c r="Y67" s="678"/>
      <c r="Z67" s="679"/>
      <c r="AA67" s="677"/>
      <c r="AB67" s="678"/>
      <c r="AC67" s="678"/>
      <c r="AD67" s="678"/>
      <c r="AE67" s="679"/>
      <c r="AF67" s="696"/>
      <c r="AG67" s="692"/>
      <c r="AH67" s="692"/>
      <c r="AI67" s="692"/>
      <c r="AJ67" s="697"/>
      <c r="AK67" s="698"/>
      <c r="AL67" s="686"/>
      <c r="AM67" s="686"/>
      <c r="AN67" s="686"/>
      <c r="AO67" s="687"/>
      <c r="AP67" s="677"/>
      <c r="AQ67" s="678"/>
      <c r="AR67" s="678"/>
      <c r="AS67" s="678"/>
      <c r="AT67" s="679"/>
      <c r="AU67" s="677"/>
      <c r="AV67" s="678"/>
      <c r="AW67" s="678"/>
      <c r="AX67" s="678"/>
      <c r="AY67" s="679"/>
      <c r="AZ67" s="677"/>
      <c r="BA67" s="678"/>
      <c r="BB67" s="678"/>
      <c r="BC67" s="678"/>
      <c r="BD67" s="681"/>
      <c r="BE67" s="55"/>
      <c r="BF67" s="55"/>
      <c r="BG67" s="55"/>
      <c r="BH67" s="55"/>
      <c r="BI67" s="55"/>
      <c r="BJ67" s="55"/>
      <c r="BK67" s="55"/>
      <c r="BL67" s="55"/>
      <c r="BM67" s="55"/>
      <c r="BN67" s="55"/>
      <c r="BO67" s="55"/>
      <c r="BP67" s="55"/>
      <c r="BQ67" s="52">
        <v>61</v>
      </c>
      <c r="BR67" s="73"/>
      <c r="BS67" s="914"/>
      <c r="BT67" s="915"/>
      <c r="BU67" s="915"/>
      <c r="BV67" s="915"/>
      <c r="BW67" s="915"/>
      <c r="BX67" s="915"/>
      <c r="BY67" s="915"/>
      <c r="BZ67" s="915"/>
      <c r="CA67" s="915"/>
      <c r="CB67" s="915"/>
      <c r="CC67" s="915"/>
      <c r="CD67" s="915"/>
      <c r="CE67" s="915"/>
      <c r="CF67" s="915"/>
      <c r="CG67" s="916"/>
      <c r="CH67" s="917"/>
      <c r="CI67" s="918"/>
      <c r="CJ67" s="918"/>
      <c r="CK67" s="918"/>
      <c r="CL67" s="919"/>
      <c r="CM67" s="917"/>
      <c r="CN67" s="918"/>
      <c r="CO67" s="918"/>
      <c r="CP67" s="918"/>
      <c r="CQ67" s="919"/>
      <c r="CR67" s="917"/>
      <c r="CS67" s="918"/>
      <c r="CT67" s="918"/>
      <c r="CU67" s="918"/>
      <c r="CV67" s="919"/>
      <c r="CW67" s="917"/>
      <c r="CX67" s="918"/>
      <c r="CY67" s="918"/>
      <c r="CZ67" s="918"/>
      <c r="DA67" s="919"/>
      <c r="DB67" s="917"/>
      <c r="DC67" s="918"/>
      <c r="DD67" s="918"/>
      <c r="DE67" s="918"/>
      <c r="DF67" s="919"/>
      <c r="DG67" s="917"/>
      <c r="DH67" s="918"/>
      <c r="DI67" s="918"/>
      <c r="DJ67" s="918"/>
      <c r="DK67" s="919"/>
      <c r="DL67" s="917"/>
      <c r="DM67" s="918"/>
      <c r="DN67" s="918"/>
      <c r="DO67" s="918"/>
      <c r="DP67" s="919"/>
      <c r="DQ67" s="917"/>
      <c r="DR67" s="918"/>
      <c r="DS67" s="918"/>
      <c r="DT67" s="918"/>
      <c r="DU67" s="919"/>
      <c r="DV67" s="914"/>
      <c r="DW67" s="915"/>
      <c r="DX67" s="915"/>
      <c r="DY67" s="915"/>
      <c r="DZ67" s="920"/>
      <c r="EA67" s="48"/>
    </row>
    <row r="68" spans="1:131" ht="26.25" customHeight="1" x14ac:dyDescent="0.2">
      <c r="A68" s="51">
        <v>1</v>
      </c>
      <c r="B68" s="949" t="s">
        <v>527</v>
      </c>
      <c r="C68" s="950"/>
      <c r="D68" s="950"/>
      <c r="E68" s="950"/>
      <c r="F68" s="950"/>
      <c r="G68" s="950"/>
      <c r="H68" s="950"/>
      <c r="I68" s="950"/>
      <c r="J68" s="950"/>
      <c r="K68" s="950"/>
      <c r="L68" s="950"/>
      <c r="M68" s="950"/>
      <c r="N68" s="950"/>
      <c r="O68" s="950"/>
      <c r="P68" s="951"/>
      <c r="Q68" s="952">
        <v>5368</v>
      </c>
      <c r="R68" s="953"/>
      <c r="S68" s="953"/>
      <c r="T68" s="953"/>
      <c r="U68" s="953"/>
      <c r="V68" s="953">
        <v>5368</v>
      </c>
      <c r="W68" s="953"/>
      <c r="X68" s="953"/>
      <c r="Y68" s="953"/>
      <c r="Z68" s="953"/>
      <c r="AA68" s="953" t="s">
        <v>140</v>
      </c>
      <c r="AB68" s="953"/>
      <c r="AC68" s="953"/>
      <c r="AD68" s="953"/>
      <c r="AE68" s="953"/>
      <c r="AF68" s="953">
        <v>1175</v>
      </c>
      <c r="AG68" s="953"/>
      <c r="AH68" s="953"/>
      <c r="AI68" s="953"/>
      <c r="AJ68" s="953"/>
      <c r="AK68" s="953">
        <v>1099</v>
      </c>
      <c r="AL68" s="953"/>
      <c r="AM68" s="953"/>
      <c r="AN68" s="953"/>
      <c r="AO68" s="953"/>
      <c r="AP68" s="953">
        <v>892</v>
      </c>
      <c r="AQ68" s="953"/>
      <c r="AR68" s="953"/>
      <c r="AS68" s="953"/>
      <c r="AT68" s="953"/>
      <c r="AU68" s="953">
        <v>17</v>
      </c>
      <c r="AV68" s="953"/>
      <c r="AW68" s="953"/>
      <c r="AX68" s="953"/>
      <c r="AY68" s="953"/>
      <c r="AZ68" s="954"/>
      <c r="BA68" s="954"/>
      <c r="BB68" s="954"/>
      <c r="BC68" s="954"/>
      <c r="BD68" s="955"/>
      <c r="BE68" s="55"/>
      <c r="BF68" s="55"/>
      <c r="BG68" s="55"/>
      <c r="BH68" s="55"/>
      <c r="BI68" s="55"/>
      <c r="BJ68" s="55"/>
      <c r="BK68" s="55"/>
      <c r="BL68" s="55"/>
      <c r="BM68" s="55"/>
      <c r="BN68" s="55"/>
      <c r="BO68" s="55"/>
      <c r="BP68" s="55"/>
      <c r="BQ68" s="52">
        <v>62</v>
      </c>
      <c r="BR68" s="73"/>
      <c r="BS68" s="914"/>
      <c r="BT68" s="915"/>
      <c r="BU68" s="915"/>
      <c r="BV68" s="915"/>
      <c r="BW68" s="915"/>
      <c r="BX68" s="915"/>
      <c r="BY68" s="915"/>
      <c r="BZ68" s="915"/>
      <c r="CA68" s="915"/>
      <c r="CB68" s="915"/>
      <c r="CC68" s="915"/>
      <c r="CD68" s="915"/>
      <c r="CE68" s="915"/>
      <c r="CF68" s="915"/>
      <c r="CG68" s="916"/>
      <c r="CH68" s="917"/>
      <c r="CI68" s="918"/>
      <c r="CJ68" s="918"/>
      <c r="CK68" s="918"/>
      <c r="CL68" s="919"/>
      <c r="CM68" s="917"/>
      <c r="CN68" s="918"/>
      <c r="CO68" s="918"/>
      <c r="CP68" s="918"/>
      <c r="CQ68" s="919"/>
      <c r="CR68" s="917"/>
      <c r="CS68" s="918"/>
      <c r="CT68" s="918"/>
      <c r="CU68" s="918"/>
      <c r="CV68" s="919"/>
      <c r="CW68" s="917"/>
      <c r="CX68" s="918"/>
      <c r="CY68" s="918"/>
      <c r="CZ68" s="918"/>
      <c r="DA68" s="919"/>
      <c r="DB68" s="917"/>
      <c r="DC68" s="918"/>
      <c r="DD68" s="918"/>
      <c r="DE68" s="918"/>
      <c r="DF68" s="919"/>
      <c r="DG68" s="917"/>
      <c r="DH68" s="918"/>
      <c r="DI68" s="918"/>
      <c r="DJ68" s="918"/>
      <c r="DK68" s="919"/>
      <c r="DL68" s="917"/>
      <c r="DM68" s="918"/>
      <c r="DN68" s="918"/>
      <c r="DO68" s="918"/>
      <c r="DP68" s="919"/>
      <c r="DQ68" s="917"/>
      <c r="DR68" s="918"/>
      <c r="DS68" s="918"/>
      <c r="DT68" s="918"/>
      <c r="DU68" s="919"/>
      <c r="DV68" s="914"/>
      <c r="DW68" s="915"/>
      <c r="DX68" s="915"/>
      <c r="DY68" s="915"/>
      <c r="DZ68" s="920"/>
      <c r="EA68" s="48"/>
    </row>
    <row r="69" spans="1:131" ht="26.25" customHeight="1" x14ac:dyDescent="0.2">
      <c r="A69" s="52">
        <v>2</v>
      </c>
      <c r="B69" s="699" t="s">
        <v>515</v>
      </c>
      <c r="C69" s="700"/>
      <c r="D69" s="700"/>
      <c r="E69" s="700"/>
      <c r="F69" s="700"/>
      <c r="G69" s="700"/>
      <c r="H69" s="700"/>
      <c r="I69" s="700"/>
      <c r="J69" s="700"/>
      <c r="K69" s="700"/>
      <c r="L69" s="700"/>
      <c r="M69" s="700"/>
      <c r="N69" s="700"/>
      <c r="O69" s="700"/>
      <c r="P69" s="701"/>
      <c r="Q69" s="943">
        <v>327</v>
      </c>
      <c r="R69" s="944"/>
      <c r="S69" s="944"/>
      <c r="T69" s="944"/>
      <c r="U69" s="944"/>
      <c r="V69" s="944">
        <v>293</v>
      </c>
      <c r="W69" s="944"/>
      <c r="X69" s="944"/>
      <c r="Y69" s="944"/>
      <c r="Z69" s="944"/>
      <c r="AA69" s="944">
        <v>34</v>
      </c>
      <c r="AB69" s="944"/>
      <c r="AC69" s="944"/>
      <c r="AD69" s="944"/>
      <c r="AE69" s="944"/>
      <c r="AF69" s="944">
        <v>28</v>
      </c>
      <c r="AG69" s="944"/>
      <c r="AH69" s="944"/>
      <c r="AI69" s="944"/>
      <c r="AJ69" s="944"/>
      <c r="AK69" s="944">
        <v>28</v>
      </c>
      <c r="AL69" s="944"/>
      <c r="AM69" s="944"/>
      <c r="AN69" s="944"/>
      <c r="AO69" s="944"/>
      <c r="AP69" s="944" t="s">
        <v>140</v>
      </c>
      <c r="AQ69" s="944"/>
      <c r="AR69" s="944"/>
      <c r="AS69" s="944"/>
      <c r="AT69" s="944"/>
      <c r="AU69" s="944" t="s">
        <v>140</v>
      </c>
      <c r="AV69" s="944"/>
      <c r="AW69" s="944"/>
      <c r="AX69" s="944"/>
      <c r="AY69" s="944"/>
      <c r="AZ69" s="945"/>
      <c r="BA69" s="945"/>
      <c r="BB69" s="945"/>
      <c r="BC69" s="945"/>
      <c r="BD69" s="946"/>
      <c r="BE69" s="55"/>
      <c r="BF69" s="55"/>
      <c r="BG69" s="55"/>
      <c r="BH69" s="55"/>
      <c r="BI69" s="55"/>
      <c r="BJ69" s="55"/>
      <c r="BK69" s="55"/>
      <c r="BL69" s="55"/>
      <c r="BM69" s="55"/>
      <c r="BN69" s="55"/>
      <c r="BO69" s="55"/>
      <c r="BP69" s="55"/>
      <c r="BQ69" s="52">
        <v>63</v>
      </c>
      <c r="BR69" s="73"/>
      <c r="BS69" s="914"/>
      <c r="BT69" s="915"/>
      <c r="BU69" s="915"/>
      <c r="BV69" s="915"/>
      <c r="BW69" s="915"/>
      <c r="BX69" s="915"/>
      <c r="BY69" s="915"/>
      <c r="BZ69" s="915"/>
      <c r="CA69" s="915"/>
      <c r="CB69" s="915"/>
      <c r="CC69" s="915"/>
      <c r="CD69" s="915"/>
      <c r="CE69" s="915"/>
      <c r="CF69" s="915"/>
      <c r="CG69" s="916"/>
      <c r="CH69" s="917"/>
      <c r="CI69" s="918"/>
      <c r="CJ69" s="918"/>
      <c r="CK69" s="918"/>
      <c r="CL69" s="919"/>
      <c r="CM69" s="917"/>
      <c r="CN69" s="918"/>
      <c r="CO69" s="918"/>
      <c r="CP69" s="918"/>
      <c r="CQ69" s="919"/>
      <c r="CR69" s="917"/>
      <c r="CS69" s="918"/>
      <c r="CT69" s="918"/>
      <c r="CU69" s="918"/>
      <c r="CV69" s="919"/>
      <c r="CW69" s="917"/>
      <c r="CX69" s="918"/>
      <c r="CY69" s="918"/>
      <c r="CZ69" s="918"/>
      <c r="DA69" s="919"/>
      <c r="DB69" s="917"/>
      <c r="DC69" s="918"/>
      <c r="DD69" s="918"/>
      <c r="DE69" s="918"/>
      <c r="DF69" s="919"/>
      <c r="DG69" s="917"/>
      <c r="DH69" s="918"/>
      <c r="DI69" s="918"/>
      <c r="DJ69" s="918"/>
      <c r="DK69" s="919"/>
      <c r="DL69" s="917"/>
      <c r="DM69" s="918"/>
      <c r="DN69" s="918"/>
      <c r="DO69" s="918"/>
      <c r="DP69" s="919"/>
      <c r="DQ69" s="917"/>
      <c r="DR69" s="918"/>
      <c r="DS69" s="918"/>
      <c r="DT69" s="918"/>
      <c r="DU69" s="919"/>
      <c r="DV69" s="914"/>
      <c r="DW69" s="915"/>
      <c r="DX69" s="915"/>
      <c r="DY69" s="915"/>
      <c r="DZ69" s="920"/>
      <c r="EA69" s="48"/>
    </row>
    <row r="70" spans="1:131" ht="26.25" customHeight="1" x14ac:dyDescent="0.2">
      <c r="A70" s="52">
        <v>3</v>
      </c>
      <c r="B70" s="699" t="s">
        <v>57</v>
      </c>
      <c r="C70" s="700"/>
      <c r="D70" s="700"/>
      <c r="E70" s="700"/>
      <c r="F70" s="700"/>
      <c r="G70" s="700"/>
      <c r="H70" s="700"/>
      <c r="I70" s="700"/>
      <c r="J70" s="700"/>
      <c r="K70" s="700"/>
      <c r="L70" s="700"/>
      <c r="M70" s="700"/>
      <c r="N70" s="700"/>
      <c r="O70" s="700"/>
      <c r="P70" s="701"/>
      <c r="Q70" s="943">
        <v>587</v>
      </c>
      <c r="R70" s="944"/>
      <c r="S70" s="944"/>
      <c r="T70" s="944"/>
      <c r="U70" s="944"/>
      <c r="V70" s="944">
        <v>554</v>
      </c>
      <c r="W70" s="944"/>
      <c r="X70" s="944"/>
      <c r="Y70" s="944"/>
      <c r="Z70" s="944"/>
      <c r="AA70" s="944">
        <v>33</v>
      </c>
      <c r="AB70" s="944"/>
      <c r="AC70" s="944"/>
      <c r="AD70" s="944"/>
      <c r="AE70" s="944"/>
      <c r="AF70" s="944">
        <v>33</v>
      </c>
      <c r="AG70" s="944"/>
      <c r="AH70" s="944"/>
      <c r="AI70" s="944"/>
      <c r="AJ70" s="944"/>
      <c r="AK70" s="944">
        <v>46</v>
      </c>
      <c r="AL70" s="944"/>
      <c r="AM70" s="944"/>
      <c r="AN70" s="944"/>
      <c r="AO70" s="944"/>
      <c r="AP70" s="944" t="s">
        <v>140</v>
      </c>
      <c r="AQ70" s="944"/>
      <c r="AR70" s="944"/>
      <c r="AS70" s="944"/>
      <c r="AT70" s="944"/>
      <c r="AU70" s="944" t="s">
        <v>140</v>
      </c>
      <c r="AV70" s="944"/>
      <c r="AW70" s="944"/>
      <c r="AX70" s="944"/>
      <c r="AY70" s="944"/>
      <c r="AZ70" s="945"/>
      <c r="BA70" s="945"/>
      <c r="BB70" s="945"/>
      <c r="BC70" s="945"/>
      <c r="BD70" s="946"/>
      <c r="BE70" s="55"/>
      <c r="BF70" s="55"/>
      <c r="BG70" s="55"/>
      <c r="BH70" s="55"/>
      <c r="BI70" s="55"/>
      <c r="BJ70" s="55"/>
      <c r="BK70" s="55"/>
      <c r="BL70" s="55"/>
      <c r="BM70" s="55"/>
      <c r="BN70" s="55"/>
      <c r="BO70" s="55"/>
      <c r="BP70" s="55"/>
      <c r="BQ70" s="52">
        <v>64</v>
      </c>
      <c r="BR70" s="73"/>
      <c r="BS70" s="914"/>
      <c r="BT70" s="915"/>
      <c r="BU70" s="915"/>
      <c r="BV70" s="915"/>
      <c r="BW70" s="915"/>
      <c r="BX70" s="915"/>
      <c r="BY70" s="915"/>
      <c r="BZ70" s="915"/>
      <c r="CA70" s="915"/>
      <c r="CB70" s="915"/>
      <c r="CC70" s="915"/>
      <c r="CD70" s="915"/>
      <c r="CE70" s="915"/>
      <c r="CF70" s="915"/>
      <c r="CG70" s="916"/>
      <c r="CH70" s="917"/>
      <c r="CI70" s="918"/>
      <c r="CJ70" s="918"/>
      <c r="CK70" s="918"/>
      <c r="CL70" s="919"/>
      <c r="CM70" s="917"/>
      <c r="CN70" s="918"/>
      <c r="CO70" s="918"/>
      <c r="CP70" s="918"/>
      <c r="CQ70" s="919"/>
      <c r="CR70" s="917"/>
      <c r="CS70" s="918"/>
      <c r="CT70" s="918"/>
      <c r="CU70" s="918"/>
      <c r="CV70" s="919"/>
      <c r="CW70" s="917"/>
      <c r="CX70" s="918"/>
      <c r="CY70" s="918"/>
      <c r="CZ70" s="918"/>
      <c r="DA70" s="919"/>
      <c r="DB70" s="917"/>
      <c r="DC70" s="918"/>
      <c r="DD70" s="918"/>
      <c r="DE70" s="918"/>
      <c r="DF70" s="919"/>
      <c r="DG70" s="917"/>
      <c r="DH70" s="918"/>
      <c r="DI70" s="918"/>
      <c r="DJ70" s="918"/>
      <c r="DK70" s="919"/>
      <c r="DL70" s="917"/>
      <c r="DM70" s="918"/>
      <c r="DN70" s="918"/>
      <c r="DO70" s="918"/>
      <c r="DP70" s="919"/>
      <c r="DQ70" s="917"/>
      <c r="DR70" s="918"/>
      <c r="DS70" s="918"/>
      <c r="DT70" s="918"/>
      <c r="DU70" s="919"/>
      <c r="DV70" s="914"/>
      <c r="DW70" s="915"/>
      <c r="DX70" s="915"/>
      <c r="DY70" s="915"/>
      <c r="DZ70" s="920"/>
      <c r="EA70" s="48"/>
    </row>
    <row r="71" spans="1:131" ht="26.25" customHeight="1" x14ac:dyDescent="0.2">
      <c r="A71" s="52">
        <v>4</v>
      </c>
      <c r="B71" s="699" t="s">
        <v>528</v>
      </c>
      <c r="C71" s="700"/>
      <c r="D71" s="700"/>
      <c r="E71" s="700"/>
      <c r="F71" s="700"/>
      <c r="G71" s="700"/>
      <c r="H71" s="700"/>
      <c r="I71" s="700"/>
      <c r="J71" s="700"/>
      <c r="K71" s="700"/>
      <c r="L71" s="700"/>
      <c r="M71" s="700"/>
      <c r="N71" s="700"/>
      <c r="O71" s="700"/>
      <c r="P71" s="701"/>
      <c r="Q71" s="943">
        <v>308</v>
      </c>
      <c r="R71" s="944"/>
      <c r="S71" s="944"/>
      <c r="T71" s="944"/>
      <c r="U71" s="944"/>
      <c r="V71" s="944">
        <v>297</v>
      </c>
      <c r="W71" s="944"/>
      <c r="X71" s="944"/>
      <c r="Y71" s="944"/>
      <c r="Z71" s="944"/>
      <c r="AA71" s="944">
        <v>11</v>
      </c>
      <c r="AB71" s="944"/>
      <c r="AC71" s="944"/>
      <c r="AD71" s="944"/>
      <c r="AE71" s="944"/>
      <c r="AF71" s="944">
        <v>11</v>
      </c>
      <c r="AG71" s="944"/>
      <c r="AH71" s="944"/>
      <c r="AI71" s="944"/>
      <c r="AJ71" s="944"/>
      <c r="AK71" s="944">
        <v>27</v>
      </c>
      <c r="AL71" s="944"/>
      <c r="AM71" s="944"/>
      <c r="AN71" s="944"/>
      <c r="AO71" s="944"/>
      <c r="AP71" s="944" t="s">
        <v>140</v>
      </c>
      <c r="AQ71" s="944"/>
      <c r="AR71" s="944"/>
      <c r="AS71" s="944"/>
      <c r="AT71" s="944"/>
      <c r="AU71" s="944" t="s">
        <v>140</v>
      </c>
      <c r="AV71" s="944"/>
      <c r="AW71" s="944"/>
      <c r="AX71" s="944"/>
      <c r="AY71" s="944"/>
      <c r="AZ71" s="945"/>
      <c r="BA71" s="945"/>
      <c r="BB71" s="945"/>
      <c r="BC71" s="945"/>
      <c r="BD71" s="946"/>
      <c r="BE71" s="55"/>
      <c r="BF71" s="55"/>
      <c r="BG71" s="55"/>
      <c r="BH71" s="55"/>
      <c r="BI71" s="55"/>
      <c r="BJ71" s="55"/>
      <c r="BK71" s="55"/>
      <c r="BL71" s="55"/>
      <c r="BM71" s="55"/>
      <c r="BN71" s="55"/>
      <c r="BO71" s="55"/>
      <c r="BP71" s="55"/>
      <c r="BQ71" s="52">
        <v>65</v>
      </c>
      <c r="BR71" s="73"/>
      <c r="BS71" s="914"/>
      <c r="BT71" s="915"/>
      <c r="BU71" s="915"/>
      <c r="BV71" s="915"/>
      <c r="BW71" s="915"/>
      <c r="BX71" s="915"/>
      <c r="BY71" s="915"/>
      <c r="BZ71" s="915"/>
      <c r="CA71" s="915"/>
      <c r="CB71" s="915"/>
      <c r="CC71" s="915"/>
      <c r="CD71" s="915"/>
      <c r="CE71" s="915"/>
      <c r="CF71" s="915"/>
      <c r="CG71" s="916"/>
      <c r="CH71" s="917"/>
      <c r="CI71" s="918"/>
      <c r="CJ71" s="918"/>
      <c r="CK71" s="918"/>
      <c r="CL71" s="919"/>
      <c r="CM71" s="917"/>
      <c r="CN71" s="918"/>
      <c r="CO71" s="918"/>
      <c r="CP71" s="918"/>
      <c r="CQ71" s="919"/>
      <c r="CR71" s="917"/>
      <c r="CS71" s="918"/>
      <c r="CT71" s="918"/>
      <c r="CU71" s="918"/>
      <c r="CV71" s="919"/>
      <c r="CW71" s="917"/>
      <c r="CX71" s="918"/>
      <c r="CY71" s="918"/>
      <c r="CZ71" s="918"/>
      <c r="DA71" s="919"/>
      <c r="DB71" s="917"/>
      <c r="DC71" s="918"/>
      <c r="DD71" s="918"/>
      <c r="DE71" s="918"/>
      <c r="DF71" s="919"/>
      <c r="DG71" s="917"/>
      <c r="DH71" s="918"/>
      <c r="DI71" s="918"/>
      <c r="DJ71" s="918"/>
      <c r="DK71" s="919"/>
      <c r="DL71" s="917"/>
      <c r="DM71" s="918"/>
      <c r="DN71" s="918"/>
      <c r="DO71" s="918"/>
      <c r="DP71" s="919"/>
      <c r="DQ71" s="917"/>
      <c r="DR71" s="918"/>
      <c r="DS71" s="918"/>
      <c r="DT71" s="918"/>
      <c r="DU71" s="919"/>
      <c r="DV71" s="914"/>
      <c r="DW71" s="915"/>
      <c r="DX71" s="915"/>
      <c r="DY71" s="915"/>
      <c r="DZ71" s="920"/>
      <c r="EA71" s="48"/>
    </row>
    <row r="72" spans="1:131" ht="26.25" customHeight="1" x14ac:dyDescent="0.2">
      <c r="A72" s="52">
        <v>5</v>
      </c>
      <c r="B72" s="699" t="s">
        <v>529</v>
      </c>
      <c r="C72" s="700"/>
      <c r="D72" s="700"/>
      <c r="E72" s="700"/>
      <c r="F72" s="700"/>
      <c r="G72" s="700"/>
      <c r="H72" s="700"/>
      <c r="I72" s="700"/>
      <c r="J72" s="700"/>
      <c r="K72" s="700"/>
      <c r="L72" s="700"/>
      <c r="M72" s="700"/>
      <c r="N72" s="700"/>
      <c r="O72" s="700"/>
      <c r="P72" s="701"/>
      <c r="Q72" s="943">
        <v>150</v>
      </c>
      <c r="R72" s="944"/>
      <c r="S72" s="944"/>
      <c r="T72" s="944"/>
      <c r="U72" s="944"/>
      <c r="V72" s="944">
        <v>143</v>
      </c>
      <c r="W72" s="944"/>
      <c r="X72" s="944"/>
      <c r="Y72" s="944"/>
      <c r="Z72" s="944"/>
      <c r="AA72" s="944">
        <v>7</v>
      </c>
      <c r="AB72" s="944"/>
      <c r="AC72" s="944"/>
      <c r="AD72" s="944"/>
      <c r="AE72" s="944"/>
      <c r="AF72" s="944">
        <v>7</v>
      </c>
      <c r="AG72" s="944"/>
      <c r="AH72" s="944"/>
      <c r="AI72" s="944"/>
      <c r="AJ72" s="944"/>
      <c r="AK72" s="944" t="s">
        <v>140</v>
      </c>
      <c r="AL72" s="944"/>
      <c r="AM72" s="944"/>
      <c r="AN72" s="944"/>
      <c r="AO72" s="944"/>
      <c r="AP72" s="944" t="s">
        <v>140</v>
      </c>
      <c r="AQ72" s="944"/>
      <c r="AR72" s="944"/>
      <c r="AS72" s="944"/>
      <c r="AT72" s="944"/>
      <c r="AU72" s="944" t="s">
        <v>140</v>
      </c>
      <c r="AV72" s="944"/>
      <c r="AW72" s="944"/>
      <c r="AX72" s="944"/>
      <c r="AY72" s="944"/>
      <c r="AZ72" s="945"/>
      <c r="BA72" s="945"/>
      <c r="BB72" s="945"/>
      <c r="BC72" s="945"/>
      <c r="BD72" s="946"/>
      <c r="BE72" s="55"/>
      <c r="BF72" s="55"/>
      <c r="BG72" s="55"/>
      <c r="BH72" s="55"/>
      <c r="BI72" s="55"/>
      <c r="BJ72" s="55"/>
      <c r="BK72" s="55"/>
      <c r="BL72" s="55"/>
      <c r="BM72" s="55"/>
      <c r="BN72" s="55"/>
      <c r="BO72" s="55"/>
      <c r="BP72" s="55"/>
      <c r="BQ72" s="52">
        <v>66</v>
      </c>
      <c r="BR72" s="73"/>
      <c r="BS72" s="914"/>
      <c r="BT72" s="915"/>
      <c r="BU72" s="915"/>
      <c r="BV72" s="915"/>
      <c r="BW72" s="915"/>
      <c r="BX72" s="915"/>
      <c r="BY72" s="915"/>
      <c r="BZ72" s="915"/>
      <c r="CA72" s="915"/>
      <c r="CB72" s="915"/>
      <c r="CC72" s="915"/>
      <c r="CD72" s="915"/>
      <c r="CE72" s="915"/>
      <c r="CF72" s="915"/>
      <c r="CG72" s="916"/>
      <c r="CH72" s="917"/>
      <c r="CI72" s="918"/>
      <c r="CJ72" s="918"/>
      <c r="CK72" s="918"/>
      <c r="CL72" s="919"/>
      <c r="CM72" s="917"/>
      <c r="CN72" s="918"/>
      <c r="CO72" s="918"/>
      <c r="CP72" s="918"/>
      <c r="CQ72" s="919"/>
      <c r="CR72" s="917"/>
      <c r="CS72" s="918"/>
      <c r="CT72" s="918"/>
      <c r="CU72" s="918"/>
      <c r="CV72" s="919"/>
      <c r="CW72" s="917"/>
      <c r="CX72" s="918"/>
      <c r="CY72" s="918"/>
      <c r="CZ72" s="918"/>
      <c r="DA72" s="919"/>
      <c r="DB72" s="917"/>
      <c r="DC72" s="918"/>
      <c r="DD72" s="918"/>
      <c r="DE72" s="918"/>
      <c r="DF72" s="919"/>
      <c r="DG72" s="917"/>
      <c r="DH72" s="918"/>
      <c r="DI72" s="918"/>
      <c r="DJ72" s="918"/>
      <c r="DK72" s="919"/>
      <c r="DL72" s="917"/>
      <c r="DM72" s="918"/>
      <c r="DN72" s="918"/>
      <c r="DO72" s="918"/>
      <c r="DP72" s="919"/>
      <c r="DQ72" s="917"/>
      <c r="DR72" s="918"/>
      <c r="DS72" s="918"/>
      <c r="DT72" s="918"/>
      <c r="DU72" s="919"/>
      <c r="DV72" s="914"/>
      <c r="DW72" s="915"/>
      <c r="DX72" s="915"/>
      <c r="DY72" s="915"/>
      <c r="DZ72" s="920"/>
      <c r="EA72" s="48"/>
    </row>
    <row r="73" spans="1:131" ht="26.25" customHeight="1" x14ac:dyDescent="0.2">
      <c r="A73" s="52">
        <v>6</v>
      </c>
      <c r="B73" s="699" t="s">
        <v>530</v>
      </c>
      <c r="C73" s="700"/>
      <c r="D73" s="700"/>
      <c r="E73" s="700"/>
      <c r="F73" s="700"/>
      <c r="G73" s="700"/>
      <c r="H73" s="700"/>
      <c r="I73" s="700"/>
      <c r="J73" s="700"/>
      <c r="K73" s="700"/>
      <c r="L73" s="700"/>
      <c r="M73" s="700"/>
      <c r="N73" s="700"/>
      <c r="O73" s="700"/>
      <c r="P73" s="701"/>
      <c r="Q73" s="943">
        <v>487502</v>
      </c>
      <c r="R73" s="944"/>
      <c r="S73" s="944"/>
      <c r="T73" s="944"/>
      <c r="U73" s="944"/>
      <c r="V73" s="944">
        <v>478943</v>
      </c>
      <c r="W73" s="944"/>
      <c r="X73" s="944"/>
      <c r="Y73" s="944"/>
      <c r="Z73" s="944"/>
      <c r="AA73" s="944">
        <v>8559</v>
      </c>
      <c r="AB73" s="944"/>
      <c r="AC73" s="944"/>
      <c r="AD73" s="944"/>
      <c r="AE73" s="944"/>
      <c r="AF73" s="944">
        <v>8559</v>
      </c>
      <c r="AG73" s="944"/>
      <c r="AH73" s="944"/>
      <c r="AI73" s="944"/>
      <c r="AJ73" s="944"/>
      <c r="AK73" s="944" t="s">
        <v>140</v>
      </c>
      <c r="AL73" s="944"/>
      <c r="AM73" s="944"/>
      <c r="AN73" s="944"/>
      <c r="AO73" s="944"/>
      <c r="AP73" s="944" t="s">
        <v>140</v>
      </c>
      <c r="AQ73" s="944"/>
      <c r="AR73" s="944"/>
      <c r="AS73" s="944"/>
      <c r="AT73" s="944"/>
      <c r="AU73" s="944" t="s">
        <v>140</v>
      </c>
      <c r="AV73" s="944"/>
      <c r="AW73" s="944"/>
      <c r="AX73" s="944"/>
      <c r="AY73" s="944"/>
      <c r="AZ73" s="945"/>
      <c r="BA73" s="945"/>
      <c r="BB73" s="945"/>
      <c r="BC73" s="945"/>
      <c r="BD73" s="946"/>
      <c r="BE73" s="55"/>
      <c r="BF73" s="55"/>
      <c r="BG73" s="55"/>
      <c r="BH73" s="55"/>
      <c r="BI73" s="55"/>
      <c r="BJ73" s="55"/>
      <c r="BK73" s="55"/>
      <c r="BL73" s="55"/>
      <c r="BM73" s="55"/>
      <c r="BN73" s="55"/>
      <c r="BO73" s="55"/>
      <c r="BP73" s="55"/>
      <c r="BQ73" s="52">
        <v>67</v>
      </c>
      <c r="BR73" s="73"/>
      <c r="BS73" s="914"/>
      <c r="BT73" s="915"/>
      <c r="BU73" s="915"/>
      <c r="BV73" s="915"/>
      <c r="BW73" s="915"/>
      <c r="BX73" s="915"/>
      <c r="BY73" s="915"/>
      <c r="BZ73" s="915"/>
      <c r="CA73" s="915"/>
      <c r="CB73" s="915"/>
      <c r="CC73" s="915"/>
      <c r="CD73" s="915"/>
      <c r="CE73" s="915"/>
      <c r="CF73" s="915"/>
      <c r="CG73" s="916"/>
      <c r="CH73" s="917"/>
      <c r="CI73" s="918"/>
      <c r="CJ73" s="918"/>
      <c r="CK73" s="918"/>
      <c r="CL73" s="919"/>
      <c r="CM73" s="917"/>
      <c r="CN73" s="918"/>
      <c r="CO73" s="918"/>
      <c r="CP73" s="918"/>
      <c r="CQ73" s="919"/>
      <c r="CR73" s="917"/>
      <c r="CS73" s="918"/>
      <c r="CT73" s="918"/>
      <c r="CU73" s="918"/>
      <c r="CV73" s="919"/>
      <c r="CW73" s="917"/>
      <c r="CX73" s="918"/>
      <c r="CY73" s="918"/>
      <c r="CZ73" s="918"/>
      <c r="DA73" s="919"/>
      <c r="DB73" s="917"/>
      <c r="DC73" s="918"/>
      <c r="DD73" s="918"/>
      <c r="DE73" s="918"/>
      <c r="DF73" s="919"/>
      <c r="DG73" s="917"/>
      <c r="DH73" s="918"/>
      <c r="DI73" s="918"/>
      <c r="DJ73" s="918"/>
      <c r="DK73" s="919"/>
      <c r="DL73" s="917"/>
      <c r="DM73" s="918"/>
      <c r="DN73" s="918"/>
      <c r="DO73" s="918"/>
      <c r="DP73" s="919"/>
      <c r="DQ73" s="917"/>
      <c r="DR73" s="918"/>
      <c r="DS73" s="918"/>
      <c r="DT73" s="918"/>
      <c r="DU73" s="919"/>
      <c r="DV73" s="914"/>
      <c r="DW73" s="915"/>
      <c r="DX73" s="915"/>
      <c r="DY73" s="915"/>
      <c r="DZ73" s="920"/>
      <c r="EA73" s="48"/>
    </row>
    <row r="74" spans="1:131" ht="26.25" customHeight="1" x14ac:dyDescent="0.2">
      <c r="A74" s="52">
        <v>7</v>
      </c>
      <c r="B74" s="699"/>
      <c r="C74" s="700"/>
      <c r="D74" s="700"/>
      <c r="E74" s="700"/>
      <c r="F74" s="700"/>
      <c r="G74" s="700"/>
      <c r="H74" s="700"/>
      <c r="I74" s="700"/>
      <c r="J74" s="700"/>
      <c r="K74" s="700"/>
      <c r="L74" s="700"/>
      <c r="M74" s="700"/>
      <c r="N74" s="700"/>
      <c r="O74" s="700"/>
      <c r="P74" s="701"/>
      <c r="Q74" s="943"/>
      <c r="R74" s="944"/>
      <c r="S74" s="944"/>
      <c r="T74" s="944"/>
      <c r="U74" s="944"/>
      <c r="V74" s="944"/>
      <c r="W74" s="944"/>
      <c r="X74" s="944"/>
      <c r="Y74" s="944"/>
      <c r="Z74" s="944"/>
      <c r="AA74" s="944"/>
      <c r="AB74" s="944"/>
      <c r="AC74" s="944"/>
      <c r="AD74" s="944"/>
      <c r="AE74" s="944"/>
      <c r="AF74" s="944"/>
      <c r="AG74" s="944"/>
      <c r="AH74" s="944"/>
      <c r="AI74" s="944"/>
      <c r="AJ74" s="944"/>
      <c r="AK74" s="944"/>
      <c r="AL74" s="944"/>
      <c r="AM74" s="944"/>
      <c r="AN74" s="944"/>
      <c r="AO74" s="944"/>
      <c r="AP74" s="944"/>
      <c r="AQ74" s="944"/>
      <c r="AR74" s="944"/>
      <c r="AS74" s="944"/>
      <c r="AT74" s="944"/>
      <c r="AU74" s="944"/>
      <c r="AV74" s="944"/>
      <c r="AW74" s="944"/>
      <c r="AX74" s="944"/>
      <c r="AY74" s="944"/>
      <c r="AZ74" s="945"/>
      <c r="BA74" s="945"/>
      <c r="BB74" s="945"/>
      <c r="BC74" s="945"/>
      <c r="BD74" s="946"/>
      <c r="BE74" s="55"/>
      <c r="BF74" s="55"/>
      <c r="BG74" s="55"/>
      <c r="BH74" s="55"/>
      <c r="BI74" s="55"/>
      <c r="BJ74" s="55"/>
      <c r="BK74" s="55"/>
      <c r="BL74" s="55"/>
      <c r="BM74" s="55"/>
      <c r="BN74" s="55"/>
      <c r="BO74" s="55"/>
      <c r="BP74" s="55"/>
      <c r="BQ74" s="52">
        <v>68</v>
      </c>
      <c r="BR74" s="73"/>
      <c r="BS74" s="914"/>
      <c r="BT74" s="915"/>
      <c r="BU74" s="915"/>
      <c r="BV74" s="915"/>
      <c r="BW74" s="915"/>
      <c r="BX74" s="915"/>
      <c r="BY74" s="915"/>
      <c r="BZ74" s="915"/>
      <c r="CA74" s="915"/>
      <c r="CB74" s="915"/>
      <c r="CC74" s="915"/>
      <c r="CD74" s="915"/>
      <c r="CE74" s="915"/>
      <c r="CF74" s="915"/>
      <c r="CG74" s="916"/>
      <c r="CH74" s="917"/>
      <c r="CI74" s="918"/>
      <c r="CJ74" s="918"/>
      <c r="CK74" s="918"/>
      <c r="CL74" s="919"/>
      <c r="CM74" s="917"/>
      <c r="CN74" s="918"/>
      <c r="CO74" s="918"/>
      <c r="CP74" s="918"/>
      <c r="CQ74" s="919"/>
      <c r="CR74" s="917"/>
      <c r="CS74" s="918"/>
      <c r="CT74" s="918"/>
      <c r="CU74" s="918"/>
      <c r="CV74" s="919"/>
      <c r="CW74" s="917"/>
      <c r="CX74" s="918"/>
      <c r="CY74" s="918"/>
      <c r="CZ74" s="918"/>
      <c r="DA74" s="919"/>
      <c r="DB74" s="917"/>
      <c r="DC74" s="918"/>
      <c r="DD74" s="918"/>
      <c r="DE74" s="918"/>
      <c r="DF74" s="919"/>
      <c r="DG74" s="917"/>
      <c r="DH74" s="918"/>
      <c r="DI74" s="918"/>
      <c r="DJ74" s="918"/>
      <c r="DK74" s="919"/>
      <c r="DL74" s="917"/>
      <c r="DM74" s="918"/>
      <c r="DN74" s="918"/>
      <c r="DO74" s="918"/>
      <c r="DP74" s="919"/>
      <c r="DQ74" s="917"/>
      <c r="DR74" s="918"/>
      <c r="DS74" s="918"/>
      <c r="DT74" s="918"/>
      <c r="DU74" s="919"/>
      <c r="DV74" s="914"/>
      <c r="DW74" s="915"/>
      <c r="DX74" s="915"/>
      <c r="DY74" s="915"/>
      <c r="DZ74" s="920"/>
      <c r="EA74" s="48"/>
    </row>
    <row r="75" spans="1:131" ht="26.25" customHeight="1" x14ac:dyDescent="0.2">
      <c r="A75" s="52">
        <v>8</v>
      </c>
      <c r="B75" s="699"/>
      <c r="C75" s="700"/>
      <c r="D75" s="700"/>
      <c r="E75" s="700"/>
      <c r="F75" s="700"/>
      <c r="G75" s="700"/>
      <c r="H75" s="700"/>
      <c r="I75" s="700"/>
      <c r="J75" s="700"/>
      <c r="K75" s="700"/>
      <c r="L75" s="700"/>
      <c r="M75" s="700"/>
      <c r="N75" s="700"/>
      <c r="O75" s="700"/>
      <c r="P75" s="701"/>
      <c r="Q75" s="702"/>
      <c r="R75" s="703"/>
      <c r="S75" s="703"/>
      <c r="T75" s="703"/>
      <c r="U75" s="947"/>
      <c r="V75" s="948"/>
      <c r="W75" s="703"/>
      <c r="X75" s="703"/>
      <c r="Y75" s="703"/>
      <c r="Z75" s="947"/>
      <c r="AA75" s="948"/>
      <c r="AB75" s="703"/>
      <c r="AC75" s="703"/>
      <c r="AD75" s="703"/>
      <c r="AE75" s="947"/>
      <c r="AF75" s="948"/>
      <c r="AG75" s="703"/>
      <c r="AH75" s="703"/>
      <c r="AI75" s="703"/>
      <c r="AJ75" s="947"/>
      <c r="AK75" s="948"/>
      <c r="AL75" s="703"/>
      <c r="AM75" s="703"/>
      <c r="AN75" s="703"/>
      <c r="AO75" s="947"/>
      <c r="AP75" s="948"/>
      <c r="AQ75" s="703"/>
      <c r="AR75" s="703"/>
      <c r="AS75" s="703"/>
      <c r="AT75" s="947"/>
      <c r="AU75" s="948"/>
      <c r="AV75" s="703"/>
      <c r="AW75" s="703"/>
      <c r="AX75" s="703"/>
      <c r="AY75" s="947"/>
      <c r="AZ75" s="945"/>
      <c r="BA75" s="945"/>
      <c r="BB75" s="945"/>
      <c r="BC75" s="945"/>
      <c r="BD75" s="946"/>
      <c r="BE75" s="55"/>
      <c r="BF75" s="55"/>
      <c r="BG75" s="55"/>
      <c r="BH75" s="55"/>
      <c r="BI75" s="55"/>
      <c r="BJ75" s="55"/>
      <c r="BK75" s="55"/>
      <c r="BL75" s="55"/>
      <c r="BM75" s="55"/>
      <c r="BN75" s="55"/>
      <c r="BO75" s="55"/>
      <c r="BP75" s="55"/>
      <c r="BQ75" s="52">
        <v>69</v>
      </c>
      <c r="BR75" s="73"/>
      <c r="BS75" s="914"/>
      <c r="BT75" s="915"/>
      <c r="BU75" s="915"/>
      <c r="BV75" s="915"/>
      <c r="BW75" s="915"/>
      <c r="BX75" s="915"/>
      <c r="BY75" s="915"/>
      <c r="BZ75" s="915"/>
      <c r="CA75" s="915"/>
      <c r="CB75" s="915"/>
      <c r="CC75" s="915"/>
      <c r="CD75" s="915"/>
      <c r="CE75" s="915"/>
      <c r="CF75" s="915"/>
      <c r="CG75" s="916"/>
      <c r="CH75" s="917"/>
      <c r="CI75" s="918"/>
      <c r="CJ75" s="918"/>
      <c r="CK75" s="918"/>
      <c r="CL75" s="919"/>
      <c r="CM75" s="917"/>
      <c r="CN75" s="918"/>
      <c r="CO75" s="918"/>
      <c r="CP75" s="918"/>
      <c r="CQ75" s="919"/>
      <c r="CR75" s="917"/>
      <c r="CS75" s="918"/>
      <c r="CT75" s="918"/>
      <c r="CU75" s="918"/>
      <c r="CV75" s="919"/>
      <c r="CW75" s="917"/>
      <c r="CX75" s="918"/>
      <c r="CY75" s="918"/>
      <c r="CZ75" s="918"/>
      <c r="DA75" s="919"/>
      <c r="DB75" s="917"/>
      <c r="DC75" s="918"/>
      <c r="DD75" s="918"/>
      <c r="DE75" s="918"/>
      <c r="DF75" s="919"/>
      <c r="DG75" s="917"/>
      <c r="DH75" s="918"/>
      <c r="DI75" s="918"/>
      <c r="DJ75" s="918"/>
      <c r="DK75" s="919"/>
      <c r="DL75" s="917"/>
      <c r="DM75" s="918"/>
      <c r="DN75" s="918"/>
      <c r="DO75" s="918"/>
      <c r="DP75" s="919"/>
      <c r="DQ75" s="917"/>
      <c r="DR75" s="918"/>
      <c r="DS75" s="918"/>
      <c r="DT75" s="918"/>
      <c r="DU75" s="919"/>
      <c r="DV75" s="914"/>
      <c r="DW75" s="915"/>
      <c r="DX75" s="915"/>
      <c r="DY75" s="915"/>
      <c r="DZ75" s="920"/>
      <c r="EA75" s="48"/>
    </row>
    <row r="76" spans="1:131" ht="26.25" customHeight="1" x14ac:dyDescent="0.2">
      <c r="A76" s="52">
        <v>9</v>
      </c>
      <c r="B76" s="699"/>
      <c r="C76" s="700"/>
      <c r="D76" s="700"/>
      <c r="E76" s="700"/>
      <c r="F76" s="700"/>
      <c r="G76" s="700"/>
      <c r="H76" s="700"/>
      <c r="I76" s="700"/>
      <c r="J76" s="700"/>
      <c r="K76" s="700"/>
      <c r="L76" s="700"/>
      <c r="M76" s="700"/>
      <c r="N76" s="700"/>
      <c r="O76" s="700"/>
      <c r="P76" s="701"/>
      <c r="Q76" s="702"/>
      <c r="R76" s="703"/>
      <c r="S76" s="703"/>
      <c r="T76" s="703"/>
      <c r="U76" s="947"/>
      <c r="V76" s="948"/>
      <c r="W76" s="703"/>
      <c r="X76" s="703"/>
      <c r="Y76" s="703"/>
      <c r="Z76" s="947"/>
      <c r="AA76" s="948"/>
      <c r="AB76" s="703"/>
      <c r="AC76" s="703"/>
      <c r="AD76" s="703"/>
      <c r="AE76" s="947"/>
      <c r="AF76" s="948"/>
      <c r="AG76" s="703"/>
      <c r="AH76" s="703"/>
      <c r="AI76" s="703"/>
      <c r="AJ76" s="947"/>
      <c r="AK76" s="948"/>
      <c r="AL76" s="703"/>
      <c r="AM76" s="703"/>
      <c r="AN76" s="703"/>
      <c r="AO76" s="947"/>
      <c r="AP76" s="948"/>
      <c r="AQ76" s="703"/>
      <c r="AR76" s="703"/>
      <c r="AS76" s="703"/>
      <c r="AT76" s="947"/>
      <c r="AU76" s="948"/>
      <c r="AV76" s="703"/>
      <c r="AW76" s="703"/>
      <c r="AX76" s="703"/>
      <c r="AY76" s="947"/>
      <c r="AZ76" s="945"/>
      <c r="BA76" s="945"/>
      <c r="BB76" s="945"/>
      <c r="BC76" s="945"/>
      <c r="BD76" s="946"/>
      <c r="BE76" s="55"/>
      <c r="BF76" s="55"/>
      <c r="BG76" s="55"/>
      <c r="BH76" s="55"/>
      <c r="BI76" s="55"/>
      <c r="BJ76" s="55"/>
      <c r="BK76" s="55"/>
      <c r="BL76" s="55"/>
      <c r="BM76" s="55"/>
      <c r="BN76" s="55"/>
      <c r="BO76" s="55"/>
      <c r="BP76" s="55"/>
      <c r="BQ76" s="52">
        <v>70</v>
      </c>
      <c r="BR76" s="73"/>
      <c r="BS76" s="914"/>
      <c r="BT76" s="915"/>
      <c r="BU76" s="915"/>
      <c r="BV76" s="915"/>
      <c r="BW76" s="915"/>
      <c r="BX76" s="915"/>
      <c r="BY76" s="915"/>
      <c r="BZ76" s="915"/>
      <c r="CA76" s="915"/>
      <c r="CB76" s="915"/>
      <c r="CC76" s="915"/>
      <c r="CD76" s="915"/>
      <c r="CE76" s="915"/>
      <c r="CF76" s="915"/>
      <c r="CG76" s="916"/>
      <c r="CH76" s="917"/>
      <c r="CI76" s="918"/>
      <c r="CJ76" s="918"/>
      <c r="CK76" s="918"/>
      <c r="CL76" s="919"/>
      <c r="CM76" s="917"/>
      <c r="CN76" s="918"/>
      <c r="CO76" s="918"/>
      <c r="CP76" s="918"/>
      <c r="CQ76" s="919"/>
      <c r="CR76" s="917"/>
      <c r="CS76" s="918"/>
      <c r="CT76" s="918"/>
      <c r="CU76" s="918"/>
      <c r="CV76" s="919"/>
      <c r="CW76" s="917"/>
      <c r="CX76" s="918"/>
      <c r="CY76" s="918"/>
      <c r="CZ76" s="918"/>
      <c r="DA76" s="919"/>
      <c r="DB76" s="917"/>
      <c r="DC76" s="918"/>
      <c r="DD76" s="918"/>
      <c r="DE76" s="918"/>
      <c r="DF76" s="919"/>
      <c r="DG76" s="917"/>
      <c r="DH76" s="918"/>
      <c r="DI76" s="918"/>
      <c r="DJ76" s="918"/>
      <c r="DK76" s="919"/>
      <c r="DL76" s="917"/>
      <c r="DM76" s="918"/>
      <c r="DN76" s="918"/>
      <c r="DO76" s="918"/>
      <c r="DP76" s="919"/>
      <c r="DQ76" s="917"/>
      <c r="DR76" s="918"/>
      <c r="DS76" s="918"/>
      <c r="DT76" s="918"/>
      <c r="DU76" s="919"/>
      <c r="DV76" s="914"/>
      <c r="DW76" s="915"/>
      <c r="DX76" s="915"/>
      <c r="DY76" s="915"/>
      <c r="DZ76" s="920"/>
      <c r="EA76" s="48"/>
    </row>
    <row r="77" spans="1:131" ht="26.25" customHeight="1" x14ac:dyDescent="0.2">
      <c r="A77" s="52">
        <v>10</v>
      </c>
      <c r="B77" s="699"/>
      <c r="C77" s="700"/>
      <c r="D77" s="700"/>
      <c r="E77" s="700"/>
      <c r="F77" s="700"/>
      <c r="G77" s="700"/>
      <c r="H77" s="700"/>
      <c r="I77" s="700"/>
      <c r="J77" s="700"/>
      <c r="K77" s="700"/>
      <c r="L77" s="700"/>
      <c r="M77" s="700"/>
      <c r="N77" s="700"/>
      <c r="O77" s="700"/>
      <c r="P77" s="701"/>
      <c r="Q77" s="702"/>
      <c r="R77" s="703"/>
      <c r="S77" s="703"/>
      <c r="T77" s="703"/>
      <c r="U77" s="947"/>
      <c r="V77" s="948"/>
      <c r="W77" s="703"/>
      <c r="X77" s="703"/>
      <c r="Y77" s="703"/>
      <c r="Z77" s="947"/>
      <c r="AA77" s="948"/>
      <c r="AB77" s="703"/>
      <c r="AC77" s="703"/>
      <c r="AD77" s="703"/>
      <c r="AE77" s="947"/>
      <c r="AF77" s="948"/>
      <c r="AG77" s="703"/>
      <c r="AH77" s="703"/>
      <c r="AI77" s="703"/>
      <c r="AJ77" s="947"/>
      <c r="AK77" s="948"/>
      <c r="AL77" s="703"/>
      <c r="AM77" s="703"/>
      <c r="AN77" s="703"/>
      <c r="AO77" s="947"/>
      <c r="AP77" s="948"/>
      <c r="AQ77" s="703"/>
      <c r="AR77" s="703"/>
      <c r="AS77" s="703"/>
      <c r="AT77" s="947"/>
      <c r="AU77" s="948"/>
      <c r="AV77" s="703"/>
      <c r="AW77" s="703"/>
      <c r="AX77" s="703"/>
      <c r="AY77" s="947"/>
      <c r="AZ77" s="945"/>
      <c r="BA77" s="945"/>
      <c r="BB77" s="945"/>
      <c r="BC77" s="945"/>
      <c r="BD77" s="946"/>
      <c r="BE77" s="55"/>
      <c r="BF77" s="55"/>
      <c r="BG77" s="55"/>
      <c r="BH77" s="55"/>
      <c r="BI77" s="55"/>
      <c r="BJ77" s="55"/>
      <c r="BK77" s="55"/>
      <c r="BL77" s="55"/>
      <c r="BM77" s="55"/>
      <c r="BN77" s="55"/>
      <c r="BO77" s="55"/>
      <c r="BP77" s="55"/>
      <c r="BQ77" s="52">
        <v>71</v>
      </c>
      <c r="BR77" s="73"/>
      <c r="BS77" s="914"/>
      <c r="BT77" s="915"/>
      <c r="BU77" s="915"/>
      <c r="BV77" s="915"/>
      <c r="BW77" s="915"/>
      <c r="BX77" s="915"/>
      <c r="BY77" s="915"/>
      <c r="BZ77" s="915"/>
      <c r="CA77" s="915"/>
      <c r="CB77" s="915"/>
      <c r="CC77" s="915"/>
      <c r="CD77" s="915"/>
      <c r="CE77" s="915"/>
      <c r="CF77" s="915"/>
      <c r="CG77" s="916"/>
      <c r="CH77" s="917"/>
      <c r="CI77" s="918"/>
      <c r="CJ77" s="918"/>
      <c r="CK77" s="918"/>
      <c r="CL77" s="919"/>
      <c r="CM77" s="917"/>
      <c r="CN77" s="918"/>
      <c r="CO77" s="918"/>
      <c r="CP77" s="918"/>
      <c r="CQ77" s="919"/>
      <c r="CR77" s="917"/>
      <c r="CS77" s="918"/>
      <c r="CT77" s="918"/>
      <c r="CU77" s="918"/>
      <c r="CV77" s="919"/>
      <c r="CW77" s="917"/>
      <c r="CX77" s="918"/>
      <c r="CY77" s="918"/>
      <c r="CZ77" s="918"/>
      <c r="DA77" s="919"/>
      <c r="DB77" s="917"/>
      <c r="DC77" s="918"/>
      <c r="DD77" s="918"/>
      <c r="DE77" s="918"/>
      <c r="DF77" s="919"/>
      <c r="DG77" s="917"/>
      <c r="DH77" s="918"/>
      <c r="DI77" s="918"/>
      <c r="DJ77" s="918"/>
      <c r="DK77" s="919"/>
      <c r="DL77" s="917"/>
      <c r="DM77" s="918"/>
      <c r="DN77" s="918"/>
      <c r="DO77" s="918"/>
      <c r="DP77" s="919"/>
      <c r="DQ77" s="917"/>
      <c r="DR77" s="918"/>
      <c r="DS77" s="918"/>
      <c r="DT77" s="918"/>
      <c r="DU77" s="919"/>
      <c r="DV77" s="914"/>
      <c r="DW77" s="915"/>
      <c r="DX77" s="915"/>
      <c r="DY77" s="915"/>
      <c r="DZ77" s="920"/>
      <c r="EA77" s="48"/>
    </row>
    <row r="78" spans="1:131" ht="26.25" customHeight="1" x14ac:dyDescent="0.2">
      <c r="A78" s="52">
        <v>11</v>
      </c>
      <c r="B78" s="699"/>
      <c r="C78" s="700"/>
      <c r="D78" s="700"/>
      <c r="E78" s="700"/>
      <c r="F78" s="700"/>
      <c r="G78" s="700"/>
      <c r="H78" s="700"/>
      <c r="I78" s="700"/>
      <c r="J78" s="700"/>
      <c r="K78" s="700"/>
      <c r="L78" s="700"/>
      <c r="M78" s="700"/>
      <c r="N78" s="700"/>
      <c r="O78" s="700"/>
      <c r="P78" s="701"/>
      <c r="Q78" s="943"/>
      <c r="R78" s="944"/>
      <c r="S78" s="944"/>
      <c r="T78" s="944"/>
      <c r="U78" s="944"/>
      <c r="V78" s="944"/>
      <c r="W78" s="944"/>
      <c r="X78" s="944"/>
      <c r="Y78" s="944"/>
      <c r="Z78" s="944"/>
      <c r="AA78" s="944"/>
      <c r="AB78" s="944"/>
      <c r="AC78" s="944"/>
      <c r="AD78" s="944"/>
      <c r="AE78" s="944"/>
      <c r="AF78" s="944"/>
      <c r="AG78" s="944"/>
      <c r="AH78" s="944"/>
      <c r="AI78" s="944"/>
      <c r="AJ78" s="944"/>
      <c r="AK78" s="944"/>
      <c r="AL78" s="944"/>
      <c r="AM78" s="944"/>
      <c r="AN78" s="944"/>
      <c r="AO78" s="944"/>
      <c r="AP78" s="944"/>
      <c r="AQ78" s="944"/>
      <c r="AR78" s="944"/>
      <c r="AS78" s="944"/>
      <c r="AT78" s="944"/>
      <c r="AU78" s="944"/>
      <c r="AV78" s="944"/>
      <c r="AW78" s="944"/>
      <c r="AX78" s="944"/>
      <c r="AY78" s="944"/>
      <c r="AZ78" s="945"/>
      <c r="BA78" s="945"/>
      <c r="BB78" s="945"/>
      <c r="BC78" s="945"/>
      <c r="BD78" s="946"/>
      <c r="BE78" s="55"/>
      <c r="BF78" s="55"/>
      <c r="BG78" s="55"/>
      <c r="BH78" s="55"/>
      <c r="BI78" s="55"/>
      <c r="BJ78" s="48"/>
      <c r="BK78" s="48"/>
      <c r="BL78" s="48"/>
      <c r="BM78" s="48"/>
      <c r="BN78" s="48"/>
      <c r="BO78" s="55"/>
      <c r="BP78" s="55"/>
      <c r="BQ78" s="52">
        <v>72</v>
      </c>
      <c r="BR78" s="73"/>
      <c r="BS78" s="914"/>
      <c r="BT78" s="915"/>
      <c r="BU78" s="915"/>
      <c r="BV78" s="915"/>
      <c r="BW78" s="915"/>
      <c r="BX78" s="915"/>
      <c r="BY78" s="915"/>
      <c r="BZ78" s="915"/>
      <c r="CA78" s="915"/>
      <c r="CB78" s="915"/>
      <c r="CC78" s="915"/>
      <c r="CD78" s="915"/>
      <c r="CE78" s="915"/>
      <c r="CF78" s="915"/>
      <c r="CG78" s="916"/>
      <c r="CH78" s="917"/>
      <c r="CI78" s="918"/>
      <c r="CJ78" s="918"/>
      <c r="CK78" s="918"/>
      <c r="CL78" s="919"/>
      <c r="CM78" s="917"/>
      <c r="CN78" s="918"/>
      <c r="CO78" s="918"/>
      <c r="CP78" s="918"/>
      <c r="CQ78" s="919"/>
      <c r="CR78" s="917"/>
      <c r="CS78" s="918"/>
      <c r="CT78" s="918"/>
      <c r="CU78" s="918"/>
      <c r="CV78" s="919"/>
      <c r="CW78" s="917"/>
      <c r="CX78" s="918"/>
      <c r="CY78" s="918"/>
      <c r="CZ78" s="918"/>
      <c r="DA78" s="919"/>
      <c r="DB78" s="917"/>
      <c r="DC78" s="918"/>
      <c r="DD78" s="918"/>
      <c r="DE78" s="918"/>
      <c r="DF78" s="919"/>
      <c r="DG78" s="917"/>
      <c r="DH78" s="918"/>
      <c r="DI78" s="918"/>
      <c r="DJ78" s="918"/>
      <c r="DK78" s="919"/>
      <c r="DL78" s="917"/>
      <c r="DM78" s="918"/>
      <c r="DN78" s="918"/>
      <c r="DO78" s="918"/>
      <c r="DP78" s="919"/>
      <c r="DQ78" s="917"/>
      <c r="DR78" s="918"/>
      <c r="DS78" s="918"/>
      <c r="DT78" s="918"/>
      <c r="DU78" s="919"/>
      <c r="DV78" s="914"/>
      <c r="DW78" s="915"/>
      <c r="DX78" s="915"/>
      <c r="DY78" s="915"/>
      <c r="DZ78" s="920"/>
      <c r="EA78" s="48"/>
    </row>
    <row r="79" spans="1:131" ht="26.25" customHeight="1" x14ac:dyDescent="0.2">
      <c r="A79" s="52">
        <v>12</v>
      </c>
      <c r="B79" s="699"/>
      <c r="C79" s="700"/>
      <c r="D79" s="700"/>
      <c r="E79" s="700"/>
      <c r="F79" s="700"/>
      <c r="G79" s="700"/>
      <c r="H79" s="700"/>
      <c r="I79" s="700"/>
      <c r="J79" s="700"/>
      <c r="K79" s="700"/>
      <c r="L79" s="700"/>
      <c r="M79" s="700"/>
      <c r="N79" s="700"/>
      <c r="O79" s="700"/>
      <c r="P79" s="701"/>
      <c r="Q79" s="943"/>
      <c r="R79" s="944"/>
      <c r="S79" s="944"/>
      <c r="T79" s="944"/>
      <c r="U79" s="944"/>
      <c r="V79" s="944"/>
      <c r="W79" s="944"/>
      <c r="X79" s="944"/>
      <c r="Y79" s="944"/>
      <c r="Z79" s="944"/>
      <c r="AA79" s="944"/>
      <c r="AB79" s="944"/>
      <c r="AC79" s="944"/>
      <c r="AD79" s="944"/>
      <c r="AE79" s="944"/>
      <c r="AF79" s="944"/>
      <c r="AG79" s="944"/>
      <c r="AH79" s="944"/>
      <c r="AI79" s="944"/>
      <c r="AJ79" s="944"/>
      <c r="AK79" s="944"/>
      <c r="AL79" s="944"/>
      <c r="AM79" s="944"/>
      <c r="AN79" s="944"/>
      <c r="AO79" s="944"/>
      <c r="AP79" s="944"/>
      <c r="AQ79" s="944"/>
      <c r="AR79" s="944"/>
      <c r="AS79" s="944"/>
      <c r="AT79" s="944"/>
      <c r="AU79" s="944"/>
      <c r="AV79" s="944"/>
      <c r="AW79" s="944"/>
      <c r="AX79" s="944"/>
      <c r="AY79" s="944"/>
      <c r="AZ79" s="945"/>
      <c r="BA79" s="945"/>
      <c r="BB79" s="945"/>
      <c r="BC79" s="945"/>
      <c r="BD79" s="946"/>
      <c r="BE79" s="55"/>
      <c r="BF79" s="55"/>
      <c r="BG79" s="55"/>
      <c r="BH79" s="55"/>
      <c r="BI79" s="55"/>
      <c r="BJ79" s="48"/>
      <c r="BK79" s="48"/>
      <c r="BL79" s="48"/>
      <c r="BM79" s="48"/>
      <c r="BN79" s="48"/>
      <c r="BO79" s="55"/>
      <c r="BP79" s="55"/>
      <c r="BQ79" s="52">
        <v>73</v>
      </c>
      <c r="BR79" s="73"/>
      <c r="BS79" s="914"/>
      <c r="BT79" s="915"/>
      <c r="BU79" s="915"/>
      <c r="BV79" s="915"/>
      <c r="BW79" s="915"/>
      <c r="BX79" s="915"/>
      <c r="BY79" s="915"/>
      <c r="BZ79" s="915"/>
      <c r="CA79" s="915"/>
      <c r="CB79" s="915"/>
      <c r="CC79" s="915"/>
      <c r="CD79" s="915"/>
      <c r="CE79" s="915"/>
      <c r="CF79" s="915"/>
      <c r="CG79" s="916"/>
      <c r="CH79" s="917"/>
      <c r="CI79" s="918"/>
      <c r="CJ79" s="918"/>
      <c r="CK79" s="918"/>
      <c r="CL79" s="919"/>
      <c r="CM79" s="917"/>
      <c r="CN79" s="918"/>
      <c r="CO79" s="918"/>
      <c r="CP79" s="918"/>
      <c r="CQ79" s="919"/>
      <c r="CR79" s="917"/>
      <c r="CS79" s="918"/>
      <c r="CT79" s="918"/>
      <c r="CU79" s="918"/>
      <c r="CV79" s="919"/>
      <c r="CW79" s="917"/>
      <c r="CX79" s="918"/>
      <c r="CY79" s="918"/>
      <c r="CZ79" s="918"/>
      <c r="DA79" s="919"/>
      <c r="DB79" s="917"/>
      <c r="DC79" s="918"/>
      <c r="DD79" s="918"/>
      <c r="DE79" s="918"/>
      <c r="DF79" s="919"/>
      <c r="DG79" s="917"/>
      <c r="DH79" s="918"/>
      <c r="DI79" s="918"/>
      <c r="DJ79" s="918"/>
      <c r="DK79" s="919"/>
      <c r="DL79" s="917"/>
      <c r="DM79" s="918"/>
      <c r="DN79" s="918"/>
      <c r="DO79" s="918"/>
      <c r="DP79" s="919"/>
      <c r="DQ79" s="917"/>
      <c r="DR79" s="918"/>
      <c r="DS79" s="918"/>
      <c r="DT79" s="918"/>
      <c r="DU79" s="919"/>
      <c r="DV79" s="914"/>
      <c r="DW79" s="915"/>
      <c r="DX79" s="915"/>
      <c r="DY79" s="915"/>
      <c r="DZ79" s="920"/>
      <c r="EA79" s="48"/>
    </row>
    <row r="80" spans="1:131" ht="26.25" customHeight="1" x14ac:dyDescent="0.2">
      <c r="A80" s="52">
        <v>13</v>
      </c>
      <c r="B80" s="699"/>
      <c r="C80" s="700"/>
      <c r="D80" s="700"/>
      <c r="E80" s="700"/>
      <c r="F80" s="700"/>
      <c r="G80" s="700"/>
      <c r="H80" s="700"/>
      <c r="I80" s="700"/>
      <c r="J80" s="700"/>
      <c r="K80" s="700"/>
      <c r="L80" s="700"/>
      <c r="M80" s="700"/>
      <c r="N80" s="700"/>
      <c r="O80" s="700"/>
      <c r="P80" s="701"/>
      <c r="Q80" s="943"/>
      <c r="R80" s="944"/>
      <c r="S80" s="944"/>
      <c r="T80" s="944"/>
      <c r="U80" s="944"/>
      <c r="V80" s="944"/>
      <c r="W80" s="944"/>
      <c r="X80" s="944"/>
      <c r="Y80" s="944"/>
      <c r="Z80" s="944"/>
      <c r="AA80" s="944"/>
      <c r="AB80" s="944"/>
      <c r="AC80" s="944"/>
      <c r="AD80" s="944"/>
      <c r="AE80" s="944"/>
      <c r="AF80" s="944"/>
      <c r="AG80" s="944"/>
      <c r="AH80" s="944"/>
      <c r="AI80" s="944"/>
      <c r="AJ80" s="944"/>
      <c r="AK80" s="944"/>
      <c r="AL80" s="944"/>
      <c r="AM80" s="944"/>
      <c r="AN80" s="944"/>
      <c r="AO80" s="944"/>
      <c r="AP80" s="944"/>
      <c r="AQ80" s="944"/>
      <c r="AR80" s="944"/>
      <c r="AS80" s="944"/>
      <c r="AT80" s="944"/>
      <c r="AU80" s="944"/>
      <c r="AV80" s="944"/>
      <c r="AW80" s="944"/>
      <c r="AX80" s="944"/>
      <c r="AY80" s="944"/>
      <c r="AZ80" s="945"/>
      <c r="BA80" s="945"/>
      <c r="BB80" s="945"/>
      <c r="BC80" s="945"/>
      <c r="BD80" s="946"/>
      <c r="BE80" s="55"/>
      <c r="BF80" s="55"/>
      <c r="BG80" s="55"/>
      <c r="BH80" s="55"/>
      <c r="BI80" s="55"/>
      <c r="BJ80" s="55"/>
      <c r="BK80" s="55"/>
      <c r="BL80" s="55"/>
      <c r="BM80" s="55"/>
      <c r="BN80" s="55"/>
      <c r="BO80" s="55"/>
      <c r="BP80" s="55"/>
      <c r="BQ80" s="52">
        <v>74</v>
      </c>
      <c r="BR80" s="73"/>
      <c r="BS80" s="914"/>
      <c r="BT80" s="915"/>
      <c r="BU80" s="915"/>
      <c r="BV80" s="915"/>
      <c r="BW80" s="915"/>
      <c r="BX80" s="915"/>
      <c r="BY80" s="915"/>
      <c r="BZ80" s="915"/>
      <c r="CA80" s="915"/>
      <c r="CB80" s="915"/>
      <c r="CC80" s="915"/>
      <c r="CD80" s="915"/>
      <c r="CE80" s="915"/>
      <c r="CF80" s="915"/>
      <c r="CG80" s="916"/>
      <c r="CH80" s="917"/>
      <c r="CI80" s="918"/>
      <c r="CJ80" s="918"/>
      <c r="CK80" s="918"/>
      <c r="CL80" s="919"/>
      <c r="CM80" s="917"/>
      <c r="CN80" s="918"/>
      <c r="CO80" s="918"/>
      <c r="CP80" s="918"/>
      <c r="CQ80" s="919"/>
      <c r="CR80" s="917"/>
      <c r="CS80" s="918"/>
      <c r="CT80" s="918"/>
      <c r="CU80" s="918"/>
      <c r="CV80" s="919"/>
      <c r="CW80" s="917"/>
      <c r="CX80" s="918"/>
      <c r="CY80" s="918"/>
      <c r="CZ80" s="918"/>
      <c r="DA80" s="919"/>
      <c r="DB80" s="917"/>
      <c r="DC80" s="918"/>
      <c r="DD80" s="918"/>
      <c r="DE80" s="918"/>
      <c r="DF80" s="919"/>
      <c r="DG80" s="917"/>
      <c r="DH80" s="918"/>
      <c r="DI80" s="918"/>
      <c r="DJ80" s="918"/>
      <c r="DK80" s="919"/>
      <c r="DL80" s="917"/>
      <c r="DM80" s="918"/>
      <c r="DN80" s="918"/>
      <c r="DO80" s="918"/>
      <c r="DP80" s="919"/>
      <c r="DQ80" s="917"/>
      <c r="DR80" s="918"/>
      <c r="DS80" s="918"/>
      <c r="DT80" s="918"/>
      <c r="DU80" s="919"/>
      <c r="DV80" s="914"/>
      <c r="DW80" s="915"/>
      <c r="DX80" s="915"/>
      <c r="DY80" s="915"/>
      <c r="DZ80" s="920"/>
      <c r="EA80" s="48"/>
    </row>
    <row r="81" spans="1:131" ht="26.25" customHeight="1" x14ac:dyDescent="0.2">
      <c r="A81" s="52">
        <v>14</v>
      </c>
      <c r="B81" s="699"/>
      <c r="C81" s="700"/>
      <c r="D81" s="700"/>
      <c r="E81" s="700"/>
      <c r="F81" s="700"/>
      <c r="G81" s="700"/>
      <c r="H81" s="700"/>
      <c r="I81" s="700"/>
      <c r="J81" s="700"/>
      <c r="K81" s="700"/>
      <c r="L81" s="700"/>
      <c r="M81" s="700"/>
      <c r="N81" s="700"/>
      <c r="O81" s="700"/>
      <c r="P81" s="701"/>
      <c r="Q81" s="943"/>
      <c r="R81" s="944"/>
      <c r="S81" s="944"/>
      <c r="T81" s="944"/>
      <c r="U81" s="944"/>
      <c r="V81" s="944"/>
      <c r="W81" s="944"/>
      <c r="X81" s="944"/>
      <c r="Y81" s="944"/>
      <c r="Z81" s="944"/>
      <c r="AA81" s="944"/>
      <c r="AB81" s="944"/>
      <c r="AC81" s="944"/>
      <c r="AD81" s="944"/>
      <c r="AE81" s="944"/>
      <c r="AF81" s="944"/>
      <c r="AG81" s="944"/>
      <c r="AH81" s="944"/>
      <c r="AI81" s="944"/>
      <c r="AJ81" s="944"/>
      <c r="AK81" s="944"/>
      <c r="AL81" s="944"/>
      <c r="AM81" s="944"/>
      <c r="AN81" s="944"/>
      <c r="AO81" s="944"/>
      <c r="AP81" s="944"/>
      <c r="AQ81" s="944"/>
      <c r="AR81" s="944"/>
      <c r="AS81" s="944"/>
      <c r="AT81" s="944"/>
      <c r="AU81" s="944"/>
      <c r="AV81" s="944"/>
      <c r="AW81" s="944"/>
      <c r="AX81" s="944"/>
      <c r="AY81" s="944"/>
      <c r="AZ81" s="945"/>
      <c r="BA81" s="945"/>
      <c r="BB81" s="945"/>
      <c r="BC81" s="945"/>
      <c r="BD81" s="946"/>
      <c r="BE81" s="55"/>
      <c r="BF81" s="55"/>
      <c r="BG81" s="55"/>
      <c r="BH81" s="55"/>
      <c r="BI81" s="55"/>
      <c r="BJ81" s="55"/>
      <c r="BK81" s="55"/>
      <c r="BL81" s="55"/>
      <c r="BM81" s="55"/>
      <c r="BN81" s="55"/>
      <c r="BO81" s="55"/>
      <c r="BP81" s="55"/>
      <c r="BQ81" s="52">
        <v>75</v>
      </c>
      <c r="BR81" s="73"/>
      <c r="BS81" s="914"/>
      <c r="BT81" s="915"/>
      <c r="BU81" s="915"/>
      <c r="BV81" s="915"/>
      <c r="BW81" s="915"/>
      <c r="BX81" s="915"/>
      <c r="BY81" s="915"/>
      <c r="BZ81" s="915"/>
      <c r="CA81" s="915"/>
      <c r="CB81" s="915"/>
      <c r="CC81" s="915"/>
      <c r="CD81" s="915"/>
      <c r="CE81" s="915"/>
      <c r="CF81" s="915"/>
      <c r="CG81" s="916"/>
      <c r="CH81" s="917"/>
      <c r="CI81" s="918"/>
      <c r="CJ81" s="918"/>
      <c r="CK81" s="918"/>
      <c r="CL81" s="919"/>
      <c r="CM81" s="917"/>
      <c r="CN81" s="918"/>
      <c r="CO81" s="918"/>
      <c r="CP81" s="918"/>
      <c r="CQ81" s="919"/>
      <c r="CR81" s="917"/>
      <c r="CS81" s="918"/>
      <c r="CT81" s="918"/>
      <c r="CU81" s="918"/>
      <c r="CV81" s="919"/>
      <c r="CW81" s="917"/>
      <c r="CX81" s="918"/>
      <c r="CY81" s="918"/>
      <c r="CZ81" s="918"/>
      <c r="DA81" s="919"/>
      <c r="DB81" s="917"/>
      <c r="DC81" s="918"/>
      <c r="DD81" s="918"/>
      <c r="DE81" s="918"/>
      <c r="DF81" s="919"/>
      <c r="DG81" s="917"/>
      <c r="DH81" s="918"/>
      <c r="DI81" s="918"/>
      <c r="DJ81" s="918"/>
      <c r="DK81" s="919"/>
      <c r="DL81" s="917"/>
      <c r="DM81" s="918"/>
      <c r="DN81" s="918"/>
      <c r="DO81" s="918"/>
      <c r="DP81" s="919"/>
      <c r="DQ81" s="917"/>
      <c r="DR81" s="918"/>
      <c r="DS81" s="918"/>
      <c r="DT81" s="918"/>
      <c r="DU81" s="919"/>
      <c r="DV81" s="914"/>
      <c r="DW81" s="915"/>
      <c r="DX81" s="915"/>
      <c r="DY81" s="915"/>
      <c r="DZ81" s="920"/>
      <c r="EA81" s="48"/>
    </row>
    <row r="82" spans="1:131" ht="26.25" customHeight="1" x14ac:dyDescent="0.2">
      <c r="A82" s="52">
        <v>15</v>
      </c>
      <c r="B82" s="699"/>
      <c r="C82" s="700"/>
      <c r="D82" s="700"/>
      <c r="E82" s="700"/>
      <c r="F82" s="700"/>
      <c r="G82" s="700"/>
      <c r="H82" s="700"/>
      <c r="I82" s="700"/>
      <c r="J82" s="700"/>
      <c r="K82" s="700"/>
      <c r="L82" s="700"/>
      <c r="M82" s="700"/>
      <c r="N82" s="700"/>
      <c r="O82" s="700"/>
      <c r="P82" s="701"/>
      <c r="Q82" s="943"/>
      <c r="R82" s="944"/>
      <c r="S82" s="944"/>
      <c r="T82" s="944"/>
      <c r="U82" s="944"/>
      <c r="V82" s="944"/>
      <c r="W82" s="944"/>
      <c r="X82" s="944"/>
      <c r="Y82" s="944"/>
      <c r="Z82" s="944"/>
      <c r="AA82" s="944"/>
      <c r="AB82" s="944"/>
      <c r="AC82" s="944"/>
      <c r="AD82" s="944"/>
      <c r="AE82" s="944"/>
      <c r="AF82" s="944"/>
      <c r="AG82" s="944"/>
      <c r="AH82" s="944"/>
      <c r="AI82" s="944"/>
      <c r="AJ82" s="944"/>
      <c r="AK82" s="944"/>
      <c r="AL82" s="944"/>
      <c r="AM82" s="944"/>
      <c r="AN82" s="944"/>
      <c r="AO82" s="944"/>
      <c r="AP82" s="944"/>
      <c r="AQ82" s="944"/>
      <c r="AR82" s="944"/>
      <c r="AS82" s="944"/>
      <c r="AT82" s="944"/>
      <c r="AU82" s="944"/>
      <c r="AV82" s="944"/>
      <c r="AW82" s="944"/>
      <c r="AX82" s="944"/>
      <c r="AY82" s="944"/>
      <c r="AZ82" s="945"/>
      <c r="BA82" s="945"/>
      <c r="BB82" s="945"/>
      <c r="BC82" s="945"/>
      <c r="BD82" s="946"/>
      <c r="BE82" s="55"/>
      <c r="BF82" s="55"/>
      <c r="BG82" s="55"/>
      <c r="BH82" s="55"/>
      <c r="BI82" s="55"/>
      <c r="BJ82" s="55"/>
      <c r="BK82" s="55"/>
      <c r="BL82" s="55"/>
      <c r="BM82" s="55"/>
      <c r="BN82" s="55"/>
      <c r="BO82" s="55"/>
      <c r="BP82" s="55"/>
      <c r="BQ82" s="52">
        <v>76</v>
      </c>
      <c r="BR82" s="73"/>
      <c r="BS82" s="914"/>
      <c r="BT82" s="915"/>
      <c r="BU82" s="915"/>
      <c r="BV82" s="915"/>
      <c r="BW82" s="915"/>
      <c r="BX82" s="915"/>
      <c r="BY82" s="915"/>
      <c r="BZ82" s="915"/>
      <c r="CA82" s="915"/>
      <c r="CB82" s="915"/>
      <c r="CC82" s="915"/>
      <c r="CD82" s="915"/>
      <c r="CE82" s="915"/>
      <c r="CF82" s="915"/>
      <c r="CG82" s="916"/>
      <c r="CH82" s="917"/>
      <c r="CI82" s="918"/>
      <c r="CJ82" s="918"/>
      <c r="CK82" s="918"/>
      <c r="CL82" s="919"/>
      <c r="CM82" s="917"/>
      <c r="CN82" s="918"/>
      <c r="CO82" s="918"/>
      <c r="CP82" s="918"/>
      <c r="CQ82" s="919"/>
      <c r="CR82" s="917"/>
      <c r="CS82" s="918"/>
      <c r="CT82" s="918"/>
      <c r="CU82" s="918"/>
      <c r="CV82" s="919"/>
      <c r="CW82" s="917"/>
      <c r="CX82" s="918"/>
      <c r="CY82" s="918"/>
      <c r="CZ82" s="918"/>
      <c r="DA82" s="919"/>
      <c r="DB82" s="917"/>
      <c r="DC82" s="918"/>
      <c r="DD82" s="918"/>
      <c r="DE82" s="918"/>
      <c r="DF82" s="919"/>
      <c r="DG82" s="917"/>
      <c r="DH82" s="918"/>
      <c r="DI82" s="918"/>
      <c r="DJ82" s="918"/>
      <c r="DK82" s="919"/>
      <c r="DL82" s="917"/>
      <c r="DM82" s="918"/>
      <c r="DN82" s="918"/>
      <c r="DO82" s="918"/>
      <c r="DP82" s="919"/>
      <c r="DQ82" s="917"/>
      <c r="DR82" s="918"/>
      <c r="DS82" s="918"/>
      <c r="DT82" s="918"/>
      <c r="DU82" s="919"/>
      <c r="DV82" s="914"/>
      <c r="DW82" s="915"/>
      <c r="DX82" s="915"/>
      <c r="DY82" s="915"/>
      <c r="DZ82" s="920"/>
      <c r="EA82" s="48"/>
    </row>
    <row r="83" spans="1:131" ht="26.25" customHeight="1" x14ac:dyDescent="0.2">
      <c r="A83" s="52">
        <v>16</v>
      </c>
      <c r="B83" s="699"/>
      <c r="C83" s="700"/>
      <c r="D83" s="700"/>
      <c r="E83" s="700"/>
      <c r="F83" s="700"/>
      <c r="G83" s="700"/>
      <c r="H83" s="700"/>
      <c r="I83" s="700"/>
      <c r="J83" s="700"/>
      <c r="K83" s="700"/>
      <c r="L83" s="700"/>
      <c r="M83" s="700"/>
      <c r="N83" s="700"/>
      <c r="O83" s="700"/>
      <c r="P83" s="701"/>
      <c r="Q83" s="943"/>
      <c r="R83" s="944"/>
      <c r="S83" s="944"/>
      <c r="T83" s="944"/>
      <c r="U83" s="944"/>
      <c r="V83" s="944"/>
      <c r="W83" s="944"/>
      <c r="X83" s="944"/>
      <c r="Y83" s="944"/>
      <c r="Z83" s="944"/>
      <c r="AA83" s="944"/>
      <c r="AB83" s="944"/>
      <c r="AC83" s="944"/>
      <c r="AD83" s="944"/>
      <c r="AE83" s="944"/>
      <c r="AF83" s="944"/>
      <c r="AG83" s="944"/>
      <c r="AH83" s="944"/>
      <c r="AI83" s="944"/>
      <c r="AJ83" s="944"/>
      <c r="AK83" s="944"/>
      <c r="AL83" s="944"/>
      <c r="AM83" s="944"/>
      <c r="AN83" s="944"/>
      <c r="AO83" s="944"/>
      <c r="AP83" s="944"/>
      <c r="AQ83" s="944"/>
      <c r="AR83" s="944"/>
      <c r="AS83" s="944"/>
      <c r="AT83" s="944"/>
      <c r="AU83" s="944"/>
      <c r="AV83" s="944"/>
      <c r="AW83" s="944"/>
      <c r="AX83" s="944"/>
      <c r="AY83" s="944"/>
      <c r="AZ83" s="945"/>
      <c r="BA83" s="945"/>
      <c r="BB83" s="945"/>
      <c r="BC83" s="945"/>
      <c r="BD83" s="946"/>
      <c r="BE83" s="55"/>
      <c r="BF83" s="55"/>
      <c r="BG83" s="55"/>
      <c r="BH83" s="55"/>
      <c r="BI83" s="55"/>
      <c r="BJ83" s="55"/>
      <c r="BK83" s="55"/>
      <c r="BL83" s="55"/>
      <c r="BM83" s="55"/>
      <c r="BN83" s="55"/>
      <c r="BO83" s="55"/>
      <c r="BP83" s="55"/>
      <c r="BQ83" s="52">
        <v>77</v>
      </c>
      <c r="BR83" s="73"/>
      <c r="BS83" s="914"/>
      <c r="BT83" s="915"/>
      <c r="BU83" s="915"/>
      <c r="BV83" s="915"/>
      <c r="BW83" s="915"/>
      <c r="BX83" s="915"/>
      <c r="BY83" s="915"/>
      <c r="BZ83" s="915"/>
      <c r="CA83" s="915"/>
      <c r="CB83" s="915"/>
      <c r="CC83" s="915"/>
      <c r="CD83" s="915"/>
      <c r="CE83" s="915"/>
      <c r="CF83" s="915"/>
      <c r="CG83" s="916"/>
      <c r="CH83" s="917"/>
      <c r="CI83" s="918"/>
      <c r="CJ83" s="918"/>
      <c r="CK83" s="918"/>
      <c r="CL83" s="919"/>
      <c r="CM83" s="917"/>
      <c r="CN83" s="918"/>
      <c r="CO83" s="918"/>
      <c r="CP83" s="918"/>
      <c r="CQ83" s="919"/>
      <c r="CR83" s="917"/>
      <c r="CS83" s="918"/>
      <c r="CT83" s="918"/>
      <c r="CU83" s="918"/>
      <c r="CV83" s="919"/>
      <c r="CW83" s="917"/>
      <c r="CX83" s="918"/>
      <c r="CY83" s="918"/>
      <c r="CZ83" s="918"/>
      <c r="DA83" s="919"/>
      <c r="DB83" s="917"/>
      <c r="DC83" s="918"/>
      <c r="DD83" s="918"/>
      <c r="DE83" s="918"/>
      <c r="DF83" s="919"/>
      <c r="DG83" s="917"/>
      <c r="DH83" s="918"/>
      <c r="DI83" s="918"/>
      <c r="DJ83" s="918"/>
      <c r="DK83" s="919"/>
      <c r="DL83" s="917"/>
      <c r="DM83" s="918"/>
      <c r="DN83" s="918"/>
      <c r="DO83" s="918"/>
      <c r="DP83" s="919"/>
      <c r="DQ83" s="917"/>
      <c r="DR83" s="918"/>
      <c r="DS83" s="918"/>
      <c r="DT83" s="918"/>
      <c r="DU83" s="919"/>
      <c r="DV83" s="914"/>
      <c r="DW83" s="915"/>
      <c r="DX83" s="915"/>
      <c r="DY83" s="915"/>
      <c r="DZ83" s="920"/>
      <c r="EA83" s="48"/>
    </row>
    <row r="84" spans="1:131" ht="26.25" customHeight="1" x14ac:dyDescent="0.2">
      <c r="A84" s="52">
        <v>17</v>
      </c>
      <c r="B84" s="699"/>
      <c r="C84" s="700"/>
      <c r="D84" s="700"/>
      <c r="E84" s="700"/>
      <c r="F84" s="700"/>
      <c r="G84" s="700"/>
      <c r="H84" s="700"/>
      <c r="I84" s="700"/>
      <c r="J84" s="700"/>
      <c r="K84" s="700"/>
      <c r="L84" s="700"/>
      <c r="M84" s="700"/>
      <c r="N84" s="700"/>
      <c r="O84" s="700"/>
      <c r="P84" s="701"/>
      <c r="Q84" s="943"/>
      <c r="R84" s="944"/>
      <c r="S84" s="944"/>
      <c r="T84" s="944"/>
      <c r="U84" s="944"/>
      <c r="V84" s="944"/>
      <c r="W84" s="944"/>
      <c r="X84" s="944"/>
      <c r="Y84" s="944"/>
      <c r="Z84" s="944"/>
      <c r="AA84" s="944"/>
      <c r="AB84" s="944"/>
      <c r="AC84" s="944"/>
      <c r="AD84" s="944"/>
      <c r="AE84" s="944"/>
      <c r="AF84" s="944"/>
      <c r="AG84" s="944"/>
      <c r="AH84" s="944"/>
      <c r="AI84" s="944"/>
      <c r="AJ84" s="944"/>
      <c r="AK84" s="944"/>
      <c r="AL84" s="944"/>
      <c r="AM84" s="944"/>
      <c r="AN84" s="944"/>
      <c r="AO84" s="944"/>
      <c r="AP84" s="944"/>
      <c r="AQ84" s="944"/>
      <c r="AR84" s="944"/>
      <c r="AS84" s="944"/>
      <c r="AT84" s="944"/>
      <c r="AU84" s="944"/>
      <c r="AV84" s="944"/>
      <c r="AW84" s="944"/>
      <c r="AX84" s="944"/>
      <c r="AY84" s="944"/>
      <c r="AZ84" s="945"/>
      <c r="BA84" s="945"/>
      <c r="BB84" s="945"/>
      <c r="BC84" s="945"/>
      <c r="BD84" s="946"/>
      <c r="BE84" s="55"/>
      <c r="BF84" s="55"/>
      <c r="BG84" s="55"/>
      <c r="BH84" s="55"/>
      <c r="BI84" s="55"/>
      <c r="BJ84" s="55"/>
      <c r="BK84" s="55"/>
      <c r="BL84" s="55"/>
      <c r="BM84" s="55"/>
      <c r="BN84" s="55"/>
      <c r="BO84" s="55"/>
      <c r="BP84" s="55"/>
      <c r="BQ84" s="52">
        <v>78</v>
      </c>
      <c r="BR84" s="73"/>
      <c r="BS84" s="914"/>
      <c r="BT84" s="915"/>
      <c r="BU84" s="915"/>
      <c r="BV84" s="915"/>
      <c r="BW84" s="915"/>
      <c r="BX84" s="915"/>
      <c r="BY84" s="915"/>
      <c r="BZ84" s="915"/>
      <c r="CA84" s="915"/>
      <c r="CB84" s="915"/>
      <c r="CC84" s="915"/>
      <c r="CD84" s="915"/>
      <c r="CE84" s="915"/>
      <c r="CF84" s="915"/>
      <c r="CG84" s="916"/>
      <c r="CH84" s="917"/>
      <c r="CI84" s="918"/>
      <c r="CJ84" s="918"/>
      <c r="CK84" s="918"/>
      <c r="CL84" s="919"/>
      <c r="CM84" s="917"/>
      <c r="CN84" s="918"/>
      <c r="CO84" s="918"/>
      <c r="CP84" s="918"/>
      <c r="CQ84" s="919"/>
      <c r="CR84" s="917"/>
      <c r="CS84" s="918"/>
      <c r="CT84" s="918"/>
      <c r="CU84" s="918"/>
      <c r="CV84" s="919"/>
      <c r="CW84" s="917"/>
      <c r="CX84" s="918"/>
      <c r="CY84" s="918"/>
      <c r="CZ84" s="918"/>
      <c r="DA84" s="919"/>
      <c r="DB84" s="917"/>
      <c r="DC84" s="918"/>
      <c r="DD84" s="918"/>
      <c r="DE84" s="918"/>
      <c r="DF84" s="919"/>
      <c r="DG84" s="917"/>
      <c r="DH84" s="918"/>
      <c r="DI84" s="918"/>
      <c r="DJ84" s="918"/>
      <c r="DK84" s="919"/>
      <c r="DL84" s="917"/>
      <c r="DM84" s="918"/>
      <c r="DN84" s="918"/>
      <c r="DO84" s="918"/>
      <c r="DP84" s="919"/>
      <c r="DQ84" s="917"/>
      <c r="DR84" s="918"/>
      <c r="DS84" s="918"/>
      <c r="DT84" s="918"/>
      <c r="DU84" s="919"/>
      <c r="DV84" s="914"/>
      <c r="DW84" s="915"/>
      <c r="DX84" s="915"/>
      <c r="DY84" s="915"/>
      <c r="DZ84" s="920"/>
      <c r="EA84" s="48"/>
    </row>
    <row r="85" spans="1:131" ht="26.25" customHeight="1" x14ac:dyDescent="0.2">
      <c r="A85" s="52">
        <v>18</v>
      </c>
      <c r="B85" s="699"/>
      <c r="C85" s="700"/>
      <c r="D85" s="700"/>
      <c r="E85" s="700"/>
      <c r="F85" s="700"/>
      <c r="G85" s="700"/>
      <c r="H85" s="700"/>
      <c r="I85" s="700"/>
      <c r="J85" s="700"/>
      <c r="K85" s="700"/>
      <c r="L85" s="700"/>
      <c r="M85" s="700"/>
      <c r="N85" s="700"/>
      <c r="O85" s="700"/>
      <c r="P85" s="701"/>
      <c r="Q85" s="943"/>
      <c r="R85" s="944"/>
      <c r="S85" s="944"/>
      <c r="T85" s="944"/>
      <c r="U85" s="944"/>
      <c r="V85" s="944"/>
      <c r="W85" s="944"/>
      <c r="X85" s="944"/>
      <c r="Y85" s="944"/>
      <c r="Z85" s="944"/>
      <c r="AA85" s="944"/>
      <c r="AB85" s="944"/>
      <c r="AC85" s="944"/>
      <c r="AD85" s="944"/>
      <c r="AE85" s="944"/>
      <c r="AF85" s="944"/>
      <c r="AG85" s="944"/>
      <c r="AH85" s="944"/>
      <c r="AI85" s="944"/>
      <c r="AJ85" s="944"/>
      <c r="AK85" s="944"/>
      <c r="AL85" s="944"/>
      <c r="AM85" s="944"/>
      <c r="AN85" s="944"/>
      <c r="AO85" s="944"/>
      <c r="AP85" s="944"/>
      <c r="AQ85" s="944"/>
      <c r="AR85" s="944"/>
      <c r="AS85" s="944"/>
      <c r="AT85" s="944"/>
      <c r="AU85" s="944"/>
      <c r="AV85" s="944"/>
      <c r="AW85" s="944"/>
      <c r="AX85" s="944"/>
      <c r="AY85" s="944"/>
      <c r="AZ85" s="945"/>
      <c r="BA85" s="945"/>
      <c r="BB85" s="945"/>
      <c r="BC85" s="945"/>
      <c r="BD85" s="946"/>
      <c r="BE85" s="55"/>
      <c r="BF85" s="55"/>
      <c r="BG85" s="55"/>
      <c r="BH85" s="55"/>
      <c r="BI85" s="55"/>
      <c r="BJ85" s="55"/>
      <c r="BK85" s="55"/>
      <c r="BL85" s="55"/>
      <c r="BM85" s="55"/>
      <c r="BN85" s="55"/>
      <c r="BO85" s="55"/>
      <c r="BP85" s="55"/>
      <c r="BQ85" s="52">
        <v>79</v>
      </c>
      <c r="BR85" s="73"/>
      <c r="BS85" s="914"/>
      <c r="BT85" s="915"/>
      <c r="BU85" s="915"/>
      <c r="BV85" s="915"/>
      <c r="BW85" s="915"/>
      <c r="BX85" s="915"/>
      <c r="BY85" s="915"/>
      <c r="BZ85" s="915"/>
      <c r="CA85" s="915"/>
      <c r="CB85" s="915"/>
      <c r="CC85" s="915"/>
      <c r="CD85" s="915"/>
      <c r="CE85" s="915"/>
      <c r="CF85" s="915"/>
      <c r="CG85" s="916"/>
      <c r="CH85" s="917"/>
      <c r="CI85" s="918"/>
      <c r="CJ85" s="918"/>
      <c r="CK85" s="918"/>
      <c r="CL85" s="919"/>
      <c r="CM85" s="917"/>
      <c r="CN85" s="918"/>
      <c r="CO85" s="918"/>
      <c r="CP85" s="918"/>
      <c r="CQ85" s="919"/>
      <c r="CR85" s="917"/>
      <c r="CS85" s="918"/>
      <c r="CT85" s="918"/>
      <c r="CU85" s="918"/>
      <c r="CV85" s="919"/>
      <c r="CW85" s="917"/>
      <c r="CX85" s="918"/>
      <c r="CY85" s="918"/>
      <c r="CZ85" s="918"/>
      <c r="DA85" s="919"/>
      <c r="DB85" s="917"/>
      <c r="DC85" s="918"/>
      <c r="DD85" s="918"/>
      <c r="DE85" s="918"/>
      <c r="DF85" s="919"/>
      <c r="DG85" s="917"/>
      <c r="DH85" s="918"/>
      <c r="DI85" s="918"/>
      <c r="DJ85" s="918"/>
      <c r="DK85" s="919"/>
      <c r="DL85" s="917"/>
      <c r="DM85" s="918"/>
      <c r="DN85" s="918"/>
      <c r="DO85" s="918"/>
      <c r="DP85" s="919"/>
      <c r="DQ85" s="917"/>
      <c r="DR85" s="918"/>
      <c r="DS85" s="918"/>
      <c r="DT85" s="918"/>
      <c r="DU85" s="919"/>
      <c r="DV85" s="914"/>
      <c r="DW85" s="915"/>
      <c r="DX85" s="915"/>
      <c r="DY85" s="915"/>
      <c r="DZ85" s="920"/>
      <c r="EA85" s="48"/>
    </row>
    <row r="86" spans="1:131" ht="26.25" customHeight="1" x14ac:dyDescent="0.2">
      <c r="A86" s="52">
        <v>19</v>
      </c>
      <c r="B86" s="699"/>
      <c r="C86" s="700"/>
      <c r="D86" s="700"/>
      <c r="E86" s="700"/>
      <c r="F86" s="700"/>
      <c r="G86" s="700"/>
      <c r="H86" s="700"/>
      <c r="I86" s="700"/>
      <c r="J86" s="700"/>
      <c r="K86" s="700"/>
      <c r="L86" s="700"/>
      <c r="M86" s="700"/>
      <c r="N86" s="700"/>
      <c r="O86" s="700"/>
      <c r="P86" s="701"/>
      <c r="Q86" s="943"/>
      <c r="R86" s="944"/>
      <c r="S86" s="944"/>
      <c r="T86" s="944"/>
      <c r="U86" s="944"/>
      <c r="V86" s="944"/>
      <c r="W86" s="944"/>
      <c r="X86" s="944"/>
      <c r="Y86" s="944"/>
      <c r="Z86" s="944"/>
      <c r="AA86" s="944"/>
      <c r="AB86" s="944"/>
      <c r="AC86" s="944"/>
      <c r="AD86" s="944"/>
      <c r="AE86" s="944"/>
      <c r="AF86" s="944"/>
      <c r="AG86" s="944"/>
      <c r="AH86" s="944"/>
      <c r="AI86" s="944"/>
      <c r="AJ86" s="944"/>
      <c r="AK86" s="944"/>
      <c r="AL86" s="944"/>
      <c r="AM86" s="944"/>
      <c r="AN86" s="944"/>
      <c r="AO86" s="944"/>
      <c r="AP86" s="944"/>
      <c r="AQ86" s="944"/>
      <c r="AR86" s="944"/>
      <c r="AS86" s="944"/>
      <c r="AT86" s="944"/>
      <c r="AU86" s="944"/>
      <c r="AV86" s="944"/>
      <c r="AW86" s="944"/>
      <c r="AX86" s="944"/>
      <c r="AY86" s="944"/>
      <c r="AZ86" s="945"/>
      <c r="BA86" s="945"/>
      <c r="BB86" s="945"/>
      <c r="BC86" s="945"/>
      <c r="BD86" s="946"/>
      <c r="BE86" s="55"/>
      <c r="BF86" s="55"/>
      <c r="BG86" s="55"/>
      <c r="BH86" s="55"/>
      <c r="BI86" s="55"/>
      <c r="BJ86" s="55"/>
      <c r="BK86" s="55"/>
      <c r="BL86" s="55"/>
      <c r="BM86" s="55"/>
      <c r="BN86" s="55"/>
      <c r="BO86" s="55"/>
      <c r="BP86" s="55"/>
      <c r="BQ86" s="52">
        <v>80</v>
      </c>
      <c r="BR86" s="73"/>
      <c r="BS86" s="914"/>
      <c r="BT86" s="915"/>
      <c r="BU86" s="915"/>
      <c r="BV86" s="915"/>
      <c r="BW86" s="915"/>
      <c r="BX86" s="915"/>
      <c r="BY86" s="915"/>
      <c r="BZ86" s="915"/>
      <c r="CA86" s="915"/>
      <c r="CB86" s="915"/>
      <c r="CC86" s="915"/>
      <c r="CD86" s="915"/>
      <c r="CE86" s="915"/>
      <c r="CF86" s="915"/>
      <c r="CG86" s="916"/>
      <c r="CH86" s="917"/>
      <c r="CI86" s="918"/>
      <c r="CJ86" s="918"/>
      <c r="CK86" s="918"/>
      <c r="CL86" s="919"/>
      <c r="CM86" s="917"/>
      <c r="CN86" s="918"/>
      <c r="CO86" s="918"/>
      <c r="CP86" s="918"/>
      <c r="CQ86" s="919"/>
      <c r="CR86" s="917"/>
      <c r="CS86" s="918"/>
      <c r="CT86" s="918"/>
      <c r="CU86" s="918"/>
      <c r="CV86" s="919"/>
      <c r="CW86" s="917"/>
      <c r="CX86" s="918"/>
      <c r="CY86" s="918"/>
      <c r="CZ86" s="918"/>
      <c r="DA86" s="919"/>
      <c r="DB86" s="917"/>
      <c r="DC86" s="918"/>
      <c r="DD86" s="918"/>
      <c r="DE86" s="918"/>
      <c r="DF86" s="919"/>
      <c r="DG86" s="917"/>
      <c r="DH86" s="918"/>
      <c r="DI86" s="918"/>
      <c r="DJ86" s="918"/>
      <c r="DK86" s="919"/>
      <c r="DL86" s="917"/>
      <c r="DM86" s="918"/>
      <c r="DN86" s="918"/>
      <c r="DO86" s="918"/>
      <c r="DP86" s="919"/>
      <c r="DQ86" s="917"/>
      <c r="DR86" s="918"/>
      <c r="DS86" s="918"/>
      <c r="DT86" s="918"/>
      <c r="DU86" s="919"/>
      <c r="DV86" s="914"/>
      <c r="DW86" s="915"/>
      <c r="DX86" s="915"/>
      <c r="DY86" s="915"/>
      <c r="DZ86" s="920"/>
      <c r="EA86" s="48"/>
    </row>
    <row r="87" spans="1:131" ht="26.25" customHeight="1" x14ac:dyDescent="0.2">
      <c r="A87" s="57">
        <v>20</v>
      </c>
      <c r="B87" s="936"/>
      <c r="C87" s="937"/>
      <c r="D87" s="937"/>
      <c r="E87" s="937"/>
      <c r="F87" s="937"/>
      <c r="G87" s="937"/>
      <c r="H87" s="937"/>
      <c r="I87" s="937"/>
      <c r="J87" s="937"/>
      <c r="K87" s="937"/>
      <c r="L87" s="937"/>
      <c r="M87" s="937"/>
      <c r="N87" s="937"/>
      <c r="O87" s="937"/>
      <c r="P87" s="938"/>
      <c r="Q87" s="939"/>
      <c r="R87" s="940"/>
      <c r="S87" s="940"/>
      <c r="T87" s="940"/>
      <c r="U87" s="940"/>
      <c r="V87" s="940"/>
      <c r="W87" s="940"/>
      <c r="X87" s="940"/>
      <c r="Y87" s="940"/>
      <c r="Z87" s="940"/>
      <c r="AA87" s="940"/>
      <c r="AB87" s="940"/>
      <c r="AC87" s="940"/>
      <c r="AD87" s="940"/>
      <c r="AE87" s="940"/>
      <c r="AF87" s="940"/>
      <c r="AG87" s="940"/>
      <c r="AH87" s="940"/>
      <c r="AI87" s="940"/>
      <c r="AJ87" s="940"/>
      <c r="AK87" s="940"/>
      <c r="AL87" s="940"/>
      <c r="AM87" s="940"/>
      <c r="AN87" s="940"/>
      <c r="AO87" s="940"/>
      <c r="AP87" s="940"/>
      <c r="AQ87" s="940"/>
      <c r="AR87" s="940"/>
      <c r="AS87" s="940"/>
      <c r="AT87" s="940"/>
      <c r="AU87" s="940"/>
      <c r="AV87" s="940"/>
      <c r="AW87" s="940"/>
      <c r="AX87" s="940"/>
      <c r="AY87" s="940"/>
      <c r="AZ87" s="941"/>
      <c r="BA87" s="941"/>
      <c r="BB87" s="941"/>
      <c r="BC87" s="941"/>
      <c r="BD87" s="942"/>
      <c r="BE87" s="55"/>
      <c r="BF87" s="55"/>
      <c r="BG87" s="55"/>
      <c r="BH87" s="55"/>
      <c r="BI87" s="55"/>
      <c r="BJ87" s="55"/>
      <c r="BK87" s="55"/>
      <c r="BL87" s="55"/>
      <c r="BM87" s="55"/>
      <c r="BN87" s="55"/>
      <c r="BO87" s="55"/>
      <c r="BP87" s="55"/>
      <c r="BQ87" s="52">
        <v>81</v>
      </c>
      <c r="BR87" s="73"/>
      <c r="BS87" s="914"/>
      <c r="BT87" s="915"/>
      <c r="BU87" s="915"/>
      <c r="BV87" s="915"/>
      <c r="BW87" s="915"/>
      <c r="BX87" s="915"/>
      <c r="BY87" s="915"/>
      <c r="BZ87" s="915"/>
      <c r="CA87" s="915"/>
      <c r="CB87" s="915"/>
      <c r="CC87" s="915"/>
      <c r="CD87" s="915"/>
      <c r="CE87" s="915"/>
      <c r="CF87" s="915"/>
      <c r="CG87" s="916"/>
      <c r="CH87" s="917"/>
      <c r="CI87" s="918"/>
      <c r="CJ87" s="918"/>
      <c r="CK87" s="918"/>
      <c r="CL87" s="919"/>
      <c r="CM87" s="917"/>
      <c r="CN87" s="918"/>
      <c r="CO87" s="918"/>
      <c r="CP87" s="918"/>
      <c r="CQ87" s="919"/>
      <c r="CR87" s="917"/>
      <c r="CS87" s="918"/>
      <c r="CT87" s="918"/>
      <c r="CU87" s="918"/>
      <c r="CV87" s="919"/>
      <c r="CW87" s="917"/>
      <c r="CX87" s="918"/>
      <c r="CY87" s="918"/>
      <c r="CZ87" s="918"/>
      <c r="DA87" s="919"/>
      <c r="DB87" s="917"/>
      <c r="DC87" s="918"/>
      <c r="DD87" s="918"/>
      <c r="DE87" s="918"/>
      <c r="DF87" s="919"/>
      <c r="DG87" s="917"/>
      <c r="DH87" s="918"/>
      <c r="DI87" s="918"/>
      <c r="DJ87" s="918"/>
      <c r="DK87" s="919"/>
      <c r="DL87" s="917"/>
      <c r="DM87" s="918"/>
      <c r="DN87" s="918"/>
      <c r="DO87" s="918"/>
      <c r="DP87" s="919"/>
      <c r="DQ87" s="917"/>
      <c r="DR87" s="918"/>
      <c r="DS87" s="918"/>
      <c r="DT87" s="918"/>
      <c r="DU87" s="919"/>
      <c r="DV87" s="914"/>
      <c r="DW87" s="915"/>
      <c r="DX87" s="915"/>
      <c r="DY87" s="915"/>
      <c r="DZ87" s="920"/>
      <c r="EA87" s="48"/>
    </row>
    <row r="88" spans="1:131" ht="26.25" customHeight="1" x14ac:dyDescent="0.2">
      <c r="A88" s="53" t="s">
        <v>242</v>
      </c>
      <c r="B88" s="921" t="s">
        <v>181</v>
      </c>
      <c r="C88" s="922"/>
      <c r="D88" s="922"/>
      <c r="E88" s="922"/>
      <c r="F88" s="922"/>
      <c r="G88" s="922"/>
      <c r="H88" s="922"/>
      <c r="I88" s="922"/>
      <c r="J88" s="922"/>
      <c r="K88" s="922"/>
      <c r="L88" s="922"/>
      <c r="M88" s="922"/>
      <c r="N88" s="922"/>
      <c r="O88" s="922"/>
      <c r="P88" s="923"/>
      <c r="Q88" s="931"/>
      <c r="R88" s="932"/>
      <c r="S88" s="932"/>
      <c r="T88" s="932"/>
      <c r="U88" s="932"/>
      <c r="V88" s="932"/>
      <c r="W88" s="932"/>
      <c r="X88" s="932"/>
      <c r="Y88" s="932"/>
      <c r="Z88" s="932"/>
      <c r="AA88" s="932"/>
      <c r="AB88" s="932"/>
      <c r="AC88" s="932"/>
      <c r="AD88" s="932"/>
      <c r="AE88" s="932"/>
      <c r="AF88" s="933">
        <v>9813</v>
      </c>
      <c r="AG88" s="933"/>
      <c r="AH88" s="933"/>
      <c r="AI88" s="933"/>
      <c r="AJ88" s="933"/>
      <c r="AK88" s="932"/>
      <c r="AL88" s="932"/>
      <c r="AM88" s="932"/>
      <c r="AN88" s="932"/>
      <c r="AO88" s="932"/>
      <c r="AP88" s="933">
        <v>892</v>
      </c>
      <c r="AQ88" s="933"/>
      <c r="AR88" s="933"/>
      <c r="AS88" s="933"/>
      <c r="AT88" s="933"/>
      <c r="AU88" s="933">
        <v>17</v>
      </c>
      <c r="AV88" s="933"/>
      <c r="AW88" s="933"/>
      <c r="AX88" s="933"/>
      <c r="AY88" s="933"/>
      <c r="AZ88" s="934"/>
      <c r="BA88" s="934"/>
      <c r="BB88" s="934"/>
      <c r="BC88" s="934"/>
      <c r="BD88" s="935"/>
      <c r="BE88" s="55"/>
      <c r="BF88" s="55"/>
      <c r="BG88" s="55"/>
      <c r="BH88" s="55"/>
      <c r="BI88" s="55"/>
      <c r="BJ88" s="55"/>
      <c r="BK88" s="55"/>
      <c r="BL88" s="55"/>
      <c r="BM88" s="55"/>
      <c r="BN88" s="55"/>
      <c r="BO88" s="55"/>
      <c r="BP88" s="55"/>
      <c r="BQ88" s="52">
        <v>82</v>
      </c>
      <c r="BR88" s="73"/>
      <c r="BS88" s="914"/>
      <c r="BT88" s="915"/>
      <c r="BU88" s="915"/>
      <c r="BV88" s="915"/>
      <c r="BW88" s="915"/>
      <c r="BX88" s="915"/>
      <c r="BY88" s="915"/>
      <c r="BZ88" s="915"/>
      <c r="CA88" s="915"/>
      <c r="CB88" s="915"/>
      <c r="CC88" s="915"/>
      <c r="CD88" s="915"/>
      <c r="CE88" s="915"/>
      <c r="CF88" s="915"/>
      <c r="CG88" s="916"/>
      <c r="CH88" s="917"/>
      <c r="CI88" s="918"/>
      <c r="CJ88" s="918"/>
      <c r="CK88" s="918"/>
      <c r="CL88" s="919"/>
      <c r="CM88" s="917"/>
      <c r="CN88" s="918"/>
      <c r="CO88" s="918"/>
      <c r="CP88" s="918"/>
      <c r="CQ88" s="919"/>
      <c r="CR88" s="917"/>
      <c r="CS88" s="918"/>
      <c r="CT88" s="918"/>
      <c r="CU88" s="918"/>
      <c r="CV88" s="919"/>
      <c r="CW88" s="917"/>
      <c r="CX88" s="918"/>
      <c r="CY88" s="918"/>
      <c r="CZ88" s="918"/>
      <c r="DA88" s="919"/>
      <c r="DB88" s="917"/>
      <c r="DC88" s="918"/>
      <c r="DD88" s="918"/>
      <c r="DE88" s="918"/>
      <c r="DF88" s="919"/>
      <c r="DG88" s="917"/>
      <c r="DH88" s="918"/>
      <c r="DI88" s="918"/>
      <c r="DJ88" s="918"/>
      <c r="DK88" s="919"/>
      <c r="DL88" s="917"/>
      <c r="DM88" s="918"/>
      <c r="DN88" s="918"/>
      <c r="DO88" s="918"/>
      <c r="DP88" s="919"/>
      <c r="DQ88" s="917"/>
      <c r="DR88" s="918"/>
      <c r="DS88" s="918"/>
      <c r="DT88" s="918"/>
      <c r="DU88" s="919"/>
      <c r="DV88" s="914"/>
      <c r="DW88" s="915"/>
      <c r="DX88" s="915"/>
      <c r="DY88" s="915"/>
      <c r="DZ88" s="92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14"/>
      <c r="BT89" s="915"/>
      <c r="BU89" s="915"/>
      <c r="BV89" s="915"/>
      <c r="BW89" s="915"/>
      <c r="BX89" s="915"/>
      <c r="BY89" s="915"/>
      <c r="BZ89" s="915"/>
      <c r="CA89" s="915"/>
      <c r="CB89" s="915"/>
      <c r="CC89" s="915"/>
      <c r="CD89" s="915"/>
      <c r="CE89" s="915"/>
      <c r="CF89" s="915"/>
      <c r="CG89" s="916"/>
      <c r="CH89" s="917"/>
      <c r="CI89" s="918"/>
      <c r="CJ89" s="918"/>
      <c r="CK89" s="918"/>
      <c r="CL89" s="919"/>
      <c r="CM89" s="917"/>
      <c r="CN89" s="918"/>
      <c r="CO89" s="918"/>
      <c r="CP89" s="918"/>
      <c r="CQ89" s="919"/>
      <c r="CR89" s="917"/>
      <c r="CS89" s="918"/>
      <c r="CT89" s="918"/>
      <c r="CU89" s="918"/>
      <c r="CV89" s="919"/>
      <c r="CW89" s="917"/>
      <c r="CX89" s="918"/>
      <c r="CY89" s="918"/>
      <c r="CZ89" s="918"/>
      <c r="DA89" s="919"/>
      <c r="DB89" s="917"/>
      <c r="DC89" s="918"/>
      <c r="DD89" s="918"/>
      <c r="DE89" s="918"/>
      <c r="DF89" s="919"/>
      <c r="DG89" s="917"/>
      <c r="DH89" s="918"/>
      <c r="DI89" s="918"/>
      <c r="DJ89" s="918"/>
      <c r="DK89" s="919"/>
      <c r="DL89" s="917"/>
      <c r="DM89" s="918"/>
      <c r="DN89" s="918"/>
      <c r="DO89" s="918"/>
      <c r="DP89" s="919"/>
      <c r="DQ89" s="917"/>
      <c r="DR89" s="918"/>
      <c r="DS89" s="918"/>
      <c r="DT89" s="918"/>
      <c r="DU89" s="919"/>
      <c r="DV89" s="914"/>
      <c r="DW89" s="915"/>
      <c r="DX89" s="915"/>
      <c r="DY89" s="915"/>
      <c r="DZ89" s="92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14"/>
      <c r="BT90" s="915"/>
      <c r="BU90" s="915"/>
      <c r="BV90" s="915"/>
      <c r="BW90" s="915"/>
      <c r="BX90" s="915"/>
      <c r="BY90" s="915"/>
      <c r="BZ90" s="915"/>
      <c r="CA90" s="915"/>
      <c r="CB90" s="915"/>
      <c r="CC90" s="915"/>
      <c r="CD90" s="915"/>
      <c r="CE90" s="915"/>
      <c r="CF90" s="915"/>
      <c r="CG90" s="916"/>
      <c r="CH90" s="917"/>
      <c r="CI90" s="918"/>
      <c r="CJ90" s="918"/>
      <c r="CK90" s="918"/>
      <c r="CL90" s="919"/>
      <c r="CM90" s="917"/>
      <c r="CN90" s="918"/>
      <c r="CO90" s="918"/>
      <c r="CP90" s="918"/>
      <c r="CQ90" s="919"/>
      <c r="CR90" s="917"/>
      <c r="CS90" s="918"/>
      <c r="CT90" s="918"/>
      <c r="CU90" s="918"/>
      <c r="CV90" s="919"/>
      <c r="CW90" s="917"/>
      <c r="CX90" s="918"/>
      <c r="CY90" s="918"/>
      <c r="CZ90" s="918"/>
      <c r="DA90" s="919"/>
      <c r="DB90" s="917"/>
      <c r="DC90" s="918"/>
      <c r="DD90" s="918"/>
      <c r="DE90" s="918"/>
      <c r="DF90" s="919"/>
      <c r="DG90" s="917"/>
      <c r="DH90" s="918"/>
      <c r="DI90" s="918"/>
      <c r="DJ90" s="918"/>
      <c r="DK90" s="919"/>
      <c r="DL90" s="917"/>
      <c r="DM90" s="918"/>
      <c r="DN90" s="918"/>
      <c r="DO90" s="918"/>
      <c r="DP90" s="919"/>
      <c r="DQ90" s="917"/>
      <c r="DR90" s="918"/>
      <c r="DS90" s="918"/>
      <c r="DT90" s="918"/>
      <c r="DU90" s="919"/>
      <c r="DV90" s="914"/>
      <c r="DW90" s="915"/>
      <c r="DX90" s="915"/>
      <c r="DY90" s="915"/>
      <c r="DZ90" s="92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14"/>
      <c r="BT91" s="915"/>
      <c r="BU91" s="915"/>
      <c r="BV91" s="915"/>
      <c r="BW91" s="915"/>
      <c r="BX91" s="915"/>
      <c r="BY91" s="915"/>
      <c r="BZ91" s="915"/>
      <c r="CA91" s="915"/>
      <c r="CB91" s="915"/>
      <c r="CC91" s="915"/>
      <c r="CD91" s="915"/>
      <c r="CE91" s="915"/>
      <c r="CF91" s="915"/>
      <c r="CG91" s="916"/>
      <c r="CH91" s="917"/>
      <c r="CI91" s="918"/>
      <c r="CJ91" s="918"/>
      <c r="CK91" s="918"/>
      <c r="CL91" s="919"/>
      <c r="CM91" s="917"/>
      <c r="CN91" s="918"/>
      <c r="CO91" s="918"/>
      <c r="CP91" s="918"/>
      <c r="CQ91" s="919"/>
      <c r="CR91" s="917"/>
      <c r="CS91" s="918"/>
      <c r="CT91" s="918"/>
      <c r="CU91" s="918"/>
      <c r="CV91" s="919"/>
      <c r="CW91" s="917"/>
      <c r="CX91" s="918"/>
      <c r="CY91" s="918"/>
      <c r="CZ91" s="918"/>
      <c r="DA91" s="919"/>
      <c r="DB91" s="917"/>
      <c r="DC91" s="918"/>
      <c r="DD91" s="918"/>
      <c r="DE91" s="918"/>
      <c r="DF91" s="919"/>
      <c r="DG91" s="917"/>
      <c r="DH91" s="918"/>
      <c r="DI91" s="918"/>
      <c r="DJ91" s="918"/>
      <c r="DK91" s="919"/>
      <c r="DL91" s="917"/>
      <c r="DM91" s="918"/>
      <c r="DN91" s="918"/>
      <c r="DO91" s="918"/>
      <c r="DP91" s="919"/>
      <c r="DQ91" s="917"/>
      <c r="DR91" s="918"/>
      <c r="DS91" s="918"/>
      <c r="DT91" s="918"/>
      <c r="DU91" s="919"/>
      <c r="DV91" s="914"/>
      <c r="DW91" s="915"/>
      <c r="DX91" s="915"/>
      <c r="DY91" s="915"/>
      <c r="DZ91" s="92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14"/>
      <c r="BT92" s="915"/>
      <c r="BU92" s="915"/>
      <c r="BV92" s="915"/>
      <c r="BW92" s="915"/>
      <c r="BX92" s="915"/>
      <c r="BY92" s="915"/>
      <c r="BZ92" s="915"/>
      <c r="CA92" s="915"/>
      <c r="CB92" s="915"/>
      <c r="CC92" s="915"/>
      <c r="CD92" s="915"/>
      <c r="CE92" s="915"/>
      <c r="CF92" s="915"/>
      <c r="CG92" s="916"/>
      <c r="CH92" s="917"/>
      <c r="CI92" s="918"/>
      <c r="CJ92" s="918"/>
      <c r="CK92" s="918"/>
      <c r="CL92" s="919"/>
      <c r="CM92" s="917"/>
      <c r="CN92" s="918"/>
      <c r="CO92" s="918"/>
      <c r="CP92" s="918"/>
      <c r="CQ92" s="919"/>
      <c r="CR92" s="917"/>
      <c r="CS92" s="918"/>
      <c r="CT92" s="918"/>
      <c r="CU92" s="918"/>
      <c r="CV92" s="919"/>
      <c r="CW92" s="917"/>
      <c r="CX92" s="918"/>
      <c r="CY92" s="918"/>
      <c r="CZ92" s="918"/>
      <c r="DA92" s="919"/>
      <c r="DB92" s="917"/>
      <c r="DC92" s="918"/>
      <c r="DD92" s="918"/>
      <c r="DE92" s="918"/>
      <c r="DF92" s="919"/>
      <c r="DG92" s="917"/>
      <c r="DH92" s="918"/>
      <c r="DI92" s="918"/>
      <c r="DJ92" s="918"/>
      <c r="DK92" s="919"/>
      <c r="DL92" s="917"/>
      <c r="DM92" s="918"/>
      <c r="DN92" s="918"/>
      <c r="DO92" s="918"/>
      <c r="DP92" s="919"/>
      <c r="DQ92" s="917"/>
      <c r="DR92" s="918"/>
      <c r="DS92" s="918"/>
      <c r="DT92" s="918"/>
      <c r="DU92" s="919"/>
      <c r="DV92" s="914"/>
      <c r="DW92" s="915"/>
      <c r="DX92" s="915"/>
      <c r="DY92" s="915"/>
      <c r="DZ92" s="92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14"/>
      <c r="BT93" s="915"/>
      <c r="BU93" s="915"/>
      <c r="BV93" s="915"/>
      <c r="BW93" s="915"/>
      <c r="BX93" s="915"/>
      <c r="BY93" s="915"/>
      <c r="BZ93" s="915"/>
      <c r="CA93" s="915"/>
      <c r="CB93" s="915"/>
      <c r="CC93" s="915"/>
      <c r="CD93" s="915"/>
      <c r="CE93" s="915"/>
      <c r="CF93" s="915"/>
      <c r="CG93" s="916"/>
      <c r="CH93" s="917"/>
      <c r="CI93" s="918"/>
      <c r="CJ93" s="918"/>
      <c r="CK93" s="918"/>
      <c r="CL93" s="919"/>
      <c r="CM93" s="917"/>
      <c r="CN93" s="918"/>
      <c r="CO93" s="918"/>
      <c r="CP93" s="918"/>
      <c r="CQ93" s="919"/>
      <c r="CR93" s="917"/>
      <c r="CS93" s="918"/>
      <c r="CT93" s="918"/>
      <c r="CU93" s="918"/>
      <c r="CV93" s="919"/>
      <c r="CW93" s="917"/>
      <c r="CX93" s="918"/>
      <c r="CY93" s="918"/>
      <c r="CZ93" s="918"/>
      <c r="DA93" s="919"/>
      <c r="DB93" s="917"/>
      <c r="DC93" s="918"/>
      <c r="DD93" s="918"/>
      <c r="DE93" s="918"/>
      <c r="DF93" s="919"/>
      <c r="DG93" s="917"/>
      <c r="DH93" s="918"/>
      <c r="DI93" s="918"/>
      <c r="DJ93" s="918"/>
      <c r="DK93" s="919"/>
      <c r="DL93" s="917"/>
      <c r="DM93" s="918"/>
      <c r="DN93" s="918"/>
      <c r="DO93" s="918"/>
      <c r="DP93" s="919"/>
      <c r="DQ93" s="917"/>
      <c r="DR93" s="918"/>
      <c r="DS93" s="918"/>
      <c r="DT93" s="918"/>
      <c r="DU93" s="919"/>
      <c r="DV93" s="914"/>
      <c r="DW93" s="915"/>
      <c r="DX93" s="915"/>
      <c r="DY93" s="915"/>
      <c r="DZ93" s="92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14"/>
      <c r="BT94" s="915"/>
      <c r="BU94" s="915"/>
      <c r="BV94" s="915"/>
      <c r="BW94" s="915"/>
      <c r="BX94" s="915"/>
      <c r="BY94" s="915"/>
      <c r="BZ94" s="915"/>
      <c r="CA94" s="915"/>
      <c r="CB94" s="915"/>
      <c r="CC94" s="915"/>
      <c r="CD94" s="915"/>
      <c r="CE94" s="915"/>
      <c r="CF94" s="915"/>
      <c r="CG94" s="916"/>
      <c r="CH94" s="917"/>
      <c r="CI94" s="918"/>
      <c r="CJ94" s="918"/>
      <c r="CK94" s="918"/>
      <c r="CL94" s="919"/>
      <c r="CM94" s="917"/>
      <c r="CN94" s="918"/>
      <c r="CO94" s="918"/>
      <c r="CP94" s="918"/>
      <c r="CQ94" s="919"/>
      <c r="CR94" s="917"/>
      <c r="CS94" s="918"/>
      <c r="CT94" s="918"/>
      <c r="CU94" s="918"/>
      <c r="CV94" s="919"/>
      <c r="CW94" s="917"/>
      <c r="CX94" s="918"/>
      <c r="CY94" s="918"/>
      <c r="CZ94" s="918"/>
      <c r="DA94" s="919"/>
      <c r="DB94" s="917"/>
      <c r="DC94" s="918"/>
      <c r="DD94" s="918"/>
      <c r="DE94" s="918"/>
      <c r="DF94" s="919"/>
      <c r="DG94" s="917"/>
      <c r="DH94" s="918"/>
      <c r="DI94" s="918"/>
      <c r="DJ94" s="918"/>
      <c r="DK94" s="919"/>
      <c r="DL94" s="917"/>
      <c r="DM94" s="918"/>
      <c r="DN94" s="918"/>
      <c r="DO94" s="918"/>
      <c r="DP94" s="919"/>
      <c r="DQ94" s="917"/>
      <c r="DR94" s="918"/>
      <c r="DS94" s="918"/>
      <c r="DT94" s="918"/>
      <c r="DU94" s="919"/>
      <c r="DV94" s="914"/>
      <c r="DW94" s="915"/>
      <c r="DX94" s="915"/>
      <c r="DY94" s="915"/>
      <c r="DZ94" s="92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14"/>
      <c r="BT95" s="915"/>
      <c r="BU95" s="915"/>
      <c r="BV95" s="915"/>
      <c r="BW95" s="915"/>
      <c r="BX95" s="915"/>
      <c r="BY95" s="915"/>
      <c r="BZ95" s="915"/>
      <c r="CA95" s="915"/>
      <c r="CB95" s="915"/>
      <c r="CC95" s="915"/>
      <c r="CD95" s="915"/>
      <c r="CE95" s="915"/>
      <c r="CF95" s="915"/>
      <c r="CG95" s="916"/>
      <c r="CH95" s="917"/>
      <c r="CI95" s="918"/>
      <c r="CJ95" s="918"/>
      <c r="CK95" s="918"/>
      <c r="CL95" s="919"/>
      <c r="CM95" s="917"/>
      <c r="CN95" s="918"/>
      <c r="CO95" s="918"/>
      <c r="CP95" s="918"/>
      <c r="CQ95" s="919"/>
      <c r="CR95" s="917"/>
      <c r="CS95" s="918"/>
      <c r="CT95" s="918"/>
      <c r="CU95" s="918"/>
      <c r="CV95" s="919"/>
      <c r="CW95" s="917"/>
      <c r="CX95" s="918"/>
      <c r="CY95" s="918"/>
      <c r="CZ95" s="918"/>
      <c r="DA95" s="919"/>
      <c r="DB95" s="917"/>
      <c r="DC95" s="918"/>
      <c r="DD95" s="918"/>
      <c r="DE95" s="918"/>
      <c r="DF95" s="919"/>
      <c r="DG95" s="917"/>
      <c r="DH95" s="918"/>
      <c r="DI95" s="918"/>
      <c r="DJ95" s="918"/>
      <c r="DK95" s="919"/>
      <c r="DL95" s="917"/>
      <c r="DM95" s="918"/>
      <c r="DN95" s="918"/>
      <c r="DO95" s="918"/>
      <c r="DP95" s="919"/>
      <c r="DQ95" s="917"/>
      <c r="DR95" s="918"/>
      <c r="DS95" s="918"/>
      <c r="DT95" s="918"/>
      <c r="DU95" s="919"/>
      <c r="DV95" s="914"/>
      <c r="DW95" s="915"/>
      <c r="DX95" s="915"/>
      <c r="DY95" s="915"/>
      <c r="DZ95" s="92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14"/>
      <c r="BT96" s="915"/>
      <c r="BU96" s="915"/>
      <c r="BV96" s="915"/>
      <c r="BW96" s="915"/>
      <c r="BX96" s="915"/>
      <c r="BY96" s="915"/>
      <c r="BZ96" s="915"/>
      <c r="CA96" s="915"/>
      <c r="CB96" s="915"/>
      <c r="CC96" s="915"/>
      <c r="CD96" s="915"/>
      <c r="CE96" s="915"/>
      <c r="CF96" s="915"/>
      <c r="CG96" s="916"/>
      <c r="CH96" s="917"/>
      <c r="CI96" s="918"/>
      <c r="CJ96" s="918"/>
      <c r="CK96" s="918"/>
      <c r="CL96" s="919"/>
      <c r="CM96" s="917"/>
      <c r="CN96" s="918"/>
      <c r="CO96" s="918"/>
      <c r="CP96" s="918"/>
      <c r="CQ96" s="919"/>
      <c r="CR96" s="917"/>
      <c r="CS96" s="918"/>
      <c r="CT96" s="918"/>
      <c r="CU96" s="918"/>
      <c r="CV96" s="919"/>
      <c r="CW96" s="917"/>
      <c r="CX96" s="918"/>
      <c r="CY96" s="918"/>
      <c r="CZ96" s="918"/>
      <c r="DA96" s="919"/>
      <c r="DB96" s="917"/>
      <c r="DC96" s="918"/>
      <c r="DD96" s="918"/>
      <c r="DE96" s="918"/>
      <c r="DF96" s="919"/>
      <c r="DG96" s="917"/>
      <c r="DH96" s="918"/>
      <c r="DI96" s="918"/>
      <c r="DJ96" s="918"/>
      <c r="DK96" s="919"/>
      <c r="DL96" s="917"/>
      <c r="DM96" s="918"/>
      <c r="DN96" s="918"/>
      <c r="DO96" s="918"/>
      <c r="DP96" s="919"/>
      <c r="DQ96" s="917"/>
      <c r="DR96" s="918"/>
      <c r="DS96" s="918"/>
      <c r="DT96" s="918"/>
      <c r="DU96" s="919"/>
      <c r="DV96" s="914"/>
      <c r="DW96" s="915"/>
      <c r="DX96" s="915"/>
      <c r="DY96" s="915"/>
      <c r="DZ96" s="92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14"/>
      <c r="BT97" s="915"/>
      <c r="BU97" s="915"/>
      <c r="BV97" s="915"/>
      <c r="BW97" s="915"/>
      <c r="BX97" s="915"/>
      <c r="BY97" s="915"/>
      <c r="BZ97" s="915"/>
      <c r="CA97" s="915"/>
      <c r="CB97" s="915"/>
      <c r="CC97" s="915"/>
      <c r="CD97" s="915"/>
      <c r="CE97" s="915"/>
      <c r="CF97" s="915"/>
      <c r="CG97" s="916"/>
      <c r="CH97" s="917"/>
      <c r="CI97" s="918"/>
      <c r="CJ97" s="918"/>
      <c r="CK97" s="918"/>
      <c r="CL97" s="919"/>
      <c r="CM97" s="917"/>
      <c r="CN97" s="918"/>
      <c r="CO97" s="918"/>
      <c r="CP97" s="918"/>
      <c r="CQ97" s="919"/>
      <c r="CR97" s="917"/>
      <c r="CS97" s="918"/>
      <c r="CT97" s="918"/>
      <c r="CU97" s="918"/>
      <c r="CV97" s="919"/>
      <c r="CW97" s="917"/>
      <c r="CX97" s="918"/>
      <c r="CY97" s="918"/>
      <c r="CZ97" s="918"/>
      <c r="DA97" s="919"/>
      <c r="DB97" s="917"/>
      <c r="DC97" s="918"/>
      <c r="DD97" s="918"/>
      <c r="DE97" s="918"/>
      <c r="DF97" s="919"/>
      <c r="DG97" s="917"/>
      <c r="DH97" s="918"/>
      <c r="DI97" s="918"/>
      <c r="DJ97" s="918"/>
      <c r="DK97" s="919"/>
      <c r="DL97" s="917"/>
      <c r="DM97" s="918"/>
      <c r="DN97" s="918"/>
      <c r="DO97" s="918"/>
      <c r="DP97" s="919"/>
      <c r="DQ97" s="917"/>
      <c r="DR97" s="918"/>
      <c r="DS97" s="918"/>
      <c r="DT97" s="918"/>
      <c r="DU97" s="919"/>
      <c r="DV97" s="914"/>
      <c r="DW97" s="915"/>
      <c r="DX97" s="915"/>
      <c r="DY97" s="915"/>
      <c r="DZ97" s="92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14"/>
      <c r="BT98" s="915"/>
      <c r="BU98" s="915"/>
      <c r="BV98" s="915"/>
      <c r="BW98" s="915"/>
      <c r="BX98" s="915"/>
      <c r="BY98" s="915"/>
      <c r="BZ98" s="915"/>
      <c r="CA98" s="915"/>
      <c r="CB98" s="915"/>
      <c r="CC98" s="915"/>
      <c r="CD98" s="915"/>
      <c r="CE98" s="915"/>
      <c r="CF98" s="915"/>
      <c r="CG98" s="916"/>
      <c r="CH98" s="917"/>
      <c r="CI98" s="918"/>
      <c r="CJ98" s="918"/>
      <c r="CK98" s="918"/>
      <c r="CL98" s="919"/>
      <c r="CM98" s="917"/>
      <c r="CN98" s="918"/>
      <c r="CO98" s="918"/>
      <c r="CP98" s="918"/>
      <c r="CQ98" s="919"/>
      <c r="CR98" s="917"/>
      <c r="CS98" s="918"/>
      <c r="CT98" s="918"/>
      <c r="CU98" s="918"/>
      <c r="CV98" s="919"/>
      <c r="CW98" s="917"/>
      <c r="CX98" s="918"/>
      <c r="CY98" s="918"/>
      <c r="CZ98" s="918"/>
      <c r="DA98" s="919"/>
      <c r="DB98" s="917"/>
      <c r="DC98" s="918"/>
      <c r="DD98" s="918"/>
      <c r="DE98" s="918"/>
      <c r="DF98" s="919"/>
      <c r="DG98" s="917"/>
      <c r="DH98" s="918"/>
      <c r="DI98" s="918"/>
      <c r="DJ98" s="918"/>
      <c r="DK98" s="919"/>
      <c r="DL98" s="917"/>
      <c r="DM98" s="918"/>
      <c r="DN98" s="918"/>
      <c r="DO98" s="918"/>
      <c r="DP98" s="919"/>
      <c r="DQ98" s="917"/>
      <c r="DR98" s="918"/>
      <c r="DS98" s="918"/>
      <c r="DT98" s="918"/>
      <c r="DU98" s="919"/>
      <c r="DV98" s="914"/>
      <c r="DW98" s="915"/>
      <c r="DX98" s="915"/>
      <c r="DY98" s="915"/>
      <c r="DZ98" s="92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14"/>
      <c r="BT99" s="915"/>
      <c r="BU99" s="915"/>
      <c r="BV99" s="915"/>
      <c r="BW99" s="915"/>
      <c r="BX99" s="915"/>
      <c r="BY99" s="915"/>
      <c r="BZ99" s="915"/>
      <c r="CA99" s="915"/>
      <c r="CB99" s="915"/>
      <c r="CC99" s="915"/>
      <c r="CD99" s="915"/>
      <c r="CE99" s="915"/>
      <c r="CF99" s="915"/>
      <c r="CG99" s="916"/>
      <c r="CH99" s="917"/>
      <c r="CI99" s="918"/>
      <c r="CJ99" s="918"/>
      <c r="CK99" s="918"/>
      <c r="CL99" s="919"/>
      <c r="CM99" s="917"/>
      <c r="CN99" s="918"/>
      <c r="CO99" s="918"/>
      <c r="CP99" s="918"/>
      <c r="CQ99" s="919"/>
      <c r="CR99" s="917"/>
      <c r="CS99" s="918"/>
      <c r="CT99" s="918"/>
      <c r="CU99" s="918"/>
      <c r="CV99" s="919"/>
      <c r="CW99" s="917"/>
      <c r="CX99" s="918"/>
      <c r="CY99" s="918"/>
      <c r="CZ99" s="918"/>
      <c r="DA99" s="919"/>
      <c r="DB99" s="917"/>
      <c r="DC99" s="918"/>
      <c r="DD99" s="918"/>
      <c r="DE99" s="918"/>
      <c r="DF99" s="919"/>
      <c r="DG99" s="917"/>
      <c r="DH99" s="918"/>
      <c r="DI99" s="918"/>
      <c r="DJ99" s="918"/>
      <c r="DK99" s="919"/>
      <c r="DL99" s="917"/>
      <c r="DM99" s="918"/>
      <c r="DN99" s="918"/>
      <c r="DO99" s="918"/>
      <c r="DP99" s="919"/>
      <c r="DQ99" s="917"/>
      <c r="DR99" s="918"/>
      <c r="DS99" s="918"/>
      <c r="DT99" s="918"/>
      <c r="DU99" s="919"/>
      <c r="DV99" s="914"/>
      <c r="DW99" s="915"/>
      <c r="DX99" s="915"/>
      <c r="DY99" s="915"/>
      <c r="DZ99" s="92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14"/>
      <c r="BT100" s="915"/>
      <c r="BU100" s="915"/>
      <c r="BV100" s="915"/>
      <c r="BW100" s="915"/>
      <c r="BX100" s="915"/>
      <c r="BY100" s="915"/>
      <c r="BZ100" s="915"/>
      <c r="CA100" s="915"/>
      <c r="CB100" s="915"/>
      <c r="CC100" s="915"/>
      <c r="CD100" s="915"/>
      <c r="CE100" s="915"/>
      <c r="CF100" s="915"/>
      <c r="CG100" s="916"/>
      <c r="CH100" s="917"/>
      <c r="CI100" s="918"/>
      <c r="CJ100" s="918"/>
      <c r="CK100" s="918"/>
      <c r="CL100" s="919"/>
      <c r="CM100" s="917"/>
      <c r="CN100" s="918"/>
      <c r="CO100" s="918"/>
      <c r="CP100" s="918"/>
      <c r="CQ100" s="919"/>
      <c r="CR100" s="917"/>
      <c r="CS100" s="918"/>
      <c r="CT100" s="918"/>
      <c r="CU100" s="918"/>
      <c r="CV100" s="919"/>
      <c r="CW100" s="917"/>
      <c r="CX100" s="918"/>
      <c r="CY100" s="918"/>
      <c r="CZ100" s="918"/>
      <c r="DA100" s="919"/>
      <c r="DB100" s="917"/>
      <c r="DC100" s="918"/>
      <c r="DD100" s="918"/>
      <c r="DE100" s="918"/>
      <c r="DF100" s="919"/>
      <c r="DG100" s="917"/>
      <c r="DH100" s="918"/>
      <c r="DI100" s="918"/>
      <c r="DJ100" s="918"/>
      <c r="DK100" s="919"/>
      <c r="DL100" s="917"/>
      <c r="DM100" s="918"/>
      <c r="DN100" s="918"/>
      <c r="DO100" s="918"/>
      <c r="DP100" s="919"/>
      <c r="DQ100" s="917"/>
      <c r="DR100" s="918"/>
      <c r="DS100" s="918"/>
      <c r="DT100" s="918"/>
      <c r="DU100" s="919"/>
      <c r="DV100" s="914"/>
      <c r="DW100" s="915"/>
      <c r="DX100" s="915"/>
      <c r="DY100" s="915"/>
      <c r="DZ100" s="92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14"/>
      <c r="BT101" s="915"/>
      <c r="BU101" s="915"/>
      <c r="BV101" s="915"/>
      <c r="BW101" s="915"/>
      <c r="BX101" s="915"/>
      <c r="BY101" s="915"/>
      <c r="BZ101" s="915"/>
      <c r="CA101" s="915"/>
      <c r="CB101" s="915"/>
      <c r="CC101" s="915"/>
      <c r="CD101" s="915"/>
      <c r="CE101" s="915"/>
      <c r="CF101" s="915"/>
      <c r="CG101" s="916"/>
      <c r="CH101" s="917"/>
      <c r="CI101" s="918"/>
      <c r="CJ101" s="918"/>
      <c r="CK101" s="918"/>
      <c r="CL101" s="919"/>
      <c r="CM101" s="917"/>
      <c r="CN101" s="918"/>
      <c r="CO101" s="918"/>
      <c r="CP101" s="918"/>
      <c r="CQ101" s="919"/>
      <c r="CR101" s="917"/>
      <c r="CS101" s="918"/>
      <c r="CT101" s="918"/>
      <c r="CU101" s="918"/>
      <c r="CV101" s="919"/>
      <c r="CW101" s="917"/>
      <c r="CX101" s="918"/>
      <c r="CY101" s="918"/>
      <c r="CZ101" s="918"/>
      <c r="DA101" s="919"/>
      <c r="DB101" s="917"/>
      <c r="DC101" s="918"/>
      <c r="DD101" s="918"/>
      <c r="DE101" s="918"/>
      <c r="DF101" s="919"/>
      <c r="DG101" s="917"/>
      <c r="DH101" s="918"/>
      <c r="DI101" s="918"/>
      <c r="DJ101" s="918"/>
      <c r="DK101" s="919"/>
      <c r="DL101" s="917"/>
      <c r="DM101" s="918"/>
      <c r="DN101" s="918"/>
      <c r="DO101" s="918"/>
      <c r="DP101" s="919"/>
      <c r="DQ101" s="917"/>
      <c r="DR101" s="918"/>
      <c r="DS101" s="918"/>
      <c r="DT101" s="918"/>
      <c r="DU101" s="919"/>
      <c r="DV101" s="914"/>
      <c r="DW101" s="915"/>
      <c r="DX101" s="915"/>
      <c r="DY101" s="915"/>
      <c r="DZ101" s="92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242</v>
      </c>
      <c r="BR102" s="921" t="s">
        <v>445</v>
      </c>
      <c r="BS102" s="922"/>
      <c r="BT102" s="922"/>
      <c r="BU102" s="922"/>
      <c r="BV102" s="922"/>
      <c r="BW102" s="922"/>
      <c r="BX102" s="922"/>
      <c r="BY102" s="922"/>
      <c r="BZ102" s="922"/>
      <c r="CA102" s="922"/>
      <c r="CB102" s="922"/>
      <c r="CC102" s="922"/>
      <c r="CD102" s="922"/>
      <c r="CE102" s="922"/>
      <c r="CF102" s="922"/>
      <c r="CG102" s="923"/>
      <c r="CH102" s="924"/>
      <c r="CI102" s="925"/>
      <c r="CJ102" s="925"/>
      <c r="CK102" s="925"/>
      <c r="CL102" s="926"/>
      <c r="CM102" s="924"/>
      <c r="CN102" s="925"/>
      <c r="CO102" s="925"/>
      <c r="CP102" s="925"/>
      <c r="CQ102" s="926"/>
      <c r="CR102" s="927">
        <v>176</v>
      </c>
      <c r="CS102" s="928"/>
      <c r="CT102" s="928"/>
      <c r="CU102" s="928"/>
      <c r="CV102" s="929"/>
      <c r="CW102" s="927" t="s">
        <v>140</v>
      </c>
      <c r="CX102" s="928"/>
      <c r="CY102" s="928"/>
      <c r="CZ102" s="928"/>
      <c r="DA102" s="929"/>
      <c r="DB102" s="927" t="s">
        <v>140</v>
      </c>
      <c r="DC102" s="928"/>
      <c r="DD102" s="928"/>
      <c r="DE102" s="928"/>
      <c r="DF102" s="929"/>
      <c r="DG102" s="927">
        <v>40</v>
      </c>
      <c r="DH102" s="928"/>
      <c r="DI102" s="928"/>
      <c r="DJ102" s="928"/>
      <c r="DK102" s="929"/>
      <c r="DL102" s="927" t="s">
        <v>140</v>
      </c>
      <c r="DM102" s="928"/>
      <c r="DN102" s="928"/>
      <c r="DO102" s="928"/>
      <c r="DP102" s="929"/>
      <c r="DQ102" s="927" t="s">
        <v>140</v>
      </c>
      <c r="DR102" s="928"/>
      <c r="DS102" s="928"/>
      <c r="DT102" s="928"/>
      <c r="DU102" s="929"/>
      <c r="DV102" s="921"/>
      <c r="DW102" s="922"/>
      <c r="DX102" s="922"/>
      <c r="DY102" s="922"/>
      <c r="DZ102" s="93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09" t="s">
        <v>462</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42" t="s">
        <v>463</v>
      </c>
      <c r="BR104" s="742"/>
      <c r="BS104" s="742"/>
      <c r="BT104" s="742"/>
      <c r="BU104" s="742"/>
      <c r="BV104" s="742"/>
      <c r="BW104" s="742"/>
      <c r="BX104" s="742"/>
      <c r="BY104" s="742"/>
      <c r="BZ104" s="742"/>
      <c r="CA104" s="742"/>
      <c r="CB104" s="742"/>
      <c r="CC104" s="742"/>
      <c r="CD104" s="742"/>
      <c r="CE104" s="742"/>
      <c r="CF104" s="742"/>
      <c r="CG104" s="742"/>
      <c r="CH104" s="742"/>
      <c r="CI104" s="742"/>
      <c r="CJ104" s="742"/>
      <c r="CK104" s="742"/>
      <c r="CL104" s="742"/>
      <c r="CM104" s="742"/>
      <c r="CN104" s="742"/>
      <c r="CO104" s="742"/>
      <c r="CP104" s="742"/>
      <c r="CQ104" s="742"/>
      <c r="CR104" s="742"/>
      <c r="CS104" s="742"/>
      <c r="CT104" s="742"/>
      <c r="CU104" s="742"/>
      <c r="CV104" s="742"/>
      <c r="CW104" s="742"/>
      <c r="CX104" s="742"/>
      <c r="CY104" s="742"/>
      <c r="CZ104" s="742"/>
      <c r="DA104" s="742"/>
      <c r="DB104" s="742"/>
      <c r="DC104" s="742"/>
      <c r="DD104" s="742"/>
      <c r="DE104" s="742"/>
      <c r="DF104" s="742"/>
      <c r="DG104" s="742"/>
      <c r="DH104" s="742"/>
      <c r="DI104" s="742"/>
      <c r="DJ104" s="742"/>
      <c r="DK104" s="742"/>
      <c r="DL104" s="742"/>
      <c r="DM104" s="742"/>
      <c r="DN104" s="742"/>
      <c r="DO104" s="742"/>
      <c r="DP104" s="742"/>
      <c r="DQ104" s="742"/>
      <c r="DR104" s="742"/>
      <c r="DS104" s="742"/>
      <c r="DT104" s="742"/>
      <c r="DU104" s="742"/>
      <c r="DV104" s="742"/>
      <c r="DW104" s="742"/>
      <c r="DX104" s="742"/>
      <c r="DY104" s="742"/>
      <c r="DZ104" s="74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910" t="s">
        <v>465</v>
      </c>
      <c r="B108" s="911"/>
      <c r="C108" s="911"/>
      <c r="D108" s="911"/>
      <c r="E108" s="911"/>
      <c r="F108" s="911"/>
      <c r="G108" s="911"/>
      <c r="H108" s="911"/>
      <c r="I108" s="911"/>
      <c r="J108" s="911"/>
      <c r="K108" s="911"/>
      <c r="L108" s="911"/>
      <c r="M108" s="911"/>
      <c r="N108" s="911"/>
      <c r="O108" s="911"/>
      <c r="P108" s="911"/>
      <c r="Q108" s="911"/>
      <c r="R108" s="911"/>
      <c r="S108" s="911"/>
      <c r="T108" s="911"/>
      <c r="U108" s="911"/>
      <c r="V108" s="911"/>
      <c r="W108" s="911"/>
      <c r="X108" s="911"/>
      <c r="Y108" s="911"/>
      <c r="Z108" s="911"/>
      <c r="AA108" s="911"/>
      <c r="AB108" s="911"/>
      <c r="AC108" s="911"/>
      <c r="AD108" s="911"/>
      <c r="AE108" s="911"/>
      <c r="AF108" s="911"/>
      <c r="AG108" s="911"/>
      <c r="AH108" s="911"/>
      <c r="AI108" s="911"/>
      <c r="AJ108" s="911"/>
      <c r="AK108" s="911"/>
      <c r="AL108" s="911"/>
      <c r="AM108" s="911"/>
      <c r="AN108" s="911"/>
      <c r="AO108" s="911"/>
      <c r="AP108" s="911"/>
      <c r="AQ108" s="911"/>
      <c r="AR108" s="911"/>
      <c r="AS108" s="911"/>
      <c r="AT108" s="912"/>
      <c r="AU108" s="910" t="s">
        <v>197</v>
      </c>
      <c r="AV108" s="911"/>
      <c r="AW108" s="911"/>
      <c r="AX108" s="911"/>
      <c r="AY108" s="911"/>
      <c r="AZ108" s="911"/>
      <c r="BA108" s="911"/>
      <c r="BB108" s="911"/>
      <c r="BC108" s="911"/>
      <c r="BD108" s="911"/>
      <c r="BE108" s="911"/>
      <c r="BF108" s="911"/>
      <c r="BG108" s="911"/>
      <c r="BH108" s="911"/>
      <c r="BI108" s="911"/>
      <c r="BJ108" s="911"/>
      <c r="BK108" s="911"/>
      <c r="BL108" s="911"/>
      <c r="BM108" s="911"/>
      <c r="BN108" s="911"/>
      <c r="BO108" s="911"/>
      <c r="BP108" s="911"/>
      <c r="BQ108" s="911"/>
      <c r="BR108" s="911"/>
      <c r="BS108" s="911"/>
      <c r="BT108" s="911"/>
      <c r="BU108" s="911"/>
      <c r="BV108" s="911"/>
      <c r="BW108" s="911"/>
      <c r="BX108" s="911"/>
      <c r="BY108" s="911"/>
      <c r="BZ108" s="911"/>
      <c r="CA108" s="911"/>
      <c r="CB108" s="911"/>
      <c r="CC108" s="911"/>
      <c r="CD108" s="911"/>
      <c r="CE108" s="911"/>
      <c r="CF108" s="911"/>
      <c r="CG108" s="911"/>
      <c r="CH108" s="911"/>
      <c r="CI108" s="911"/>
      <c r="CJ108" s="911"/>
      <c r="CK108" s="911"/>
      <c r="CL108" s="911"/>
      <c r="CM108" s="911"/>
      <c r="CN108" s="911"/>
      <c r="CO108" s="911"/>
      <c r="CP108" s="911"/>
      <c r="CQ108" s="911"/>
      <c r="CR108" s="911"/>
      <c r="CS108" s="911"/>
      <c r="CT108" s="911"/>
      <c r="CU108" s="911"/>
      <c r="CV108" s="911"/>
      <c r="CW108" s="911"/>
      <c r="CX108" s="911"/>
      <c r="CY108" s="911"/>
      <c r="CZ108" s="911"/>
      <c r="DA108" s="911"/>
      <c r="DB108" s="911"/>
      <c r="DC108" s="911"/>
      <c r="DD108" s="911"/>
      <c r="DE108" s="911"/>
      <c r="DF108" s="911"/>
      <c r="DG108" s="911"/>
      <c r="DH108" s="911"/>
      <c r="DI108" s="911"/>
      <c r="DJ108" s="911"/>
      <c r="DK108" s="911"/>
      <c r="DL108" s="911"/>
      <c r="DM108" s="911"/>
      <c r="DN108" s="911"/>
      <c r="DO108" s="911"/>
      <c r="DP108" s="911"/>
      <c r="DQ108" s="911"/>
      <c r="DR108" s="911"/>
      <c r="DS108" s="911"/>
      <c r="DT108" s="911"/>
      <c r="DU108" s="911"/>
      <c r="DV108" s="911"/>
      <c r="DW108" s="911"/>
      <c r="DX108" s="911"/>
      <c r="DY108" s="911"/>
      <c r="DZ108" s="912"/>
    </row>
    <row r="109" spans="1:131" s="48" customFormat="1" ht="26.25" customHeight="1" x14ac:dyDescent="0.2">
      <c r="A109" s="753" t="s">
        <v>466</v>
      </c>
      <c r="B109" s="754"/>
      <c r="C109" s="754"/>
      <c r="D109" s="754"/>
      <c r="E109" s="754"/>
      <c r="F109" s="754"/>
      <c r="G109" s="754"/>
      <c r="H109" s="754"/>
      <c r="I109" s="754"/>
      <c r="J109" s="754"/>
      <c r="K109" s="754"/>
      <c r="L109" s="754"/>
      <c r="M109" s="754"/>
      <c r="N109" s="754"/>
      <c r="O109" s="754"/>
      <c r="P109" s="754"/>
      <c r="Q109" s="754"/>
      <c r="R109" s="754"/>
      <c r="S109" s="754"/>
      <c r="T109" s="754"/>
      <c r="U109" s="754"/>
      <c r="V109" s="754"/>
      <c r="W109" s="754"/>
      <c r="X109" s="754"/>
      <c r="Y109" s="754"/>
      <c r="Z109" s="755"/>
      <c r="AA109" s="756" t="s">
        <v>467</v>
      </c>
      <c r="AB109" s="754"/>
      <c r="AC109" s="754"/>
      <c r="AD109" s="754"/>
      <c r="AE109" s="755"/>
      <c r="AF109" s="756" t="s">
        <v>468</v>
      </c>
      <c r="AG109" s="754"/>
      <c r="AH109" s="754"/>
      <c r="AI109" s="754"/>
      <c r="AJ109" s="755"/>
      <c r="AK109" s="756" t="s">
        <v>386</v>
      </c>
      <c r="AL109" s="754"/>
      <c r="AM109" s="754"/>
      <c r="AN109" s="754"/>
      <c r="AO109" s="755"/>
      <c r="AP109" s="756" t="s">
        <v>469</v>
      </c>
      <c r="AQ109" s="754"/>
      <c r="AR109" s="754"/>
      <c r="AS109" s="754"/>
      <c r="AT109" s="757"/>
      <c r="AU109" s="753" t="s">
        <v>466</v>
      </c>
      <c r="AV109" s="754"/>
      <c r="AW109" s="754"/>
      <c r="AX109" s="754"/>
      <c r="AY109" s="754"/>
      <c r="AZ109" s="754"/>
      <c r="BA109" s="754"/>
      <c r="BB109" s="754"/>
      <c r="BC109" s="754"/>
      <c r="BD109" s="754"/>
      <c r="BE109" s="754"/>
      <c r="BF109" s="754"/>
      <c r="BG109" s="754"/>
      <c r="BH109" s="754"/>
      <c r="BI109" s="754"/>
      <c r="BJ109" s="754"/>
      <c r="BK109" s="754"/>
      <c r="BL109" s="754"/>
      <c r="BM109" s="754"/>
      <c r="BN109" s="754"/>
      <c r="BO109" s="754"/>
      <c r="BP109" s="755"/>
      <c r="BQ109" s="756" t="s">
        <v>467</v>
      </c>
      <c r="BR109" s="754"/>
      <c r="BS109" s="754"/>
      <c r="BT109" s="754"/>
      <c r="BU109" s="755"/>
      <c r="BV109" s="756" t="s">
        <v>468</v>
      </c>
      <c r="BW109" s="754"/>
      <c r="BX109" s="754"/>
      <c r="BY109" s="754"/>
      <c r="BZ109" s="755"/>
      <c r="CA109" s="756" t="s">
        <v>386</v>
      </c>
      <c r="CB109" s="754"/>
      <c r="CC109" s="754"/>
      <c r="CD109" s="754"/>
      <c r="CE109" s="755"/>
      <c r="CF109" s="913" t="s">
        <v>469</v>
      </c>
      <c r="CG109" s="913"/>
      <c r="CH109" s="913"/>
      <c r="CI109" s="913"/>
      <c r="CJ109" s="913"/>
      <c r="CK109" s="756" t="s">
        <v>97</v>
      </c>
      <c r="CL109" s="754"/>
      <c r="CM109" s="754"/>
      <c r="CN109" s="754"/>
      <c r="CO109" s="754"/>
      <c r="CP109" s="754"/>
      <c r="CQ109" s="754"/>
      <c r="CR109" s="754"/>
      <c r="CS109" s="754"/>
      <c r="CT109" s="754"/>
      <c r="CU109" s="754"/>
      <c r="CV109" s="754"/>
      <c r="CW109" s="754"/>
      <c r="CX109" s="754"/>
      <c r="CY109" s="754"/>
      <c r="CZ109" s="754"/>
      <c r="DA109" s="754"/>
      <c r="DB109" s="754"/>
      <c r="DC109" s="754"/>
      <c r="DD109" s="754"/>
      <c r="DE109" s="754"/>
      <c r="DF109" s="755"/>
      <c r="DG109" s="756" t="s">
        <v>467</v>
      </c>
      <c r="DH109" s="754"/>
      <c r="DI109" s="754"/>
      <c r="DJ109" s="754"/>
      <c r="DK109" s="755"/>
      <c r="DL109" s="756" t="s">
        <v>468</v>
      </c>
      <c r="DM109" s="754"/>
      <c r="DN109" s="754"/>
      <c r="DO109" s="754"/>
      <c r="DP109" s="755"/>
      <c r="DQ109" s="756" t="s">
        <v>386</v>
      </c>
      <c r="DR109" s="754"/>
      <c r="DS109" s="754"/>
      <c r="DT109" s="754"/>
      <c r="DU109" s="755"/>
      <c r="DV109" s="756" t="s">
        <v>469</v>
      </c>
      <c r="DW109" s="754"/>
      <c r="DX109" s="754"/>
      <c r="DY109" s="754"/>
      <c r="DZ109" s="757"/>
    </row>
    <row r="110" spans="1:131" s="48" customFormat="1" ht="26.25" customHeight="1" x14ac:dyDescent="0.2">
      <c r="A110" s="797" t="s">
        <v>321</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790">
        <v>3204615</v>
      </c>
      <c r="AB110" s="791"/>
      <c r="AC110" s="791"/>
      <c r="AD110" s="791"/>
      <c r="AE110" s="792"/>
      <c r="AF110" s="793">
        <v>3218723</v>
      </c>
      <c r="AG110" s="791"/>
      <c r="AH110" s="791"/>
      <c r="AI110" s="791"/>
      <c r="AJ110" s="792"/>
      <c r="AK110" s="793">
        <v>3152983</v>
      </c>
      <c r="AL110" s="791"/>
      <c r="AM110" s="791"/>
      <c r="AN110" s="791"/>
      <c r="AO110" s="792"/>
      <c r="AP110" s="886">
        <v>12.2</v>
      </c>
      <c r="AQ110" s="887"/>
      <c r="AR110" s="887"/>
      <c r="AS110" s="887"/>
      <c r="AT110" s="888"/>
      <c r="AU110" s="889" t="s">
        <v>110</v>
      </c>
      <c r="AV110" s="890"/>
      <c r="AW110" s="890"/>
      <c r="AX110" s="890"/>
      <c r="AY110" s="890"/>
      <c r="AZ110" s="850" t="s">
        <v>470</v>
      </c>
      <c r="BA110" s="798"/>
      <c r="BB110" s="798"/>
      <c r="BC110" s="798"/>
      <c r="BD110" s="798"/>
      <c r="BE110" s="798"/>
      <c r="BF110" s="798"/>
      <c r="BG110" s="798"/>
      <c r="BH110" s="798"/>
      <c r="BI110" s="798"/>
      <c r="BJ110" s="798"/>
      <c r="BK110" s="798"/>
      <c r="BL110" s="798"/>
      <c r="BM110" s="798"/>
      <c r="BN110" s="798"/>
      <c r="BO110" s="798"/>
      <c r="BP110" s="799"/>
      <c r="BQ110" s="851">
        <v>33789791</v>
      </c>
      <c r="BR110" s="852"/>
      <c r="BS110" s="852"/>
      <c r="BT110" s="852"/>
      <c r="BU110" s="852"/>
      <c r="BV110" s="852">
        <v>32801135</v>
      </c>
      <c r="BW110" s="852"/>
      <c r="BX110" s="852"/>
      <c r="BY110" s="852"/>
      <c r="BZ110" s="852"/>
      <c r="CA110" s="852">
        <v>31973774</v>
      </c>
      <c r="CB110" s="852"/>
      <c r="CC110" s="852"/>
      <c r="CD110" s="852"/>
      <c r="CE110" s="852"/>
      <c r="CF110" s="876">
        <v>123.8</v>
      </c>
      <c r="CG110" s="877"/>
      <c r="CH110" s="877"/>
      <c r="CI110" s="877"/>
      <c r="CJ110" s="877"/>
      <c r="CK110" s="895" t="s">
        <v>381</v>
      </c>
      <c r="CL110" s="736"/>
      <c r="CM110" s="850" t="s">
        <v>65</v>
      </c>
      <c r="CN110" s="798"/>
      <c r="CO110" s="798"/>
      <c r="CP110" s="798"/>
      <c r="CQ110" s="798"/>
      <c r="CR110" s="798"/>
      <c r="CS110" s="798"/>
      <c r="CT110" s="798"/>
      <c r="CU110" s="798"/>
      <c r="CV110" s="798"/>
      <c r="CW110" s="798"/>
      <c r="CX110" s="798"/>
      <c r="CY110" s="798"/>
      <c r="CZ110" s="798"/>
      <c r="DA110" s="798"/>
      <c r="DB110" s="798"/>
      <c r="DC110" s="798"/>
      <c r="DD110" s="798"/>
      <c r="DE110" s="798"/>
      <c r="DF110" s="799"/>
      <c r="DG110" s="851" t="s">
        <v>140</v>
      </c>
      <c r="DH110" s="852"/>
      <c r="DI110" s="852"/>
      <c r="DJ110" s="852"/>
      <c r="DK110" s="852"/>
      <c r="DL110" s="852" t="s">
        <v>140</v>
      </c>
      <c r="DM110" s="852"/>
      <c r="DN110" s="852"/>
      <c r="DO110" s="852"/>
      <c r="DP110" s="852"/>
      <c r="DQ110" s="852" t="s">
        <v>140</v>
      </c>
      <c r="DR110" s="852"/>
      <c r="DS110" s="852"/>
      <c r="DT110" s="852"/>
      <c r="DU110" s="852"/>
      <c r="DV110" s="853" t="s">
        <v>140</v>
      </c>
      <c r="DW110" s="853"/>
      <c r="DX110" s="853"/>
      <c r="DY110" s="853"/>
      <c r="DZ110" s="854"/>
    </row>
    <row r="111" spans="1:131" s="48" customFormat="1" ht="26.25" customHeight="1" x14ac:dyDescent="0.2">
      <c r="A111" s="741" t="s">
        <v>450</v>
      </c>
      <c r="B111" s="742"/>
      <c r="C111" s="742"/>
      <c r="D111" s="742"/>
      <c r="E111" s="742"/>
      <c r="F111" s="742"/>
      <c r="G111" s="742"/>
      <c r="H111" s="742"/>
      <c r="I111" s="742"/>
      <c r="J111" s="742"/>
      <c r="K111" s="742"/>
      <c r="L111" s="742"/>
      <c r="M111" s="742"/>
      <c r="N111" s="742"/>
      <c r="O111" s="742"/>
      <c r="P111" s="742"/>
      <c r="Q111" s="742"/>
      <c r="R111" s="742"/>
      <c r="S111" s="742"/>
      <c r="T111" s="742"/>
      <c r="U111" s="742"/>
      <c r="V111" s="742"/>
      <c r="W111" s="742"/>
      <c r="X111" s="742"/>
      <c r="Y111" s="742"/>
      <c r="Z111" s="908"/>
      <c r="AA111" s="746" t="s">
        <v>140</v>
      </c>
      <c r="AB111" s="747"/>
      <c r="AC111" s="747"/>
      <c r="AD111" s="747"/>
      <c r="AE111" s="748"/>
      <c r="AF111" s="749" t="s">
        <v>140</v>
      </c>
      <c r="AG111" s="747"/>
      <c r="AH111" s="747"/>
      <c r="AI111" s="747"/>
      <c r="AJ111" s="748"/>
      <c r="AK111" s="749" t="s">
        <v>140</v>
      </c>
      <c r="AL111" s="747"/>
      <c r="AM111" s="747"/>
      <c r="AN111" s="747"/>
      <c r="AO111" s="748"/>
      <c r="AP111" s="823" t="s">
        <v>140</v>
      </c>
      <c r="AQ111" s="824"/>
      <c r="AR111" s="824"/>
      <c r="AS111" s="824"/>
      <c r="AT111" s="825"/>
      <c r="AU111" s="891"/>
      <c r="AV111" s="892"/>
      <c r="AW111" s="892"/>
      <c r="AX111" s="892"/>
      <c r="AY111" s="892"/>
      <c r="AZ111" s="822" t="s">
        <v>471</v>
      </c>
      <c r="BA111" s="758"/>
      <c r="BB111" s="758"/>
      <c r="BC111" s="758"/>
      <c r="BD111" s="758"/>
      <c r="BE111" s="758"/>
      <c r="BF111" s="758"/>
      <c r="BG111" s="758"/>
      <c r="BH111" s="758"/>
      <c r="BI111" s="758"/>
      <c r="BJ111" s="758"/>
      <c r="BK111" s="758"/>
      <c r="BL111" s="758"/>
      <c r="BM111" s="758"/>
      <c r="BN111" s="758"/>
      <c r="BO111" s="758"/>
      <c r="BP111" s="759"/>
      <c r="BQ111" s="826">
        <v>422539</v>
      </c>
      <c r="BR111" s="827"/>
      <c r="BS111" s="827"/>
      <c r="BT111" s="827"/>
      <c r="BU111" s="827"/>
      <c r="BV111" s="827">
        <v>523184</v>
      </c>
      <c r="BW111" s="827"/>
      <c r="BX111" s="827"/>
      <c r="BY111" s="827"/>
      <c r="BZ111" s="827"/>
      <c r="CA111" s="827">
        <v>340569</v>
      </c>
      <c r="CB111" s="827"/>
      <c r="CC111" s="827"/>
      <c r="CD111" s="827"/>
      <c r="CE111" s="827"/>
      <c r="CF111" s="884">
        <v>1.3</v>
      </c>
      <c r="CG111" s="885"/>
      <c r="CH111" s="885"/>
      <c r="CI111" s="885"/>
      <c r="CJ111" s="885"/>
      <c r="CK111" s="896"/>
      <c r="CL111" s="738"/>
      <c r="CM111" s="822" t="s">
        <v>139</v>
      </c>
      <c r="CN111" s="758"/>
      <c r="CO111" s="758"/>
      <c r="CP111" s="758"/>
      <c r="CQ111" s="758"/>
      <c r="CR111" s="758"/>
      <c r="CS111" s="758"/>
      <c r="CT111" s="758"/>
      <c r="CU111" s="758"/>
      <c r="CV111" s="758"/>
      <c r="CW111" s="758"/>
      <c r="CX111" s="758"/>
      <c r="CY111" s="758"/>
      <c r="CZ111" s="758"/>
      <c r="DA111" s="758"/>
      <c r="DB111" s="758"/>
      <c r="DC111" s="758"/>
      <c r="DD111" s="758"/>
      <c r="DE111" s="758"/>
      <c r="DF111" s="759"/>
      <c r="DG111" s="826" t="s">
        <v>140</v>
      </c>
      <c r="DH111" s="827"/>
      <c r="DI111" s="827"/>
      <c r="DJ111" s="827"/>
      <c r="DK111" s="827"/>
      <c r="DL111" s="827" t="s">
        <v>140</v>
      </c>
      <c r="DM111" s="827"/>
      <c r="DN111" s="827"/>
      <c r="DO111" s="827"/>
      <c r="DP111" s="827"/>
      <c r="DQ111" s="827" t="s">
        <v>140</v>
      </c>
      <c r="DR111" s="827"/>
      <c r="DS111" s="827"/>
      <c r="DT111" s="827"/>
      <c r="DU111" s="827"/>
      <c r="DV111" s="828" t="s">
        <v>140</v>
      </c>
      <c r="DW111" s="828"/>
      <c r="DX111" s="828"/>
      <c r="DY111" s="828"/>
      <c r="DZ111" s="829"/>
    </row>
    <row r="112" spans="1:131" s="48" customFormat="1" ht="26.25" customHeight="1" x14ac:dyDescent="0.2">
      <c r="A112" s="725" t="s">
        <v>154</v>
      </c>
      <c r="B112" s="726"/>
      <c r="C112" s="758" t="s">
        <v>473</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46" t="s">
        <v>140</v>
      </c>
      <c r="AB112" s="747"/>
      <c r="AC112" s="747"/>
      <c r="AD112" s="747"/>
      <c r="AE112" s="748"/>
      <c r="AF112" s="749" t="s">
        <v>140</v>
      </c>
      <c r="AG112" s="747"/>
      <c r="AH112" s="747"/>
      <c r="AI112" s="747"/>
      <c r="AJ112" s="748"/>
      <c r="AK112" s="749" t="s">
        <v>140</v>
      </c>
      <c r="AL112" s="747"/>
      <c r="AM112" s="747"/>
      <c r="AN112" s="747"/>
      <c r="AO112" s="748"/>
      <c r="AP112" s="823" t="s">
        <v>140</v>
      </c>
      <c r="AQ112" s="824"/>
      <c r="AR112" s="824"/>
      <c r="AS112" s="824"/>
      <c r="AT112" s="825"/>
      <c r="AU112" s="891"/>
      <c r="AV112" s="892"/>
      <c r="AW112" s="892"/>
      <c r="AX112" s="892"/>
      <c r="AY112" s="892"/>
      <c r="AZ112" s="822" t="s">
        <v>260</v>
      </c>
      <c r="BA112" s="758"/>
      <c r="BB112" s="758"/>
      <c r="BC112" s="758"/>
      <c r="BD112" s="758"/>
      <c r="BE112" s="758"/>
      <c r="BF112" s="758"/>
      <c r="BG112" s="758"/>
      <c r="BH112" s="758"/>
      <c r="BI112" s="758"/>
      <c r="BJ112" s="758"/>
      <c r="BK112" s="758"/>
      <c r="BL112" s="758"/>
      <c r="BM112" s="758"/>
      <c r="BN112" s="758"/>
      <c r="BO112" s="758"/>
      <c r="BP112" s="759"/>
      <c r="BQ112" s="826">
        <v>5566583</v>
      </c>
      <c r="BR112" s="827"/>
      <c r="BS112" s="827"/>
      <c r="BT112" s="827"/>
      <c r="BU112" s="827"/>
      <c r="BV112" s="827">
        <v>5137180</v>
      </c>
      <c r="BW112" s="827"/>
      <c r="BX112" s="827"/>
      <c r="BY112" s="827"/>
      <c r="BZ112" s="827"/>
      <c r="CA112" s="827">
        <v>5175526</v>
      </c>
      <c r="CB112" s="827"/>
      <c r="CC112" s="827"/>
      <c r="CD112" s="827"/>
      <c r="CE112" s="827"/>
      <c r="CF112" s="884">
        <v>20</v>
      </c>
      <c r="CG112" s="885"/>
      <c r="CH112" s="885"/>
      <c r="CI112" s="885"/>
      <c r="CJ112" s="885"/>
      <c r="CK112" s="896"/>
      <c r="CL112" s="738"/>
      <c r="CM112" s="822" t="s">
        <v>391</v>
      </c>
      <c r="CN112" s="758"/>
      <c r="CO112" s="758"/>
      <c r="CP112" s="758"/>
      <c r="CQ112" s="758"/>
      <c r="CR112" s="758"/>
      <c r="CS112" s="758"/>
      <c r="CT112" s="758"/>
      <c r="CU112" s="758"/>
      <c r="CV112" s="758"/>
      <c r="CW112" s="758"/>
      <c r="CX112" s="758"/>
      <c r="CY112" s="758"/>
      <c r="CZ112" s="758"/>
      <c r="DA112" s="758"/>
      <c r="DB112" s="758"/>
      <c r="DC112" s="758"/>
      <c r="DD112" s="758"/>
      <c r="DE112" s="758"/>
      <c r="DF112" s="759"/>
      <c r="DG112" s="826" t="s">
        <v>140</v>
      </c>
      <c r="DH112" s="827"/>
      <c r="DI112" s="827"/>
      <c r="DJ112" s="827"/>
      <c r="DK112" s="827"/>
      <c r="DL112" s="827" t="s">
        <v>140</v>
      </c>
      <c r="DM112" s="827"/>
      <c r="DN112" s="827"/>
      <c r="DO112" s="827"/>
      <c r="DP112" s="827"/>
      <c r="DQ112" s="827" t="s">
        <v>140</v>
      </c>
      <c r="DR112" s="827"/>
      <c r="DS112" s="827"/>
      <c r="DT112" s="827"/>
      <c r="DU112" s="827"/>
      <c r="DV112" s="828" t="s">
        <v>140</v>
      </c>
      <c r="DW112" s="828"/>
      <c r="DX112" s="828"/>
      <c r="DY112" s="828"/>
      <c r="DZ112" s="829"/>
    </row>
    <row r="113" spans="1:130" s="48" customFormat="1" ht="26.25" customHeight="1" x14ac:dyDescent="0.2">
      <c r="A113" s="727"/>
      <c r="B113" s="728"/>
      <c r="C113" s="758" t="s">
        <v>474</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746">
        <v>646212</v>
      </c>
      <c r="AB113" s="747"/>
      <c r="AC113" s="747"/>
      <c r="AD113" s="747"/>
      <c r="AE113" s="748"/>
      <c r="AF113" s="749">
        <v>619064</v>
      </c>
      <c r="AG113" s="747"/>
      <c r="AH113" s="747"/>
      <c r="AI113" s="747"/>
      <c r="AJ113" s="748"/>
      <c r="AK113" s="749">
        <v>646532</v>
      </c>
      <c r="AL113" s="747"/>
      <c r="AM113" s="747"/>
      <c r="AN113" s="747"/>
      <c r="AO113" s="748"/>
      <c r="AP113" s="823">
        <v>2.5</v>
      </c>
      <c r="AQ113" s="824"/>
      <c r="AR113" s="824"/>
      <c r="AS113" s="824"/>
      <c r="AT113" s="825"/>
      <c r="AU113" s="891"/>
      <c r="AV113" s="892"/>
      <c r="AW113" s="892"/>
      <c r="AX113" s="892"/>
      <c r="AY113" s="892"/>
      <c r="AZ113" s="822" t="s">
        <v>200</v>
      </c>
      <c r="BA113" s="758"/>
      <c r="BB113" s="758"/>
      <c r="BC113" s="758"/>
      <c r="BD113" s="758"/>
      <c r="BE113" s="758"/>
      <c r="BF113" s="758"/>
      <c r="BG113" s="758"/>
      <c r="BH113" s="758"/>
      <c r="BI113" s="758"/>
      <c r="BJ113" s="758"/>
      <c r="BK113" s="758"/>
      <c r="BL113" s="758"/>
      <c r="BM113" s="758"/>
      <c r="BN113" s="758"/>
      <c r="BO113" s="758"/>
      <c r="BP113" s="759"/>
      <c r="BQ113" s="826">
        <v>27749</v>
      </c>
      <c r="BR113" s="827"/>
      <c r="BS113" s="827"/>
      <c r="BT113" s="827"/>
      <c r="BU113" s="827"/>
      <c r="BV113" s="827">
        <v>21045</v>
      </c>
      <c r="BW113" s="827"/>
      <c r="BX113" s="827"/>
      <c r="BY113" s="827"/>
      <c r="BZ113" s="827"/>
      <c r="CA113" s="827">
        <v>16944</v>
      </c>
      <c r="CB113" s="827"/>
      <c r="CC113" s="827"/>
      <c r="CD113" s="827"/>
      <c r="CE113" s="827"/>
      <c r="CF113" s="884">
        <v>0.1</v>
      </c>
      <c r="CG113" s="885"/>
      <c r="CH113" s="885"/>
      <c r="CI113" s="885"/>
      <c r="CJ113" s="885"/>
      <c r="CK113" s="896"/>
      <c r="CL113" s="738"/>
      <c r="CM113" s="822" t="s">
        <v>402</v>
      </c>
      <c r="CN113" s="758"/>
      <c r="CO113" s="758"/>
      <c r="CP113" s="758"/>
      <c r="CQ113" s="758"/>
      <c r="CR113" s="758"/>
      <c r="CS113" s="758"/>
      <c r="CT113" s="758"/>
      <c r="CU113" s="758"/>
      <c r="CV113" s="758"/>
      <c r="CW113" s="758"/>
      <c r="CX113" s="758"/>
      <c r="CY113" s="758"/>
      <c r="CZ113" s="758"/>
      <c r="DA113" s="758"/>
      <c r="DB113" s="758"/>
      <c r="DC113" s="758"/>
      <c r="DD113" s="758"/>
      <c r="DE113" s="758"/>
      <c r="DF113" s="759"/>
      <c r="DG113" s="746" t="s">
        <v>140</v>
      </c>
      <c r="DH113" s="747"/>
      <c r="DI113" s="747"/>
      <c r="DJ113" s="747"/>
      <c r="DK113" s="748"/>
      <c r="DL113" s="749" t="s">
        <v>140</v>
      </c>
      <c r="DM113" s="747"/>
      <c r="DN113" s="747"/>
      <c r="DO113" s="747"/>
      <c r="DP113" s="748"/>
      <c r="DQ113" s="749" t="s">
        <v>140</v>
      </c>
      <c r="DR113" s="747"/>
      <c r="DS113" s="747"/>
      <c r="DT113" s="747"/>
      <c r="DU113" s="748"/>
      <c r="DV113" s="823" t="s">
        <v>140</v>
      </c>
      <c r="DW113" s="824"/>
      <c r="DX113" s="824"/>
      <c r="DY113" s="824"/>
      <c r="DZ113" s="825"/>
    </row>
    <row r="114" spans="1:130" s="48" customFormat="1" ht="26.25" customHeight="1" x14ac:dyDescent="0.2">
      <c r="A114" s="727"/>
      <c r="B114" s="728"/>
      <c r="C114" s="758" t="s">
        <v>476</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46">
        <v>7389</v>
      </c>
      <c r="AB114" s="747"/>
      <c r="AC114" s="747"/>
      <c r="AD114" s="747"/>
      <c r="AE114" s="748"/>
      <c r="AF114" s="749">
        <v>7209</v>
      </c>
      <c r="AG114" s="747"/>
      <c r="AH114" s="747"/>
      <c r="AI114" s="747"/>
      <c r="AJ114" s="748"/>
      <c r="AK114" s="749">
        <v>5805</v>
      </c>
      <c r="AL114" s="747"/>
      <c r="AM114" s="747"/>
      <c r="AN114" s="747"/>
      <c r="AO114" s="748"/>
      <c r="AP114" s="823">
        <v>0</v>
      </c>
      <c r="AQ114" s="824"/>
      <c r="AR114" s="824"/>
      <c r="AS114" s="824"/>
      <c r="AT114" s="825"/>
      <c r="AU114" s="891"/>
      <c r="AV114" s="892"/>
      <c r="AW114" s="892"/>
      <c r="AX114" s="892"/>
      <c r="AY114" s="892"/>
      <c r="AZ114" s="822" t="s">
        <v>477</v>
      </c>
      <c r="BA114" s="758"/>
      <c r="BB114" s="758"/>
      <c r="BC114" s="758"/>
      <c r="BD114" s="758"/>
      <c r="BE114" s="758"/>
      <c r="BF114" s="758"/>
      <c r="BG114" s="758"/>
      <c r="BH114" s="758"/>
      <c r="BI114" s="758"/>
      <c r="BJ114" s="758"/>
      <c r="BK114" s="758"/>
      <c r="BL114" s="758"/>
      <c r="BM114" s="758"/>
      <c r="BN114" s="758"/>
      <c r="BO114" s="758"/>
      <c r="BP114" s="759"/>
      <c r="BQ114" s="826">
        <v>6591081</v>
      </c>
      <c r="BR114" s="827"/>
      <c r="BS114" s="827"/>
      <c r="BT114" s="827"/>
      <c r="BU114" s="827"/>
      <c r="BV114" s="827">
        <v>6668864</v>
      </c>
      <c r="BW114" s="827"/>
      <c r="BX114" s="827"/>
      <c r="BY114" s="827"/>
      <c r="BZ114" s="827"/>
      <c r="CA114" s="827">
        <v>6913920</v>
      </c>
      <c r="CB114" s="827"/>
      <c r="CC114" s="827"/>
      <c r="CD114" s="827"/>
      <c r="CE114" s="827"/>
      <c r="CF114" s="884">
        <v>26.8</v>
      </c>
      <c r="CG114" s="885"/>
      <c r="CH114" s="885"/>
      <c r="CI114" s="885"/>
      <c r="CJ114" s="885"/>
      <c r="CK114" s="896"/>
      <c r="CL114" s="738"/>
      <c r="CM114" s="822" t="s">
        <v>151</v>
      </c>
      <c r="CN114" s="758"/>
      <c r="CO114" s="758"/>
      <c r="CP114" s="758"/>
      <c r="CQ114" s="758"/>
      <c r="CR114" s="758"/>
      <c r="CS114" s="758"/>
      <c r="CT114" s="758"/>
      <c r="CU114" s="758"/>
      <c r="CV114" s="758"/>
      <c r="CW114" s="758"/>
      <c r="CX114" s="758"/>
      <c r="CY114" s="758"/>
      <c r="CZ114" s="758"/>
      <c r="DA114" s="758"/>
      <c r="DB114" s="758"/>
      <c r="DC114" s="758"/>
      <c r="DD114" s="758"/>
      <c r="DE114" s="758"/>
      <c r="DF114" s="759"/>
      <c r="DG114" s="746" t="s">
        <v>140</v>
      </c>
      <c r="DH114" s="747"/>
      <c r="DI114" s="747"/>
      <c r="DJ114" s="747"/>
      <c r="DK114" s="748"/>
      <c r="DL114" s="749" t="s">
        <v>140</v>
      </c>
      <c r="DM114" s="747"/>
      <c r="DN114" s="747"/>
      <c r="DO114" s="747"/>
      <c r="DP114" s="748"/>
      <c r="DQ114" s="749" t="s">
        <v>140</v>
      </c>
      <c r="DR114" s="747"/>
      <c r="DS114" s="747"/>
      <c r="DT114" s="747"/>
      <c r="DU114" s="748"/>
      <c r="DV114" s="823" t="s">
        <v>140</v>
      </c>
      <c r="DW114" s="824"/>
      <c r="DX114" s="824"/>
      <c r="DY114" s="824"/>
      <c r="DZ114" s="825"/>
    </row>
    <row r="115" spans="1:130" s="48" customFormat="1" ht="26.25" customHeight="1" x14ac:dyDescent="0.2">
      <c r="A115" s="727"/>
      <c r="B115" s="728"/>
      <c r="C115" s="758" t="s">
        <v>369</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746">
        <v>72892</v>
      </c>
      <c r="AB115" s="747"/>
      <c r="AC115" s="747"/>
      <c r="AD115" s="747"/>
      <c r="AE115" s="748"/>
      <c r="AF115" s="749">
        <v>54270</v>
      </c>
      <c r="AG115" s="747"/>
      <c r="AH115" s="747"/>
      <c r="AI115" s="747"/>
      <c r="AJ115" s="748"/>
      <c r="AK115" s="749">
        <v>30578</v>
      </c>
      <c r="AL115" s="747"/>
      <c r="AM115" s="747"/>
      <c r="AN115" s="747"/>
      <c r="AO115" s="748"/>
      <c r="AP115" s="823">
        <v>0.1</v>
      </c>
      <c r="AQ115" s="824"/>
      <c r="AR115" s="824"/>
      <c r="AS115" s="824"/>
      <c r="AT115" s="825"/>
      <c r="AU115" s="891"/>
      <c r="AV115" s="892"/>
      <c r="AW115" s="892"/>
      <c r="AX115" s="892"/>
      <c r="AY115" s="892"/>
      <c r="AZ115" s="822" t="s">
        <v>339</v>
      </c>
      <c r="BA115" s="758"/>
      <c r="BB115" s="758"/>
      <c r="BC115" s="758"/>
      <c r="BD115" s="758"/>
      <c r="BE115" s="758"/>
      <c r="BF115" s="758"/>
      <c r="BG115" s="758"/>
      <c r="BH115" s="758"/>
      <c r="BI115" s="758"/>
      <c r="BJ115" s="758"/>
      <c r="BK115" s="758"/>
      <c r="BL115" s="758"/>
      <c r="BM115" s="758"/>
      <c r="BN115" s="758"/>
      <c r="BO115" s="758"/>
      <c r="BP115" s="759"/>
      <c r="BQ115" s="826" t="s">
        <v>140</v>
      </c>
      <c r="BR115" s="827"/>
      <c r="BS115" s="827"/>
      <c r="BT115" s="827"/>
      <c r="BU115" s="827"/>
      <c r="BV115" s="827" t="s">
        <v>140</v>
      </c>
      <c r="BW115" s="827"/>
      <c r="BX115" s="827"/>
      <c r="BY115" s="827"/>
      <c r="BZ115" s="827"/>
      <c r="CA115" s="827" t="s">
        <v>140</v>
      </c>
      <c r="CB115" s="827"/>
      <c r="CC115" s="827"/>
      <c r="CD115" s="827"/>
      <c r="CE115" s="827"/>
      <c r="CF115" s="884" t="s">
        <v>140</v>
      </c>
      <c r="CG115" s="885"/>
      <c r="CH115" s="885"/>
      <c r="CI115" s="885"/>
      <c r="CJ115" s="885"/>
      <c r="CK115" s="896"/>
      <c r="CL115" s="738"/>
      <c r="CM115" s="822" t="s">
        <v>31</v>
      </c>
      <c r="CN115" s="758"/>
      <c r="CO115" s="758"/>
      <c r="CP115" s="758"/>
      <c r="CQ115" s="758"/>
      <c r="CR115" s="758"/>
      <c r="CS115" s="758"/>
      <c r="CT115" s="758"/>
      <c r="CU115" s="758"/>
      <c r="CV115" s="758"/>
      <c r="CW115" s="758"/>
      <c r="CX115" s="758"/>
      <c r="CY115" s="758"/>
      <c r="CZ115" s="758"/>
      <c r="DA115" s="758"/>
      <c r="DB115" s="758"/>
      <c r="DC115" s="758"/>
      <c r="DD115" s="758"/>
      <c r="DE115" s="758"/>
      <c r="DF115" s="759"/>
      <c r="DG115" s="746">
        <v>252054</v>
      </c>
      <c r="DH115" s="747"/>
      <c r="DI115" s="747"/>
      <c r="DJ115" s="747"/>
      <c r="DK115" s="748"/>
      <c r="DL115" s="749">
        <v>408127</v>
      </c>
      <c r="DM115" s="747"/>
      <c r="DN115" s="747"/>
      <c r="DO115" s="747"/>
      <c r="DP115" s="748"/>
      <c r="DQ115" s="749">
        <v>257960</v>
      </c>
      <c r="DR115" s="747"/>
      <c r="DS115" s="747"/>
      <c r="DT115" s="747"/>
      <c r="DU115" s="748"/>
      <c r="DV115" s="823">
        <v>1</v>
      </c>
      <c r="DW115" s="824"/>
      <c r="DX115" s="824"/>
      <c r="DY115" s="824"/>
      <c r="DZ115" s="825"/>
    </row>
    <row r="116" spans="1:130" s="48" customFormat="1" ht="26.25" customHeight="1" x14ac:dyDescent="0.2">
      <c r="A116" s="729"/>
      <c r="B116" s="730"/>
      <c r="C116" s="831" t="s">
        <v>1</v>
      </c>
      <c r="D116" s="831"/>
      <c r="E116" s="831"/>
      <c r="F116" s="831"/>
      <c r="G116" s="831"/>
      <c r="H116" s="831"/>
      <c r="I116" s="831"/>
      <c r="J116" s="831"/>
      <c r="K116" s="831"/>
      <c r="L116" s="831"/>
      <c r="M116" s="831"/>
      <c r="N116" s="831"/>
      <c r="O116" s="831"/>
      <c r="P116" s="831"/>
      <c r="Q116" s="831"/>
      <c r="R116" s="831"/>
      <c r="S116" s="831"/>
      <c r="T116" s="831"/>
      <c r="U116" s="831"/>
      <c r="V116" s="831"/>
      <c r="W116" s="831"/>
      <c r="X116" s="831"/>
      <c r="Y116" s="831"/>
      <c r="Z116" s="832"/>
      <c r="AA116" s="746" t="s">
        <v>140</v>
      </c>
      <c r="AB116" s="747"/>
      <c r="AC116" s="747"/>
      <c r="AD116" s="747"/>
      <c r="AE116" s="748"/>
      <c r="AF116" s="749" t="s">
        <v>140</v>
      </c>
      <c r="AG116" s="747"/>
      <c r="AH116" s="747"/>
      <c r="AI116" s="747"/>
      <c r="AJ116" s="748"/>
      <c r="AK116" s="749" t="s">
        <v>140</v>
      </c>
      <c r="AL116" s="747"/>
      <c r="AM116" s="747"/>
      <c r="AN116" s="747"/>
      <c r="AO116" s="748"/>
      <c r="AP116" s="823" t="s">
        <v>140</v>
      </c>
      <c r="AQ116" s="824"/>
      <c r="AR116" s="824"/>
      <c r="AS116" s="824"/>
      <c r="AT116" s="825"/>
      <c r="AU116" s="891"/>
      <c r="AV116" s="892"/>
      <c r="AW116" s="892"/>
      <c r="AX116" s="892"/>
      <c r="AY116" s="892"/>
      <c r="AZ116" s="898" t="s">
        <v>218</v>
      </c>
      <c r="BA116" s="899"/>
      <c r="BB116" s="899"/>
      <c r="BC116" s="899"/>
      <c r="BD116" s="899"/>
      <c r="BE116" s="899"/>
      <c r="BF116" s="899"/>
      <c r="BG116" s="899"/>
      <c r="BH116" s="899"/>
      <c r="BI116" s="899"/>
      <c r="BJ116" s="899"/>
      <c r="BK116" s="899"/>
      <c r="BL116" s="899"/>
      <c r="BM116" s="899"/>
      <c r="BN116" s="899"/>
      <c r="BO116" s="899"/>
      <c r="BP116" s="900"/>
      <c r="BQ116" s="826" t="s">
        <v>140</v>
      </c>
      <c r="BR116" s="827"/>
      <c r="BS116" s="827"/>
      <c r="BT116" s="827"/>
      <c r="BU116" s="827"/>
      <c r="BV116" s="827" t="s">
        <v>140</v>
      </c>
      <c r="BW116" s="827"/>
      <c r="BX116" s="827"/>
      <c r="BY116" s="827"/>
      <c r="BZ116" s="827"/>
      <c r="CA116" s="827" t="s">
        <v>140</v>
      </c>
      <c r="CB116" s="827"/>
      <c r="CC116" s="827"/>
      <c r="CD116" s="827"/>
      <c r="CE116" s="827"/>
      <c r="CF116" s="884" t="s">
        <v>140</v>
      </c>
      <c r="CG116" s="885"/>
      <c r="CH116" s="885"/>
      <c r="CI116" s="885"/>
      <c r="CJ116" s="885"/>
      <c r="CK116" s="896"/>
      <c r="CL116" s="738"/>
      <c r="CM116" s="822" t="s">
        <v>12</v>
      </c>
      <c r="CN116" s="758"/>
      <c r="CO116" s="758"/>
      <c r="CP116" s="758"/>
      <c r="CQ116" s="758"/>
      <c r="CR116" s="758"/>
      <c r="CS116" s="758"/>
      <c r="CT116" s="758"/>
      <c r="CU116" s="758"/>
      <c r="CV116" s="758"/>
      <c r="CW116" s="758"/>
      <c r="CX116" s="758"/>
      <c r="CY116" s="758"/>
      <c r="CZ116" s="758"/>
      <c r="DA116" s="758"/>
      <c r="DB116" s="758"/>
      <c r="DC116" s="758"/>
      <c r="DD116" s="758"/>
      <c r="DE116" s="758"/>
      <c r="DF116" s="759"/>
      <c r="DG116" s="746" t="s">
        <v>140</v>
      </c>
      <c r="DH116" s="747"/>
      <c r="DI116" s="747"/>
      <c r="DJ116" s="747"/>
      <c r="DK116" s="748"/>
      <c r="DL116" s="749" t="s">
        <v>140</v>
      </c>
      <c r="DM116" s="747"/>
      <c r="DN116" s="747"/>
      <c r="DO116" s="747"/>
      <c r="DP116" s="748"/>
      <c r="DQ116" s="749" t="s">
        <v>140</v>
      </c>
      <c r="DR116" s="747"/>
      <c r="DS116" s="747"/>
      <c r="DT116" s="747"/>
      <c r="DU116" s="748"/>
      <c r="DV116" s="823" t="s">
        <v>140</v>
      </c>
      <c r="DW116" s="824"/>
      <c r="DX116" s="824"/>
      <c r="DY116" s="824"/>
      <c r="DZ116" s="825"/>
    </row>
    <row r="117" spans="1:130" s="48" customFormat="1" ht="26.25" customHeight="1" x14ac:dyDescent="0.2">
      <c r="A117" s="753" t="s">
        <v>265</v>
      </c>
      <c r="B117" s="754"/>
      <c r="C117" s="754"/>
      <c r="D117" s="754"/>
      <c r="E117" s="754"/>
      <c r="F117" s="754"/>
      <c r="G117" s="754"/>
      <c r="H117" s="754"/>
      <c r="I117" s="754"/>
      <c r="J117" s="754"/>
      <c r="K117" s="754"/>
      <c r="L117" s="754"/>
      <c r="M117" s="754"/>
      <c r="N117" s="754"/>
      <c r="O117" s="754"/>
      <c r="P117" s="754"/>
      <c r="Q117" s="754"/>
      <c r="R117" s="754"/>
      <c r="S117" s="754"/>
      <c r="T117" s="754"/>
      <c r="U117" s="754"/>
      <c r="V117" s="754"/>
      <c r="W117" s="754"/>
      <c r="X117" s="754"/>
      <c r="Y117" s="863" t="s">
        <v>316</v>
      </c>
      <c r="Z117" s="755"/>
      <c r="AA117" s="901">
        <v>3931108</v>
      </c>
      <c r="AB117" s="902"/>
      <c r="AC117" s="902"/>
      <c r="AD117" s="902"/>
      <c r="AE117" s="903"/>
      <c r="AF117" s="904">
        <v>3899266</v>
      </c>
      <c r="AG117" s="902"/>
      <c r="AH117" s="902"/>
      <c r="AI117" s="902"/>
      <c r="AJ117" s="903"/>
      <c r="AK117" s="904">
        <v>3835898</v>
      </c>
      <c r="AL117" s="902"/>
      <c r="AM117" s="902"/>
      <c r="AN117" s="902"/>
      <c r="AO117" s="903"/>
      <c r="AP117" s="905"/>
      <c r="AQ117" s="906"/>
      <c r="AR117" s="906"/>
      <c r="AS117" s="906"/>
      <c r="AT117" s="907"/>
      <c r="AU117" s="891"/>
      <c r="AV117" s="892"/>
      <c r="AW117" s="892"/>
      <c r="AX117" s="892"/>
      <c r="AY117" s="892"/>
      <c r="AZ117" s="881" t="s">
        <v>356</v>
      </c>
      <c r="BA117" s="882"/>
      <c r="BB117" s="882"/>
      <c r="BC117" s="882"/>
      <c r="BD117" s="882"/>
      <c r="BE117" s="882"/>
      <c r="BF117" s="882"/>
      <c r="BG117" s="882"/>
      <c r="BH117" s="882"/>
      <c r="BI117" s="882"/>
      <c r="BJ117" s="882"/>
      <c r="BK117" s="882"/>
      <c r="BL117" s="882"/>
      <c r="BM117" s="882"/>
      <c r="BN117" s="882"/>
      <c r="BO117" s="882"/>
      <c r="BP117" s="883"/>
      <c r="BQ117" s="826" t="s">
        <v>140</v>
      </c>
      <c r="BR117" s="827"/>
      <c r="BS117" s="827"/>
      <c r="BT117" s="827"/>
      <c r="BU117" s="827"/>
      <c r="BV117" s="827" t="s">
        <v>140</v>
      </c>
      <c r="BW117" s="827"/>
      <c r="BX117" s="827"/>
      <c r="BY117" s="827"/>
      <c r="BZ117" s="827"/>
      <c r="CA117" s="827" t="s">
        <v>140</v>
      </c>
      <c r="CB117" s="827"/>
      <c r="CC117" s="827"/>
      <c r="CD117" s="827"/>
      <c r="CE117" s="827"/>
      <c r="CF117" s="884" t="s">
        <v>140</v>
      </c>
      <c r="CG117" s="885"/>
      <c r="CH117" s="885"/>
      <c r="CI117" s="885"/>
      <c r="CJ117" s="885"/>
      <c r="CK117" s="896"/>
      <c r="CL117" s="738"/>
      <c r="CM117" s="822" t="s">
        <v>332</v>
      </c>
      <c r="CN117" s="758"/>
      <c r="CO117" s="758"/>
      <c r="CP117" s="758"/>
      <c r="CQ117" s="758"/>
      <c r="CR117" s="758"/>
      <c r="CS117" s="758"/>
      <c r="CT117" s="758"/>
      <c r="CU117" s="758"/>
      <c r="CV117" s="758"/>
      <c r="CW117" s="758"/>
      <c r="CX117" s="758"/>
      <c r="CY117" s="758"/>
      <c r="CZ117" s="758"/>
      <c r="DA117" s="758"/>
      <c r="DB117" s="758"/>
      <c r="DC117" s="758"/>
      <c r="DD117" s="758"/>
      <c r="DE117" s="758"/>
      <c r="DF117" s="759"/>
      <c r="DG117" s="746" t="s">
        <v>140</v>
      </c>
      <c r="DH117" s="747"/>
      <c r="DI117" s="747"/>
      <c r="DJ117" s="747"/>
      <c r="DK117" s="748"/>
      <c r="DL117" s="749" t="s">
        <v>140</v>
      </c>
      <c r="DM117" s="747"/>
      <c r="DN117" s="747"/>
      <c r="DO117" s="747"/>
      <c r="DP117" s="748"/>
      <c r="DQ117" s="749" t="s">
        <v>140</v>
      </c>
      <c r="DR117" s="747"/>
      <c r="DS117" s="747"/>
      <c r="DT117" s="747"/>
      <c r="DU117" s="748"/>
      <c r="DV117" s="823" t="s">
        <v>140</v>
      </c>
      <c r="DW117" s="824"/>
      <c r="DX117" s="824"/>
      <c r="DY117" s="824"/>
      <c r="DZ117" s="825"/>
    </row>
    <row r="118" spans="1:130" s="48" customFormat="1" ht="26.25" customHeight="1" x14ac:dyDescent="0.2">
      <c r="A118" s="753" t="s">
        <v>97</v>
      </c>
      <c r="B118" s="754"/>
      <c r="C118" s="754"/>
      <c r="D118" s="754"/>
      <c r="E118" s="754"/>
      <c r="F118" s="754"/>
      <c r="G118" s="754"/>
      <c r="H118" s="754"/>
      <c r="I118" s="754"/>
      <c r="J118" s="754"/>
      <c r="K118" s="754"/>
      <c r="L118" s="754"/>
      <c r="M118" s="754"/>
      <c r="N118" s="754"/>
      <c r="O118" s="754"/>
      <c r="P118" s="754"/>
      <c r="Q118" s="754"/>
      <c r="R118" s="754"/>
      <c r="S118" s="754"/>
      <c r="T118" s="754"/>
      <c r="U118" s="754"/>
      <c r="V118" s="754"/>
      <c r="W118" s="754"/>
      <c r="X118" s="754"/>
      <c r="Y118" s="754"/>
      <c r="Z118" s="755"/>
      <c r="AA118" s="756" t="s">
        <v>467</v>
      </c>
      <c r="AB118" s="754"/>
      <c r="AC118" s="754"/>
      <c r="AD118" s="754"/>
      <c r="AE118" s="755"/>
      <c r="AF118" s="756" t="s">
        <v>468</v>
      </c>
      <c r="AG118" s="754"/>
      <c r="AH118" s="754"/>
      <c r="AI118" s="754"/>
      <c r="AJ118" s="755"/>
      <c r="AK118" s="756" t="s">
        <v>386</v>
      </c>
      <c r="AL118" s="754"/>
      <c r="AM118" s="754"/>
      <c r="AN118" s="754"/>
      <c r="AO118" s="755"/>
      <c r="AP118" s="756" t="s">
        <v>469</v>
      </c>
      <c r="AQ118" s="754"/>
      <c r="AR118" s="754"/>
      <c r="AS118" s="754"/>
      <c r="AT118" s="757"/>
      <c r="AU118" s="891"/>
      <c r="AV118" s="892"/>
      <c r="AW118" s="892"/>
      <c r="AX118" s="892"/>
      <c r="AY118" s="892"/>
      <c r="AZ118" s="830" t="s">
        <v>479</v>
      </c>
      <c r="BA118" s="831"/>
      <c r="BB118" s="831"/>
      <c r="BC118" s="831"/>
      <c r="BD118" s="831"/>
      <c r="BE118" s="831"/>
      <c r="BF118" s="831"/>
      <c r="BG118" s="831"/>
      <c r="BH118" s="831"/>
      <c r="BI118" s="831"/>
      <c r="BJ118" s="831"/>
      <c r="BK118" s="831"/>
      <c r="BL118" s="831"/>
      <c r="BM118" s="831"/>
      <c r="BN118" s="831"/>
      <c r="BO118" s="831"/>
      <c r="BP118" s="832"/>
      <c r="BQ118" s="859" t="s">
        <v>140</v>
      </c>
      <c r="BR118" s="860"/>
      <c r="BS118" s="860"/>
      <c r="BT118" s="860"/>
      <c r="BU118" s="860"/>
      <c r="BV118" s="860" t="s">
        <v>140</v>
      </c>
      <c r="BW118" s="860"/>
      <c r="BX118" s="860"/>
      <c r="BY118" s="860"/>
      <c r="BZ118" s="860"/>
      <c r="CA118" s="860" t="s">
        <v>140</v>
      </c>
      <c r="CB118" s="860"/>
      <c r="CC118" s="860"/>
      <c r="CD118" s="860"/>
      <c r="CE118" s="860"/>
      <c r="CF118" s="884" t="s">
        <v>140</v>
      </c>
      <c r="CG118" s="885"/>
      <c r="CH118" s="885"/>
      <c r="CI118" s="885"/>
      <c r="CJ118" s="885"/>
      <c r="CK118" s="896"/>
      <c r="CL118" s="738"/>
      <c r="CM118" s="822" t="s">
        <v>480</v>
      </c>
      <c r="CN118" s="758"/>
      <c r="CO118" s="758"/>
      <c r="CP118" s="758"/>
      <c r="CQ118" s="758"/>
      <c r="CR118" s="758"/>
      <c r="CS118" s="758"/>
      <c r="CT118" s="758"/>
      <c r="CU118" s="758"/>
      <c r="CV118" s="758"/>
      <c r="CW118" s="758"/>
      <c r="CX118" s="758"/>
      <c r="CY118" s="758"/>
      <c r="CZ118" s="758"/>
      <c r="DA118" s="758"/>
      <c r="DB118" s="758"/>
      <c r="DC118" s="758"/>
      <c r="DD118" s="758"/>
      <c r="DE118" s="758"/>
      <c r="DF118" s="759"/>
      <c r="DG118" s="746" t="s">
        <v>140</v>
      </c>
      <c r="DH118" s="747"/>
      <c r="DI118" s="747"/>
      <c r="DJ118" s="747"/>
      <c r="DK118" s="748"/>
      <c r="DL118" s="749" t="s">
        <v>140</v>
      </c>
      <c r="DM118" s="747"/>
      <c r="DN118" s="747"/>
      <c r="DO118" s="747"/>
      <c r="DP118" s="748"/>
      <c r="DQ118" s="749" t="s">
        <v>140</v>
      </c>
      <c r="DR118" s="747"/>
      <c r="DS118" s="747"/>
      <c r="DT118" s="747"/>
      <c r="DU118" s="748"/>
      <c r="DV118" s="823" t="s">
        <v>140</v>
      </c>
      <c r="DW118" s="824"/>
      <c r="DX118" s="824"/>
      <c r="DY118" s="824"/>
      <c r="DZ118" s="825"/>
    </row>
    <row r="119" spans="1:130" s="48" customFormat="1" ht="26.25" customHeight="1" x14ac:dyDescent="0.2">
      <c r="A119" s="735" t="s">
        <v>381</v>
      </c>
      <c r="B119" s="736"/>
      <c r="C119" s="850" t="s">
        <v>65</v>
      </c>
      <c r="D119" s="798"/>
      <c r="E119" s="798"/>
      <c r="F119" s="798"/>
      <c r="G119" s="798"/>
      <c r="H119" s="798"/>
      <c r="I119" s="798"/>
      <c r="J119" s="798"/>
      <c r="K119" s="798"/>
      <c r="L119" s="798"/>
      <c r="M119" s="798"/>
      <c r="N119" s="798"/>
      <c r="O119" s="798"/>
      <c r="P119" s="798"/>
      <c r="Q119" s="798"/>
      <c r="R119" s="798"/>
      <c r="S119" s="798"/>
      <c r="T119" s="798"/>
      <c r="U119" s="798"/>
      <c r="V119" s="798"/>
      <c r="W119" s="798"/>
      <c r="X119" s="798"/>
      <c r="Y119" s="798"/>
      <c r="Z119" s="799"/>
      <c r="AA119" s="790" t="s">
        <v>140</v>
      </c>
      <c r="AB119" s="791"/>
      <c r="AC119" s="791"/>
      <c r="AD119" s="791"/>
      <c r="AE119" s="792"/>
      <c r="AF119" s="793" t="s">
        <v>140</v>
      </c>
      <c r="AG119" s="791"/>
      <c r="AH119" s="791"/>
      <c r="AI119" s="791"/>
      <c r="AJ119" s="792"/>
      <c r="AK119" s="793" t="s">
        <v>140</v>
      </c>
      <c r="AL119" s="791"/>
      <c r="AM119" s="791"/>
      <c r="AN119" s="791"/>
      <c r="AO119" s="792"/>
      <c r="AP119" s="886" t="s">
        <v>140</v>
      </c>
      <c r="AQ119" s="887"/>
      <c r="AR119" s="887"/>
      <c r="AS119" s="887"/>
      <c r="AT119" s="888"/>
      <c r="AU119" s="893"/>
      <c r="AV119" s="894"/>
      <c r="AW119" s="894"/>
      <c r="AX119" s="894"/>
      <c r="AY119" s="894"/>
      <c r="AZ119" s="69" t="s">
        <v>265</v>
      </c>
      <c r="BA119" s="69"/>
      <c r="BB119" s="69"/>
      <c r="BC119" s="69"/>
      <c r="BD119" s="69"/>
      <c r="BE119" s="69"/>
      <c r="BF119" s="69"/>
      <c r="BG119" s="69"/>
      <c r="BH119" s="69"/>
      <c r="BI119" s="69"/>
      <c r="BJ119" s="69"/>
      <c r="BK119" s="69"/>
      <c r="BL119" s="69"/>
      <c r="BM119" s="69"/>
      <c r="BN119" s="69"/>
      <c r="BO119" s="863" t="s">
        <v>164</v>
      </c>
      <c r="BP119" s="864"/>
      <c r="BQ119" s="859">
        <v>46397743</v>
      </c>
      <c r="BR119" s="860"/>
      <c r="BS119" s="860"/>
      <c r="BT119" s="860"/>
      <c r="BU119" s="860"/>
      <c r="BV119" s="860">
        <v>45151408</v>
      </c>
      <c r="BW119" s="860"/>
      <c r="BX119" s="860"/>
      <c r="BY119" s="860"/>
      <c r="BZ119" s="860"/>
      <c r="CA119" s="860">
        <v>44420733</v>
      </c>
      <c r="CB119" s="860"/>
      <c r="CC119" s="860"/>
      <c r="CD119" s="860"/>
      <c r="CE119" s="860"/>
      <c r="CF119" s="712"/>
      <c r="CG119" s="713"/>
      <c r="CH119" s="713"/>
      <c r="CI119" s="713"/>
      <c r="CJ119" s="867"/>
      <c r="CK119" s="897"/>
      <c r="CL119" s="740"/>
      <c r="CM119" s="830" t="s">
        <v>481</v>
      </c>
      <c r="CN119" s="831"/>
      <c r="CO119" s="831"/>
      <c r="CP119" s="831"/>
      <c r="CQ119" s="831"/>
      <c r="CR119" s="831"/>
      <c r="CS119" s="831"/>
      <c r="CT119" s="831"/>
      <c r="CU119" s="831"/>
      <c r="CV119" s="831"/>
      <c r="CW119" s="831"/>
      <c r="CX119" s="831"/>
      <c r="CY119" s="831"/>
      <c r="CZ119" s="831"/>
      <c r="DA119" s="831"/>
      <c r="DB119" s="831"/>
      <c r="DC119" s="831"/>
      <c r="DD119" s="831"/>
      <c r="DE119" s="831"/>
      <c r="DF119" s="832"/>
      <c r="DG119" s="770">
        <v>170485</v>
      </c>
      <c r="DH119" s="771"/>
      <c r="DI119" s="771"/>
      <c r="DJ119" s="771"/>
      <c r="DK119" s="772"/>
      <c r="DL119" s="773">
        <v>115057</v>
      </c>
      <c r="DM119" s="771"/>
      <c r="DN119" s="771"/>
      <c r="DO119" s="771"/>
      <c r="DP119" s="772"/>
      <c r="DQ119" s="773">
        <v>82609</v>
      </c>
      <c r="DR119" s="771"/>
      <c r="DS119" s="771"/>
      <c r="DT119" s="771"/>
      <c r="DU119" s="772"/>
      <c r="DV119" s="847">
        <v>0.3</v>
      </c>
      <c r="DW119" s="848"/>
      <c r="DX119" s="848"/>
      <c r="DY119" s="848"/>
      <c r="DZ119" s="849"/>
    </row>
    <row r="120" spans="1:130" s="48" customFormat="1" ht="26.25" customHeight="1" x14ac:dyDescent="0.2">
      <c r="A120" s="737"/>
      <c r="B120" s="738"/>
      <c r="C120" s="822" t="s">
        <v>139</v>
      </c>
      <c r="D120" s="758"/>
      <c r="E120" s="758"/>
      <c r="F120" s="758"/>
      <c r="G120" s="758"/>
      <c r="H120" s="758"/>
      <c r="I120" s="758"/>
      <c r="J120" s="758"/>
      <c r="K120" s="758"/>
      <c r="L120" s="758"/>
      <c r="M120" s="758"/>
      <c r="N120" s="758"/>
      <c r="O120" s="758"/>
      <c r="P120" s="758"/>
      <c r="Q120" s="758"/>
      <c r="R120" s="758"/>
      <c r="S120" s="758"/>
      <c r="T120" s="758"/>
      <c r="U120" s="758"/>
      <c r="V120" s="758"/>
      <c r="W120" s="758"/>
      <c r="X120" s="758"/>
      <c r="Y120" s="758"/>
      <c r="Z120" s="759"/>
      <c r="AA120" s="746" t="s">
        <v>140</v>
      </c>
      <c r="AB120" s="747"/>
      <c r="AC120" s="747"/>
      <c r="AD120" s="747"/>
      <c r="AE120" s="748"/>
      <c r="AF120" s="749" t="s">
        <v>140</v>
      </c>
      <c r="AG120" s="747"/>
      <c r="AH120" s="747"/>
      <c r="AI120" s="747"/>
      <c r="AJ120" s="748"/>
      <c r="AK120" s="749" t="s">
        <v>140</v>
      </c>
      <c r="AL120" s="747"/>
      <c r="AM120" s="747"/>
      <c r="AN120" s="747"/>
      <c r="AO120" s="748"/>
      <c r="AP120" s="823" t="s">
        <v>140</v>
      </c>
      <c r="AQ120" s="824"/>
      <c r="AR120" s="824"/>
      <c r="AS120" s="824"/>
      <c r="AT120" s="825"/>
      <c r="AU120" s="868" t="s">
        <v>472</v>
      </c>
      <c r="AV120" s="869"/>
      <c r="AW120" s="869"/>
      <c r="AX120" s="869"/>
      <c r="AY120" s="870"/>
      <c r="AZ120" s="850" t="s">
        <v>210</v>
      </c>
      <c r="BA120" s="798"/>
      <c r="BB120" s="798"/>
      <c r="BC120" s="798"/>
      <c r="BD120" s="798"/>
      <c r="BE120" s="798"/>
      <c r="BF120" s="798"/>
      <c r="BG120" s="798"/>
      <c r="BH120" s="798"/>
      <c r="BI120" s="798"/>
      <c r="BJ120" s="798"/>
      <c r="BK120" s="798"/>
      <c r="BL120" s="798"/>
      <c r="BM120" s="798"/>
      <c r="BN120" s="798"/>
      <c r="BO120" s="798"/>
      <c r="BP120" s="799"/>
      <c r="BQ120" s="851">
        <v>12406563</v>
      </c>
      <c r="BR120" s="852"/>
      <c r="BS120" s="852"/>
      <c r="BT120" s="852"/>
      <c r="BU120" s="852"/>
      <c r="BV120" s="852">
        <v>15456957</v>
      </c>
      <c r="BW120" s="852"/>
      <c r="BX120" s="852"/>
      <c r="BY120" s="852"/>
      <c r="BZ120" s="852"/>
      <c r="CA120" s="852">
        <v>17706162</v>
      </c>
      <c r="CB120" s="852"/>
      <c r="CC120" s="852"/>
      <c r="CD120" s="852"/>
      <c r="CE120" s="852"/>
      <c r="CF120" s="876">
        <v>68.599999999999994</v>
      </c>
      <c r="CG120" s="877"/>
      <c r="CH120" s="877"/>
      <c r="CI120" s="877"/>
      <c r="CJ120" s="877"/>
      <c r="CK120" s="855" t="s">
        <v>261</v>
      </c>
      <c r="CL120" s="814"/>
      <c r="CM120" s="814"/>
      <c r="CN120" s="814"/>
      <c r="CO120" s="815"/>
      <c r="CP120" s="878" t="s">
        <v>345</v>
      </c>
      <c r="CQ120" s="879"/>
      <c r="CR120" s="879"/>
      <c r="CS120" s="879"/>
      <c r="CT120" s="879"/>
      <c r="CU120" s="879"/>
      <c r="CV120" s="879"/>
      <c r="CW120" s="879"/>
      <c r="CX120" s="879"/>
      <c r="CY120" s="879"/>
      <c r="CZ120" s="879"/>
      <c r="DA120" s="879"/>
      <c r="DB120" s="879"/>
      <c r="DC120" s="879"/>
      <c r="DD120" s="879"/>
      <c r="DE120" s="879"/>
      <c r="DF120" s="880"/>
      <c r="DG120" s="851">
        <v>4463786</v>
      </c>
      <c r="DH120" s="852"/>
      <c r="DI120" s="852"/>
      <c r="DJ120" s="852"/>
      <c r="DK120" s="852"/>
      <c r="DL120" s="852">
        <v>4077003</v>
      </c>
      <c r="DM120" s="852"/>
      <c r="DN120" s="852"/>
      <c r="DO120" s="852"/>
      <c r="DP120" s="852"/>
      <c r="DQ120" s="852">
        <v>4170252</v>
      </c>
      <c r="DR120" s="852"/>
      <c r="DS120" s="852"/>
      <c r="DT120" s="852"/>
      <c r="DU120" s="852"/>
      <c r="DV120" s="853">
        <v>16.100000000000001</v>
      </c>
      <c r="DW120" s="853"/>
      <c r="DX120" s="853"/>
      <c r="DY120" s="853"/>
      <c r="DZ120" s="854"/>
    </row>
    <row r="121" spans="1:130" s="48" customFormat="1" ht="26.25" customHeight="1" x14ac:dyDescent="0.2">
      <c r="A121" s="737"/>
      <c r="B121" s="738"/>
      <c r="C121" s="881" t="s">
        <v>137</v>
      </c>
      <c r="D121" s="882"/>
      <c r="E121" s="882"/>
      <c r="F121" s="882"/>
      <c r="G121" s="882"/>
      <c r="H121" s="882"/>
      <c r="I121" s="882"/>
      <c r="J121" s="882"/>
      <c r="K121" s="882"/>
      <c r="L121" s="882"/>
      <c r="M121" s="882"/>
      <c r="N121" s="882"/>
      <c r="O121" s="882"/>
      <c r="P121" s="882"/>
      <c r="Q121" s="882"/>
      <c r="R121" s="882"/>
      <c r="S121" s="882"/>
      <c r="T121" s="882"/>
      <c r="U121" s="882"/>
      <c r="V121" s="882"/>
      <c r="W121" s="882"/>
      <c r="X121" s="882"/>
      <c r="Y121" s="882"/>
      <c r="Z121" s="883"/>
      <c r="AA121" s="746" t="s">
        <v>140</v>
      </c>
      <c r="AB121" s="747"/>
      <c r="AC121" s="747"/>
      <c r="AD121" s="747"/>
      <c r="AE121" s="748"/>
      <c r="AF121" s="749" t="s">
        <v>140</v>
      </c>
      <c r="AG121" s="747"/>
      <c r="AH121" s="747"/>
      <c r="AI121" s="747"/>
      <c r="AJ121" s="748"/>
      <c r="AK121" s="749" t="s">
        <v>140</v>
      </c>
      <c r="AL121" s="747"/>
      <c r="AM121" s="747"/>
      <c r="AN121" s="747"/>
      <c r="AO121" s="748"/>
      <c r="AP121" s="823" t="s">
        <v>140</v>
      </c>
      <c r="AQ121" s="824"/>
      <c r="AR121" s="824"/>
      <c r="AS121" s="824"/>
      <c r="AT121" s="825"/>
      <c r="AU121" s="871"/>
      <c r="AV121" s="872"/>
      <c r="AW121" s="872"/>
      <c r="AX121" s="872"/>
      <c r="AY121" s="873"/>
      <c r="AZ121" s="822" t="s">
        <v>385</v>
      </c>
      <c r="BA121" s="758"/>
      <c r="BB121" s="758"/>
      <c r="BC121" s="758"/>
      <c r="BD121" s="758"/>
      <c r="BE121" s="758"/>
      <c r="BF121" s="758"/>
      <c r="BG121" s="758"/>
      <c r="BH121" s="758"/>
      <c r="BI121" s="758"/>
      <c r="BJ121" s="758"/>
      <c r="BK121" s="758"/>
      <c r="BL121" s="758"/>
      <c r="BM121" s="758"/>
      <c r="BN121" s="758"/>
      <c r="BO121" s="758"/>
      <c r="BP121" s="759"/>
      <c r="BQ121" s="826">
        <v>6082321</v>
      </c>
      <c r="BR121" s="827"/>
      <c r="BS121" s="827"/>
      <c r="BT121" s="827"/>
      <c r="BU121" s="827"/>
      <c r="BV121" s="827">
        <v>5860001</v>
      </c>
      <c r="BW121" s="827"/>
      <c r="BX121" s="827"/>
      <c r="BY121" s="827"/>
      <c r="BZ121" s="827"/>
      <c r="CA121" s="827">
        <v>5827152</v>
      </c>
      <c r="CB121" s="827"/>
      <c r="CC121" s="827"/>
      <c r="CD121" s="827"/>
      <c r="CE121" s="827"/>
      <c r="CF121" s="884">
        <v>22.6</v>
      </c>
      <c r="CG121" s="885"/>
      <c r="CH121" s="885"/>
      <c r="CI121" s="885"/>
      <c r="CJ121" s="885"/>
      <c r="CK121" s="856"/>
      <c r="CL121" s="817"/>
      <c r="CM121" s="817"/>
      <c r="CN121" s="817"/>
      <c r="CO121" s="818"/>
      <c r="CP121" s="844" t="s">
        <v>459</v>
      </c>
      <c r="CQ121" s="845"/>
      <c r="CR121" s="845"/>
      <c r="CS121" s="845"/>
      <c r="CT121" s="845"/>
      <c r="CU121" s="845"/>
      <c r="CV121" s="845"/>
      <c r="CW121" s="845"/>
      <c r="CX121" s="845"/>
      <c r="CY121" s="845"/>
      <c r="CZ121" s="845"/>
      <c r="DA121" s="845"/>
      <c r="DB121" s="845"/>
      <c r="DC121" s="845"/>
      <c r="DD121" s="845"/>
      <c r="DE121" s="845"/>
      <c r="DF121" s="846"/>
      <c r="DG121" s="826">
        <v>903521</v>
      </c>
      <c r="DH121" s="827"/>
      <c r="DI121" s="827"/>
      <c r="DJ121" s="827"/>
      <c r="DK121" s="827"/>
      <c r="DL121" s="827">
        <v>904024</v>
      </c>
      <c r="DM121" s="827"/>
      <c r="DN121" s="827"/>
      <c r="DO121" s="827"/>
      <c r="DP121" s="827"/>
      <c r="DQ121" s="827">
        <v>873156</v>
      </c>
      <c r="DR121" s="827"/>
      <c r="DS121" s="827"/>
      <c r="DT121" s="827"/>
      <c r="DU121" s="827"/>
      <c r="DV121" s="828">
        <v>3.4</v>
      </c>
      <c r="DW121" s="828"/>
      <c r="DX121" s="828"/>
      <c r="DY121" s="828"/>
      <c r="DZ121" s="829"/>
    </row>
    <row r="122" spans="1:130" s="48" customFormat="1" ht="26.25" customHeight="1" x14ac:dyDescent="0.2">
      <c r="A122" s="737"/>
      <c r="B122" s="738"/>
      <c r="C122" s="822" t="s">
        <v>151</v>
      </c>
      <c r="D122" s="758"/>
      <c r="E122" s="758"/>
      <c r="F122" s="758"/>
      <c r="G122" s="758"/>
      <c r="H122" s="758"/>
      <c r="I122" s="758"/>
      <c r="J122" s="758"/>
      <c r="K122" s="758"/>
      <c r="L122" s="758"/>
      <c r="M122" s="758"/>
      <c r="N122" s="758"/>
      <c r="O122" s="758"/>
      <c r="P122" s="758"/>
      <c r="Q122" s="758"/>
      <c r="R122" s="758"/>
      <c r="S122" s="758"/>
      <c r="T122" s="758"/>
      <c r="U122" s="758"/>
      <c r="V122" s="758"/>
      <c r="W122" s="758"/>
      <c r="X122" s="758"/>
      <c r="Y122" s="758"/>
      <c r="Z122" s="759"/>
      <c r="AA122" s="746" t="s">
        <v>140</v>
      </c>
      <c r="AB122" s="747"/>
      <c r="AC122" s="747"/>
      <c r="AD122" s="747"/>
      <c r="AE122" s="748"/>
      <c r="AF122" s="749" t="s">
        <v>140</v>
      </c>
      <c r="AG122" s="747"/>
      <c r="AH122" s="747"/>
      <c r="AI122" s="747"/>
      <c r="AJ122" s="748"/>
      <c r="AK122" s="749" t="s">
        <v>140</v>
      </c>
      <c r="AL122" s="747"/>
      <c r="AM122" s="747"/>
      <c r="AN122" s="747"/>
      <c r="AO122" s="748"/>
      <c r="AP122" s="823" t="s">
        <v>140</v>
      </c>
      <c r="AQ122" s="824"/>
      <c r="AR122" s="824"/>
      <c r="AS122" s="824"/>
      <c r="AT122" s="825"/>
      <c r="AU122" s="871"/>
      <c r="AV122" s="872"/>
      <c r="AW122" s="872"/>
      <c r="AX122" s="872"/>
      <c r="AY122" s="873"/>
      <c r="AZ122" s="830" t="s">
        <v>483</v>
      </c>
      <c r="BA122" s="831"/>
      <c r="BB122" s="831"/>
      <c r="BC122" s="831"/>
      <c r="BD122" s="831"/>
      <c r="BE122" s="831"/>
      <c r="BF122" s="831"/>
      <c r="BG122" s="831"/>
      <c r="BH122" s="831"/>
      <c r="BI122" s="831"/>
      <c r="BJ122" s="831"/>
      <c r="BK122" s="831"/>
      <c r="BL122" s="831"/>
      <c r="BM122" s="831"/>
      <c r="BN122" s="831"/>
      <c r="BO122" s="831"/>
      <c r="BP122" s="832"/>
      <c r="BQ122" s="859">
        <v>27829078</v>
      </c>
      <c r="BR122" s="860"/>
      <c r="BS122" s="860"/>
      <c r="BT122" s="860"/>
      <c r="BU122" s="860"/>
      <c r="BV122" s="860">
        <v>26095848</v>
      </c>
      <c r="BW122" s="860"/>
      <c r="BX122" s="860"/>
      <c r="BY122" s="860"/>
      <c r="BZ122" s="860"/>
      <c r="CA122" s="860">
        <v>25052903</v>
      </c>
      <c r="CB122" s="860"/>
      <c r="CC122" s="860"/>
      <c r="CD122" s="860"/>
      <c r="CE122" s="860"/>
      <c r="CF122" s="861">
        <v>97</v>
      </c>
      <c r="CG122" s="862"/>
      <c r="CH122" s="862"/>
      <c r="CI122" s="862"/>
      <c r="CJ122" s="862"/>
      <c r="CK122" s="856"/>
      <c r="CL122" s="817"/>
      <c r="CM122" s="817"/>
      <c r="CN122" s="817"/>
      <c r="CO122" s="818"/>
      <c r="CP122" s="844" t="s">
        <v>457</v>
      </c>
      <c r="CQ122" s="845"/>
      <c r="CR122" s="845"/>
      <c r="CS122" s="845"/>
      <c r="CT122" s="845"/>
      <c r="CU122" s="845"/>
      <c r="CV122" s="845"/>
      <c r="CW122" s="845"/>
      <c r="CX122" s="845"/>
      <c r="CY122" s="845"/>
      <c r="CZ122" s="845"/>
      <c r="DA122" s="845"/>
      <c r="DB122" s="845"/>
      <c r="DC122" s="845"/>
      <c r="DD122" s="845"/>
      <c r="DE122" s="845"/>
      <c r="DF122" s="846"/>
      <c r="DG122" s="826">
        <v>199276</v>
      </c>
      <c r="DH122" s="827"/>
      <c r="DI122" s="827"/>
      <c r="DJ122" s="827"/>
      <c r="DK122" s="827"/>
      <c r="DL122" s="827">
        <v>156153</v>
      </c>
      <c r="DM122" s="827"/>
      <c r="DN122" s="827"/>
      <c r="DO122" s="827"/>
      <c r="DP122" s="827"/>
      <c r="DQ122" s="827">
        <v>132118</v>
      </c>
      <c r="DR122" s="827"/>
      <c r="DS122" s="827"/>
      <c r="DT122" s="827"/>
      <c r="DU122" s="827"/>
      <c r="DV122" s="828">
        <v>0.5</v>
      </c>
      <c r="DW122" s="828"/>
      <c r="DX122" s="828"/>
      <c r="DY122" s="828"/>
      <c r="DZ122" s="829"/>
    </row>
    <row r="123" spans="1:130" s="48" customFormat="1" ht="26.25" customHeight="1" x14ac:dyDescent="0.2">
      <c r="A123" s="737"/>
      <c r="B123" s="738"/>
      <c r="C123" s="822" t="s">
        <v>12</v>
      </c>
      <c r="D123" s="758"/>
      <c r="E123" s="758"/>
      <c r="F123" s="758"/>
      <c r="G123" s="758"/>
      <c r="H123" s="758"/>
      <c r="I123" s="758"/>
      <c r="J123" s="758"/>
      <c r="K123" s="758"/>
      <c r="L123" s="758"/>
      <c r="M123" s="758"/>
      <c r="N123" s="758"/>
      <c r="O123" s="758"/>
      <c r="P123" s="758"/>
      <c r="Q123" s="758"/>
      <c r="R123" s="758"/>
      <c r="S123" s="758"/>
      <c r="T123" s="758"/>
      <c r="U123" s="758"/>
      <c r="V123" s="758"/>
      <c r="W123" s="758"/>
      <c r="X123" s="758"/>
      <c r="Y123" s="758"/>
      <c r="Z123" s="759"/>
      <c r="AA123" s="746" t="s">
        <v>140</v>
      </c>
      <c r="AB123" s="747"/>
      <c r="AC123" s="747"/>
      <c r="AD123" s="747"/>
      <c r="AE123" s="748"/>
      <c r="AF123" s="749" t="s">
        <v>140</v>
      </c>
      <c r="AG123" s="747"/>
      <c r="AH123" s="747"/>
      <c r="AI123" s="747"/>
      <c r="AJ123" s="748"/>
      <c r="AK123" s="749" t="s">
        <v>140</v>
      </c>
      <c r="AL123" s="747"/>
      <c r="AM123" s="747"/>
      <c r="AN123" s="747"/>
      <c r="AO123" s="748"/>
      <c r="AP123" s="823" t="s">
        <v>140</v>
      </c>
      <c r="AQ123" s="824"/>
      <c r="AR123" s="824"/>
      <c r="AS123" s="824"/>
      <c r="AT123" s="825"/>
      <c r="AU123" s="874"/>
      <c r="AV123" s="875"/>
      <c r="AW123" s="875"/>
      <c r="AX123" s="875"/>
      <c r="AY123" s="875"/>
      <c r="AZ123" s="69" t="s">
        <v>265</v>
      </c>
      <c r="BA123" s="69"/>
      <c r="BB123" s="69"/>
      <c r="BC123" s="69"/>
      <c r="BD123" s="69"/>
      <c r="BE123" s="69"/>
      <c r="BF123" s="69"/>
      <c r="BG123" s="69"/>
      <c r="BH123" s="69"/>
      <c r="BI123" s="69"/>
      <c r="BJ123" s="69"/>
      <c r="BK123" s="69"/>
      <c r="BL123" s="69"/>
      <c r="BM123" s="69"/>
      <c r="BN123" s="69"/>
      <c r="BO123" s="863" t="s">
        <v>216</v>
      </c>
      <c r="BP123" s="864"/>
      <c r="BQ123" s="865">
        <v>46317962</v>
      </c>
      <c r="BR123" s="866"/>
      <c r="BS123" s="866"/>
      <c r="BT123" s="866"/>
      <c r="BU123" s="866"/>
      <c r="BV123" s="866">
        <v>47412806</v>
      </c>
      <c r="BW123" s="866"/>
      <c r="BX123" s="866"/>
      <c r="BY123" s="866"/>
      <c r="BZ123" s="866"/>
      <c r="CA123" s="866">
        <v>48586217</v>
      </c>
      <c r="CB123" s="866"/>
      <c r="CC123" s="866"/>
      <c r="CD123" s="866"/>
      <c r="CE123" s="866"/>
      <c r="CF123" s="712"/>
      <c r="CG123" s="713"/>
      <c r="CH123" s="713"/>
      <c r="CI123" s="713"/>
      <c r="CJ123" s="867"/>
      <c r="CK123" s="856"/>
      <c r="CL123" s="817"/>
      <c r="CM123" s="817"/>
      <c r="CN123" s="817"/>
      <c r="CO123" s="818"/>
      <c r="CP123" s="844" t="s">
        <v>276</v>
      </c>
      <c r="CQ123" s="845"/>
      <c r="CR123" s="845"/>
      <c r="CS123" s="845"/>
      <c r="CT123" s="845"/>
      <c r="CU123" s="845"/>
      <c r="CV123" s="845"/>
      <c r="CW123" s="845"/>
      <c r="CX123" s="845"/>
      <c r="CY123" s="845"/>
      <c r="CZ123" s="845"/>
      <c r="DA123" s="845"/>
      <c r="DB123" s="845"/>
      <c r="DC123" s="845"/>
      <c r="DD123" s="845"/>
      <c r="DE123" s="845"/>
      <c r="DF123" s="846"/>
      <c r="DG123" s="746" t="s">
        <v>140</v>
      </c>
      <c r="DH123" s="747"/>
      <c r="DI123" s="747"/>
      <c r="DJ123" s="747"/>
      <c r="DK123" s="748"/>
      <c r="DL123" s="749" t="s">
        <v>140</v>
      </c>
      <c r="DM123" s="747"/>
      <c r="DN123" s="747"/>
      <c r="DO123" s="747"/>
      <c r="DP123" s="748"/>
      <c r="DQ123" s="749" t="s">
        <v>140</v>
      </c>
      <c r="DR123" s="747"/>
      <c r="DS123" s="747"/>
      <c r="DT123" s="747"/>
      <c r="DU123" s="748"/>
      <c r="DV123" s="823" t="s">
        <v>140</v>
      </c>
      <c r="DW123" s="824"/>
      <c r="DX123" s="824"/>
      <c r="DY123" s="824"/>
      <c r="DZ123" s="825"/>
    </row>
    <row r="124" spans="1:130" s="48" customFormat="1" ht="26.25" customHeight="1" x14ac:dyDescent="0.2">
      <c r="A124" s="737"/>
      <c r="B124" s="738"/>
      <c r="C124" s="822" t="s">
        <v>332</v>
      </c>
      <c r="D124" s="758"/>
      <c r="E124" s="758"/>
      <c r="F124" s="758"/>
      <c r="G124" s="758"/>
      <c r="H124" s="758"/>
      <c r="I124" s="758"/>
      <c r="J124" s="758"/>
      <c r="K124" s="758"/>
      <c r="L124" s="758"/>
      <c r="M124" s="758"/>
      <c r="N124" s="758"/>
      <c r="O124" s="758"/>
      <c r="P124" s="758"/>
      <c r="Q124" s="758"/>
      <c r="R124" s="758"/>
      <c r="S124" s="758"/>
      <c r="T124" s="758"/>
      <c r="U124" s="758"/>
      <c r="V124" s="758"/>
      <c r="W124" s="758"/>
      <c r="X124" s="758"/>
      <c r="Y124" s="758"/>
      <c r="Z124" s="759"/>
      <c r="AA124" s="746" t="s">
        <v>140</v>
      </c>
      <c r="AB124" s="747"/>
      <c r="AC124" s="747"/>
      <c r="AD124" s="747"/>
      <c r="AE124" s="748"/>
      <c r="AF124" s="749" t="s">
        <v>140</v>
      </c>
      <c r="AG124" s="747"/>
      <c r="AH124" s="747"/>
      <c r="AI124" s="747"/>
      <c r="AJ124" s="748"/>
      <c r="AK124" s="749" t="s">
        <v>140</v>
      </c>
      <c r="AL124" s="747"/>
      <c r="AM124" s="747"/>
      <c r="AN124" s="747"/>
      <c r="AO124" s="748"/>
      <c r="AP124" s="823" t="s">
        <v>140</v>
      </c>
      <c r="AQ124" s="824"/>
      <c r="AR124" s="824"/>
      <c r="AS124" s="824"/>
      <c r="AT124" s="825"/>
      <c r="AU124" s="838" t="s">
        <v>484</v>
      </c>
      <c r="AV124" s="839"/>
      <c r="AW124" s="839"/>
      <c r="AX124" s="839"/>
      <c r="AY124" s="839"/>
      <c r="AZ124" s="839"/>
      <c r="BA124" s="839"/>
      <c r="BB124" s="839"/>
      <c r="BC124" s="839"/>
      <c r="BD124" s="839"/>
      <c r="BE124" s="839"/>
      <c r="BF124" s="839"/>
      <c r="BG124" s="839"/>
      <c r="BH124" s="839"/>
      <c r="BI124" s="839"/>
      <c r="BJ124" s="839"/>
      <c r="BK124" s="839"/>
      <c r="BL124" s="839"/>
      <c r="BM124" s="839"/>
      <c r="BN124" s="839"/>
      <c r="BO124" s="839"/>
      <c r="BP124" s="840"/>
      <c r="BQ124" s="841">
        <v>0.3</v>
      </c>
      <c r="BR124" s="842"/>
      <c r="BS124" s="842"/>
      <c r="BT124" s="842"/>
      <c r="BU124" s="842"/>
      <c r="BV124" s="842" t="s">
        <v>140</v>
      </c>
      <c r="BW124" s="842"/>
      <c r="BX124" s="842"/>
      <c r="BY124" s="842"/>
      <c r="BZ124" s="842"/>
      <c r="CA124" s="842" t="s">
        <v>140</v>
      </c>
      <c r="CB124" s="842"/>
      <c r="CC124" s="842"/>
      <c r="CD124" s="842"/>
      <c r="CE124" s="842"/>
      <c r="CF124" s="720"/>
      <c r="CG124" s="721"/>
      <c r="CH124" s="721"/>
      <c r="CI124" s="721"/>
      <c r="CJ124" s="843"/>
      <c r="CK124" s="857"/>
      <c r="CL124" s="857"/>
      <c r="CM124" s="857"/>
      <c r="CN124" s="857"/>
      <c r="CO124" s="858"/>
      <c r="CP124" s="844" t="s">
        <v>485</v>
      </c>
      <c r="CQ124" s="845"/>
      <c r="CR124" s="845"/>
      <c r="CS124" s="845"/>
      <c r="CT124" s="845"/>
      <c r="CU124" s="845"/>
      <c r="CV124" s="845"/>
      <c r="CW124" s="845"/>
      <c r="CX124" s="845"/>
      <c r="CY124" s="845"/>
      <c r="CZ124" s="845"/>
      <c r="DA124" s="845"/>
      <c r="DB124" s="845"/>
      <c r="DC124" s="845"/>
      <c r="DD124" s="845"/>
      <c r="DE124" s="845"/>
      <c r="DF124" s="846"/>
      <c r="DG124" s="770" t="s">
        <v>140</v>
      </c>
      <c r="DH124" s="771"/>
      <c r="DI124" s="771"/>
      <c r="DJ124" s="771"/>
      <c r="DK124" s="772"/>
      <c r="DL124" s="773" t="s">
        <v>140</v>
      </c>
      <c r="DM124" s="771"/>
      <c r="DN124" s="771"/>
      <c r="DO124" s="771"/>
      <c r="DP124" s="772"/>
      <c r="DQ124" s="773" t="s">
        <v>140</v>
      </c>
      <c r="DR124" s="771"/>
      <c r="DS124" s="771"/>
      <c r="DT124" s="771"/>
      <c r="DU124" s="772"/>
      <c r="DV124" s="847" t="s">
        <v>140</v>
      </c>
      <c r="DW124" s="848"/>
      <c r="DX124" s="848"/>
      <c r="DY124" s="848"/>
      <c r="DZ124" s="849"/>
    </row>
    <row r="125" spans="1:130" s="48" customFormat="1" ht="26.25" customHeight="1" x14ac:dyDescent="0.2">
      <c r="A125" s="737"/>
      <c r="B125" s="738"/>
      <c r="C125" s="822" t="s">
        <v>480</v>
      </c>
      <c r="D125" s="758"/>
      <c r="E125" s="758"/>
      <c r="F125" s="758"/>
      <c r="G125" s="758"/>
      <c r="H125" s="758"/>
      <c r="I125" s="758"/>
      <c r="J125" s="758"/>
      <c r="K125" s="758"/>
      <c r="L125" s="758"/>
      <c r="M125" s="758"/>
      <c r="N125" s="758"/>
      <c r="O125" s="758"/>
      <c r="P125" s="758"/>
      <c r="Q125" s="758"/>
      <c r="R125" s="758"/>
      <c r="S125" s="758"/>
      <c r="T125" s="758"/>
      <c r="U125" s="758"/>
      <c r="V125" s="758"/>
      <c r="W125" s="758"/>
      <c r="X125" s="758"/>
      <c r="Y125" s="758"/>
      <c r="Z125" s="759"/>
      <c r="AA125" s="746" t="s">
        <v>140</v>
      </c>
      <c r="AB125" s="747"/>
      <c r="AC125" s="747"/>
      <c r="AD125" s="747"/>
      <c r="AE125" s="748"/>
      <c r="AF125" s="749" t="s">
        <v>140</v>
      </c>
      <c r="AG125" s="747"/>
      <c r="AH125" s="747"/>
      <c r="AI125" s="747"/>
      <c r="AJ125" s="748"/>
      <c r="AK125" s="749" t="s">
        <v>140</v>
      </c>
      <c r="AL125" s="747"/>
      <c r="AM125" s="747"/>
      <c r="AN125" s="747"/>
      <c r="AO125" s="748"/>
      <c r="AP125" s="823" t="s">
        <v>140</v>
      </c>
      <c r="AQ125" s="824"/>
      <c r="AR125" s="824"/>
      <c r="AS125" s="824"/>
      <c r="AT125" s="82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13" t="s">
        <v>488</v>
      </c>
      <c r="CL125" s="814"/>
      <c r="CM125" s="814"/>
      <c r="CN125" s="814"/>
      <c r="CO125" s="815"/>
      <c r="CP125" s="850" t="s">
        <v>142</v>
      </c>
      <c r="CQ125" s="798"/>
      <c r="CR125" s="798"/>
      <c r="CS125" s="798"/>
      <c r="CT125" s="798"/>
      <c r="CU125" s="798"/>
      <c r="CV125" s="798"/>
      <c r="CW125" s="798"/>
      <c r="CX125" s="798"/>
      <c r="CY125" s="798"/>
      <c r="CZ125" s="798"/>
      <c r="DA125" s="798"/>
      <c r="DB125" s="798"/>
      <c r="DC125" s="798"/>
      <c r="DD125" s="798"/>
      <c r="DE125" s="798"/>
      <c r="DF125" s="799"/>
      <c r="DG125" s="851" t="s">
        <v>140</v>
      </c>
      <c r="DH125" s="852"/>
      <c r="DI125" s="852"/>
      <c r="DJ125" s="852"/>
      <c r="DK125" s="852"/>
      <c r="DL125" s="852" t="s">
        <v>140</v>
      </c>
      <c r="DM125" s="852"/>
      <c r="DN125" s="852"/>
      <c r="DO125" s="852"/>
      <c r="DP125" s="852"/>
      <c r="DQ125" s="852" t="s">
        <v>140</v>
      </c>
      <c r="DR125" s="852"/>
      <c r="DS125" s="852"/>
      <c r="DT125" s="852"/>
      <c r="DU125" s="852"/>
      <c r="DV125" s="853" t="s">
        <v>140</v>
      </c>
      <c r="DW125" s="853"/>
      <c r="DX125" s="853"/>
      <c r="DY125" s="853"/>
      <c r="DZ125" s="854"/>
    </row>
    <row r="126" spans="1:130" s="48" customFormat="1" ht="26.25" customHeight="1" x14ac:dyDescent="0.2">
      <c r="A126" s="737"/>
      <c r="B126" s="738"/>
      <c r="C126" s="822" t="s">
        <v>481</v>
      </c>
      <c r="D126" s="758"/>
      <c r="E126" s="758"/>
      <c r="F126" s="758"/>
      <c r="G126" s="758"/>
      <c r="H126" s="758"/>
      <c r="I126" s="758"/>
      <c r="J126" s="758"/>
      <c r="K126" s="758"/>
      <c r="L126" s="758"/>
      <c r="M126" s="758"/>
      <c r="N126" s="758"/>
      <c r="O126" s="758"/>
      <c r="P126" s="758"/>
      <c r="Q126" s="758"/>
      <c r="R126" s="758"/>
      <c r="S126" s="758"/>
      <c r="T126" s="758"/>
      <c r="U126" s="758"/>
      <c r="V126" s="758"/>
      <c r="W126" s="758"/>
      <c r="X126" s="758"/>
      <c r="Y126" s="758"/>
      <c r="Z126" s="759"/>
      <c r="AA126" s="746">
        <v>68767</v>
      </c>
      <c r="AB126" s="747"/>
      <c r="AC126" s="747"/>
      <c r="AD126" s="747"/>
      <c r="AE126" s="748"/>
      <c r="AF126" s="749">
        <v>51567</v>
      </c>
      <c r="AG126" s="747"/>
      <c r="AH126" s="747"/>
      <c r="AI126" s="747"/>
      <c r="AJ126" s="748"/>
      <c r="AK126" s="749">
        <v>28812</v>
      </c>
      <c r="AL126" s="747"/>
      <c r="AM126" s="747"/>
      <c r="AN126" s="747"/>
      <c r="AO126" s="748"/>
      <c r="AP126" s="823">
        <v>0.1</v>
      </c>
      <c r="AQ126" s="824"/>
      <c r="AR126" s="824"/>
      <c r="AS126" s="824"/>
      <c r="AT126" s="82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16"/>
      <c r="CL126" s="817"/>
      <c r="CM126" s="817"/>
      <c r="CN126" s="817"/>
      <c r="CO126" s="818"/>
      <c r="CP126" s="822" t="s">
        <v>417</v>
      </c>
      <c r="CQ126" s="758"/>
      <c r="CR126" s="758"/>
      <c r="CS126" s="758"/>
      <c r="CT126" s="758"/>
      <c r="CU126" s="758"/>
      <c r="CV126" s="758"/>
      <c r="CW126" s="758"/>
      <c r="CX126" s="758"/>
      <c r="CY126" s="758"/>
      <c r="CZ126" s="758"/>
      <c r="DA126" s="758"/>
      <c r="DB126" s="758"/>
      <c r="DC126" s="758"/>
      <c r="DD126" s="758"/>
      <c r="DE126" s="758"/>
      <c r="DF126" s="759"/>
      <c r="DG126" s="826" t="s">
        <v>140</v>
      </c>
      <c r="DH126" s="827"/>
      <c r="DI126" s="827"/>
      <c r="DJ126" s="827"/>
      <c r="DK126" s="827"/>
      <c r="DL126" s="827" t="s">
        <v>140</v>
      </c>
      <c r="DM126" s="827"/>
      <c r="DN126" s="827"/>
      <c r="DO126" s="827"/>
      <c r="DP126" s="827"/>
      <c r="DQ126" s="827" t="s">
        <v>140</v>
      </c>
      <c r="DR126" s="827"/>
      <c r="DS126" s="827"/>
      <c r="DT126" s="827"/>
      <c r="DU126" s="827"/>
      <c r="DV126" s="828" t="s">
        <v>140</v>
      </c>
      <c r="DW126" s="828"/>
      <c r="DX126" s="828"/>
      <c r="DY126" s="828"/>
      <c r="DZ126" s="829"/>
    </row>
    <row r="127" spans="1:130" s="48" customFormat="1" ht="26.25" customHeight="1" x14ac:dyDescent="0.2">
      <c r="A127" s="739"/>
      <c r="B127" s="740"/>
      <c r="C127" s="830" t="s">
        <v>80</v>
      </c>
      <c r="D127" s="831"/>
      <c r="E127" s="831"/>
      <c r="F127" s="831"/>
      <c r="G127" s="831"/>
      <c r="H127" s="831"/>
      <c r="I127" s="831"/>
      <c r="J127" s="831"/>
      <c r="K127" s="831"/>
      <c r="L127" s="831"/>
      <c r="M127" s="831"/>
      <c r="N127" s="831"/>
      <c r="O127" s="831"/>
      <c r="P127" s="831"/>
      <c r="Q127" s="831"/>
      <c r="R127" s="831"/>
      <c r="S127" s="831"/>
      <c r="T127" s="831"/>
      <c r="U127" s="831"/>
      <c r="V127" s="831"/>
      <c r="W127" s="831"/>
      <c r="X127" s="831"/>
      <c r="Y127" s="831"/>
      <c r="Z127" s="832"/>
      <c r="AA127" s="746">
        <v>4125</v>
      </c>
      <c r="AB127" s="747"/>
      <c r="AC127" s="747"/>
      <c r="AD127" s="747"/>
      <c r="AE127" s="748"/>
      <c r="AF127" s="749">
        <v>2703</v>
      </c>
      <c r="AG127" s="747"/>
      <c r="AH127" s="747"/>
      <c r="AI127" s="747"/>
      <c r="AJ127" s="748"/>
      <c r="AK127" s="749">
        <v>1766</v>
      </c>
      <c r="AL127" s="747"/>
      <c r="AM127" s="747"/>
      <c r="AN127" s="747"/>
      <c r="AO127" s="748"/>
      <c r="AP127" s="823">
        <v>0</v>
      </c>
      <c r="AQ127" s="824"/>
      <c r="AR127" s="824"/>
      <c r="AS127" s="824"/>
      <c r="AT127" s="825"/>
      <c r="AU127" s="56"/>
      <c r="AV127" s="56"/>
      <c r="AW127" s="56"/>
      <c r="AX127" s="833" t="s">
        <v>489</v>
      </c>
      <c r="AY127" s="834"/>
      <c r="AZ127" s="834"/>
      <c r="BA127" s="834"/>
      <c r="BB127" s="834"/>
      <c r="BC127" s="834"/>
      <c r="BD127" s="834"/>
      <c r="BE127" s="835"/>
      <c r="BF127" s="836" t="s">
        <v>440</v>
      </c>
      <c r="BG127" s="834"/>
      <c r="BH127" s="834"/>
      <c r="BI127" s="834"/>
      <c r="BJ127" s="834"/>
      <c r="BK127" s="834"/>
      <c r="BL127" s="835"/>
      <c r="BM127" s="836" t="s">
        <v>418</v>
      </c>
      <c r="BN127" s="834"/>
      <c r="BO127" s="834"/>
      <c r="BP127" s="834"/>
      <c r="BQ127" s="834"/>
      <c r="BR127" s="834"/>
      <c r="BS127" s="835"/>
      <c r="BT127" s="836" t="s">
        <v>409</v>
      </c>
      <c r="BU127" s="834"/>
      <c r="BV127" s="834"/>
      <c r="BW127" s="834"/>
      <c r="BX127" s="834"/>
      <c r="BY127" s="834"/>
      <c r="BZ127" s="837"/>
      <c r="CA127" s="56"/>
      <c r="CB127" s="56"/>
      <c r="CC127" s="56"/>
      <c r="CD127" s="74"/>
      <c r="CE127" s="74"/>
      <c r="CF127" s="74"/>
      <c r="CG127" s="56"/>
      <c r="CH127" s="56"/>
      <c r="CI127" s="56"/>
      <c r="CJ127" s="75"/>
      <c r="CK127" s="816"/>
      <c r="CL127" s="817"/>
      <c r="CM127" s="817"/>
      <c r="CN127" s="817"/>
      <c r="CO127" s="818"/>
      <c r="CP127" s="822" t="s">
        <v>406</v>
      </c>
      <c r="CQ127" s="758"/>
      <c r="CR127" s="758"/>
      <c r="CS127" s="758"/>
      <c r="CT127" s="758"/>
      <c r="CU127" s="758"/>
      <c r="CV127" s="758"/>
      <c r="CW127" s="758"/>
      <c r="CX127" s="758"/>
      <c r="CY127" s="758"/>
      <c r="CZ127" s="758"/>
      <c r="DA127" s="758"/>
      <c r="DB127" s="758"/>
      <c r="DC127" s="758"/>
      <c r="DD127" s="758"/>
      <c r="DE127" s="758"/>
      <c r="DF127" s="759"/>
      <c r="DG127" s="826" t="s">
        <v>140</v>
      </c>
      <c r="DH127" s="827"/>
      <c r="DI127" s="827"/>
      <c r="DJ127" s="827"/>
      <c r="DK127" s="827"/>
      <c r="DL127" s="827" t="s">
        <v>140</v>
      </c>
      <c r="DM127" s="827"/>
      <c r="DN127" s="827"/>
      <c r="DO127" s="827"/>
      <c r="DP127" s="827"/>
      <c r="DQ127" s="827" t="s">
        <v>140</v>
      </c>
      <c r="DR127" s="827"/>
      <c r="DS127" s="827"/>
      <c r="DT127" s="827"/>
      <c r="DU127" s="827"/>
      <c r="DV127" s="828" t="s">
        <v>140</v>
      </c>
      <c r="DW127" s="828"/>
      <c r="DX127" s="828"/>
      <c r="DY127" s="828"/>
      <c r="DZ127" s="829"/>
    </row>
    <row r="128" spans="1:130" s="48" customFormat="1" ht="26.25" customHeight="1" x14ac:dyDescent="0.2">
      <c r="A128" s="786" t="s">
        <v>490</v>
      </c>
      <c r="B128" s="787"/>
      <c r="C128" s="787"/>
      <c r="D128" s="787"/>
      <c r="E128" s="787"/>
      <c r="F128" s="787"/>
      <c r="G128" s="787"/>
      <c r="H128" s="787"/>
      <c r="I128" s="787"/>
      <c r="J128" s="787"/>
      <c r="K128" s="787"/>
      <c r="L128" s="787"/>
      <c r="M128" s="787"/>
      <c r="N128" s="787"/>
      <c r="O128" s="787"/>
      <c r="P128" s="787"/>
      <c r="Q128" s="787"/>
      <c r="R128" s="787"/>
      <c r="S128" s="787"/>
      <c r="T128" s="787"/>
      <c r="U128" s="787"/>
      <c r="V128" s="787"/>
      <c r="W128" s="788" t="s">
        <v>8</v>
      </c>
      <c r="X128" s="788"/>
      <c r="Y128" s="788"/>
      <c r="Z128" s="789"/>
      <c r="AA128" s="790">
        <v>617963</v>
      </c>
      <c r="AB128" s="791"/>
      <c r="AC128" s="791"/>
      <c r="AD128" s="791"/>
      <c r="AE128" s="792"/>
      <c r="AF128" s="793">
        <v>494873</v>
      </c>
      <c r="AG128" s="791"/>
      <c r="AH128" s="791"/>
      <c r="AI128" s="791"/>
      <c r="AJ128" s="792"/>
      <c r="AK128" s="793">
        <v>580691</v>
      </c>
      <c r="AL128" s="791"/>
      <c r="AM128" s="791"/>
      <c r="AN128" s="791"/>
      <c r="AO128" s="792"/>
      <c r="AP128" s="794"/>
      <c r="AQ128" s="795"/>
      <c r="AR128" s="795"/>
      <c r="AS128" s="795"/>
      <c r="AT128" s="796"/>
      <c r="AU128" s="56"/>
      <c r="AV128" s="56"/>
      <c r="AW128" s="56"/>
      <c r="AX128" s="797" t="s">
        <v>300</v>
      </c>
      <c r="AY128" s="798"/>
      <c r="AZ128" s="798"/>
      <c r="BA128" s="798"/>
      <c r="BB128" s="798"/>
      <c r="BC128" s="798"/>
      <c r="BD128" s="798"/>
      <c r="BE128" s="799"/>
      <c r="BF128" s="800" t="s">
        <v>140</v>
      </c>
      <c r="BG128" s="801"/>
      <c r="BH128" s="801"/>
      <c r="BI128" s="801"/>
      <c r="BJ128" s="801"/>
      <c r="BK128" s="801"/>
      <c r="BL128" s="802"/>
      <c r="BM128" s="800">
        <v>11.89</v>
      </c>
      <c r="BN128" s="801"/>
      <c r="BO128" s="801"/>
      <c r="BP128" s="801"/>
      <c r="BQ128" s="801"/>
      <c r="BR128" s="801"/>
      <c r="BS128" s="802"/>
      <c r="BT128" s="800">
        <v>20</v>
      </c>
      <c r="BU128" s="801"/>
      <c r="BV128" s="801"/>
      <c r="BW128" s="801"/>
      <c r="BX128" s="801"/>
      <c r="BY128" s="801"/>
      <c r="BZ128" s="803"/>
      <c r="CA128" s="74"/>
      <c r="CB128" s="74"/>
      <c r="CC128" s="74"/>
      <c r="CD128" s="74"/>
      <c r="CE128" s="74"/>
      <c r="CF128" s="74"/>
      <c r="CG128" s="56"/>
      <c r="CH128" s="56"/>
      <c r="CI128" s="56"/>
      <c r="CJ128" s="75"/>
      <c r="CK128" s="819"/>
      <c r="CL128" s="820"/>
      <c r="CM128" s="820"/>
      <c r="CN128" s="820"/>
      <c r="CO128" s="821"/>
      <c r="CP128" s="804" t="s">
        <v>398</v>
      </c>
      <c r="CQ128" s="778"/>
      <c r="CR128" s="778"/>
      <c r="CS128" s="778"/>
      <c r="CT128" s="778"/>
      <c r="CU128" s="778"/>
      <c r="CV128" s="778"/>
      <c r="CW128" s="778"/>
      <c r="CX128" s="778"/>
      <c r="CY128" s="778"/>
      <c r="CZ128" s="778"/>
      <c r="DA128" s="778"/>
      <c r="DB128" s="778"/>
      <c r="DC128" s="778"/>
      <c r="DD128" s="778"/>
      <c r="DE128" s="778"/>
      <c r="DF128" s="779"/>
      <c r="DG128" s="805" t="s">
        <v>140</v>
      </c>
      <c r="DH128" s="806"/>
      <c r="DI128" s="806"/>
      <c r="DJ128" s="806"/>
      <c r="DK128" s="806"/>
      <c r="DL128" s="806" t="s">
        <v>140</v>
      </c>
      <c r="DM128" s="806"/>
      <c r="DN128" s="806"/>
      <c r="DO128" s="806"/>
      <c r="DP128" s="806"/>
      <c r="DQ128" s="806" t="s">
        <v>140</v>
      </c>
      <c r="DR128" s="806"/>
      <c r="DS128" s="806"/>
      <c r="DT128" s="806"/>
      <c r="DU128" s="806"/>
      <c r="DV128" s="807" t="s">
        <v>140</v>
      </c>
      <c r="DW128" s="807"/>
      <c r="DX128" s="807"/>
      <c r="DY128" s="807"/>
      <c r="DZ128" s="808"/>
    </row>
    <row r="129" spans="1:131" s="48" customFormat="1" ht="26.25" customHeight="1" x14ac:dyDescent="0.2">
      <c r="A129" s="741" t="s">
        <v>169</v>
      </c>
      <c r="B129" s="742"/>
      <c r="C129" s="742"/>
      <c r="D129" s="742"/>
      <c r="E129" s="742"/>
      <c r="F129" s="742"/>
      <c r="G129" s="742"/>
      <c r="H129" s="742"/>
      <c r="I129" s="742"/>
      <c r="J129" s="742"/>
      <c r="K129" s="742"/>
      <c r="L129" s="742"/>
      <c r="M129" s="742"/>
      <c r="N129" s="742"/>
      <c r="O129" s="742"/>
      <c r="P129" s="742"/>
      <c r="Q129" s="742"/>
      <c r="R129" s="742"/>
      <c r="S129" s="742"/>
      <c r="T129" s="742"/>
      <c r="U129" s="742"/>
      <c r="V129" s="742"/>
      <c r="W129" s="743" t="s">
        <v>229</v>
      </c>
      <c r="X129" s="744"/>
      <c r="Y129" s="744"/>
      <c r="Z129" s="745"/>
      <c r="AA129" s="746">
        <v>28517290</v>
      </c>
      <c r="AB129" s="747"/>
      <c r="AC129" s="747"/>
      <c r="AD129" s="747"/>
      <c r="AE129" s="748"/>
      <c r="AF129" s="749">
        <v>27759179</v>
      </c>
      <c r="AG129" s="747"/>
      <c r="AH129" s="747"/>
      <c r="AI129" s="747"/>
      <c r="AJ129" s="748"/>
      <c r="AK129" s="749">
        <v>28212057</v>
      </c>
      <c r="AL129" s="747"/>
      <c r="AM129" s="747"/>
      <c r="AN129" s="747"/>
      <c r="AO129" s="748"/>
      <c r="AP129" s="750"/>
      <c r="AQ129" s="751"/>
      <c r="AR129" s="751"/>
      <c r="AS129" s="751"/>
      <c r="AT129" s="752"/>
      <c r="AU129" s="67"/>
      <c r="AV129" s="67"/>
      <c r="AW129" s="67"/>
      <c r="AX129" s="760" t="s">
        <v>122</v>
      </c>
      <c r="AY129" s="758"/>
      <c r="AZ129" s="758"/>
      <c r="BA129" s="758"/>
      <c r="BB129" s="758"/>
      <c r="BC129" s="758"/>
      <c r="BD129" s="758"/>
      <c r="BE129" s="759"/>
      <c r="BF129" s="809" t="s">
        <v>140</v>
      </c>
      <c r="BG129" s="810"/>
      <c r="BH129" s="810"/>
      <c r="BI129" s="810"/>
      <c r="BJ129" s="810"/>
      <c r="BK129" s="810"/>
      <c r="BL129" s="811"/>
      <c r="BM129" s="809">
        <v>16.89</v>
      </c>
      <c r="BN129" s="810"/>
      <c r="BO129" s="810"/>
      <c r="BP129" s="810"/>
      <c r="BQ129" s="810"/>
      <c r="BR129" s="810"/>
      <c r="BS129" s="811"/>
      <c r="BT129" s="809">
        <v>30</v>
      </c>
      <c r="BU129" s="810"/>
      <c r="BV129" s="810"/>
      <c r="BW129" s="810"/>
      <c r="BX129" s="810"/>
      <c r="BY129" s="810"/>
      <c r="BZ129" s="812"/>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41" t="s">
        <v>491</v>
      </c>
      <c r="B130" s="742"/>
      <c r="C130" s="742"/>
      <c r="D130" s="742"/>
      <c r="E130" s="742"/>
      <c r="F130" s="742"/>
      <c r="G130" s="742"/>
      <c r="H130" s="742"/>
      <c r="I130" s="742"/>
      <c r="J130" s="742"/>
      <c r="K130" s="742"/>
      <c r="L130" s="742"/>
      <c r="M130" s="742"/>
      <c r="N130" s="742"/>
      <c r="O130" s="742"/>
      <c r="P130" s="742"/>
      <c r="Q130" s="742"/>
      <c r="R130" s="742"/>
      <c r="S130" s="742"/>
      <c r="T130" s="742"/>
      <c r="U130" s="742"/>
      <c r="V130" s="742"/>
      <c r="W130" s="743" t="s">
        <v>492</v>
      </c>
      <c r="X130" s="744"/>
      <c r="Y130" s="744"/>
      <c r="Z130" s="745"/>
      <c r="AA130" s="746">
        <v>2442363</v>
      </c>
      <c r="AB130" s="747"/>
      <c r="AC130" s="747"/>
      <c r="AD130" s="747"/>
      <c r="AE130" s="748"/>
      <c r="AF130" s="749">
        <v>2451462</v>
      </c>
      <c r="AG130" s="747"/>
      <c r="AH130" s="747"/>
      <c r="AI130" s="747"/>
      <c r="AJ130" s="748"/>
      <c r="AK130" s="749">
        <v>2386549</v>
      </c>
      <c r="AL130" s="747"/>
      <c r="AM130" s="747"/>
      <c r="AN130" s="747"/>
      <c r="AO130" s="748"/>
      <c r="AP130" s="750"/>
      <c r="AQ130" s="751"/>
      <c r="AR130" s="751"/>
      <c r="AS130" s="751"/>
      <c r="AT130" s="752"/>
      <c r="AU130" s="67"/>
      <c r="AV130" s="67"/>
      <c r="AW130" s="67"/>
      <c r="AX130" s="760" t="s">
        <v>431</v>
      </c>
      <c r="AY130" s="758"/>
      <c r="AZ130" s="758"/>
      <c r="BA130" s="758"/>
      <c r="BB130" s="758"/>
      <c r="BC130" s="758"/>
      <c r="BD130" s="758"/>
      <c r="BE130" s="759"/>
      <c r="BF130" s="761">
        <v>3.4</v>
      </c>
      <c r="BG130" s="762"/>
      <c r="BH130" s="762"/>
      <c r="BI130" s="762"/>
      <c r="BJ130" s="762"/>
      <c r="BK130" s="762"/>
      <c r="BL130" s="763"/>
      <c r="BM130" s="761">
        <v>25</v>
      </c>
      <c r="BN130" s="762"/>
      <c r="BO130" s="762"/>
      <c r="BP130" s="762"/>
      <c r="BQ130" s="762"/>
      <c r="BR130" s="762"/>
      <c r="BS130" s="763"/>
      <c r="BT130" s="761">
        <v>35</v>
      </c>
      <c r="BU130" s="762"/>
      <c r="BV130" s="762"/>
      <c r="BW130" s="762"/>
      <c r="BX130" s="762"/>
      <c r="BY130" s="762"/>
      <c r="BZ130" s="76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65"/>
      <c r="B131" s="766"/>
      <c r="C131" s="766"/>
      <c r="D131" s="766"/>
      <c r="E131" s="766"/>
      <c r="F131" s="766"/>
      <c r="G131" s="766"/>
      <c r="H131" s="766"/>
      <c r="I131" s="766"/>
      <c r="J131" s="766"/>
      <c r="K131" s="766"/>
      <c r="L131" s="766"/>
      <c r="M131" s="766"/>
      <c r="N131" s="766"/>
      <c r="O131" s="766"/>
      <c r="P131" s="766"/>
      <c r="Q131" s="766"/>
      <c r="R131" s="766"/>
      <c r="S131" s="766"/>
      <c r="T131" s="766"/>
      <c r="U131" s="766"/>
      <c r="V131" s="766"/>
      <c r="W131" s="767" t="s">
        <v>171</v>
      </c>
      <c r="X131" s="768"/>
      <c r="Y131" s="768"/>
      <c r="Z131" s="769"/>
      <c r="AA131" s="770">
        <v>26074927</v>
      </c>
      <c r="AB131" s="771"/>
      <c r="AC131" s="771"/>
      <c r="AD131" s="771"/>
      <c r="AE131" s="772"/>
      <c r="AF131" s="773">
        <v>25307717</v>
      </c>
      <c r="AG131" s="771"/>
      <c r="AH131" s="771"/>
      <c r="AI131" s="771"/>
      <c r="AJ131" s="772"/>
      <c r="AK131" s="773">
        <v>25825508</v>
      </c>
      <c r="AL131" s="771"/>
      <c r="AM131" s="771"/>
      <c r="AN131" s="771"/>
      <c r="AO131" s="772"/>
      <c r="AP131" s="774"/>
      <c r="AQ131" s="775"/>
      <c r="AR131" s="775"/>
      <c r="AS131" s="775"/>
      <c r="AT131" s="776"/>
      <c r="AU131" s="67"/>
      <c r="AV131" s="67"/>
      <c r="AW131" s="67"/>
      <c r="AX131" s="777" t="s">
        <v>63</v>
      </c>
      <c r="AY131" s="778"/>
      <c r="AZ131" s="778"/>
      <c r="BA131" s="778"/>
      <c r="BB131" s="778"/>
      <c r="BC131" s="778"/>
      <c r="BD131" s="778"/>
      <c r="BE131" s="779"/>
      <c r="BF131" s="780" t="s">
        <v>140</v>
      </c>
      <c r="BG131" s="781"/>
      <c r="BH131" s="781"/>
      <c r="BI131" s="781"/>
      <c r="BJ131" s="781"/>
      <c r="BK131" s="781"/>
      <c r="BL131" s="782"/>
      <c r="BM131" s="780">
        <v>350</v>
      </c>
      <c r="BN131" s="781"/>
      <c r="BO131" s="781"/>
      <c r="BP131" s="781"/>
      <c r="BQ131" s="781"/>
      <c r="BR131" s="781"/>
      <c r="BS131" s="782"/>
      <c r="BT131" s="783"/>
      <c r="BU131" s="784"/>
      <c r="BV131" s="784"/>
      <c r="BW131" s="784"/>
      <c r="BX131" s="784"/>
      <c r="BY131" s="784"/>
      <c r="BZ131" s="785"/>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31" t="s">
        <v>28</v>
      </c>
      <c r="B132" s="732"/>
      <c r="C132" s="732"/>
      <c r="D132" s="732"/>
      <c r="E132" s="732"/>
      <c r="F132" s="732"/>
      <c r="G132" s="732"/>
      <c r="H132" s="732"/>
      <c r="I132" s="732"/>
      <c r="J132" s="732"/>
      <c r="K132" s="732"/>
      <c r="L132" s="732"/>
      <c r="M132" s="732"/>
      <c r="N132" s="732"/>
      <c r="O132" s="732"/>
      <c r="P132" s="732"/>
      <c r="Q132" s="732"/>
      <c r="R132" s="732"/>
      <c r="S132" s="732"/>
      <c r="T132" s="732"/>
      <c r="U132" s="732"/>
      <c r="V132" s="706" t="s">
        <v>493</v>
      </c>
      <c r="W132" s="706"/>
      <c r="X132" s="706"/>
      <c r="Y132" s="706"/>
      <c r="Z132" s="707"/>
      <c r="AA132" s="708">
        <v>3.3395376329999999</v>
      </c>
      <c r="AB132" s="709"/>
      <c r="AC132" s="709"/>
      <c r="AD132" s="709"/>
      <c r="AE132" s="710"/>
      <c r="AF132" s="711">
        <v>3.765377177</v>
      </c>
      <c r="AG132" s="709"/>
      <c r="AH132" s="709"/>
      <c r="AI132" s="709"/>
      <c r="AJ132" s="710"/>
      <c r="AK132" s="711">
        <v>3.3635659750000002</v>
      </c>
      <c r="AL132" s="709"/>
      <c r="AM132" s="709"/>
      <c r="AN132" s="709"/>
      <c r="AO132" s="710"/>
      <c r="AP132" s="712"/>
      <c r="AQ132" s="713"/>
      <c r="AR132" s="713"/>
      <c r="AS132" s="713"/>
      <c r="AT132" s="71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33"/>
      <c r="B133" s="734"/>
      <c r="C133" s="734"/>
      <c r="D133" s="734"/>
      <c r="E133" s="734"/>
      <c r="F133" s="734"/>
      <c r="G133" s="734"/>
      <c r="H133" s="734"/>
      <c r="I133" s="734"/>
      <c r="J133" s="734"/>
      <c r="K133" s="734"/>
      <c r="L133" s="734"/>
      <c r="M133" s="734"/>
      <c r="N133" s="734"/>
      <c r="O133" s="734"/>
      <c r="P133" s="734"/>
      <c r="Q133" s="734"/>
      <c r="R133" s="734"/>
      <c r="S133" s="734"/>
      <c r="T133" s="734"/>
      <c r="U133" s="734"/>
      <c r="V133" s="715" t="s">
        <v>88</v>
      </c>
      <c r="W133" s="715"/>
      <c r="X133" s="715"/>
      <c r="Y133" s="715"/>
      <c r="Z133" s="716"/>
      <c r="AA133" s="717">
        <v>2.5</v>
      </c>
      <c r="AB133" s="718"/>
      <c r="AC133" s="718"/>
      <c r="AD133" s="718"/>
      <c r="AE133" s="719"/>
      <c r="AF133" s="717">
        <v>3.1</v>
      </c>
      <c r="AG133" s="718"/>
      <c r="AH133" s="718"/>
      <c r="AI133" s="718"/>
      <c r="AJ133" s="719"/>
      <c r="AK133" s="717">
        <v>3.4</v>
      </c>
      <c r="AL133" s="718"/>
      <c r="AM133" s="718"/>
      <c r="AN133" s="718"/>
      <c r="AO133" s="719"/>
      <c r="AP133" s="720"/>
      <c r="AQ133" s="721"/>
      <c r="AR133" s="721"/>
      <c r="AS133" s="721"/>
      <c r="AT133" s="72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BVDLmvAjuRPZEhfl1d2HdRnD+KgNs9QTtBPTaWysy+i0khRHnCfI6m8Gl1jpJ/fZsmn3JyOIEbTZglft2O+tow==" saltValue="FBYqTaLnhx2M3V4f17ihU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101</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lbogcGWcklsTGDGVQ9LhHcnKkHC63dSyiDbc/J5xfaqRqb41MT8dJ/JK0etXVxx5S7+DDYTl2Yc11WXEf0ThBg==" saltValue="CXETCe0PXlWUgd4qFlsdu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2"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2" x14ac:dyDescent="0.2"/>
    <row r="3" spans="2:116" ht="13.2" x14ac:dyDescent="0.2"/>
    <row r="4" spans="2:116" ht="13.2"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2"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2" x14ac:dyDescent="0.2"/>
    <row r="20" spans="9:116" ht="13.2" x14ac:dyDescent="0.2"/>
    <row r="21" spans="9:116" ht="13.2" x14ac:dyDescent="0.2">
      <c r="DL21" s="78"/>
    </row>
    <row r="22" spans="9:116" ht="13.2" x14ac:dyDescent="0.2">
      <c r="DI22" s="78"/>
      <c r="DJ22" s="78"/>
      <c r="DK22" s="78"/>
      <c r="DL22" s="78"/>
    </row>
    <row r="23" spans="9:116" ht="13.2" x14ac:dyDescent="0.2">
      <c r="CY23" s="78"/>
      <c r="CZ23" s="78"/>
      <c r="DA23" s="78"/>
      <c r="DB23" s="78"/>
      <c r="DC23" s="78"/>
      <c r="DD23" s="78"/>
      <c r="DE23" s="78"/>
      <c r="DF23" s="78"/>
      <c r="DG23" s="78"/>
      <c r="DH23" s="78"/>
      <c r="DI23" s="78"/>
      <c r="DJ23" s="78"/>
      <c r="DK23" s="78"/>
      <c r="DL23" s="7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78"/>
      <c r="DA35" s="78"/>
      <c r="DB35" s="78"/>
      <c r="DC35" s="78"/>
      <c r="DD35" s="78"/>
      <c r="DE35" s="78"/>
      <c r="DF35" s="78"/>
      <c r="DG35" s="78"/>
      <c r="DH35" s="78"/>
      <c r="DI35" s="78"/>
      <c r="DJ35" s="78"/>
      <c r="DK35" s="78"/>
      <c r="DL35" s="78"/>
    </row>
    <row r="36" spans="15:116" ht="13.2" x14ac:dyDescent="0.2"/>
    <row r="37" spans="15:116" ht="13.2" x14ac:dyDescent="0.2">
      <c r="DL37" s="78"/>
    </row>
    <row r="38" spans="15:116" ht="13.2" x14ac:dyDescent="0.2">
      <c r="DI38" s="78"/>
      <c r="DJ38" s="78"/>
      <c r="DK38" s="78"/>
      <c r="DL38" s="78"/>
    </row>
    <row r="39" spans="15:116" ht="13.2" x14ac:dyDescent="0.2"/>
    <row r="40" spans="15:116" ht="13.2" x14ac:dyDescent="0.2"/>
    <row r="41" spans="15:116" ht="13.2" x14ac:dyDescent="0.2"/>
    <row r="42" spans="15:116" ht="13.2" x14ac:dyDescent="0.2"/>
    <row r="43" spans="15:116" ht="13.2"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2" x14ac:dyDescent="0.2">
      <c r="DL44" s="78"/>
    </row>
    <row r="45" spans="15:116" ht="13.2" x14ac:dyDescent="0.2"/>
    <row r="46" spans="15:116" ht="13.2" x14ac:dyDescent="0.2">
      <c r="DA46" s="78"/>
      <c r="DB46" s="78"/>
      <c r="DC46" s="78"/>
      <c r="DD46" s="78"/>
      <c r="DE46" s="78"/>
      <c r="DF46" s="78"/>
      <c r="DG46" s="78"/>
      <c r="DH46" s="78"/>
      <c r="DI46" s="78"/>
      <c r="DJ46" s="78"/>
      <c r="DK46" s="78"/>
      <c r="DL46" s="78"/>
    </row>
    <row r="47" spans="15:116" ht="13.2" x14ac:dyDescent="0.2"/>
    <row r="48" spans="15:116" ht="13.2" x14ac:dyDescent="0.2"/>
    <row r="49" spans="104:116" ht="13.2" x14ac:dyDescent="0.2"/>
    <row r="50" spans="104:116" ht="13.2" x14ac:dyDescent="0.2">
      <c r="CZ50" s="78"/>
      <c r="DA50" s="78"/>
      <c r="DB50" s="78"/>
      <c r="DC50" s="78"/>
      <c r="DD50" s="78"/>
      <c r="DE50" s="78"/>
      <c r="DF50" s="78"/>
      <c r="DG50" s="78"/>
      <c r="DH50" s="78"/>
      <c r="DI50" s="78"/>
      <c r="DJ50" s="78"/>
      <c r="DK50" s="78"/>
      <c r="DL50" s="78"/>
    </row>
    <row r="51" spans="104:116" ht="13.2" x14ac:dyDescent="0.2"/>
    <row r="52" spans="104:116" ht="13.2" x14ac:dyDescent="0.2"/>
    <row r="53" spans="104:116" ht="13.2" x14ac:dyDescent="0.2">
      <c r="DL53" s="7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78"/>
      <c r="DD67" s="78"/>
      <c r="DE67" s="78"/>
      <c r="DF67" s="78"/>
      <c r="DG67" s="78"/>
      <c r="DH67" s="78"/>
      <c r="DI67" s="78"/>
      <c r="DJ67" s="78"/>
      <c r="DK67" s="78"/>
      <c r="DL67" s="7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HW9V1C/Tx/hpx2gaJdX2rsgqyINdjVp2Si88p5nn16cOZbpvdqxP7F5jMYKZvo+dI8h10YMPRumFF5LQPAYaA==" saltValue="Acp+KbcNLyQI4b4z8s2/fA=="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159"/>
      <c r="AT1" s="159"/>
    </row>
    <row r="2" spans="1:46" ht="13.2" x14ac:dyDescent="0.2">
      <c r="AS2" s="159"/>
      <c r="AT2" s="159"/>
    </row>
    <row r="3" spans="1:46" ht="13.2" x14ac:dyDescent="0.2">
      <c r="AS3" s="159"/>
      <c r="AT3" s="159"/>
    </row>
    <row r="4" spans="1:46" ht="13.2" x14ac:dyDescent="0.2">
      <c r="AS4" s="159"/>
      <c r="AT4" s="159"/>
    </row>
    <row r="5" spans="1:46" ht="16.2" x14ac:dyDescent="0.2">
      <c r="A5" s="82" t="s">
        <v>494</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AK6" s="81" t="s">
        <v>324</v>
      </c>
      <c r="AL6" s="81"/>
      <c r="AM6" s="81"/>
      <c r="AN6" s="81"/>
    </row>
    <row r="7" spans="1:46" ht="13.5" customHeight="1" x14ac:dyDescent="0.2">
      <c r="A7" s="80"/>
      <c r="AK7" s="91"/>
      <c r="AL7" s="98"/>
      <c r="AM7" s="98"/>
      <c r="AN7" s="108"/>
      <c r="AO7" s="1018" t="s">
        <v>89</v>
      </c>
      <c r="AP7" s="125"/>
      <c r="AQ7" s="136" t="s">
        <v>495</v>
      </c>
      <c r="AR7" s="150"/>
    </row>
    <row r="8" spans="1:46" ht="13.2" x14ac:dyDescent="0.2">
      <c r="A8" s="80"/>
      <c r="AK8" s="92"/>
      <c r="AL8" s="99"/>
      <c r="AM8" s="99"/>
      <c r="AN8" s="109"/>
      <c r="AO8" s="1019"/>
      <c r="AP8" s="126" t="s">
        <v>496</v>
      </c>
      <c r="AQ8" s="137" t="s">
        <v>498</v>
      </c>
      <c r="AR8" s="151" t="s">
        <v>499</v>
      </c>
    </row>
    <row r="9" spans="1:46" ht="13.2" x14ac:dyDescent="0.2">
      <c r="A9" s="80"/>
      <c r="AK9" s="1029" t="s">
        <v>500</v>
      </c>
      <c r="AL9" s="1030"/>
      <c r="AM9" s="1030"/>
      <c r="AN9" s="1031"/>
      <c r="AO9" s="115">
        <v>8514505</v>
      </c>
      <c r="AP9" s="115">
        <v>66432</v>
      </c>
      <c r="AQ9" s="138">
        <v>66571</v>
      </c>
      <c r="AR9" s="152">
        <v>-0.2</v>
      </c>
    </row>
    <row r="10" spans="1:46" ht="13.5" customHeight="1" x14ac:dyDescent="0.2">
      <c r="A10" s="80"/>
      <c r="AK10" s="1029" t="s">
        <v>203</v>
      </c>
      <c r="AL10" s="1030"/>
      <c r="AM10" s="1030"/>
      <c r="AN10" s="1031"/>
      <c r="AO10" s="116">
        <v>6524</v>
      </c>
      <c r="AP10" s="116">
        <v>51</v>
      </c>
      <c r="AQ10" s="139">
        <v>3999</v>
      </c>
      <c r="AR10" s="153">
        <v>-98.7</v>
      </c>
    </row>
    <row r="11" spans="1:46" ht="13.5" customHeight="1" x14ac:dyDescent="0.2">
      <c r="A11" s="80"/>
      <c r="AK11" s="1029" t="s">
        <v>396</v>
      </c>
      <c r="AL11" s="1030"/>
      <c r="AM11" s="1030"/>
      <c r="AN11" s="1031"/>
      <c r="AO11" s="116">
        <v>1068739</v>
      </c>
      <c r="AP11" s="116">
        <v>8339</v>
      </c>
      <c r="AQ11" s="139">
        <v>2086</v>
      </c>
      <c r="AR11" s="153">
        <v>299.8</v>
      </c>
    </row>
    <row r="12" spans="1:46" ht="13.5" customHeight="1" x14ac:dyDescent="0.2">
      <c r="A12" s="80"/>
      <c r="AK12" s="1029" t="s">
        <v>132</v>
      </c>
      <c r="AL12" s="1030"/>
      <c r="AM12" s="1030"/>
      <c r="AN12" s="1031"/>
      <c r="AO12" s="116">
        <v>392</v>
      </c>
      <c r="AP12" s="116">
        <v>3</v>
      </c>
      <c r="AQ12" s="139">
        <v>22</v>
      </c>
      <c r="AR12" s="153">
        <v>-86.4</v>
      </c>
    </row>
    <row r="13" spans="1:46" ht="13.5" customHeight="1" x14ac:dyDescent="0.2">
      <c r="A13" s="80"/>
      <c r="AK13" s="1029" t="s">
        <v>501</v>
      </c>
      <c r="AL13" s="1030"/>
      <c r="AM13" s="1030"/>
      <c r="AN13" s="1031"/>
      <c r="AO13" s="116">
        <v>256817</v>
      </c>
      <c r="AP13" s="116">
        <v>2004</v>
      </c>
      <c r="AQ13" s="139">
        <v>2452</v>
      </c>
      <c r="AR13" s="153">
        <v>-18.3</v>
      </c>
    </row>
    <row r="14" spans="1:46" ht="13.5" customHeight="1" x14ac:dyDescent="0.2">
      <c r="A14" s="80"/>
      <c r="AK14" s="1029" t="s">
        <v>502</v>
      </c>
      <c r="AL14" s="1030"/>
      <c r="AM14" s="1030"/>
      <c r="AN14" s="1031"/>
      <c r="AO14" s="116">
        <v>227411</v>
      </c>
      <c r="AP14" s="116">
        <v>1774</v>
      </c>
      <c r="AQ14" s="139">
        <v>1577</v>
      </c>
      <c r="AR14" s="153">
        <v>12.5</v>
      </c>
    </row>
    <row r="15" spans="1:46" ht="13.5" customHeight="1" x14ac:dyDescent="0.2">
      <c r="A15" s="80"/>
      <c r="AK15" s="1032" t="s">
        <v>302</v>
      </c>
      <c r="AL15" s="1033"/>
      <c r="AM15" s="1033"/>
      <c r="AN15" s="1034"/>
      <c r="AO15" s="116">
        <v>-241627</v>
      </c>
      <c r="AP15" s="116">
        <v>-1885</v>
      </c>
      <c r="AQ15" s="139">
        <v>-2400</v>
      </c>
      <c r="AR15" s="153">
        <v>-21.5</v>
      </c>
    </row>
    <row r="16" spans="1:46" ht="13.2" x14ac:dyDescent="0.2">
      <c r="A16" s="80"/>
      <c r="AK16" s="1032" t="s">
        <v>265</v>
      </c>
      <c r="AL16" s="1033"/>
      <c r="AM16" s="1033"/>
      <c r="AN16" s="1034"/>
      <c r="AO16" s="116">
        <v>9832761</v>
      </c>
      <c r="AP16" s="116">
        <v>76717</v>
      </c>
      <c r="AQ16" s="139">
        <v>74306</v>
      </c>
      <c r="AR16" s="153">
        <v>3.2</v>
      </c>
    </row>
    <row r="17" spans="1:46" ht="13.2" x14ac:dyDescent="0.2">
      <c r="A17" s="80"/>
    </row>
    <row r="18" spans="1:46" ht="13.2" x14ac:dyDescent="0.2">
      <c r="A18" s="80"/>
      <c r="AQ18" s="131"/>
      <c r="AR18" s="131"/>
    </row>
    <row r="19" spans="1:46" ht="13.2" x14ac:dyDescent="0.2">
      <c r="A19" s="80"/>
      <c r="AK19" s="46" t="s">
        <v>179</v>
      </c>
    </row>
    <row r="20" spans="1:46" ht="13.2" x14ac:dyDescent="0.2">
      <c r="A20" s="80"/>
      <c r="AK20" s="93"/>
      <c r="AL20" s="100"/>
      <c r="AM20" s="100"/>
      <c r="AN20" s="110"/>
      <c r="AO20" s="117" t="s">
        <v>503</v>
      </c>
      <c r="AP20" s="127" t="s">
        <v>328</v>
      </c>
      <c r="AQ20" s="140" t="s">
        <v>41</v>
      </c>
      <c r="AR20" s="154"/>
    </row>
    <row r="21" spans="1:46" s="81" customFormat="1" ht="13.2" x14ac:dyDescent="0.2">
      <c r="A21" s="83"/>
      <c r="AK21" s="1035" t="s">
        <v>504</v>
      </c>
      <c r="AL21" s="1036"/>
      <c r="AM21" s="1036"/>
      <c r="AN21" s="1037"/>
      <c r="AO21" s="118">
        <v>6.83</v>
      </c>
      <c r="AP21" s="128">
        <v>6.91</v>
      </c>
      <c r="AQ21" s="141">
        <v>-0.08</v>
      </c>
      <c r="AS21" s="161"/>
      <c r="AT21" s="83"/>
    </row>
    <row r="22" spans="1:46" s="81" customFormat="1" ht="13.2" x14ac:dyDescent="0.2">
      <c r="A22" s="83"/>
      <c r="AK22" s="1035" t="s">
        <v>505</v>
      </c>
      <c r="AL22" s="1036"/>
      <c r="AM22" s="1036"/>
      <c r="AN22" s="1037"/>
      <c r="AO22" s="119">
        <v>101.3</v>
      </c>
      <c r="AP22" s="129">
        <v>99.2</v>
      </c>
      <c r="AQ22" s="142">
        <v>2.1</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ht="13.2" x14ac:dyDescent="0.2">
      <c r="A26" s="1028" t="s">
        <v>506</v>
      </c>
      <c r="B26" s="1028"/>
      <c r="C26" s="1028"/>
      <c r="D26" s="1028"/>
      <c r="E26" s="1028"/>
      <c r="F26" s="1028"/>
      <c r="G26" s="1028"/>
      <c r="H26" s="1028"/>
      <c r="I26" s="1028"/>
      <c r="J26" s="1028"/>
      <c r="K26" s="1028"/>
      <c r="L26" s="1028"/>
      <c r="M26" s="1028"/>
      <c r="N26" s="1028"/>
      <c r="O26" s="1028"/>
      <c r="P26" s="1028"/>
      <c r="Q26" s="1028"/>
      <c r="R26" s="1028"/>
      <c r="S26" s="1028"/>
      <c r="T26" s="1028"/>
      <c r="U26" s="1028"/>
      <c r="V26" s="1028"/>
      <c r="W26" s="1028"/>
      <c r="X26" s="1028"/>
      <c r="Y26" s="1028"/>
      <c r="Z26" s="1028"/>
      <c r="AA26" s="1028"/>
      <c r="AB26" s="1028"/>
      <c r="AC26" s="1028"/>
      <c r="AD26" s="1028"/>
      <c r="AE26" s="1028"/>
      <c r="AF26" s="1028"/>
      <c r="AG26" s="1028"/>
      <c r="AH26" s="1028"/>
      <c r="AI26" s="1028"/>
      <c r="AJ26" s="1028"/>
      <c r="AK26" s="1028"/>
      <c r="AL26" s="1028"/>
      <c r="AM26" s="1028"/>
      <c r="AN26" s="1028"/>
      <c r="AO26" s="1028"/>
      <c r="AP26" s="1028"/>
      <c r="AQ26" s="1028"/>
      <c r="AR26" s="1028"/>
      <c r="AS26" s="1028"/>
      <c r="AT26" s="83"/>
    </row>
    <row r="27" spans="1:46" ht="13.2" x14ac:dyDescent="0.2">
      <c r="A27" s="85"/>
      <c r="AS27" s="159"/>
      <c r="AT27" s="159"/>
    </row>
    <row r="28" spans="1:46" ht="16.2" x14ac:dyDescent="0.2">
      <c r="A28" s="82" t="s">
        <v>255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AK29" s="81" t="s">
        <v>60</v>
      </c>
      <c r="AL29" s="81"/>
      <c r="AM29" s="81"/>
      <c r="AN29" s="81"/>
      <c r="AS29" s="164"/>
    </row>
    <row r="30" spans="1:46" ht="13.5" customHeight="1" x14ac:dyDescent="0.2">
      <c r="A30" s="80"/>
      <c r="AK30" s="91"/>
      <c r="AL30" s="98"/>
      <c r="AM30" s="98"/>
      <c r="AN30" s="108"/>
      <c r="AO30" s="1018" t="s">
        <v>89</v>
      </c>
      <c r="AP30" s="125"/>
      <c r="AQ30" s="136" t="s">
        <v>495</v>
      </c>
      <c r="AR30" s="150"/>
    </row>
    <row r="31" spans="1:46" ht="13.2" x14ac:dyDescent="0.2">
      <c r="A31" s="80"/>
      <c r="AK31" s="92"/>
      <c r="AL31" s="99"/>
      <c r="AM31" s="99"/>
      <c r="AN31" s="109"/>
      <c r="AO31" s="1019"/>
      <c r="AP31" s="126" t="s">
        <v>496</v>
      </c>
      <c r="AQ31" s="137" t="s">
        <v>498</v>
      </c>
      <c r="AR31" s="151" t="s">
        <v>499</v>
      </c>
    </row>
    <row r="32" spans="1:46" ht="27" customHeight="1" x14ac:dyDescent="0.2">
      <c r="A32" s="80"/>
      <c r="AK32" s="1022" t="s">
        <v>507</v>
      </c>
      <c r="AL32" s="1023"/>
      <c r="AM32" s="1023"/>
      <c r="AN32" s="1024"/>
      <c r="AO32" s="116">
        <v>3152983</v>
      </c>
      <c r="AP32" s="116">
        <v>24600</v>
      </c>
      <c r="AQ32" s="143">
        <v>38265</v>
      </c>
      <c r="AR32" s="153">
        <v>-35.700000000000003</v>
      </c>
    </row>
    <row r="33" spans="1:46" ht="13.5" customHeight="1" x14ac:dyDescent="0.2">
      <c r="A33" s="80"/>
      <c r="AK33" s="1022" t="s">
        <v>508</v>
      </c>
      <c r="AL33" s="1023"/>
      <c r="AM33" s="1023"/>
      <c r="AN33" s="1024"/>
      <c r="AO33" s="116" t="s">
        <v>140</v>
      </c>
      <c r="AP33" s="116" t="s">
        <v>140</v>
      </c>
      <c r="AQ33" s="143" t="s">
        <v>140</v>
      </c>
      <c r="AR33" s="153" t="s">
        <v>140</v>
      </c>
    </row>
    <row r="34" spans="1:46" ht="27" customHeight="1" x14ac:dyDescent="0.2">
      <c r="A34" s="80"/>
      <c r="AK34" s="1022" t="s">
        <v>509</v>
      </c>
      <c r="AL34" s="1023"/>
      <c r="AM34" s="1023"/>
      <c r="AN34" s="1024"/>
      <c r="AO34" s="116" t="s">
        <v>140</v>
      </c>
      <c r="AP34" s="116" t="s">
        <v>140</v>
      </c>
      <c r="AQ34" s="143" t="s">
        <v>140</v>
      </c>
      <c r="AR34" s="153" t="s">
        <v>140</v>
      </c>
    </row>
    <row r="35" spans="1:46" ht="27" customHeight="1" x14ac:dyDescent="0.2">
      <c r="A35" s="80"/>
      <c r="AK35" s="1022" t="s">
        <v>510</v>
      </c>
      <c r="AL35" s="1023"/>
      <c r="AM35" s="1023"/>
      <c r="AN35" s="1024"/>
      <c r="AO35" s="116">
        <v>646532</v>
      </c>
      <c r="AP35" s="116">
        <v>5044</v>
      </c>
      <c r="AQ35" s="143">
        <v>11441</v>
      </c>
      <c r="AR35" s="153">
        <v>-55.9</v>
      </c>
    </row>
    <row r="36" spans="1:46" ht="27" customHeight="1" x14ac:dyDescent="0.2">
      <c r="A36" s="80"/>
      <c r="AK36" s="1022" t="s">
        <v>37</v>
      </c>
      <c r="AL36" s="1023"/>
      <c r="AM36" s="1023"/>
      <c r="AN36" s="1024"/>
      <c r="AO36" s="116">
        <v>5805</v>
      </c>
      <c r="AP36" s="116">
        <v>45</v>
      </c>
      <c r="AQ36" s="143">
        <v>1708</v>
      </c>
      <c r="AR36" s="153">
        <v>-97.4</v>
      </c>
    </row>
    <row r="37" spans="1:46" ht="13.5" customHeight="1" x14ac:dyDescent="0.2">
      <c r="A37" s="80"/>
      <c r="AK37" s="1022" t="s">
        <v>342</v>
      </c>
      <c r="AL37" s="1023"/>
      <c r="AM37" s="1023"/>
      <c r="AN37" s="1024"/>
      <c r="AO37" s="116">
        <v>30578</v>
      </c>
      <c r="AP37" s="116">
        <v>239</v>
      </c>
      <c r="AQ37" s="143">
        <v>394</v>
      </c>
      <c r="AR37" s="153">
        <v>-39.299999999999997</v>
      </c>
    </row>
    <row r="38" spans="1:46" ht="27" customHeight="1" x14ac:dyDescent="0.2">
      <c r="A38" s="80"/>
      <c r="AK38" s="1025" t="s">
        <v>511</v>
      </c>
      <c r="AL38" s="1026"/>
      <c r="AM38" s="1026"/>
      <c r="AN38" s="1027"/>
      <c r="AO38" s="120" t="s">
        <v>140</v>
      </c>
      <c r="AP38" s="120" t="s">
        <v>140</v>
      </c>
      <c r="AQ38" s="144">
        <v>1</v>
      </c>
      <c r="AR38" s="142" t="s">
        <v>140</v>
      </c>
      <c r="AS38" s="164"/>
    </row>
    <row r="39" spans="1:46" ht="13.2" x14ac:dyDescent="0.2">
      <c r="A39" s="80"/>
      <c r="AK39" s="1025" t="s">
        <v>86</v>
      </c>
      <c r="AL39" s="1026"/>
      <c r="AM39" s="1026"/>
      <c r="AN39" s="1027"/>
      <c r="AO39" s="116">
        <v>-580691</v>
      </c>
      <c r="AP39" s="116">
        <v>-4531</v>
      </c>
      <c r="AQ39" s="143">
        <v>-7153</v>
      </c>
      <c r="AR39" s="153">
        <v>-36.700000000000003</v>
      </c>
      <c r="AS39" s="164"/>
    </row>
    <row r="40" spans="1:46" ht="27" customHeight="1" x14ac:dyDescent="0.2">
      <c r="A40" s="80"/>
      <c r="AK40" s="1022" t="s">
        <v>512</v>
      </c>
      <c r="AL40" s="1023"/>
      <c r="AM40" s="1023"/>
      <c r="AN40" s="1024"/>
      <c r="AO40" s="116">
        <v>-2386549</v>
      </c>
      <c r="AP40" s="116">
        <v>-18620</v>
      </c>
      <c r="AQ40" s="143">
        <v>-33456</v>
      </c>
      <c r="AR40" s="153">
        <v>-44.3</v>
      </c>
      <c r="AS40" s="164"/>
    </row>
    <row r="41" spans="1:46" ht="13.2" x14ac:dyDescent="0.2">
      <c r="A41" s="80"/>
      <c r="AK41" s="1012" t="s">
        <v>383</v>
      </c>
      <c r="AL41" s="1013"/>
      <c r="AM41" s="1013"/>
      <c r="AN41" s="1014"/>
      <c r="AO41" s="116">
        <v>868658</v>
      </c>
      <c r="AP41" s="116">
        <v>6777</v>
      </c>
      <c r="AQ41" s="143">
        <v>11199</v>
      </c>
      <c r="AR41" s="153">
        <v>-39.5</v>
      </c>
      <c r="AS41" s="164"/>
    </row>
    <row r="42" spans="1:46" ht="13.2" x14ac:dyDescent="0.2">
      <c r="A42" s="80"/>
      <c r="AK42" s="94"/>
      <c r="AQ42" s="131"/>
      <c r="AR42" s="131"/>
      <c r="AS42" s="164"/>
    </row>
    <row r="43" spans="1:46" ht="13.2" x14ac:dyDescent="0.2">
      <c r="A43" s="80"/>
      <c r="AP43" s="132"/>
      <c r="AQ43" s="131"/>
      <c r="AS43" s="164"/>
    </row>
    <row r="44" spans="1:46" ht="13.2" x14ac:dyDescent="0.2">
      <c r="A44" s="80"/>
      <c r="AQ44" s="131"/>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2">
      <c r="A47" s="88" t="s">
        <v>513</v>
      </c>
    </row>
    <row r="48" spans="1:46" ht="13.2" x14ac:dyDescent="0.2">
      <c r="A48" s="80"/>
      <c r="AK48" s="87" t="s">
        <v>514</v>
      </c>
      <c r="AL48" s="87"/>
      <c r="AM48" s="87"/>
      <c r="AN48" s="87"/>
      <c r="AO48" s="87"/>
      <c r="AP48" s="87"/>
      <c r="AQ48" s="130"/>
      <c r="AR48" s="87"/>
    </row>
    <row r="49" spans="1:44" ht="13.5" customHeight="1" x14ac:dyDescent="0.2">
      <c r="A49" s="80"/>
      <c r="AK49" s="95"/>
      <c r="AL49" s="101"/>
      <c r="AM49" s="1020" t="s">
        <v>89</v>
      </c>
      <c r="AN49" s="1015" t="s">
        <v>441</v>
      </c>
      <c r="AO49" s="1016"/>
      <c r="AP49" s="1016"/>
      <c r="AQ49" s="1016"/>
      <c r="AR49" s="1017"/>
    </row>
    <row r="50" spans="1:44" ht="13.2" x14ac:dyDescent="0.2">
      <c r="A50" s="80"/>
      <c r="AK50" s="96"/>
      <c r="AL50" s="102"/>
      <c r="AM50" s="1021"/>
      <c r="AN50" s="112" t="s">
        <v>486</v>
      </c>
      <c r="AO50" s="122" t="s">
        <v>487</v>
      </c>
      <c r="AP50" s="133" t="s">
        <v>516</v>
      </c>
      <c r="AQ50" s="146" t="s">
        <v>378</v>
      </c>
      <c r="AR50" s="156" t="s">
        <v>517</v>
      </c>
    </row>
    <row r="51" spans="1:44" ht="13.2" x14ac:dyDescent="0.2">
      <c r="A51" s="80"/>
      <c r="AK51" s="95" t="s">
        <v>518</v>
      </c>
      <c r="AL51" s="101"/>
      <c r="AM51" s="106">
        <v>12254145</v>
      </c>
      <c r="AN51" s="113">
        <v>92625</v>
      </c>
      <c r="AO51" s="123">
        <v>132.4</v>
      </c>
      <c r="AP51" s="134">
        <v>66343</v>
      </c>
      <c r="AQ51" s="147">
        <v>43</v>
      </c>
      <c r="AR51" s="157">
        <v>89.4</v>
      </c>
    </row>
    <row r="52" spans="1:44" ht="13.2" x14ac:dyDescent="0.2">
      <c r="A52" s="80"/>
      <c r="AK52" s="97"/>
      <c r="AL52" s="103" t="s">
        <v>267</v>
      </c>
      <c r="AM52" s="107">
        <v>5152673</v>
      </c>
      <c r="AN52" s="114">
        <v>38947</v>
      </c>
      <c r="AO52" s="124">
        <v>28.6</v>
      </c>
      <c r="AP52" s="135">
        <v>34529</v>
      </c>
      <c r="AQ52" s="148">
        <v>28.4</v>
      </c>
      <c r="AR52" s="158">
        <v>0.2</v>
      </c>
    </row>
    <row r="53" spans="1:44" ht="13.2" x14ac:dyDescent="0.2">
      <c r="A53" s="80"/>
      <c r="AK53" s="95" t="s">
        <v>475</v>
      </c>
      <c r="AL53" s="101"/>
      <c r="AM53" s="106">
        <v>6656639</v>
      </c>
      <c r="AN53" s="113">
        <v>50728</v>
      </c>
      <c r="AO53" s="123">
        <v>-45.2</v>
      </c>
      <c r="AP53" s="134">
        <v>56416</v>
      </c>
      <c r="AQ53" s="147">
        <v>-15</v>
      </c>
      <c r="AR53" s="157">
        <v>-30.2</v>
      </c>
    </row>
    <row r="54" spans="1:44" ht="13.2" x14ac:dyDescent="0.2">
      <c r="A54" s="80"/>
      <c r="AK54" s="97"/>
      <c r="AL54" s="103" t="s">
        <v>267</v>
      </c>
      <c r="AM54" s="107">
        <v>5017034</v>
      </c>
      <c r="AN54" s="114">
        <v>38233</v>
      </c>
      <c r="AO54" s="124">
        <v>-1.8</v>
      </c>
      <c r="AP54" s="135">
        <v>32623</v>
      </c>
      <c r="AQ54" s="148">
        <v>-5.5</v>
      </c>
      <c r="AR54" s="158">
        <v>3.7</v>
      </c>
    </row>
    <row r="55" spans="1:44" ht="13.2" x14ac:dyDescent="0.2">
      <c r="A55" s="80"/>
      <c r="AK55" s="95" t="s">
        <v>310</v>
      </c>
      <c r="AL55" s="101"/>
      <c r="AM55" s="106">
        <v>4928182</v>
      </c>
      <c r="AN55" s="113">
        <v>37865</v>
      </c>
      <c r="AO55" s="123">
        <v>-25.4</v>
      </c>
      <c r="AP55" s="134">
        <v>49217</v>
      </c>
      <c r="AQ55" s="147">
        <v>-12.8</v>
      </c>
      <c r="AR55" s="157">
        <v>-12.6</v>
      </c>
    </row>
    <row r="56" spans="1:44" ht="13.2" x14ac:dyDescent="0.2">
      <c r="A56" s="80"/>
      <c r="AK56" s="97"/>
      <c r="AL56" s="103" t="s">
        <v>267</v>
      </c>
      <c r="AM56" s="107">
        <v>3607303</v>
      </c>
      <c r="AN56" s="114">
        <v>27716</v>
      </c>
      <c r="AO56" s="124">
        <v>-27.5</v>
      </c>
      <c r="AP56" s="135">
        <v>27232</v>
      </c>
      <c r="AQ56" s="148">
        <v>-16.5</v>
      </c>
      <c r="AR56" s="158">
        <v>-11</v>
      </c>
    </row>
    <row r="57" spans="1:44" ht="13.2" x14ac:dyDescent="0.2">
      <c r="A57" s="80"/>
      <c r="AK57" s="95" t="s">
        <v>138</v>
      </c>
      <c r="AL57" s="101"/>
      <c r="AM57" s="106">
        <v>5954677</v>
      </c>
      <c r="AN57" s="113">
        <v>46071</v>
      </c>
      <c r="AO57" s="123">
        <v>21.7</v>
      </c>
      <c r="AP57" s="134">
        <v>49211</v>
      </c>
      <c r="AQ57" s="147">
        <v>0</v>
      </c>
      <c r="AR57" s="157">
        <v>21.7</v>
      </c>
    </row>
    <row r="58" spans="1:44" ht="13.2" x14ac:dyDescent="0.2">
      <c r="A58" s="80"/>
      <c r="AK58" s="97"/>
      <c r="AL58" s="103" t="s">
        <v>267</v>
      </c>
      <c r="AM58" s="107">
        <v>3903377</v>
      </c>
      <c r="AN58" s="114">
        <v>30200</v>
      </c>
      <c r="AO58" s="124">
        <v>9</v>
      </c>
      <c r="AP58" s="135">
        <v>28367</v>
      </c>
      <c r="AQ58" s="148">
        <v>4.2</v>
      </c>
      <c r="AR58" s="158">
        <v>4.8</v>
      </c>
    </row>
    <row r="59" spans="1:44" ht="13.2" x14ac:dyDescent="0.2">
      <c r="A59" s="80"/>
      <c r="AK59" s="95" t="s">
        <v>519</v>
      </c>
      <c r="AL59" s="101"/>
      <c r="AM59" s="106">
        <v>6425340</v>
      </c>
      <c r="AN59" s="113">
        <v>50132</v>
      </c>
      <c r="AO59" s="123">
        <v>8.8000000000000007</v>
      </c>
      <c r="AP59" s="134">
        <v>51738</v>
      </c>
      <c r="AQ59" s="147">
        <v>5.0999999999999996</v>
      </c>
      <c r="AR59" s="157">
        <v>3.7</v>
      </c>
    </row>
    <row r="60" spans="1:44" ht="13.2" x14ac:dyDescent="0.2">
      <c r="A60" s="80"/>
      <c r="AK60" s="97"/>
      <c r="AL60" s="103" t="s">
        <v>267</v>
      </c>
      <c r="AM60" s="107">
        <v>4754335</v>
      </c>
      <c r="AN60" s="114">
        <v>37094</v>
      </c>
      <c r="AO60" s="124">
        <v>22.8</v>
      </c>
      <c r="AP60" s="135">
        <v>30360</v>
      </c>
      <c r="AQ60" s="148">
        <v>7</v>
      </c>
      <c r="AR60" s="158">
        <v>15.8</v>
      </c>
    </row>
    <row r="61" spans="1:44" ht="13.2" x14ac:dyDescent="0.2">
      <c r="A61" s="80"/>
      <c r="AK61" s="95" t="s">
        <v>520</v>
      </c>
      <c r="AL61" s="104"/>
      <c r="AM61" s="106">
        <v>7243797</v>
      </c>
      <c r="AN61" s="113">
        <v>55484</v>
      </c>
      <c r="AO61" s="123">
        <v>18.5</v>
      </c>
      <c r="AP61" s="134">
        <v>54585</v>
      </c>
      <c r="AQ61" s="149">
        <v>4.0999999999999996</v>
      </c>
      <c r="AR61" s="157">
        <v>14.4</v>
      </c>
    </row>
    <row r="62" spans="1:44" ht="13.2" x14ac:dyDescent="0.2">
      <c r="A62" s="80"/>
      <c r="AK62" s="97"/>
      <c r="AL62" s="103" t="s">
        <v>267</v>
      </c>
      <c r="AM62" s="107">
        <v>4486944</v>
      </c>
      <c r="AN62" s="114">
        <v>34438</v>
      </c>
      <c r="AO62" s="124">
        <v>6.2</v>
      </c>
      <c r="AP62" s="135">
        <v>30622</v>
      </c>
      <c r="AQ62" s="148">
        <v>3.5</v>
      </c>
      <c r="AR62" s="158">
        <v>2.7</v>
      </c>
    </row>
    <row r="63" spans="1:44" ht="13.2" x14ac:dyDescent="0.2">
      <c r="A63" s="80"/>
    </row>
    <row r="64" spans="1:44" ht="13.2" x14ac:dyDescent="0.2">
      <c r="A64" s="80"/>
    </row>
    <row r="65" spans="1:46" ht="13.2" x14ac:dyDescent="0.2">
      <c r="A65" s="8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S67" s="159"/>
      <c r="AT67" s="159"/>
    </row>
    <row r="70" spans="1:46" ht="13.2" hidden="1" x14ac:dyDescent="0.2"/>
    <row r="71" spans="1:46" ht="13.2" hidden="1" x14ac:dyDescent="0.2"/>
    <row r="72" spans="1:46" ht="13.2" hidden="1" x14ac:dyDescent="0.2"/>
    <row r="73" spans="1:46" ht="13.2" hidden="1" x14ac:dyDescent="0.2"/>
  </sheetData>
  <sheetProtection algorithmName="SHA-512" hashValue="/kITAQs0rkChUIeREp38EQ4AjcuG0I6SZN/MI8cpkpbZZd5qvKwDV7+KL1xW16kfJpHoF5mJ8rCoY/xBKApetQ==" saltValue="IG1jSFxN+lsYgjTAjQml5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101</v>
      </c>
    </row>
    <row r="121" spans="125:125" ht="13.5" hidden="1" customHeight="1" x14ac:dyDescent="0.2">
      <c r="DU121" s="78"/>
    </row>
  </sheetData>
  <sheetProtection algorithmName="SHA-512" hashValue="T7V4g9QB2WIaSVB5TxxgUXG4orKYt4vu/CmxjV9eJK3hBp0erU0VOVXTjdrymzG7k+Usp96aOpqCRSe2+MVp5A==" saltValue="wZBUpC3QllAKJ2MScHRB9A=="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101</v>
      </c>
    </row>
  </sheetData>
  <sheetProtection algorithmName="SHA-512" hashValue="5Gd0Hp4MOyh0dyUh7JjilCm5YOaSWz5xQzgC74af+h7EtHUuT1HfEnSTQGxJ4qzqypQyK4u9PfmjQuFbmSHUkg==" saltValue="aRULptx00jfYYKdQQ8S8R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3</v>
      </c>
    </row>
    <row r="46" spans="2:10" ht="29.25" customHeight="1" x14ac:dyDescent="0.2">
      <c r="B46" s="166" t="s">
        <v>9</v>
      </c>
      <c r="C46" s="170"/>
      <c r="D46" s="170"/>
      <c r="E46" s="171" t="s">
        <v>18</v>
      </c>
      <c r="F46" s="172" t="s">
        <v>2</v>
      </c>
      <c r="G46" s="176" t="s">
        <v>522</v>
      </c>
      <c r="H46" s="176" t="s">
        <v>523</v>
      </c>
      <c r="I46" s="176" t="s">
        <v>524</v>
      </c>
      <c r="J46" s="181" t="s">
        <v>247</v>
      </c>
    </row>
    <row r="47" spans="2:10" ht="57.75" customHeight="1" x14ac:dyDescent="0.2">
      <c r="B47" s="167"/>
      <c r="C47" s="1038" t="s">
        <v>4</v>
      </c>
      <c r="D47" s="1038"/>
      <c r="E47" s="1039"/>
      <c r="F47" s="173">
        <v>19.04</v>
      </c>
      <c r="G47" s="177">
        <v>19.559999999999999</v>
      </c>
      <c r="H47" s="177">
        <v>20.6</v>
      </c>
      <c r="I47" s="177">
        <v>21.46</v>
      </c>
      <c r="J47" s="182">
        <v>25.86</v>
      </c>
    </row>
    <row r="48" spans="2:10" ht="57.75" customHeight="1" x14ac:dyDescent="0.2">
      <c r="B48" s="168"/>
      <c r="C48" s="1040" t="s">
        <v>5</v>
      </c>
      <c r="D48" s="1040"/>
      <c r="E48" s="1041"/>
      <c r="F48" s="174">
        <v>9.19</v>
      </c>
      <c r="G48" s="178">
        <v>6.98</v>
      </c>
      <c r="H48" s="178">
        <v>12.31</v>
      </c>
      <c r="I48" s="178">
        <v>9.64</v>
      </c>
      <c r="J48" s="183">
        <v>12.24</v>
      </c>
    </row>
    <row r="49" spans="2:10" ht="57.75" customHeight="1" x14ac:dyDescent="0.2">
      <c r="B49" s="169"/>
      <c r="C49" s="1042" t="s">
        <v>17</v>
      </c>
      <c r="D49" s="1042"/>
      <c r="E49" s="1043"/>
      <c r="F49" s="175">
        <v>2.48</v>
      </c>
      <c r="G49" s="179" t="s">
        <v>102</v>
      </c>
      <c r="H49" s="179">
        <v>7.85</v>
      </c>
      <c r="I49" s="179" t="s">
        <v>525</v>
      </c>
      <c r="J49" s="184">
        <v>7.49</v>
      </c>
    </row>
    <row r="50" spans="2:10" ht="13.2" x14ac:dyDescent="0.2"/>
  </sheetData>
  <sheetProtection algorithmName="SHA-512" hashValue="AvIyDtrfQbCoIrUmcKXeXEN0iUalWcbpW1K/o7VqqCxlJvkXmhQZ2xBbm2r3jpVTUiIU6Kg//zy03G4kzDYgiA==" saltValue="s3lchU62gqFikzPzs8iBv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服部　友宏</cp:lastModifiedBy>
  <cp:lastPrinted>2025-03-06T10:58:31Z</cp:lastPrinted>
  <dcterms:created xsi:type="dcterms:W3CDTF">2025-02-19T02:51:15Z</dcterms:created>
  <dcterms:modified xsi:type="dcterms:W3CDTF">2025-09-16T00:50:07Z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2025-03-19T06:04:07Z</vt:filetime>
  </property>
</Properties>
</file>