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R５・R６増減 " sheetId="2" r:id="rId1"/>
  </sheets>
  <externalReferences>
    <externalReference r:id="rId2"/>
  </externalReferences>
  <definedNames>
    <definedName name="_xlnm._FilterDatabase" localSheetId="0" hidden="1">'R５・R６増減 '!$A$9:$W$316</definedName>
    <definedName name="_xlnm.Print_Titles" localSheetId="0">'R５・R６増減 '!$3:$9</definedName>
    <definedName name="_xlnm.Print_Area" localSheetId="0">'R５・R６増減 '!$A$1:$T$316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<sst xmlns="http://schemas.openxmlformats.org/spreadsheetml/2006/main" xmlns:r="http://schemas.openxmlformats.org/officeDocument/2006/relationships" count="86" uniqueCount="86">
  <si>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静岡市清水区</t>
  </si>
  <si>
    <t>病床機能報告制度における医療機関別の機能別病床数の報告状況【2023（令和5）年及び2024年(令和6年)７月１日時点の集計結果（静岡県）】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キカン</t>
    </rPh>
    <rPh sb="16" eb="17">
      <t>ベツ</t>
    </rPh>
    <rPh sb="18" eb="20">
      <t>キノウ</t>
    </rPh>
    <rPh sb="20" eb="21">
      <t>ベツ</t>
    </rPh>
    <rPh sb="21" eb="23">
      <t>ビョウショウ</t>
    </rPh>
    <rPh sb="23" eb="24">
      <t>スウ</t>
    </rPh>
    <rPh sb="25" eb="27">
      <t>ホウコク</t>
    </rPh>
    <rPh sb="27" eb="29">
      <t>ジョウキョウ</t>
    </rPh>
    <rPh sb="35" eb="37">
      <t>レイワ</t>
    </rPh>
    <rPh sb="39" eb="40">
      <t>ネン</t>
    </rPh>
    <rPh sb="40" eb="41">
      <t>オヨ</t>
    </rPh>
    <rPh sb="46" eb="47">
      <t>ネン</t>
    </rPh>
    <rPh sb="48" eb="50">
      <t>レイワ</t>
    </rPh>
    <rPh sb="51" eb="52">
      <t>ネン</t>
    </rPh>
    <rPh sb="54" eb="55">
      <t>ガツ</t>
    </rPh>
    <rPh sb="56" eb="57">
      <t>ヒ</t>
    </rPh>
    <rPh sb="57" eb="59">
      <t>ジテン</t>
    </rPh>
    <rPh sb="60" eb="62">
      <t>シュウケイ</t>
    </rPh>
    <rPh sb="62" eb="64">
      <t>ケッカ</t>
    </rPh>
    <rPh sb="65" eb="68">
      <t>シズオカケン</t>
    </rPh>
    <phoneticPr fontId="2"/>
  </si>
  <si>
    <t>02有床診療所 集計</t>
  </si>
  <si>
    <t>報告年度</t>
    <rPh sb="0" eb="2">
      <t>ホウコク</t>
    </rPh>
    <rPh sb="2" eb="4">
      <t>ネンド</t>
    </rPh>
    <phoneticPr fontId="2"/>
  </si>
  <si>
    <t>区分</t>
    <rPh sb="0" eb="2">
      <t>クブン</t>
    </rPh>
    <phoneticPr fontId="2"/>
  </si>
  <si>
    <t>市区町</t>
  </si>
  <si>
    <t>静岡 集計</t>
  </si>
  <si>
    <t>駿東田方 集計</t>
  </si>
  <si>
    <t>賀茂 集計</t>
  </si>
  <si>
    <t>志太榛原 集計</t>
  </si>
  <si>
    <t>二次医療圏</t>
  </si>
  <si>
    <t>02有床診療所</t>
  </si>
  <si>
    <t>静岡</t>
  </si>
  <si>
    <t>医療機能の時点</t>
  </si>
  <si>
    <t>病院・有床診療所</t>
  </si>
  <si>
    <t>磐田市</t>
  </si>
  <si>
    <t>熱海伊東</t>
  </si>
  <si>
    <t>賀茂</t>
  </si>
  <si>
    <t>焼津市</t>
  </si>
  <si>
    <t>静岡市葵区</t>
  </si>
  <si>
    <t>熱海伊東 集計</t>
  </si>
  <si>
    <t>袋井市</t>
  </si>
  <si>
    <t>熱海市</t>
  </si>
  <si>
    <t>駿東田方</t>
  </si>
  <si>
    <t>西部</t>
  </si>
  <si>
    <t>富士</t>
  </si>
  <si>
    <t>富士 集計</t>
  </si>
  <si>
    <t>浜松市中央区</t>
    <rPh sb="3" eb="5">
      <t>チュウオウ</t>
    </rPh>
    <rPh sb="5" eb="6">
      <t>ク</t>
    </rPh>
    <phoneticPr fontId="2"/>
  </si>
  <si>
    <t>志太榛原</t>
  </si>
  <si>
    <t>中東遠</t>
  </si>
  <si>
    <t>中東遠 集計</t>
  </si>
  <si>
    <t>西部 集計</t>
  </si>
  <si>
    <t>総計</t>
  </si>
  <si>
    <t>静岡市駿河区</t>
  </si>
  <si>
    <t>令和6年度</t>
    <rPh sb="0" eb="2">
      <t>レイワ</t>
    </rPh>
    <rPh sb="3" eb="5">
      <t>ネンド</t>
    </rPh>
    <phoneticPr fontId="2"/>
  </si>
  <si>
    <t>最大使用病床数</t>
    <rPh sb="0" eb="2">
      <t>サイダイ</t>
    </rPh>
    <rPh sb="2" eb="4">
      <t>シヨウ</t>
    </rPh>
    <phoneticPr fontId="2"/>
  </si>
  <si>
    <t>吉田町</t>
  </si>
  <si>
    <t>報告年度７月１日時点</t>
  </si>
  <si>
    <t>伊東市</t>
  </si>
  <si>
    <t>01病院</t>
  </si>
  <si>
    <t>伊豆の国市</t>
  </si>
  <si>
    <t>01病院 集計</t>
  </si>
  <si>
    <t>伊豆市</t>
  </si>
  <si>
    <t>清水町</t>
  </si>
  <si>
    <t>下田市</t>
  </si>
  <si>
    <t>東伊豆町</t>
  </si>
  <si>
    <t>河津町</t>
  </si>
  <si>
    <t>御前崎市</t>
  </si>
  <si>
    <t>池田産婦人科医院</t>
  </si>
  <si>
    <t>西伊豆町</t>
  </si>
  <si>
    <t>沼津市</t>
  </si>
  <si>
    <t>藤枝市</t>
  </si>
  <si>
    <t>三島市</t>
  </si>
  <si>
    <t>島田市</t>
  </si>
  <si>
    <t>御殿場市</t>
  </si>
  <si>
    <t>裾野市</t>
  </si>
  <si>
    <t>菊川市</t>
  </si>
  <si>
    <t>牧之原市</t>
  </si>
  <si>
    <t>函南町</t>
  </si>
  <si>
    <t>長泉町</t>
  </si>
  <si>
    <t>小山町</t>
  </si>
  <si>
    <t>掛川市</t>
  </si>
  <si>
    <t>富士宮市</t>
  </si>
  <si>
    <t>富士市</t>
  </si>
  <si>
    <t>森町</t>
  </si>
  <si>
    <t>御前崎市</t>
    <rPh sb="0" eb="4">
      <t>オマエザキシ</t>
    </rPh>
    <phoneticPr fontId="2"/>
  </si>
  <si>
    <t>浜松市浜名区</t>
    <rPh sb="3" eb="5">
      <t>ハマナ</t>
    </rPh>
    <rPh sb="5" eb="6">
      <t>ク</t>
    </rPh>
    <phoneticPr fontId="2"/>
  </si>
  <si>
    <t>浜松市天竜区</t>
  </si>
  <si>
    <t>湖西市</t>
  </si>
  <si>
    <t>医療機関名称</t>
  </si>
  <si>
    <t>矢田レディースクリニック</t>
  </si>
  <si>
    <t>ほしのクリニック</t>
  </si>
  <si>
    <t>坂本整形外科</t>
  </si>
  <si>
    <t>桜木レディースクリニック</t>
  </si>
  <si>
    <t>ティアラウィメンズクリニック</t>
  </si>
  <si>
    <t>サージセンター</t>
  </si>
  <si>
    <t>天竜厚生会第二診療所</t>
  </si>
  <si>
    <t>医療コード</t>
    <rPh sb="0" eb="2">
      <t>イリョウ</t>
    </rPh>
    <phoneticPr fontId="2"/>
  </si>
  <si>
    <t>2023（令和５）年７月１日時点（A）</t>
    <rPh sb="5" eb="7">
      <t>レイワ</t>
    </rPh>
    <rPh sb="9" eb="10">
      <t>ネン</t>
    </rPh>
    <rPh sb="11" eb="12">
      <t>ガツ</t>
    </rPh>
    <rPh sb="13" eb="14">
      <t>ニチ</t>
    </rPh>
    <rPh sb="14" eb="16">
      <t>ジテン</t>
    </rPh>
    <phoneticPr fontId="2"/>
  </si>
  <si>
    <t>高度急性期</t>
  </si>
  <si>
    <t>急性期</t>
  </si>
  <si>
    <t>回復期</t>
  </si>
  <si>
    <t>慢性期</t>
  </si>
  <si>
    <t>2024（令和６）年７月１日時点（B）</t>
    <rPh sb="5" eb="7">
      <t>レイワ</t>
    </rPh>
    <rPh sb="9" eb="10">
      <t>ネン</t>
    </rPh>
    <rPh sb="11" eb="12">
      <t>ガツ</t>
    </rPh>
    <rPh sb="13" eb="14">
      <t>ニチ</t>
    </rPh>
    <rPh sb="14" eb="16">
      <t>ジテン</t>
    </rPh>
    <phoneticPr fontId="2"/>
  </si>
  <si>
    <t>増減(B)-(A)</t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</si>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</sst>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5"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indexed="8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6" fontId="1" fillId="0" borderId="0" xfId="0" applyNumberFormat="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 shrinkToFit="1"/>
    </xf>
    <xf numFmtId="0" fontId="3" fillId="0" borderId="0" xfId="1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3" borderId="2" xfId="0" applyFont="1" applyFill="1" applyBorder="1">
      <alignment vertical="center"/>
    </xf>
    <xf numFmtId="0" fontId="1" fillId="0" borderId="2" xfId="0" applyFont="1" applyBorder="1">
      <alignment vertical="center"/>
    </xf>
    <xf numFmtId="0" fontId="1" fillId="4" borderId="5" xfId="0" applyFont="1" applyFill="1" applyBorder="1">
      <alignment vertical="center"/>
    </xf>
    <xf numFmtId="0" fontId="1" fillId="0" borderId="5" xfId="0" applyFont="1" applyBorder="1">
      <alignment vertical="center"/>
    </xf>
    <xf numFmtId="0" fontId="1" fillId="5" borderId="2" xfId="0" applyFont="1" applyFill="1" applyBorder="1">
      <alignment vertical="center"/>
    </xf>
    <xf numFmtId="0" fontId="1" fillId="3" borderId="6" xfId="0" applyFont="1" applyFill="1" applyBorder="1">
      <alignment vertical="center"/>
    </xf>
    <xf numFmtId="0" fontId="1" fillId="5" borderId="5" xfId="0" applyFont="1" applyFill="1" applyBorder="1">
      <alignment vertical="center"/>
    </xf>
    <xf numFmtId="0" fontId="1" fillId="4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5" borderId="6" xfId="0" applyFont="1" applyFill="1" applyBorder="1">
      <alignment vertical="center"/>
    </xf>
    <xf numFmtId="0" fontId="1" fillId="5" borderId="7" xfId="0" applyFont="1" applyFill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5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5" borderId="6" xfId="0" applyFont="1" applyFill="1" applyBorder="1" applyAlignment="1">
      <alignment vertical="center" shrinkToFit="1"/>
    </xf>
    <xf numFmtId="0" fontId="1" fillId="0" borderId="17" xfId="0" applyFont="1" applyFill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19" xfId="0" applyFont="1" applyFill="1" applyBorder="1" applyAlignment="1">
      <alignment vertical="center" shrinkToFit="1"/>
    </xf>
    <xf numFmtId="0" fontId="1" fillId="3" borderId="6" xfId="0" applyFont="1" applyFill="1" applyBorder="1" applyAlignment="1">
      <alignment vertical="center" shrinkToFit="1"/>
    </xf>
    <xf numFmtId="0" fontId="1" fillId="6" borderId="19" xfId="0" applyFont="1" applyFill="1" applyBorder="1" applyAlignment="1">
      <alignment vertical="center" shrinkToFit="1"/>
    </xf>
    <xf numFmtId="0" fontId="1" fillId="5" borderId="7" xfId="0" applyFont="1" applyFill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6" borderId="18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21" xfId="0" applyFont="1" applyFill="1" applyBorder="1" applyAlignment="1">
      <alignment vertical="center" shrinkToFit="1"/>
    </xf>
    <xf numFmtId="0" fontId="1" fillId="0" borderId="22" xfId="0" applyFont="1" applyFill="1" applyBorder="1" applyAlignment="1">
      <alignment vertical="center" shrinkToFit="1"/>
    </xf>
    <xf numFmtId="0" fontId="1" fillId="4" borderId="7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5" borderId="24" xfId="0" applyFont="1" applyFill="1" applyBorder="1" applyAlignment="1">
      <alignment vertical="center" shrinkToFit="1"/>
    </xf>
    <xf numFmtId="0" fontId="1" fillId="3" borderId="24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0" borderId="26" xfId="0" applyFont="1" applyBorder="1" applyAlignment="1">
      <alignment vertical="center" shrinkToFit="1"/>
    </xf>
    <xf numFmtId="0" fontId="1" fillId="4" borderId="25" xfId="0" applyFont="1" applyFill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centerContinuous" vertical="center"/>
    </xf>
    <xf numFmtId="176" fontId="1" fillId="2" borderId="2" xfId="0" applyNumberFormat="1" applyFont="1" applyFill="1" applyBorder="1" applyAlignment="1">
      <alignment horizontal="center" vertical="center" shrinkToFit="1"/>
    </xf>
    <xf numFmtId="176" fontId="1" fillId="0" borderId="13" xfId="0" applyNumberFormat="1" applyFont="1" applyFill="1" applyBorder="1">
      <alignment vertical="center"/>
    </xf>
    <xf numFmtId="176" fontId="1" fillId="0" borderId="19" xfId="0" applyNumberFormat="1" applyFont="1" applyFill="1" applyBorder="1">
      <alignment vertical="center"/>
    </xf>
    <xf numFmtId="176" fontId="1" fillId="0" borderId="17" xfId="0" applyNumberFormat="1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176" fontId="1" fillId="5" borderId="2" xfId="0" applyNumberFormat="1" applyFont="1" applyFill="1" applyBorder="1">
      <alignment vertical="center"/>
    </xf>
    <xf numFmtId="176" fontId="1" fillId="0" borderId="18" xfId="0" applyNumberFormat="1" applyFont="1" applyFill="1" applyBorder="1">
      <alignment vertical="center"/>
    </xf>
    <xf numFmtId="176" fontId="1" fillId="0" borderId="14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6" fontId="1" fillId="5" borderId="5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1" fillId="0" borderId="26" xfId="0" applyNumberFormat="1" applyFont="1" applyFill="1" applyBorder="1">
      <alignment vertical="center"/>
    </xf>
    <xf numFmtId="176" fontId="1" fillId="4" borderId="5" xfId="0" applyNumberFormat="1" applyFont="1" applyFill="1" applyBorder="1">
      <alignment vertical="center"/>
    </xf>
    <xf numFmtId="176" fontId="1" fillId="2" borderId="6" xfId="0" applyNumberFormat="1" applyFont="1" applyFill="1" applyBorder="1" applyAlignment="1">
      <alignment horizontal="centerContinuous" vertical="center"/>
    </xf>
    <xf numFmtId="176" fontId="1" fillId="2" borderId="24" xfId="0" applyNumberFormat="1" applyFont="1" applyFill="1" applyBorder="1" applyAlignment="1">
      <alignment horizontal="center" vertical="center" shrinkToFit="1"/>
    </xf>
    <xf numFmtId="176" fontId="1" fillId="0" borderId="27" xfId="0" applyNumberFormat="1" applyFont="1" applyBorder="1">
      <alignment vertical="center"/>
    </xf>
    <xf numFmtId="176" fontId="1" fillId="0" borderId="28" xfId="0" applyNumberFormat="1" applyFont="1" applyBorder="1">
      <alignment vertical="center"/>
    </xf>
    <xf numFmtId="176" fontId="1" fillId="0" borderId="29" xfId="0" applyNumberFormat="1" applyFont="1" applyBorder="1">
      <alignment vertical="center"/>
    </xf>
    <xf numFmtId="176" fontId="1" fillId="0" borderId="24" xfId="0" applyNumberFormat="1" applyFont="1" applyBorder="1">
      <alignment vertical="center"/>
    </xf>
    <xf numFmtId="176" fontId="1" fillId="5" borderId="24" xfId="0" applyNumberFormat="1" applyFont="1" applyFill="1" applyBorder="1">
      <alignment vertical="center"/>
    </xf>
    <xf numFmtId="176" fontId="1" fillId="0" borderId="30" xfId="0" applyNumberFormat="1" applyFont="1" applyBorder="1">
      <alignment vertical="center"/>
    </xf>
    <xf numFmtId="176" fontId="1" fillId="3" borderId="24" xfId="0" applyNumberFormat="1" applyFont="1" applyFill="1" applyBorder="1">
      <alignment vertical="center"/>
    </xf>
    <xf numFmtId="176" fontId="1" fillId="0" borderId="31" xfId="0" applyNumberFormat="1" applyFont="1" applyBorder="1">
      <alignment vertical="center"/>
    </xf>
    <xf numFmtId="176" fontId="1" fillId="5" borderId="25" xfId="0" applyNumberFormat="1" applyFont="1" applyFill="1" applyBorder="1">
      <alignment vertical="center"/>
    </xf>
    <xf numFmtId="176" fontId="1" fillId="7" borderId="24" xfId="0" applyNumberFormat="1" applyFont="1" applyFill="1" applyBorder="1">
      <alignment vertical="center"/>
    </xf>
    <xf numFmtId="176" fontId="1" fillId="0" borderId="25" xfId="0" applyNumberFormat="1" applyFont="1" applyFill="1" applyBorder="1">
      <alignment vertical="center"/>
    </xf>
    <xf numFmtId="176" fontId="1" fillId="0" borderId="32" xfId="0" applyNumberFormat="1" applyFont="1" applyFill="1" applyBorder="1">
      <alignment vertical="center"/>
    </xf>
    <xf numFmtId="176" fontId="1" fillId="4" borderId="25" xfId="0" applyNumberFormat="1" applyFont="1" applyFill="1" applyBorder="1">
      <alignment vertical="center"/>
    </xf>
    <xf numFmtId="176" fontId="1" fillId="2" borderId="33" xfId="0" applyNumberFormat="1" applyFont="1" applyFill="1" applyBorder="1" applyAlignment="1">
      <alignment horizontal="centerContinuous" vertical="center"/>
    </xf>
    <xf numFmtId="176" fontId="1" fillId="2" borderId="34" xfId="0" applyNumberFormat="1" applyFont="1" applyFill="1" applyBorder="1" applyAlignment="1">
      <alignment horizontal="center" vertical="center" shrinkToFit="1"/>
    </xf>
    <xf numFmtId="176" fontId="1" fillId="0" borderId="35" xfId="0" applyNumberFormat="1" applyFont="1" applyBorder="1">
      <alignment vertical="center"/>
    </xf>
    <xf numFmtId="176" fontId="1" fillId="0" borderId="36" xfId="0" applyNumberFormat="1" applyFont="1" applyBorder="1">
      <alignment vertical="center"/>
    </xf>
    <xf numFmtId="176" fontId="1" fillId="0" borderId="37" xfId="0" applyNumberFormat="1" applyFont="1" applyBorder="1">
      <alignment vertical="center"/>
    </xf>
    <xf numFmtId="176" fontId="1" fillId="0" borderId="38" xfId="0" applyNumberFormat="1" applyFont="1" applyBorder="1">
      <alignment vertical="center"/>
    </xf>
    <xf numFmtId="176" fontId="1" fillId="0" borderId="39" xfId="0" applyNumberFormat="1" applyFont="1" applyFill="1" applyBorder="1">
      <alignment vertical="center"/>
    </xf>
    <xf numFmtId="176" fontId="1" fillId="0" borderId="40" xfId="0" applyNumberFormat="1" applyFont="1" applyFill="1" applyBorder="1">
      <alignment vertical="center"/>
    </xf>
    <xf numFmtId="176" fontId="1" fillId="5" borderId="34" xfId="0" applyNumberFormat="1" applyFont="1" applyFill="1" applyBorder="1">
      <alignment vertical="center"/>
    </xf>
    <xf numFmtId="176" fontId="1" fillId="0" borderId="41" xfId="0" applyNumberFormat="1" applyFont="1" applyBorder="1">
      <alignment vertical="center"/>
    </xf>
    <xf numFmtId="176" fontId="1" fillId="3" borderId="34" xfId="0" applyNumberFormat="1" applyFont="1" applyFill="1" applyBorder="1">
      <alignment vertical="center"/>
    </xf>
    <xf numFmtId="176" fontId="1" fillId="0" borderId="34" xfId="0" applyNumberFormat="1" applyFont="1" applyBorder="1">
      <alignment vertical="center"/>
    </xf>
    <xf numFmtId="176" fontId="1" fillId="5" borderId="39" xfId="0" applyNumberFormat="1" applyFont="1" applyFill="1" applyBorder="1">
      <alignment vertical="center"/>
    </xf>
    <xf numFmtId="176" fontId="1" fillId="0" borderId="42" xfId="0" applyNumberFormat="1" applyFont="1" applyFill="1" applyBorder="1">
      <alignment vertical="center"/>
    </xf>
    <xf numFmtId="176" fontId="1" fillId="4" borderId="39" xfId="0" applyNumberFormat="1" applyFont="1" applyFill="1" applyBorder="1">
      <alignment vertical="center"/>
    </xf>
    <xf numFmtId="176" fontId="1" fillId="6" borderId="19" xfId="0" applyNumberFormat="1" applyFont="1" applyFill="1" applyBorder="1">
      <alignment vertical="center"/>
    </xf>
    <xf numFmtId="176" fontId="1" fillId="6" borderId="18" xfId="0" applyNumberFormat="1" applyFont="1" applyFill="1" applyBorder="1">
      <alignment vertical="center"/>
    </xf>
    <xf numFmtId="176" fontId="1" fillId="6" borderId="28" xfId="0" applyNumberFormat="1" applyFont="1" applyFill="1" applyBorder="1">
      <alignment vertical="center"/>
    </xf>
    <xf numFmtId="176" fontId="1" fillId="6" borderId="30" xfId="0" applyNumberFormat="1" applyFont="1" applyFill="1" applyBorder="1">
      <alignment vertical="center"/>
    </xf>
    <xf numFmtId="176" fontId="1" fillId="6" borderId="38" xfId="0" applyNumberFormat="1" applyFont="1" applyFill="1" applyBorder="1">
      <alignment vertical="center"/>
    </xf>
    <xf numFmtId="176" fontId="1" fillId="7" borderId="34" xfId="0" applyNumberFormat="1" applyFont="1" applyFill="1" applyBorder="1">
      <alignment vertical="center"/>
    </xf>
    <xf numFmtId="176" fontId="1" fillId="6" borderId="41" xfId="0" applyNumberFormat="1" applyFont="1" applyFill="1" applyBorder="1">
      <alignment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2" xfId="0" applyNumberFormat="1" applyFont="1" applyFill="1" applyBorder="1" applyAlignment="1">
      <alignment horizontal="center" vertical="center" shrinkToFit="1"/>
    </xf>
    <xf numFmtId="176" fontId="1" fillId="0" borderId="16" xfId="0" applyNumberFormat="1" applyFont="1" applyBorder="1">
      <alignment vertical="center"/>
    </xf>
    <xf numFmtId="176" fontId="1" fillId="8" borderId="24" xfId="0" applyNumberFormat="1" applyFont="1" applyFill="1" applyBorder="1" applyAlignment="1">
      <alignment horizontal="centerContinuous" vertical="center"/>
    </xf>
    <xf numFmtId="176" fontId="1" fillId="8" borderId="24" xfId="0" applyNumberFormat="1" applyFont="1" applyFill="1" applyBorder="1" applyAlignment="1">
      <alignment horizontal="center" vertical="center" shrinkToFit="1"/>
    </xf>
    <xf numFmtId="176" fontId="1" fillId="0" borderId="43" xfId="0" applyNumberFormat="1" applyFont="1" applyBorder="1">
      <alignment vertical="center"/>
    </xf>
    <xf numFmtId="176" fontId="1" fillId="8" borderId="24" xfId="0" applyNumberFormat="1" applyFont="1" applyFill="1" applyBorder="1" applyAlignment="1">
      <alignment horizontal="left" vertical="center"/>
    </xf>
    <xf numFmtId="176" fontId="1" fillId="8" borderId="44" xfId="0" applyNumberFormat="1" applyFont="1" applyFill="1" applyBorder="1" applyAlignment="1">
      <alignment horizontal="centerContinuous" vertical="center"/>
    </xf>
    <xf numFmtId="176" fontId="1" fillId="8" borderId="34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/>
    </xf>
  </cellXfs>
  <cellStyles count="2">
    <cellStyle name="標準" xfId="0" builtinId="0"/>
    <cellStyle name="標準_03　医療機関別（許可、稼働）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12304;HP&#12305;R6&#21307;&#30274;&#27231;&#38306;&#21029;&#65288;&#35377;&#21487;&#31292;&#20685;&#30149;&#24202;&#19968;&#35239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許可病床・最大使用病床（診療所）"/>
      <sheetName val="許可病床・最大使用病床（病院）"/>
      <sheetName val="医療機関名（診療所）"/>
      <sheetName val="医療機関名(病院）"/>
      <sheetName val="R６許可・最大使用病床"/>
      <sheetName val="R５・R６増減 "/>
      <sheetName val="⇒(４)"/>
      <sheetName val="R５許可・最大使用病床 "/>
      <sheetName val="R４・R５増減 "/>
      <sheetName val="⇒（3）"/>
      <sheetName val="R4許可・最大使用病床"/>
      <sheetName val="R3・R4増減"/>
      <sheetName val="⇒ (2)"/>
      <sheetName val="R3許可・最大使用病床"/>
      <sheetName val="R2・R3増減"/>
      <sheetName val="⇒"/>
      <sheetName val="R2許可稼働"/>
      <sheetName val="R1・R2増減"/>
    </sheetNames>
    <sheetDataSet>
      <sheetData sheetId="0"/>
      <sheetData sheetId="1"/>
      <sheetData sheetId="2">
        <row r="2">
          <cell r="A2">
            <v>2210210114</v>
          </cell>
          <cell r="B2" t="str">
            <v>臼井医院</v>
          </cell>
        </row>
        <row r="3">
          <cell r="A3">
            <v>2210210080</v>
          </cell>
          <cell r="B3" t="str">
            <v>河井医院</v>
          </cell>
        </row>
        <row r="4">
          <cell r="A4">
            <v>2210210262</v>
          </cell>
          <cell r="B4" t="str">
            <v>のぞみ記念 下田循環器・腎臓クリニック</v>
          </cell>
        </row>
        <row r="5">
          <cell r="A5">
            <v>2215400892</v>
          </cell>
          <cell r="B5" t="str">
            <v>あきやま眼科</v>
          </cell>
        </row>
        <row r="6">
          <cell r="A6">
            <v>2215410263</v>
          </cell>
          <cell r="B6" t="str">
            <v>生駒脳神経クリニック</v>
          </cell>
        </row>
        <row r="7">
          <cell r="A7">
            <v>2215400934</v>
          </cell>
          <cell r="B7" t="str">
            <v>しのはら産科婦人科医院</v>
          </cell>
        </row>
        <row r="8">
          <cell r="A8">
            <v>2215110418</v>
          </cell>
          <cell r="B8" t="str">
            <v>アイ・レディースクリニック</v>
          </cell>
        </row>
        <row r="9">
          <cell r="A9">
            <v>2215110384</v>
          </cell>
          <cell r="B9" t="str">
            <v>医療法人社団峻凌会 やきつべの径診療所</v>
          </cell>
        </row>
        <row r="10">
          <cell r="A10">
            <v>2215110350</v>
          </cell>
          <cell r="B10" t="str">
            <v>前田産科婦人科医院</v>
          </cell>
        </row>
        <row r="11">
          <cell r="A11">
            <v>2215110343</v>
          </cell>
          <cell r="B11" t="str">
            <v>焼津こがわ眼科</v>
          </cell>
        </row>
        <row r="12">
          <cell r="A12">
            <v>2215110178</v>
          </cell>
          <cell r="B12" t="str">
            <v>天野医院</v>
          </cell>
        </row>
        <row r="13">
          <cell r="A13">
            <v>2215110525</v>
          </cell>
          <cell r="B13" t="str">
            <v>志太記念脳神経外科</v>
          </cell>
        </row>
        <row r="14">
          <cell r="A14">
            <v>2215310299</v>
          </cell>
          <cell r="B14" t="str">
            <v>鈴木レディースクリニック</v>
          </cell>
        </row>
        <row r="15">
          <cell r="A15">
            <v>2215301348</v>
          </cell>
          <cell r="B15" t="str">
            <v>いしかわレディースクリニック</v>
          </cell>
        </row>
        <row r="16">
          <cell r="A16">
            <v>2215310661</v>
          </cell>
          <cell r="B16" t="str">
            <v>錦野クリニック</v>
          </cell>
        </row>
        <row r="17">
          <cell r="A17">
            <v>2211110537</v>
          </cell>
          <cell r="B17" t="str">
            <v>関谷レディースクリニック</v>
          </cell>
        </row>
        <row r="18">
          <cell r="A18">
            <v>2211110271</v>
          </cell>
          <cell r="B18" t="str">
            <v>メディトピア沼津・内科クリニック</v>
          </cell>
        </row>
        <row r="19">
          <cell r="A19">
            <v>2211103565</v>
          </cell>
          <cell r="B19" t="str">
            <v>ゆうあいクリニック</v>
          </cell>
        </row>
        <row r="20">
          <cell r="A20">
            <v>2211103946</v>
          </cell>
          <cell r="B20" t="str">
            <v>本田さくら眼科医院</v>
          </cell>
        </row>
        <row r="21">
          <cell r="A21">
            <v>2211103615</v>
          </cell>
          <cell r="B21" t="str">
            <v>香貫医院</v>
          </cell>
        </row>
        <row r="22">
          <cell r="A22">
            <v>2211102872</v>
          </cell>
          <cell r="B22" t="str">
            <v>かぬき岩端医院</v>
          </cell>
        </row>
        <row r="23">
          <cell r="A23">
            <v>2211110685</v>
          </cell>
          <cell r="B23" t="str">
            <v>矢田眼科クリニック</v>
          </cell>
        </row>
        <row r="24">
          <cell r="A24">
            <v>2211110784</v>
          </cell>
          <cell r="B24" t="str">
            <v>小野眼科クリニック</v>
          </cell>
        </row>
        <row r="25">
          <cell r="A25">
            <v>2211110347</v>
          </cell>
          <cell r="B25" t="str">
            <v>望星第一クリニック</v>
          </cell>
        </row>
        <row r="26">
          <cell r="A26">
            <v>2211102625</v>
          </cell>
          <cell r="B26" t="str">
            <v>永野医院</v>
          </cell>
        </row>
        <row r="27">
          <cell r="A27">
            <v>2211110701</v>
          </cell>
          <cell r="B27" t="str">
            <v>医療法人社団真養会田沢医院</v>
          </cell>
        </row>
        <row r="28">
          <cell r="A28">
            <v>2211111071</v>
          </cell>
          <cell r="B28" t="str">
            <v>医療法人社団さくら　岩端医院</v>
          </cell>
        </row>
        <row r="29">
          <cell r="A29">
            <v>2211110289</v>
          </cell>
          <cell r="B29" t="str">
            <v>医療法人社団弘仁勝和会 沼津勝和クリニック</v>
          </cell>
        </row>
        <row r="30">
          <cell r="A30">
            <v>2210610354</v>
          </cell>
          <cell r="B30" t="str">
            <v>田中産婦人科医院</v>
          </cell>
        </row>
        <row r="31">
          <cell r="A31">
            <v>2210610685</v>
          </cell>
          <cell r="B31" t="str">
            <v>三島ゆうレディースクリニック</v>
          </cell>
        </row>
        <row r="32">
          <cell r="A32">
            <v>2211210469</v>
          </cell>
          <cell r="B32" t="str">
            <v>公益社団法人有隣厚生会共立産婦人科医院</v>
          </cell>
        </row>
        <row r="33">
          <cell r="A33">
            <v>2211210378</v>
          </cell>
          <cell r="B33" t="str">
            <v>前田脳神経外科</v>
          </cell>
        </row>
        <row r="34">
          <cell r="A34">
            <v>2211410051</v>
          </cell>
          <cell r="B34" t="str">
            <v>医療法人社団徳優会 かやま産科婦人科医院</v>
          </cell>
        </row>
        <row r="35">
          <cell r="A35">
            <v>2211410127</v>
          </cell>
          <cell r="B35" t="str">
            <v>ごとうレディースクリニック</v>
          </cell>
        </row>
        <row r="36">
          <cell r="A36">
            <v>2211400318</v>
          </cell>
          <cell r="B36" t="str">
            <v>高桑医院岩波診療所</v>
          </cell>
        </row>
        <row r="37">
          <cell r="A37">
            <v>2211410069</v>
          </cell>
          <cell r="B37" t="str">
            <v>さくら胃腸科・外科</v>
          </cell>
        </row>
        <row r="38">
          <cell r="A38">
            <v>2211410192</v>
          </cell>
          <cell r="B38" t="str">
            <v>医療法人社団ムラマツクリニックむらまつ眼科医院</v>
          </cell>
        </row>
        <row r="39">
          <cell r="A39">
            <v>2210810038</v>
          </cell>
          <cell r="B39" t="str">
            <v>医療法人財団 玉川会 エムオーエー奥熱海クリニック</v>
          </cell>
        </row>
        <row r="40">
          <cell r="A40">
            <v>2210310427</v>
          </cell>
          <cell r="B40" t="str">
            <v>医療法人社団 浩仁会 矢田眼科医院</v>
          </cell>
        </row>
        <row r="41">
          <cell r="A41">
            <v>2210310500</v>
          </cell>
          <cell r="B41" t="str">
            <v>伊豆函南鈴木内科泌尿器科クリニック</v>
          </cell>
        </row>
        <row r="42">
          <cell r="A42">
            <v>2210310435</v>
          </cell>
          <cell r="B42" t="str">
            <v>三島マタニティクリニック</v>
          </cell>
        </row>
        <row r="43">
          <cell r="A43">
            <v>2210310450</v>
          </cell>
          <cell r="B43" t="str">
            <v>ベビーアンドレディースクリニック山口医院</v>
          </cell>
        </row>
        <row r="44">
          <cell r="A44">
            <v>2210301202</v>
          </cell>
          <cell r="B44" t="str">
            <v>宇野眼科医院</v>
          </cell>
        </row>
        <row r="45">
          <cell r="A45">
            <v>2211310210</v>
          </cell>
          <cell r="B45" t="str">
            <v>遠藤クリニック</v>
          </cell>
        </row>
        <row r="46">
          <cell r="A46">
            <v>2211301383</v>
          </cell>
          <cell r="B46" t="str">
            <v>島田産婦人科医院</v>
          </cell>
        </row>
        <row r="47">
          <cell r="A47">
            <v>2211310269</v>
          </cell>
          <cell r="B47" t="str">
            <v>産婦人科　清稜クリニック</v>
          </cell>
        </row>
        <row r="48">
          <cell r="A48">
            <v>2211310335</v>
          </cell>
          <cell r="B48" t="str">
            <v>ウスイクリニック</v>
          </cell>
        </row>
        <row r="49">
          <cell r="A49">
            <v>2210610545</v>
          </cell>
          <cell r="B49" t="str">
            <v>安達産婦人科クリニック</v>
          </cell>
        </row>
        <row r="50">
          <cell r="A50">
            <v>2217111901</v>
          </cell>
          <cell r="B50" t="str">
            <v>医療法人社団海仁 海谷眼科</v>
          </cell>
        </row>
        <row r="51">
          <cell r="A51">
            <v>2217111489</v>
          </cell>
          <cell r="B51" t="str">
            <v>森下レディースクリニック</v>
          </cell>
        </row>
        <row r="52">
          <cell r="A52">
            <v>2217111588</v>
          </cell>
          <cell r="B52" t="str">
            <v>おおたにレディースクリニック</v>
          </cell>
        </row>
        <row r="53">
          <cell r="A53">
            <v>2217104237</v>
          </cell>
          <cell r="B53" t="str">
            <v>朝岡眼科医院</v>
          </cell>
        </row>
        <row r="54">
          <cell r="A54">
            <v>2217112271</v>
          </cell>
          <cell r="B54" t="str">
            <v>さなるサンクリニック</v>
          </cell>
        </row>
        <row r="55">
          <cell r="A55">
            <v>2217211057</v>
          </cell>
          <cell r="B55" t="str">
            <v>坂の上在宅医療支援医院</v>
          </cell>
        </row>
        <row r="56">
          <cell r="A56">
            <v>2217112164</v>
          </cell>
          <cell r="B56" t="str">
            <v>兼子眼科</v>
          </cell>
        </row>
        <row r="57">
          <cell r="A57">
            <v>2290000124</v>
          </cell>
          <cell r="B57" t="str">
            <v>ＪＡ静岡厚生連 遠州病院 健康管理センター</v>
          </cell>
        </row>
        <row r="58">
          <cell r="A58">
            <v>2217211081</v>
          </cell>
          <cell r="B58" t="str">
            <v>大脇産婦人科医院</v>
          </cell>
        </row>
        <row r="59">
          <cell r="A59">
            <v>2217200761</v>
          </cell>
          <cell r="B59" t="str">
            <v>石垣クリニック</v>
          </cell>
        </row>
        <row r="60">
          <cell r="A60">
            <v>2217111695</v>
          </cell>
          <cell r="B60" t="str">
            <v>石垣内科医院</v>
          </cell>
        </row>
        <row r="61">
          <cell r="A61">
            <v>2217211941</v>
          </cell>
          <cell r="B61" t="str">
            <v>サージセンター</v>
          </cell>
        </row>
        <row r="62">
          <cell r="A62">
            <v>2217112123</v>
          </cell>
          <cell r="B62" t="str">
            <v>青沼眼科</v>
          </cell>
        </row>
        <row r="63">
          <cell r="A63">
            <v>2217210141</v>
          </cell>
          <cell r="B63" t="str">
            <v>ピュアレディースクリニック</v>
          </cell>
        </row>
        <row r="64">
          <cell r="A64">
            <v>2217111109</v>
          </cell>
          <cell r="B64" t="str">
            <v>志都呂クリニック</v>
          </cell>
        </row>
        <row r="65">
          <cell r="A65">
            <v>2217111596</v>
          </cell>
          <cell r="B65" t="str">
            <v>医療法人社団新風会 丸山クリニック</v>
          </cell>
        </row>
        <row r="66">
          <cell r="A66">
            <v>2217105721</v>
          </cell>
          <cell r="B66" t="str">
            <v>賛育産婦人科医院</v>
          </cell>
        </row>
        <row r="67">
          <cell r="A67">
            <v>2217210075</v>
          </cell>
          <cell r="B67" t="str">
            <v>医療法人社団真愛かおり会 こぼり整形外科クリニック</v>
          </cell>
        </row>
        <row r="68">
          <cell r="A68">
            <v>2217210844</v>
          </cell>
          <cell r="B68" t="str">
            <v>木村産科・婦人科</v>
          </cell>
        </row>
        <row r="69">
          <cell r="A69">
            <v>2218110134</v>
          </cell>
          <cell r="B69" t="str">
            <v>医療法人社団気賀渥美医院</v>
          </cell>
        </row>
        <row r="70">
          <cell r="A70">
            <v>2218110241</v>
          </cell>
          <cell r="B70" t="str">
            <v>医療法人精粋会 細江クリニック</v>
          </cell>
        </row>
        <row r="71">
          <cell r="A71">
            <v>2217111604</v>
          </cell>
          <cell r="B71" t="str">
            <v>社会福祉法人聖隷福祉事業団聖隷予防検診センター</v>
          </cell>
        </row>
        <row r="72">
          <cell r="A72">
            <v>2218310247</v>
          </cell>
          <cell r="B72" t="str">
            <v>西坂整形外科</v>
          </cell>
        </row>
        <row r="73">
          <cell r="A73">
            <v>2218310320</v>
          </cell>
          <cell r="B73" t="str">
            <v>浜名クリニック</v>
          </cell>
        </row>
        <row r="74">
          <cell r="A74">
            <v>2218310114</v>
          </cell>
          <cell r="B74" t="str">
            <v>石井第一産科婦人科クリニック</v>
          </cell>
        </row>
        <row r="75">
          <cell r="A75">
            <v>2218310098</v>
          </cell>
          <cell r="B75" t="str">
            <v>宮口こんどうクリニック</v>
          </cell>
        </row>
        <row r="76">
          <cell r="A76">
            <v>2218310338</v>
          </cell>
          <cell r="B76" t="str">
            <v>さとうクリニック</v>
          </cell>
        </row>
        <row r="77">
          <cell r="A77">
            <v>2218300537</v>
          </cell>
          <cell r="B77" t="str">
            <v>服部医院</v>
          </cell>
        </row>
        <row r="78">
          <cell r="A78">
            <v>2216510038</v>
          </cell>
          <cell r="B78" t="str">
            <v>天竜厚生会診療所</v>
          </cell>
        </row>
        <row r="79">
          <cell r="A79">
            <v>2214111300</v>
          </cell>
          <cell r="B79" t="str">
            <v>清水産婦人科クリニック</v>
          </cell>
        </row>
        <row r="80">
          <cell r="A80">
            <v>2214111094</v>
          </cell>
          <cell r="B80" t="str">
            <v>三枝クリニック肛門科</v>
          </cell>
        </row>
        <row r="81">
          <cell r="A81">
            <v>2214210870</v>
          </cell>
          <cell r="B81" t="str">
            <v>医療法人財団 健康睡眠会 静岡睡眠メディカルクリニック</v>
          </cell>
        </row>
        <row r="82">
          <cell r="A82">
            <v>2214210052</v>
          </cell>
          <cell r="B82" t="str">
            <v>静岡市国民健康保険井川診療所</v>
          </cell>
        </row>
        <row r="83">
          <cell r="A83">
            <v>2214211761</v>
          </cell>
          <cell r="B83" t="str">
            <v>依藤産婦人科医院</v>
          </cell>
        </row>
        <row r="84">
          <cell r="A84">
            <v>2214111359</v>
          </cell>
          <cell r="B84" t="str">
            <v>南波眼科</v>
          </cell>
        </row>
        <row r="85">
          <cell r="A85">
            <v>2214110856</v>
          </cell>
          <cell r="B85" t="str">
            <v>石川眼科医院</v>
          </cell>
        </row>
        <row r="86">
          <cell r="A86">
            <v>2214111698</v>
          </cell>
          <cell r="B86" t="str">
            <v>富松レディスクリニック</v>
          </cell>
        </row>
        <row r="87">
          <cell r="A87">
            <v>2214106045</v>
          </cell>
          <cell r="B87" t="str">
            <v>イイダ眼科医院</v>
          </cell>
        </row>
        <row r="88">
          <cell r="A88">
            <v>2214200137</v>
          </cell>
          <cell r="B88" t="str">
            <v>今井産科婦人科クリニック</v>
          </cell>
        </row>
        <row r="89">
          <cell r="A89">
            <v>2214112084</v>
          </cell>
          <cell r="B89" t="str">
            <v>福間産婦人科クリニック</v>
          </cell>
        </row>
        <row r="90">
          <cell r="A90">
            <v>2214211282</v>
          </cell>
          <cell r="B90" t="str">
            <v>くさなぎマタニティクリニック</v>
          </cell>
        </row>
        <row r="91">
          <cell r="A91">
            <v>2214111078</v>
          </cell>
          <cell r="B91" t="str">
            <v>やなぎだ眼科医院</v>
          </cell>
        </row>
        <row r="92">
          <cell r="A92">
            <v>2214211704</v>
          </cell>
          <cell r="B92" t="str">
            <v>医療法人社団豊栄会 きゅう眼科医院</v>
          </cell>
        </row>
        <row r="93">
          <cell r="A93">
            <v>2214210524</v>
          </cell>
          <cell r="B93" t="str">
            <v>医療法人社団 ケイスリーエム まりこレディスクリニック</v>
          </cell>
        </row>
        <row r="94">
          <cell r="A94">
            <v>2213210350</v>
          </cell>
          <cell r="B94" t="str">
            <v>庄司産婦人科</v>
          </cell>
        </row>
        <row r="95">
          <cell r="A95">
            <v>2213210707</v>
          </cell>
          <cell r="B95" t="str">
            <v>中村眼科医院</v>
          </cell>
        </row>
        <row r="96">
          <cell r="A96">
            <v>2213202944</v>
          </cell>
          <cell r="B96" t="str">
            <v>福地外科循環器科医院</v>
          </cell>
        </row>
        <row r="97">
          <cell r="A97">
            <v>2214210730</v>
          </cell>
          <cell r="B97" t="str">
            <v>浦島メディカルクリニック</v>
          </cell>
        </row>
        <row r="98">
          <cell r="A98">
            <v>2214210755</v>
          </cell>
          <cell r="B98" t="str">
            <v>おおいしレディースクリニック</v>
          </cell>
        </row>
        <row r="99">
          <cell r="A99">
            <v>2216910022</v>
          </cell>
          <cell r="B99" t="str">
            <v>産婦人科西垣エーアールティークリニック</v>
          </cell>
        </row>
        <row r="100">
          <cell r="A100">
            <v>2216910253</v>
          </cell>
          <cell r="B100" t="str">
            <v>医療法人社団富士ヶ丘　富士ヶ丘内科</v>
          </cell>
        </row>
        <row r="101">
          <cell r="A101">
            <v>2216910121</v>
          </cell>
          <cell r="B101" t="str">
            <v>あんずクリニック産婦人科</v>
          </cell>
        </row>
        <row r="102">
          <cell r="A102">
            <v>2216910089</v>
          </cell>
          <cell r="B102" t="str">
            <v>ハートセンター磐田</v>
          </cell>
        </row>
        <row r="103">
          <cell r="A103">
            <v>2216910105</v>
          </cell>
          <cell r="B103" t="str">
            <v>磐田メイツ睡眠クリニック</v>
          </cell>
        </row>
        <row r="104">
          <cell r="A104">
            <v>2217410048</v>
          </cell>
          <cell r="B104" t="str">
            <v>クリニックさくら</v>
          </cell>
        </row>
        <row r="105">
          <cell r="A105">
            <v>2217410014</v>
          </cell>
          <cell r="B105" t="str">
            <v>かけ川海谷眼科</v>
          </cell>
        </row>
        <row r="106">
          <cell r="A106">
            <v>2216210274</v>
          </cell>
          <cell r="B106" t="str">
            <v>アザレアベルクリニック</v>
          </cell>
        </row>
        <row r="107">
          <cell r="A107">
            <v>2217300074</v>
          </cell>
          <cell r="B107" t="str">
            <v>ふくろい旭眼科クリニック</v>
          </cell>
        </row>
        <row r="108">
          <cell r="A108">
            <v>2217310123</v>
          </cell>
          <cell r="B108" t="str">
            <v>ふくろいマタニティクリニック</v>
          </cell>
        </row>
        <row r="109">
          <cell r="A109">
            <v>2216110235</v>
          </cell>
          <cell r="B109" t="str">
            <v>小野澤医院</v>
          </cell>
        </row>
        <row r="110">
          <cell r="A110">
            <v>2216110185</v>
          </cell>
          <cell r="B110" t="str">
            <v>松下産婦人科医院</v>
          </cell>
        </row>
        <row r="111">
          <cell r="A111">
            <v>2210501314</v>
          </cell>
          <cell r="B111" t="str">
            <v>安井医院</v>
          </cell>
        </row>
        <row r="112">
          <cell r="A112">
            <v>2210410342</v>
          </cell>
          <cell r="B112" t="str">
            <v>はぁとふる内科・泌尿器科 伊豆高原</v>
          </cell>
        </row>
        <row r="113">
          <cell r="A113">
            <v>2210410425</v>
          </cell>
          <cell r="B113" t="str">
            <v>上山レディースクリニック</v>
          </cell>
        </row>
        <row r="114">
          <cell r="A114">
            <v>2210400871</v>
          </cell>
          <cell r="B114" t="str">
            <v>佐藤産婦人科医院</v>
          </cell>
        </row>
        <row r="115">
          <cell r="A115">
            <v>2210410102</v>
          </cell>
          <cell r="B115" t="str">
            <v>医療法人社団望洋会 横山医院</v>
          </cell>
        </row>
        <row r="116">
          <cell r="A116">
            <v>2210410045</v>
          </cell>
          <cell r="B116" t="str">
            <v>伊豆高原ゆうゆうの里診療所</v>
          </cell>
        </row>
        <row r="117">
          <cell r="A117">
            <v>2212110114</v>
          </cell>
          <cell r="B117" t="str">
            <v>指出泌尿器科</v>
          </cell>
        </row>
        <row r="118">
          <cell r="A118">
            <v>2212110411</v>
          </cell>
          <cell r="B118" t="str">
            <v>富士宮中央クリニック</v>
          </cell>
        </row>
        <row r="119">
          <cell r="A119">
            <v>2212110254</v>
          </cell>
          <cell r="B119" t="str">
            <v>小田部産婦人科医院</v>
          </cell>
        </row>
        <row r="120">
          <cell r="A120">
            <v>2212110601</v>
          </cell>
          <cell r="B120" t="str">
            <v>片桐整形外科</v>
          </cell>
        </row>
        <row r="121">
          <cell r="A121">
            <v>2212110478</v>
          </cell>
          <cell r="B121" t="str">
            <v>医療法人社団優仁会協愛医院</v>
          </cell>
        </row>
        <row r="122">
          <cell r="A122">
            <v>2212310904</v>
          </cell>
          <cell r="B122" t="str">
            <v>花崎眼科医院</v>
          </cell>
        </row>
        <row r="123">
          <cell r="A123">
            <v>2212311233</v>
          </cell>
          <cell r="B123" t="str">
            <v>富士レディースクリニック</v>
          </cell>
        </row>
        <row r="124">
          <cell r="A124">
            <v>2212310821</v>
          </cell>
          <cell r="B124" t="str">
            <v>武田産婦人科医院</v>
          </cell>
        </row>
        <row r="125">
          <cell r="A125">
            <v>2212310763</v>
          </cell>
          <cell r="B125" t="str">
            <v>宮崎クリニック</v>
          </cell>
        </row>
        <row r="126">
          <cell r="A126">
            <v>2212310359</v>
          </cell>
          <cell r="B126" t="str">
            <v>加藤医院</v>
          </cell>
        </row>
        <row r="127">
          <cell r="A127">
            <v>2212310748</v>
          </cell>
          <cell r="B127" t="str">
            <v>医療法人社団マタニティー・スクウェア たむらレディース・クリニック</v>
          </cell>
        </row>
        <row r="128">
          <cell r="A128">
            <v>2212310185</v>
          </cell>
          <cell r="B128" t="str">
            <v>医療法人社団長寿会　長野医院</v>
          </cell>
        </row>
        <row r="129">
          <cell r="A129">
            <v>2212310433</v>
          </cell>
          <cell r="B129" t="str">
            <v>医療法人社団順栄会 小森眼科クリニック</v>
          </cell>
        </row>
        <row r="130">
          <cell r="A130">
            <v>2212310920</v>
          </cell>
          <cell r="B130" t="str">
            <v>中西眼科クリニック</v>
          </cell>
        </row>
        <row r="131">
          <cell r="A131">
            <v>2212310680</v>
          </cell>
          <cell r="B131" t="str">
            <v>宮下医院</v>
          </cell>
        </row>
        <row r="132">
          <cell r="A132">
            <v>2212310474</v>
          </cell>
          <cell r="B132" t="str">
            <v>中島産婦人科医院</v>
          </cell>
        </row>
        <row r="133">
          <cell r="A133">
            <v>2212310888</v>
          </cell>
          <cell r="B133" t="str">
            <v>池辺クリニック</v>
          </cell>
        </row>
        <row r="134">
          <cell r="A134">
            <v>2212310227</v>
          </cell>
          <cell r="B134" t="str">
            <v>医療法人社団弘仁会 中根クリニック</v>
          </cell>
        </row>
        <row r="135">
          <cell r="A135">
            <v>2217201918</v>
          </cell>
          <cell r="B135" t="str">
            <v>ことみレディースクリニック</v>
          </cell>
        </row>
        <row r="136">
          <cell r="A136">
            <v>2217410147</v>
          </cell>
          <cell r="B136" t="str">
            <v>ティアラウィメンズクリニック</v>
          </cell>
        </row>
        <row r="137">
          <cell r="A137">
            <v>2214203693</v>
          </cell>
          <cell r="B137" t="str">
            <v>たむらウィメンズクリニック</v>
          </cell>
        </row>
        <row r="138">
          <cell r="A138">
            <v>2210200404</v>
          </cell>
          <cell r="B138" t="str">
            <v>小川クリニック</v>
          </cell>
        </row>
      </sheetData>
      <sheetData sheetId="3">
        <row r="2">
          <cell r="A2">
            <v>2210210221</v>
          </cell>
          <cell r="B2" t="str">
            <v>下田メディカルセンター</v>
          </cell>
        </row>
        <row r="3">
          <cell r="A3">
            <v>2210210064</v>
          </cell>
          <cell r="B3" t="str">
            <v>医療法人社団 桑寿会 下田温泉病院</v>
          </cell>
        </row>
        <row r="4">
          <cell r="A4">
            <v>2210110306</v>
          </cell>
          <cell r="B4" t="str">
            <v>医療法人社団康心会 康心会伊豆東部病院</v>
          </cell>
        </row>
        <row r="5">
          <cell r="A5">
            <v>2210110165</v>
          </cell>
          <cell r="B5" t="str">
            <v>医療法人社団健育会 熱川温泉病院</v>
          </cell>
        </row>
        <row r="6">
          <cell r="A6">
            <v>2210110363</v>
          </cell>
          <cell r="B6" t="str">
            <v>公益社団法人 地域医療振興協会 伊豆今井浜病院</v>
          </cell>
        </row>
        <row r="7">
          <cell r="A7">
            <v>2210110249</v>
          </cell>
          <cell r="B7" t="str">
            <v>医療法人社団健育会西伊豆健育会病院</v>
          </cell>
        </row>
        <row r="8">
          <cell r="A8">
            <v>2215460078</v>
          </cell>
          <cell r="B8" t="str">
            <v>島田市立総合医療センター</v>
          </cell>
        </row>
        <row r="9">
          <cell r="A9">
            <v>2215110376</v>
          </cell>
          <cell r="B9" t="str">
            <v>社会医療法人駿甲会コミュニティーホスピタル甲賀病院</v>
          </cell>
        </row>
        <row r="10">
          <cell r="A10">
            <v>2215160058</v>
          </cell>
          <cell r="B10" t="str">
            <v>焼津市立総合病院</v>
          </cell>
        </row>
        <row r="11">
          <cell r="A11">
            <v>2215110202</v>
          </cell>
          <cell r="B11" t="str">
            <v>医療法人社団綾和会 駿河西病院</v>
          </cell>
        </row>
        <row r="12">
          <cell r="A12">
            <v>2215110400</v>
          </cell>
          <cell r="B12" t="str">
            <v>岡本石井病院</v>
          </cell>
        </row>
        <row r="13">
          <cell r="A13">
            <v>2215310109</v>
          </cell>
          <cell r="B13" t="str">
            <v>誠和藤枝病院</v>
          </cell>
        </row>
        <row r="14">
          <cell r="A14">
            <v>2215310281</v>
          </cell>
          <cell r="B14" t="str">
            <v>聖稜リハビリテーション病院</v>
          </cell>
        </row>
        <row r="15">
          <cell r="A15">
            <v>2215310554</v>
          </cell>
          <cell r="B15" t="str">
            <v>藤枝市立総合病院</v>
          </cell>
        </row>
        <row r="16">
          <cell r="A16">
            <v>2215310224</v>
          </cell>
          <cell r="B16" t="str">
            <v>藤枝平成記念病院</v>
          </cell>
        </row>
        <row r="17">
          <cell r="A17">
            <v>2215510120</v>
          </cell>
          <cell r="B17" t="str">
            <v>榛原総合病院</v>
          </cell>
        </row>
        <row r="18">
          <cell r="A18">
            <v>2215510476</v>
          </cell>
          <cell r="B18" t="str">
            <v>医療法人社団 八洲会 はいなん吉田病院</v>
          </cell>
        </row>
        <row r="19">
          <cell r="A19">
            <v>2211110099</v>
          </cell>
          <cell r="B19" t="str">
            <v>公益財団法人復康会 沼津リハビリテーション病院</v>
          </cell>
        </row>
        <row r="20">
          <cell r="A20">
            <v>2211110198</v>
          </cell>
          <cell r="B20" t="str">
            <v>医療法人社団真養会 きせがわ病院</v>
          </cell>
        </row>
        <row r="21">
          <cell r="A21">
            <v>2211110412</v>
          </cell>
          <cell r="B21" t="str">
            <v>医療法人社団親和会 西島病院</v>
          </cell>
        </row>
        <row r="22">
          <cell r="A22">
            <v>2211110966</v>
          </cell>
          <cell r="B22" t="str">
            <v>瀬尾記念慶友病院</v>
          </cell>
        </row>
        <row r="23">
          <cell r="A23">
            <v>2211160011</v>
          </cell>
          <cell r="B23" t="str">
            <v>沼津市立病院</v>
          </cell>
        </row>
        <row r="24">
          <cell r="A24">
            <v>2211110057</v>
          </cell>
          <cell r="B24" t="str">
            <v>一般財団法人 芙蓉協会 聖隷沼津病院</v>
          </cell>
        </row>
        <row r="25">
          <cell r="A25">
            <v>2211110164</v>
          </cell>
          <cell r="B25" t="str">
            <v>医療法人社団賢仁会沼津はまゆう病院</v>
          </cell>
        </row>
        <row r="26">
          <cell r="A26">
            <v>2211110461</v>
          </cell>
          <cell r="B26" t="str">
            <v>医療法人財団フリージア会沼津西病院</v>
          </cell>
        </row>
        <row r="27">
          <cell r="A27">
            <v>2210610180</v>
          </cell>
          <cell r="B27" t="str">
            <v>独立行政法人 地域医療機能推進機構 三島総合病院</v>
          </cell>
        </row>
        <row r="28">
          <cell r="A28">
            <v>2210610347</v>
          </cell>
          <cell r="B28" t="str">
            <v>医療法人社団 静岡健生会 三島共立病院</v>
          </cell>
        </row>
        <row r="29">
          <cell r="A29">
            <v>2210610198</v>
          </cell>
          <cell r="B29" t="str">
            <v>医療法人社団清風会芹沢病院</v>
          </cell>
        </row>
        <row r="30">
          <cell r="A30">
            <v>2210610362</v>
          </cell>
          <cell r="B30" t="str">
            <v>社会医療法人志仁会三島中央病院</v>
          </cell>
        </row>
        <row r="31">
          <cell r="A31">
            <v>2210610230</v>
          </cell>
          <cell r="B31" t="str">
            <v>医療法人社団福仁会 三島東海病院</v>
          </cell>
        </row>
        <row r="32">
          <cell r="A32">
            <v>2211210139</v>
          </cell>
          <cell r="B32" t="str">
            <v>公益社団法人有隣厚生会富士病院</v>
          </cell>
        </row>
        <row r="33">
          <cell r="A33">
            <v>2211210295</v>
          </cell>
          <cell r="B33" t="str">
            <v>医療法人社団 駿栄会 御殿場石川病院</v>
          </cell>
        </row>
        <row r="34">
          <cell r="A34">
            <v>2211210337</v>
          </cell>
          <cell r="B34" t="str">
            <v>御殿場かいせい病院</v>
          </cell>
        </row>
        <row r="35">
          <cell r="A35">
            <v>2219860182</v>
          </cell>
          <cell r="B35" t="str">
            <v>国立駿河療養所</v>
          </cell>
        </row>
        <row r="36">
          <cell r="A36">
            <v>2211210097</v>
          </cell>
          <cell r="B36" t="str">
            <v>一般財団法人神山復生会 神山復生病院</v>
          </cell>
        </row>
        <row r="37">
          <cell r="A37">
            <v>2211210204</v>
          </cell>
          <cell r="B37" t="str">
            <v>社会医療法人 青虎会 フジ虎ノ門整形外科病院</v>
          </cell>
        </row>
        <row r="38">
          <cell r="A38">
            <v>2211210436</v>
          </cell>
          <cell r="B38" t="str">
            <v>公益社団法人有隣厚生会 東部病院</v>
          </cell>
        </row>
        <row r="39">
          <cell r="A39">
            <v>2211410093</v>
          </cell>
          <cell r="B39" t="str">
            <v>医療法人社団榮紀会 東名裾野病院</v>
          </cell>
        </row>
        <row r="40">
          <cell r="A40">
            <v>2211410010</v>
          </cell>
          <cell r="B40" t="str">
            <v>裾野赤十字病院</v>
          </cell>
        </row>
        <row r="41">
          <cell r="A41">
            <v>2210310476</v>
          </cell>
          <cell r="B41" t="str">
            <v>医療法人社団同仁会 中島病院</v>
          </cell>
        </row>
        <row r="42">
          <cell r="A42">
            <v>2210310179</v>
          </cell>
          <cell r="B42" t="str">
            <v>ＪＡ静岡厚生連中伊豆温泉病院</v>
          </cell>
        </row>
        <row r="43">
          <cell r="A43">
            <v>2210310203</v>
          </cell>
          <cell r="B43" t="str">
            <v>農協共済中伊豆リハビリテーションセンター</v>
          </cell>
        </row>
        <row r="44">
          <cell r="A44">
            <v>2210310062</v>
          </cell>
          <cell r="B44" t="str">
            <v>伊豆赤十字病院</v>
          </cell>
        </row>
        <row r="45">
          <cell r="A45">
            <v>2210710048</v>
          </cell>
          <cell r="B45" t="str">
            <v>医療法人全心会 伊豆慶友病院</v>
          </cell>
        </row>
        <row r="46">
          <cell r="A46">
            <v>2210810061</v>
          </cell>
          <cell r="B46" t="str">
            <v>伊豆医療福祉センター</v>
          </cell>
        </row>
        <row r="47">
          <cell r="A47">
            <v>2210310393</v>
          </cell>
          <cell r="B47" t="str">
            <v>長岡リハビリテーション病院</v>
          </cell>
        </row>
        <row r="48">
          <cell r="A48">
            <v>2210310252</v>
          </cell>
          <cell r="B48" t="str">
            <v>医療法人社団慈広会記念病院</v>
          </cell>
        </row>
        <row r="49">
          <cell r="A49">
            <v>2210310112</v>
          </cell>
          <cell r="B49" t="str">
            <v>伊豆韮山温泉病院</v>
          </cell>
        </row>
        <row r="50">
          <cell r="A50">
            <v>2210310245</v>
          </cell>
          <cell r="B50" t="str">
            <v>伊豆保健医療センター</v>
          </cell>
        </row>
        <row r="51">
          <cell r="A51">
            <v>2210310146</v>
          </cell>
          <cell r="B51" t="str">
            <v>順天堂大学医学部附属静岡病院</v>
          </cell>
        </row>
        <row r="52">
          <cell r="A52">
            <v>2210360273</v>
          </cell>
          <cell r="B52" t="str">
            <v>ＮＴＴ東日本伊豆病院</v>
          </cell>
        </row>
        <row r="53">
          <cell r="A53">
            <v>2210310237</v>
          </cell>
          <cell r="B53" t="str">
            <v>医療法人新光会伊豆平和病院</v>
          </cell>
        </row>
        <row r="54">
          <cell r="A54">
            <v>2219710015</v>
          </cell>
          <cell r="B54" t="str">
            <v>独立行政法人国立病院機構静岡医療センター</v>
          </cell>
        </row>
        <row r="55">
          <cell r="A55">
            <v>2211310129</v>
          </cell>
          <cell r="B55" t="str">
            <v>医療法人社団宏和会 岡村記念病院</v>
          </cell>
        </row>
        <row r="56">
          <cell r="A56">
            <v>2211310202</v>
          </cell>
          <cell r="B56" t="str">
            <v>静岡県立静岡がんセンター</v>
          </cell>
        </row>
        <row r="57">
          <cell r="A57">
            <v>2211310418</v>
          </cell>
          <cell r="B57" t="str">
            <v>医療法人社団 聡誠会 池田病院</v>
          </cell>
        </row>
        <row r="58">
          <cell r="A58">
            <v>2211310152</v>
          </cell>
          <cell r="B58" t="str">
            <v>自衛隊富士病院</v>
          </cell>
        </row>
        <row r="59">
          <cell r="A59">
            <v>2211310160</v>
          </cell>
          <cell r="B59" t="str">
            <v>公益社団法人 有隣厚生会 富士小山病院</v>
          </cell>
        </row>
        <row r="60">
          <cell r="A60">
            <v>2217110507</v>
          </cell>
          <cell r="B60" t="str">
            <v>医療法人社団新風会丸山病院</v>
          </cell>
        </row>
        <row r="61">
          <cell r="A61">
            <v>2217110465</v>
          </cell>
          <cell r="B61" t="str">
            <v>浜松医療センター</v>
          </cell>
        </row>
        <row r="62">
          <cell r="A62">
            <v>2217110861</v>
          </cell>
          <cell r="B62" t="str">
            <v>社会福祉法人聖隷福祉事業団総合病院聖隷浜松病院</v>
          </cell>
        </row>
        <row r="63">
          <cell r="A63">
            <v>2217110069</v>
          </cell>
          <cell r="B63" t="str">
            <v>JA静岡厚生連遠州病院</v>
          </cell>
        </row>
        <row r="64">
          <cell r="A64">
            <v>2217111802</v>
          </cell>
          <cell r="B64" t="str">
            <v>浜松市リハビリテーション病院</v>
          </cell>
        </row>
        <row r="65">
          <cell r="A65">
            <v>2219610488</v>
          </cell>
          <cell r="B65" t="str">
            <v>浜松医科大学医学部附属病院</v>
          </cell>
        </row>
        <row r="66">
          <cell r="A66">
            <v>2217110440</v>
          </cell>
          <cell r="B66" t="str">
            <v>独立行政法人労働者健康安全機構 浜松労災病院</v>
          </cell>
        </row>
        <row r="67">
          <cell r="A67">
            <v>2217111703</v>
          </cell>
          <cell r="B67" t="str">
            <v>浜松北病院</v>
          </cell>
        </row>
        <row r="68">
          <cell r="A68">
            <v>2217210851</v>
          </cell>
          <cell r="B68" t="str">
            <v>かば記念病院</v>
          </cell>
        </row>
        <row r="69">
          <cell r="A69">
            <v>2217110549</v>
          </cell>
          <cell r="B69" t="str">
            <v>医療法人社団一穂会 西山病院</v>
          </cell>
        </row>
        <row r="70">
          <cell r="A70">
            <v>2217110838</v>
          </cell>
          <cell r="B70" t="str">
            <v>医療法人社団松愛会松田病院</v>
          </cell>
        </row>
        <row r="71">
          <cell r="A71">
            <v>2217112016</v>
          </cell>
          <cell r="B71" t="str">
            <v>常葉大学リハビリテーション病院</v>
          </cell>
        </row>
        <row r="72">
          <cell r="A72">
            <v>2217210117</v>
          </cell>
          <cell r="B72" t="str">
            <v>医療法人社団綾和会 浜松南病院</v>
          </cell>
        </row>
        <row r="73">
          <cell r="A73">
            <v>2217110432</v>
          </cell>
          <cell r="B73" t="str">
            <v>医療法人弘遠会　すずかけセントラル病院</v>
          </cell>
        </row>
        <row r="74">
          <cell r="A74">
            <v>2217112008</v>
          </cell>
          <cell r="B74" t="str">
            <v>平安の森記念病院</v>
          </cell>
        </row>
        <row r="75">
          <cell r="A75">
            <v>2218110043</v>
          </cell>
          <cell r="B75" t="str">
            <v>引佐赤十字病院</v>
          </cell>
        </row>
        <row r="76">
          <cell r="A76">
            <v>2217210646</v>
          </cell>
          <cell r="B76" t="str">
            <v>医療法人 豊岡会 浜松とよおか病院</v>
          </cell>
        </row>
        <row r="77">
          <cell r="A77">
            <v>2217160205</v>
          </cell>
          <cell r="B77" t="str">
            <v>社会福祉法人 聖隷福祉事業団 総合病院 聖隷三方原病院</v>
          </cell>
        </row>
        <row r="78">
          <cell r="A78">
            <v>2217210471</v>
          </cell>
          <cell r="B78" t="str">
            <v>十全記念病院</v>
          </cell>
        </row>
        <row r="79">
          <cell r="A79">
            <v>2218310262</v>
          </cell>
          <cell r="B79" t="str">
            <v>医療法人社団 誠心会 浜北さくら台病院</v>
          </cell>
        </row>
        <row r="80">
          <cell r="A80">
            <v>2217110051</v>
          </cell>
          <cell r="B80" t="str">
            <v>浜松赤十字病院</v>
          </cell>
        </row>
        <row r="81">
          <cell r="A81">
            <v>2219810088</v>
          </cell>
          <cell r="B81" t="str">
            <v>独立行政法人国立病院機構 天竜病院</v>
          </cell>
        </row>
        <row r="82">
          <cell r="A82">
            <v>2217210059</v>
          </cell>
          <cell r="B82" t="str">
            <v>医療法人社団三誠会 北斗わかば病院</v>
          </cell>
        </row>
        <row r="83">
          <cell r="A83">
            <v>2216610135</v>
          </cell>
          <cell r="B83" t="str">
            <v>浜松市国民健康保険 佐久間病院</v>
          </cell>
        </row>
        <row r="84">
          <cell r="A84">
            <v>2216510061</v>
          </cell>
          <cell r="B84" t="str">
            <v>医療法人弘遠会 天竜すずかけ病院</v>
          </cell>
        </row>
        <row r="85">
          <cell r="A85">
            <v>2218410138</v>
          </cell>
          <cell r="B85" t="str">
            <v>市立湖西病院</v>
          </cell>
        </row>
        <row r="86">
          <cell r="A86">
            <v>2218410179</v>
          </cell>
          <cell r="B86" t="str">
            <v>医療法人宝美会 浜名病院</v>
          </cell>
        </row>
        <row r="87">
          <cell r="A87">
            <v>2214211225</v>
          </cell>
          <cell r="B87" t="str">
            <v>医療法人社団 清明会 静岡富沢病院</v>
          </cell>
        </row>
        <row r="88">
          <cell r="A88">
            <v>2214210235</v>
          </cell>
          <cell r="B88" t="str">
            <v>しずおか整形外科病院</v>
          </cell>
        </row>
        <row r="89">
          <cell r="A89">
            <v>2219810096</v>
          </cell>
          <cell r="B89" t="str">
            <v>独立行政法人国立病院機構静岡てんかん・神経医療センター</v>
          </cell>
        </row>
        <row r="90">
          <cell r="A90">
            <v>2214210789</v>
          </cell>
          <cell r="B90" t="str">
            <v>静岡県立こども病院</v>
          </cell>
        </row>
        <row r="91">
          <cell r="A91">
            <v>2214211332</v>
          </cell>
          <cell r="B91" t="str">
            <v>静岡市立静岡病院</v>
          </cell>
        </row>
        <row r="92">
          <cell r="A92">
            <v>2214110039</v>
          </cell>
          <cell r="B92" t="str">
            <v>ＪＡ静岡厚生連静岡厚生病院</v>
          </cell>
        </row>
        <row r="93">
          <cell r="A93">
            <v>2214160075</v>
          </cell>
          <cell r="B93" t="str">
            <v>静岡赤十字病院</v>
          </cell>
        </row>
        <row r="94">
          <cell r="A94">
            <v>2214210243</v>
          </cell>
          <cell r="B94" t="str">
            <v>静清リハビリテーション病院</v>
          </cell>
        </row>
        <row r="95">
          <cell r="A95">
            <v>2214111763</v>
          </cell>
          <cell r="B95" t="str">
            <v>医療法人社団清明会 静岡リハビリテーション病院</v>
          </cell>
        </row>
        <row r="96">
          <cell r="A96">
            <v>2214210318</v>
          </cell>
          <cell r="B96" t="str">
            <v>重症心身障害児施設 つばさ静岡</v>
          </cell>
        </row>
        <row r="97">
          <cell r="A97">
            <v>2214210771</v>
          </cell>
          <cell r="B97" t="str">
            <v>静岡県立総合病院</v>
          </cell>
        </row>
        <row r="98">
          <cell r="A98">
            <v>2214111847</v>
          </cell>
          <cell r="B98" t="str">
            <v>医療法人社団健正会静岡アオイ病院</v>
          </cell>
        </row>
        <row r="99">
          <cell r="A99">
            <v>2214110450</v>
          </cell>
          <cell r="B99" t="str">
            <v>静岡瀬名病院</v>
          </cell>
        </row>
        <row r="100">
          <cell r="A100">
            <v>2214111730</v>
          </cell>
          <cell r="B100" t="str">
            <v>医療法人社団宝徳会 小鹿病院</v>
          </cell>
        </row>
        <row r="101">
          <cell r="A101">
            <v>2214210060</v>
          </cell>
          <cell r="B101" t="str">
            <v>白萩病院</v>
          </cell>
        </row>
        <row r="102">
          <cell r="A102">
            <v>2214210250</v>
          </cell>
          <cell r="B102" t="str">
            <v>医療法人徳洲会　静岡徳洲会病院</v>
          </cell>
        </row>
        <row r="103">
          <cell r="A103">
            <v>2214160042</v>
          </cell>
          <cell r="B103" t="str">
            <v>静岡済生会総合病院</v>
          </cell>
        </row>
        <row r="104">
          <cell r="A104">
            <v>2214210029</v>
          </cell>
          <cell r="B104" t="str">
            <v>静岡市立清水病院</v>
          </cell>
        </row>
        <row r="105">
          <cell r="A105">
            <v>2213210137</v>
          </cell>
          <cell r="B105" t="str">
            <v>ＪＡ静岡厚生連清水厚生病院</v>
          </cell>
        </row>
        <row r="106">
          <cell r="A106">
            <v>2213210301</v>
          </cell>
          <cell r="B106" t="str">
            <v>医療法人社団健寿会 山の上病院</v>
          </cell>
        </row>
        <row r="107">
          <cell r="A107">
            <v>2213260108</v>
          </cell>
          <cell r="B107" t="str">
            <v>独立行政法人地域医療機能推進機構 桜ヶ丘病院</v>
          </cell>
        </row>
        <row r="108">
          <cell r="A108">
            <v>2214211167</v>
          </cell>
          <cell r="B108" t="str">
            <v>清水富士山病院</v>
          </cell>
        </row>
        <row r="109">
          <cell r="A109">
            <v>2216710331</v>
          </cell>
          <cell r="B109" t="str">
            <v>医療法人弘遠会 すずかけヘルスケアホスピタル</v>
          </cell>
        </row>
        <row r="110">
          <cell r="A110">
            <v>2216710067</v>
          </cell>
          <cell r="B110" t="str">
            <v>磐田市立総合病院</v>
          </cell>
        </row>
        <row r="111">
          <cell r="A111">
            <v>2216610408</v>
          </cell>
          <cell r="B111" t="str">
            <v>医療法人社団 澄明会 磐南中央病院</v>
          </cell>
        </row>
        <row r="112">
          <cell r="A112">
            <v>2216910030</v>
          </cell>
          <cell r="B112" t="str">
            <v>新都市病院</v>
          </cell>
        </row>
        <row r="113">
          <cell r="A113">
            <v>2216610366</v>
          </cell>
          <cell r="B113" t="str">
            <v>医療法人社団　恵成会　豊田えいせい病院</v>
          </cell>
        </row>
        <row r="114">
          <cell r="A114">
            <v>2216910014</v>
          </cell>
          <cell r="B114" t="str">
            <v>白梅豊岡病院</v>
          </cell>
        </row>
        <row r="115">
          <cell r="A115">
            <v>2216210258</v>
          </cell>
          <cell r="B115" t="str">
            <v>医療法人社団 綾和会 掛川北病院</v>
          </cell>
        </row>
        <row r="116">
          <cell r="A116">
            <v>2217410105</v>
          </cell>
          <cell r="B116" t="str">
            <v>医療法人社団 綾和会 掛川東病院</v>
          </cell>
        </row>
        <row r="117">
          <cell r="A117">
            <v>2217410089</v>
          </cell>
          <cell r="B117" t="str">
            <v>掛川市･袋井市病院企業団立中東遠総合医療センター</v>
          </cell>
        </row>
        <row r="118">
          <cell r="A118">
            <v>2216410163</v>
          </cell>
          <cell r="B118" t="str">
            <v>袋井みつかわ病院</v>
          </cell>
        </row>
        <row r="119">
          <cell r="A119">
            <v>2217310099</v>
          </cell>
          <cell r="B119" t="str">
            <v>袋井市立 聖隷袋井市民病院</v>
          </cell>
        </row>
        <row r="120">
          <cell r="A120">
            <v>2215610011</v>
          </cell>
          <cell r="B120" t="str">
            <v>市立御前崎総合病院</v>
          </cell>
        </row>
        <row r="121">
          <cell r="A121">
            <v>2216110136</v>
          </cell>
          <cell r="B121" t="str">
            <v>菊川市立総合病院</v>
          </cell>
        </row>
        <row r="122">
          <cell r="A122">
            <v>2216310082</v>
          </cell>
          <cell r="B122" t="str">
            <v>公立森町病院</v>
          </cell>
        </row>
        <row r="123">
          <cell r="A123">
            <v>2210510380</v>
          </cell>
          <cell r="B123" t="str">
            <v>医療法人社団伊豆七海会 熱海 海の見える病院</v>
          </cell>
        </row>
        <row r="124">
          <cell r="A124">
            <v>2210510422</v>
          </cell>
          <cell r="B124" t="str">
            <v>社会福祉法人愛誠会 南あたみ第一病院</v>
          </cell>
        </row>
        <row r="125">
          <cell r="A125">
            <v>2210510265</v>
          </cell>
          <cell r="B125" t="str">
            <v>国際医療福祉大学熱海病院</v>
          </cell>
        </row>
        <row r="126">
          <cell r="A126">
            <v>2210510182</v>
          </cell>
          <cell r="B126" t="str">
            <v>医療法人社団伊豆七海会 熱海所記念病院</v>
          </cell>
        </row>
        <row r="127">
          <cell r="A127">
            <v>2210510216</v>
          </cell>
          <cell r="B127" t="str">
            <v>熱海ちとせ病院</v>
          </cell>
        </row>
        <row r="128">
          <cell r="A128">
            <v>2210410276</v>
          </cell>
          <cell r="B128" t="str">
            <v>伊東市民病院</v>
          </cell>
        </row>
        <row r="129">
          <cell r="A129">
            <v>2212110098</v>
          </cell>
          <cell r="B129" t="str">
            <v>富士宮市立病院</v>
          </cell>
        </row>
        <row r="130">
          <cell r="A130">
            <v>2212110577</v>
          </cell>
          <cell r="B130" t="str">
            <v>医療法人社団鵬友会 フジヤマ病院</v>
          </cell>
        </row>
        <row r="131">
          <cell r="A131">
            <v>2212110163</v>
          </cell>
          <cell r="B131" t="str">
            <v>一般財団法人 富士脳障害研究所附属病院</v>
          </cell>
        </row>
        <row r="132">
          <cell r="A132">
            <v>2213110014</v>
          </cell>
          <cell r="B132" t="str">
            <v>共立蒲原総合病院</v>
          </cell>
        </row>
        <row r="133">
          <cell r="A133">
            <v>2212310078</v>
          </cell>
          <cell r="B133" t="str">
            <v>聖隷富士病院</v>
          </cell>
        </row>
        <row r="134">
          <cell r="A134">
            <v>2212310094</v>
          </cell>
          <cell r="B134" t="str">
            <v>富士市立中央病院</v>
          </cell>
        </row>
        <row r="135">
          <cell r="A135">
            <v>2212310599</v>
          </cell>
          <cell r="B135" t="str">
            <v>医療法人財団百葉の会 湖山リハビリテーション病院</v>
          </cell>
        </row>
        <row r="136">
          <cell r="A136">
            <v>2212310383</v>
          </cell>
          <cell r="B136" t="str">
            <v>新富士病院</v>
          </cell>
        </row>
        <row r="137">
          <cell r="A137">
            <v>2212310144</v>
          </cell>
          <cell r="B137" t="str">
            <v>富士整形外科病院</v>
          </cell>
        </row>
        <row r="138">
          <cell r="A138">
            <v>2212310409</v>
          </cell>
          <cell r="B138" t="str">
            <v>医療法人社団秀峰会 川村病院</v>
          </cell>
        </row>
        <row r="139">
          <cell r="A139">
            <v>2212310896</v>
          </cell>
          <cell r="B139" t="str">
            <v>芦川病院</v>
          </cell>
        </row>
        <row r="140">
          <cell r="A140">
            <v>2212310805</v>
          </cell>
          <cell r="B140" t="str">
            <v>富士いきいき病院</v>
          </cell>
        </row>
      </sheetData>
      <sheetData sheetId="4">
        <row r="17">
          <cell r="E17">
            <v>2210210064</v>
          </cell>
          <cell r="F17">
            <v>0</v>
          </cell>
          <cell r="G17">
            <v>0</v>
          </cell>
          <cell r="H17">
            <v>0</v>
          </cell>
          <cell r="I17">
            <v>40</v>
          </cell>
          <cell r="J17">
            <v>0</v>
          </cell>
          <cell r="K17">
            <v>40</v>
          </cell>
          <cell r="L17">
            <v>0</v>
          </cell>
          <cell r="M17">
            <v>0</v>
          </cell>
          <cell r="N17">
            <v>0</v>
          </cell>
          <cell r="O17">
            <v>39</v>
          </cell>
          <cell r="P17">
            <v>0</v>
          </cell>
          <cell r="Q17">
            <v>39</v>
          </cell>
        </row>
        <row r="18">
          <cell r="E18">
            <v>2210210221</v>
          </cell>
          <cell r="F18">
            <v>0</v>
          </cell>
          <cell r="G18">
            <v>97</v>
          </cell>
          <cell r="H18">
            <v>33</v>
          </cell>
          <cell r="I18">
            <v>0</v>
          </cell>
          <cell r="J18">
            <v>0</v>
          </cell>
          <cell r="K18">
            <v>130</v>
          </cell>
          <cell r="L18">
            <v>0</v>
          </cell>
          <cell r="M18">
            <v>79</v>
          </cell>
          <cell r="N18">
            <v>31</v>
          </cell>
          <cell r="O18">
            <v>0</v>
          </cell>
          <cell r="P18">
            <v>0</v>
          </cell>
          <cell r="Q18">
            <v>110</v>
          </cell>
        </row>
        <row r="19">
          <cell r="E19">
            <v>2210110306</v>
          </cell>
          <cell r="F19">
            <v>0</v>
          </cell>
          <cell r="G19">
            <v>40</v>
          </cell>
          <cell r="H19">
            <v>40</v>
          </cell>
          <cell r="I19">
            <v>80</v>
          </cell>
          <cell r="J19">
            <v>0</v>
          </cell>
          <cell r="K19">
            <v>160</v>
          </cell>
          <cell r="L19">
            <v>0</v>
          </cell>
          <cell r="M19">
            <v>40</v>
          </cell>
          <cell r="N19">
            <v>39</v>
          </cell>
          <cell r="O19">
            <v>75</v>
          </cell>
          <cell r="P19">
            <v>0</v>
          </cell>
          <cell r="Q19">
            <v>154</v>
          </cell>
        </row>
        <row r="20">
          <cell r="E20">
            <v>2210110165</v>
          </cell>
          <cell r="F20">
            <v>0</v>
          </cell>
          <cell r="G20">
            <v>0</v>
          </cell>
          <cell r="H20">
            <v>41</v>
          </cell>
          <cell r="I20">
            <v>158</v>
          </cell>
          <cell r="J20">
            <v>0</v>
          </cell>
          <cell r="K20">
            <v>199</v>
          </cell>
          <cell r="L20">
            <v>0</v>
          </cell>
          <cell r="M20">
            <v>0</v>
          </cell>
          <cell r="N20">
            <v>39</v>
          </cell>
          <cell r="O20">
            <v>155</v>
          </cell>
          <cell r="P20">
            <v>0</v>
          </cell>
          <cell r="Q20">
            <v>194</v>
          </cell>
        </row>
        <row r="21">
          <cell r="E21">
            <v>2210110363</v>
          </cell>
          <cell r="F21">
            <v>0</v>
          </cell>
          <cell r="G21">
            <v>54</v>
          </cell>
          <cell r="H21">
            <v>46</v>
          </cell>
          <cell r="I21">
            <v>0</v>
          </cell>
          <cell r="J21">
            <v>0</v>
          </cell>
          <cell r="K21">
            <v>100</v>
          </cell>
          <cell r="L21">
            <v>0</v>
          </cell>
          <cell r="M21">
            <v>45</v>
          </cell>
          <cell r="N21">
            <v>39</v>
          </cell>
          <cell r="O21">
            <v>0</v>
          </cell>
          <cell r="P21">
            <v>0</v>
          </cell>
          <cell r="Q21">
            <v>84</v>
          </cell>
        </row>
        <row r="22">
          <cell r="E22">
            <v>2210110249</v>
          </cell>
          <cell r="F22">
            <v>0</v>
          </cell>
          <cell r="G22">
            <v>36</v>
          </cell>
          <cell r="H22">
            <v>42</v>
          </cell>
          <cell r="I22">
            <v>0</v>
          </cell>
          <cell r="J22">
            <v>0</v>
          </cell>
          <cell r="K22">
            <v>78</v>
          </cell>
          <cell r="L22">
            <v>0</v>
          </cell>
          <cell r="M22">
            <v>36</v>
          </cell>
          <cell r="N22">
            <v>42</v>
          </cell>
          <cell r="O22">
            <v>0</v>
          </cell>
          <cell r="P22">
            <v>0</v>
          </cell>
          <cell r="Q22">
            <v>78</v>
          </cell>
        </row>
        <row r="23">
          <cell r="F23">
            <v>0</v>
          </cell>
          <cell r="G23">
            <v>227</v>
          </cell>
          <cell r="H23">
            <v>202</v>
          </cell>
          <cell r="I23">
            <v>278</v>
          </cell>
          <cell r="J23">
            <v>0</v>
          </cell>
          <cell r="K23">
            <v>707</v>
          </cell>
          <cell r="L23">
            <v>0</v>
          </cell>
          <cell r="M23">
            <v>200</v>
          </cell>
          <cell r="N23">
            <v>190</v>
          </cell>
          <cell r="O23">
            <v>269</v>
          </cell>
          <cell r="P23">
            <v>0</v>
          </cell>
          <cell r="Q23">
            <v>659</v>
          </cell>
        </row>
        <row r="24">
          <cell r="E24">
            <v>2210210262</v>
          </cell>
          <cell r="F24">
            <v>0</v>
          </cell>
          <cell r="G24">
            <v>0</v>
          </cell>
          <cell r="H24">
            <v>15</v>
          </cell>
          <cell r="I24">
            <v>0</v>
          </cell>
          <cell r="J24">
            <v>0</v>
          </cell>
          <cell r="K24">
            <v>15</v>
          </cell>
          <cell r="L24">
            <v>0</v>
          </cell>
          <cell r="M24">
            <v>0</v>
          </cell>
          <cell r="N24">
            <v>15</v>
          </cell>
          <cell r="O24">
            <v>0</v>
          </cell>
          <cell r="P24">
            <v>0</v>
          </cell>
          <cell r="Q24">
            <v>15</v>
          </cell>
        </row>
        <row r="25">
          <cell r="E25">
            <v>2210210114</v>
          </cell>
          <cell r="F25">
            <v>0</v>
          </cell>
          <cell r="G25">
            <v>8</v>
          </cell>
          <cell r="H25">
            <v>0</v>
          </cell>
          <cell r="I25">
            <v>0</v>
          </cell>
          <cell r="J25">
            <v>0</v>
          </cell>
          <cell r="K25">
            <v>8</v>
          </cell>
          <cell r="L25">
            <v>0</v>
          </cell>
          <cell r="M25">
            <v>5</v>
          </cell>
          <cell r="N25">
            <v>0</v>
          </cell>
          <cell r="O25">
            <v>0</v>
          </cell>
          <cell r="P25">
            <v>0</v>
          </cell>
          <cell r="Q25">
            <v>5</v>
          </cell>
        </row>
        <row r="26">
          <cell r="E26">
            <v>2210210080</v>
          </cell>
          <cell r="F26">
            <v>0</v>
          </cell>
          <cell r="G26">
            <v>11</v>
          </cell>
          <cell r="H26">
            <v>0</v>
          </cell>
          <cell r="I26">
            <v>0</v>
          </cell>
          <cell r="J26">
            <v>0</v>
          </cell>
          <cell r="K26">
            <v>11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>
            <v>2210200404</v>
          </cell>
          <cell r="F27">
            <v>0</v>
          </cell>
          <cell r="G27">
            <v>3</v>
          </cell>
          <cell r="H27">
            <v>0</v>
          </cell>
          <cell r="I27">
            <v>0</v>
          </cell>
          <cell r="J27">
            <v>0</v>
          </cell>
          <cell r="K27">
            <v>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>
            <v>0</v>
          </cell>
          <cell r="G28">
            <v>22</v>
          </cell>
          <cell r="H28">
            <v>15</v>
          </cell>
          <cell r="I28">
            <v>0</v>
          </cell>
          <cell r="J28">
            <v>0</v>
          </cell>
          <cell r="K28">
            <v>37</v>
          </cell>
          <cell r="L28">
            <v>0</v>
          </cell>
          <cell r="M28">
            <v>5</v>
          </cell>
          <cell r="N28">
            <v>15</v>
          </cell>
          <cell r="O28">
            <v>0</v>
          </cell>
          <cell r="P28">
            <v>0</v>
          </cell>
          <cell r="Q28">
            <v>20</v>
          </cell>
        </row>
        <row r="29">
          <cell r="F29">
            <v>0</v>
          </cell>
          <cell r="G29">
            <v>249</v>
          </cell>
          <cell r="H29">
            <v>217</v>
          </cell>
          <cell r="I29">
            <v>278</v>
          </cell>
          <cell r="J29">
            <v>0</v>
          </cell>
          <cell r="K29">
            <v>744</v>
          </cell>
          <cell r="L29">
            <v>0</v>
          </cell>
          <cell r="M29">
            <v>205</v>
          </cell>
          <cell r="N29">
            <v>205</v>
          </cell>
          <cell r="O29">
            <v>269</v>
          </cell>
          <cell r="P29">
            <v>0</v>
          </cell>
          <cell r="Q29">
            <v>679</v>
          </cell>
        </row>
        <row r="30">
          <cell r="E30">
            <v>2210510216</v>
          </cell>
          <cell r="F30">
            <v>0</v>
          </cell>
          <cell r="G30">
            <v>0</v>
          </cell>
          <cell r="H30">
            <v>0</v>
          </cell>
          <cell r="I30">
            <v>89</v>
          </cell>
          <cell r="J30">
            <v>0</v>
          </cell>
          <cell r="K30">
            <v>89</v>
          </cell>
          <cell r="L30">
            <v>0</v>
          </cell>
          <cell r="M30">
            <v>0</v>
          </cell>
          <cell r="N30">
            <v>0</v>
          </cell>
          <cell r="O30">
            <v>89</v>
          </cell>
          <cell r="P30">
            <v>0</v>
          </cell>
          <cell r="Q30">
            <v>89</v>
          </cell>
        </row>
        <row r="31">
          <cell r="E31">
            <v>2210510380</v>
          </cell>
          <cell r="F31">
            <v>0</v>
          </cell>
          <cell r="G31">
            <v>0</v>
          </cell>
          <cell r="H31">
            <v>0</v>
          </cell>
          <cell r="I31">
            <v>112</v>
          </cell>
          <cell r="J31">
            <v>0</v>
          </cell>
          <cell r="K31">
            <v>112</v>
          </cell>
          <cell r="L31">
            <v>0</v>
          </cell>
          <cell r="M31">
            <v>0</v>
          </cell>
          <cell r="N31">
            <v>0</v>
          </cell>
          <cell r="O31">
            <v>112</v>
          </cell>
          <cell r="P31">
            <v>0</v>
          </cell>
          <cell r="Q31">
            <v>112</v>
          </cell>
        </row>
        <row r="32">
          <cell r="E32">
            <v>2210510182</v>
          </cell>
          <cell r="F32">
            <v>0</v>
          </cell>
          <cell r="G32">
            <v>96</v>
          </cell>
          <cell r="H32">
            <v>48</v>
          </cell>
          <cell r="I32">
            <v>0</v>
          </cell>
          <cell r="J32">
            <v>0</v>
          </cell>
          <cell r="K32">
            <v>144</v>
          </cell>
          <cell r="L32">
            <v>0</v>
          </cell>
          <cell r="M32">
            <v>95</v>
          </cell>
          <cell r="N32">
            <v>48</v>
          </cell>
          <cell r="O32">
            <v>0</v>
          </cell>
          <cell r="P32">
            <v>0</v>
          </cell>
          <cell r="Q32">
            <v>143</v>
          </cell>
        </row>
        <row r="33">
          <cell r="E33">
            <v>2210510422</v>
          </cell>
          <cell r="F33">
            <v>0</v>
          </cell>
          <cell r="G33">
            <v>0</v>
          </cell>
          <cell r="H33">
            <v>0</v>
          </cell>
          <cell r="I33">
            <v>90</v>
          </cell>
          <cell r="J33">
            <v>20</v>
          </cell>
          <cell r="K33">
            <v>110</v>
          </cell>
          <cell r="L33">
            <v>0</v>
          </cell>
          <cell r="M33">
            <v>0</v>
          </cell>
          <cell r="N33">
            <v>0</v>
          </cell>
          <cell r="O33">
            <v>79</v>
          </cell>
          <cell r="P33">
            <v>0</v>
          </cell>
          <cell r="Q33">
            <v>79</v>
          </cell>
        </row>
        <row r="34">
          <cell r="E34">
            <v>2210510265</v>
          </cell>
          <cell r="F34">
            <v>6</v>
          </cell>
          <cell r="G34">
            <v>232</v>
          </cell>
          <cell r="H34">
            <v>31</v>
          </cell>
          <cell r="I34">
            <v>0</v>
          </cell>
          <cell r="J34">
            <v>0</v>
          </cell>
          <cell r="K34">
            <v>269</v>
          </cell>
          <cell r="L34">
            <v>4</v>
          </cell>
          <cell r="M34">
            <v>199</v>
          </cell>
          <cell r="N34">
            <v>31</v>
          </cell>
          <cell r="O34">
            <v>0</v>
          </cell>
          <cell r="P34">
            <v>0</v>
          </cell>
          <cell r="Q34">
            <v>234</v>
          </cell>
        </row>
        <row r="35">
          <cell r="E35">
            <v>2210410276</v>
          </cell>
          <cell r="F35">
            <v>14</v>
          </cell>
          <cell r="G35">
            <v>194</v>
          </cell>
          <cell r="H35">
            <v>42</v>
          </cell>
          <cell r="I35">
            <v>0</v>
          </cell>
          <cell r="J35">
            <v>0</v>
          </cell>
          <cell r="K35">
            <v>250</v>
          </cell>
          <cell r="L35">
            <v>12</v>
          </cell>
          <cell r="M35">
            <v>171</v>
          </cell>
          <cell r="N35">
            <v>42</v>
          </cell>
          <cell r="O35">
            <v>0</v>
          </cell>
          <cell r="P35">
            <v>0</v>
          </cell>
          <cell r="Q35">
            <v>225</v>
          </cell>
        </row>
        <row r="36">
          <cell r="F36">
            <v>20</v>
          </cell>
          <cell r="G36">
            <v>522</v>
          </cell>
          <cell r="H36">
            <v>121</v>
          </cell>
          <cell r="I36">
            <v>291</v>
          </cell>
          <cell r="J36">
            <v>20</v>
          </cell>
          <cell r="K36">
            <v>974</v>
          </cell>
          <cell r="L36">
            <v>16</v>
          </cell>
          <cell r="M36">
            <v>465</v>
          </cell>
          <cell r="N36">
            <v>121</v>
          </cell>
          <cell r="O36">
            <v>280</v>
          </cell>
          <cell r="P36">
            <v>0</v>
          </cell>
          <cell r="Q36">
            <v>882</v>
          </cell>
        </row>
        <row r="37">
          <cell r="E37">
            <v>2210501314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</v>
          </cell>
          <cell r="K37">
            <v>6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>
            <v>2210410342</v>
          </cell>
          <cell r="F38">
            <v>0</v>
          </cell>
          <cell r="G38">
            <v>19</v>
          </cell>
          <cell r="H38">
            <v>0</v>
          </cell>
          <cell r="I38">
            <v>0</v>
          </cell>
          <cell r="J38">
            <v>0</v>
          </cell>
          <cell r="K38">
            <v>19</v>
          </cell>
          <cell r="L38">
            <v>0</v>
          </cell>
          <cell r="M38">
            <v>13</v>
          </cell>
          <cell r="N38">
            <v>0</v>
          </cell>
          <cell r="O38">
            <v>0</v>
          </cell>
          <cell r="P38">
            <v>0</v>
          </cell>
          <cell r="Q38">
            <v>13</v>
          </cell>
        </row>
        <row r="39">
          <cell r="E39">
            <v>2210410045</v>
          </cell>
          <cell r="F39">
            <v>0</v>
          </cell>
          <cell r="G39">
            <v>0</v>
          </cell>
          <cell r="H39">
            <v>8</v>
          </cell>
          <cell r="I39">
            <v>0</v>
          </cell>
          <cell r="J39">
            <v>0</v>
          </cell>
          <cell r="K39">
            <v>8</v>
          </cell>
          <cell r="L39">
            <v>0</v>
          </cell>
          <cell r="M39">
            <v>0</v>
          </cell>
          <cell r="N39">
            <v>8</v>
          </cell>
          <cell r="O39">
            <v>0</v>
          </cell>
          <cell r="P39">
            <v>0</v>
          </cell>
          <cell r="Q39">
            <v>8</v>
          </cell>
        </row>
        <row r="40">
          <cell r="E40">
            <v>2210410102</v>
          </cell>
          <cell r="F40">
            <v>0</v>
          </cell>
          <cell r="G40">
            <v>0</v>
          </cell>
          <cell r="H40">
            <v>19</v>
          </cell>
          <cell r="I40">
            <v>0</v>
          </cell>
          <cell r="J40">
            <v>0</v>
          </cell>
          <cell r="K40">
            <v>19</v>
          </cell>
          <cell r="L40">
            <v>0</v>
          </cell>
          <cell r="M40">
            <v>0</v>
          </cell>
          <cell r="N40">
            <v>13</v>
          </cell>
          <cell r="O40">
            <v>0</v>
          </cell>
          <cell r="P40">
            <v>0</v>
          </cell>
          <cell r="Q40">
            <v>13</v>
          </cell>
        </row>
        <row r="41">
          <cell r="E41">
            <v>2210400871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4</v>
          </cell>
          <cell r="K41">
            <v>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>
            <v>2210410425</v>
          </cell>
          <cell r="F42">
            <v>0</v>
          </cell>
          <cell r="G42">
            <v>7</v>
          </cell>
          <cell r="H42">
            <v>0</v>
          </cell>
          <cell r="I42">
            <v>0</v>
          </cell>
          <cell r="J42">
            <v>0</v>
          </cell>
          <cell r="K42">
            <v>7</v>
          </cell>
          <cell r="L42">
            <v>0</v>
          </cell>
          <cell r="M42">
            <v>7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</row>
        <row r="43">
          <cell r="F43">
            <v>0</v>
          </cell>
          <cell r="G43">
            <v>26</v>
          </cell>
          <cell r="H43">
            <v>27</v>
          </cell>
          <cell r="I43">
            <v>0</v>
          </cell>
          <cell r="J43">
            <v>10</v>
          </cell>
          <cell r="K43">
            <v>63</v>
          </cell>
          <cell r="L43">
            <v>0</v>
          </cell>
          <cell r="M43">
            <v>20</v>
          </cell>
          <cell r="N43">
            <v>21</v>
          </cell>
          <cell r="O43">
            <v>0</v>
          </cell>
          <cell r="P43">
            <v>0</v>
          </cell>
          <cell r="Q43">
            <v>41</v>
          </cell>
        </row>
        <row r="44">
          <cell r="F44">
            <v>20</v>
          </cell>
          <cell r="G44">
            <v>548</v>
          </cell>
          <cell r="H44">
            <v>148</v>
          </cell>
          <cell r="I44">
            <v>291</v>
          </cell>
          <cell r="J44">
            <v>30</v>
          </cell>
          <cell r="K44">
            <v>1037</v>
          </cell>
          <cell r="L44">
            <v>16</v>
          </cell>
          <cell r="M44">
            <v>485</v>
          </cell>
          <cell r="N44">
            <v>142</v>
          </cell>
          <cell r="O44">
            <v>280</v>
          </cell>
          <cell r="P44">
            <v>0</v>
          </cell>
          <cell r="Q44">
            <v>923</v>
          </cell>
        </row>
        <row r="45">
          <cell r="E45">
            <v>2211110198</v>
          </cell>
          <cell r="F45">
            <v>0</v>
          </cell>
          <cell r="G45">
            <v>0</v>
          </cell>
          <cell r="H45">
            <v>43</v>
          </cell>
          <cell r="I45">
            <v>44</v>
          </cell>
          <cell r="J45">
            <v>0</v>
          </cell>
          <cell r="K45">
            <v>87</v>
          </cell>
          <cell r="L45">
            <v>0</v>
          </cell>
          <cell r="M45">
            <v>0</v>
          </cell>
          <cell r="N45">
            <v>43</v>
          </cell>
          <cell r="O45">
            <v>42</v>
          </cell>
          <cell r="P45">
            <v>0</v>
          </cell>
          <cell r="Q45">
            <v>85</v>
          </cell>
        </row>
        <row r="46">
          <cell r="E46">
            <v>2211110412</v>
          </cell>
          <cell r="F46">
            <v>0</v>
          </cell>
          <cell r="G46">
            <v>150</v>
          </cell>
          <cell r="H46">
            <v>0</v>
          </cell>
          <cell r="I46">
            <v>0</v>
          </cell>
          <cell r="J46">
            <v>0</v>
          </cell>
          <cell r="K46">
            <v>150</v>
          </cell>
          <cell r="L46">
            <v>0</v>
          </cell>
          <cell r="M46">
            <v>150</v>
          </cell>
          <cell r="N46">
            <v>0</v>
          </cell>
          <cell r="O46">
            <v>0</v>
          </cell>
          <cell r="P46">
            <v>0</v>
          </cell>
          <cell r="Q46">
            <v>150</v>
          </cell>
        </row>
        <row r="47">
          <cell r="E47">
            <v>2211110057</v>
          </cell>
          <cell r="F47">
            <v>0</v>
          </cell>
          <cell r="G47">
            <v>198</v>
          </cell>
          <cell r="H47">
            <v>48</v>
          </cell>
          <cell r="I47">
            <v>0</v>
          </cell>
          <cell r="J47">
            <v>0</v>
          </cell>
          <cell r="K47">
            <v>246</v>
          </cell>
          <cell r="L47">
            <v>0</v>
          </cell>
          <cell r="M47">
            <v>195</v>
          </cell>
          <cell r="N47">
            <v>48</v>
          </cell>
          <cell r="O47">
            <v>0</v>
          </cell>
          <cell r="P47">
            <v>0</v>
          </cell>
          <cell r="Q47">
            <v>243</v>
          </cell>
        </row>
        <row r="48">
          <cell r="E48">
            <v>2211110099</v>
          </cell>
          <cell r="F48">
            <v>0</v>
          </cell>
          <cell r="G48">
            <v>0</v>
          </cell>
          <cell r="H48">
            <v>54</v>
          </cell>
          <cell r="I48">
            <v>52</v>
          </cell>
          <cell r="J48">
            <v>0</v>
          </cell>
          <cell r="K48">
            <v>106</v>
          </cell>
          <cell r="L48">
            <v>0</v>
          </cell>
          <cell r="M48">
            <v>0</v>
          </cell>
          <cell r="N48">
            <v>51</v>
          </cell>
          <cell r="O48">
            <v>44</v>
          </cell>
          <cell r="P48">
            <v>0</v>
          </cell>
          <cell r="Q48">
            <v>95</v>
          </cell>
        </row>
        <row r="49">
          <cell r="E49">
            <v>2211160011</v>
          </cell>
          <cell r="F49">
            <v>7</v>
          </cell>
          <cell r="G49">
            <v>380</v>
          </cell>
          <cell r="H49">
            <v>0</v>
          </cell>
          <cell r="I49">
            <v>0</v>
          </cell>
          <cell r="J49">
            <v>0</v>
          </cell>
          <cell r="K49">
            <v>387</v>
          </cell>
          <cell r="L49">
            <v>7</v>
          </cell>
          <cell r="M49">
            <v>307</v>
          </cell>
          <cell r="N49">
            <v>0</v>
          </cell>
          <cell r="O49">
            <v>0</v>
          </cell>
          <cell r="P49">
            <v>0</v>
          </cell>
          <cell r="Q49">
            <v>314</v>
          </cell>
        </row>
        <row r="50">
          <cell r="E50">
            <v>2211110461</v>
          </cell>
          <cell r="F50">
            <v>0</v>
          </cell>
          <cell r="G50">
            <v>0</v>
          </cell>
          <cell r="H50">
            <v>0</v>
          </cell>
          <cell r="I50">
            <v>60</v>
          </cell>
          <cell r="J50">
            <v>0</v>
          </cell>
          <cell r="K50">
            <v>60</v>
          </cell>
          <cell r="L50">
            <v>0</v>
          </cell>
          <cell r="M50">
            <v>0</v>
          </cell>
          <cell r="N50">
            <v>0</v>
          </cell>
          <cell r="O50">
            <v>60</v>
          </cell>
          <cell r="P50">
            <v>0</v>
          </cell>
          <cell r="Q50">
            <v>60</v>
          </cell>
        </row>
        <row r="51">
          <cell r="E51">
            <v>2211110164</v>
          </cell>
          <cell r="F51">
            <v>0</v>
          </cell>
          <cell r="G51">
            <v>0</v>
          </cell>
          <cell r="H51">
            <v>0</v>
          </cell>
          <cell r="I51">
            <v>50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0</v>
          </cell>
          <cell r="O51">
            <v>42</v>
          </cell>
          <cell r="P51">
            <v>0</v>
          </cell>
          <cell r="Q51">
            <v>42</v>
          </cell>
        </row>
        <row r="52">
          <cell r="E52">
            <v>2211110966</v>
          </cell>
          <cell r="F52">
            <v>0</v>
          </cell>
          <cell r="G52">
            <v>32</v>
          </cell>
          <cell r="H52">
            <v>42</v>
          </cell>
          <cell r="I52">
            <v>0</v>
          </cell>
          <cell r="J52">
            <v>0</v>
          </cell>
          <cell r="K52">
            <v>74</v>
          </cell>
          <cell r="L52">
            <v>0</v>
          </cell>
          <cell r="M52">
            <v>31</v>
          </cell>
          <cell r="N52">
            <v>42</v>
          </cell>
          <cell r="O52">
            <v>0</v>
          </cell>
          <cell r="P52">
            <v>0</v>
          </cell>
          <cell r="Q52">
            <v>73</v>
          </cell>
        </row>
        <row r="53">
          <cell r="E53">
            <v>2210610362</v>
          </cell>
          <cell r="F53">
            <v>0</v>
          </cell>
          <cell r="G53">
            <v>111</v>
          </cell>
          <cell r="H53">
            <v>40</v>
          </cell>
          <cell r="I53">
            <v>45</v>
          </cell>
          <cell r="J53">
            <v>0</v>
          </cell>
          <cell r="K53">
            <v>196</v>
          </cell>
          <cell r="L53">
            <v>0</v>
          </cell>
          <cell r="M53">
            <v>111</v>
          </cell>
          <cell r="N53">
            <v>40</v>
          </cell>
          <cell r="O53">
            <v>45</v>
          </cell>
          <cell r="P53">
            <v>0</v>
          </cell>
          <cell r="Q53">
            <v>196</v>
          </cell>
        </row>
        <row r="54">
          <cell r="E54">
            <v>2210610198</v>
          </cell>
          <cell r="F54">
            <v>0</v>
          </cell>
          <cell r="G54">
            <v>0</v>
          </cell>
          <cell r="H54">
            <v>0</v>
          </cell>
          <cell r="I54">
            <v>105</v>
          </cell>
          <cell r="J54">
            <v>0</v>
          </cell>
          <cell r="K54">
            <v>105</v>
          </cell>
          <cell r="L54">
            <v>0</v>
          </cell>
          <cell r="M54">
            <v>0</v>
          </cell>
          <cell r="N54">
            <v>0</v>
          </cell>
          <cell r="O54">
            <v>105</v>
          </cell>
          <cell r="P54">
            <v>0</v>
          </cell>
          <cell r="Q54">
            <v>105</v>
          </cell>
        </row>
        <row r="55">
          <cell r="E55">
            <v>2210610347</v>
          </cell>
          <cell r="F55">
            <v>0</v>
          </cell>
          <cell r="G55">
            <v>0</v>
          </cell>
          <cell r="H55">
            <v>54</v>
          </cell>
          <cell r="I55">
            <v>30</v>
          </cell>
          <cell r="J55">
            <v>0</v>
          </cell>
          <cell r="K55">
            <v>84</v>
          </cell>
          <cell r="L55">
            <v>0</v>
          </cell>
          <cell r="M55">
            <v>0</v>
          </cell>
          <cell r="N55">
            <v>54</v>
          </cell>
          <cell r="O55">
            <v>30</v>
          </cell>
          <cell r="P55">
            <v>0</v>
          </cell>
          <cell r="Q55">
            <v>84</v>
          </cell>
        </row>
        <row r="56">
          <cell r="E56">
            <v>2210610230</v>
          </cell>
          <cell r="F56">
            <v>0</v>
          </cell>
          <cell r="G56">
            <v>0</v>
          </cell>
          <cell r="H56">
            <v>55</v>
          </cell>
          <cell r="I56">
            <v>44</v>
          </cell>
          <cell r="J56">
            <v>0</v>
          </cell>
          <cell r="K56">
            <v>99</v>
          </cell>
          <cell r="L56">
            <v>0</v>
          </cell>
          <cell r="M56">
            <v>0</v>
          </cell>
          <cell r="N56">
            <v>55</v>
          </cell>
          <cell r="O56">
            <v>44</v>
          </cell>
          <cell r="P56">
            <v>0</v>
          </cell>
          <cell r="Q56">
            <v>99</v>
          </cell>
        </row>
        <row r="57">
          <cell r="E57">
            <v>2210610180</v>
          </cell>
          <cell r="F57">
            <v>0</v>
          </cell>
          <cell r="G57">
            <v>109</v>
          </cell>
          <cell r="H57">
            <v>50</v>
          </cell>
          <cell r="I57">
            <v>0</v>
          </cell>
          <cell r="J57">
            <v>0</v>
          </cell>
          <cell r="K57">
            <v>159</v>
          </cell>
          <cell r="L57">
            <v>0</v>
          </cell>
          <cell r="M57">
            <v>108</v>
          </cell>
          <cell r="N57">
            <v>48</v>
          </cell>
          <cell r="O57">
            <v>0</v>
          </cell>
          <cell r="P57">
            <v>0</v>
          </cell>
          <cell r="Q57">
            <v>156</v>
          </cell>
        </row>
        <row r="58">
          <cell r="E58">
            <v>2211210295</v>
          </cell>
          <cell r="F58">
            <v>0</v>
          </cell>
          <cell r="G58">
            <v>0</v>
          </cell>
          <cell r="H58">
            <v>0</v>
          </cell>
          <cell r="I58">
            <v>159</v>
          </cell>
          <cell r="J58">
            <v>0</v>
          </cell>
          <cell r="K58">
            <v>159</v>
          </cell>
          <cell r="L58">
            <v>0</v>
          </cell>
          <cell r="M58">
            <v>0</v>
          </cell>
          <cell r="N58">
            <v>0</v>
          </cell>
          <cell r="O58">
            <v>159</v>
          </cell>
          <cell r="P58">
            <v>0</v>
          </cell>
          <cell r="Q58">
            <v>159</v>
          </cell>
        </row>
        <row r="59">
          <cell r="E59">
            <v>2211210204</v>
          </cell>
          <cell r="F59">
            <v>0</v>
          </cell>
          <cell r="G59">
            <v>127</v>
          </cell>
          <cell r="H59">
            <v>41</v>
          </cell>
          <cell r="I59">
            <v>43</v>
          </cell>
          <cell r="J59">
            <v>0</v>
          </cell>
          <cell r="K59">
            <v>211</v>
          </cell>
          <cell r="L59">
            <v>0</v>
          </cell>
          <cell r="M59">
            <v>127</v>
          </cell>
          <cell r="N59">
            <v>41</v>
          </cell>
          <cell r="O59">
            <v>43</v>
          </cell>
          <cell r="P59">
            <v>0</v>
          </cell>
          <cell r="Q59">
            <v>211</v>
          </cell>
        </row>
        <row r="60">
          <cell r="E60">
            <v>2211210097</v>
          </cell>
          <cell r="F60">
            <v>0</v>
          </cell>
          <cell r="G60">
            <v>0</v>
          </cell>
          <cell r="H60">
            <v>0</v>
          </cell>
          <cell r="I60">
            <v>20</v>
          </cell>
          <cell r="J60">
            <v>0</v>
          </cell>
          <cell r="K60">
            <v>20</v>
          </cell>
          <cell r="L60">
            <v>0</v>
          </cell>
          <cell r="M60">
            <v>0</v>
          </cell>
          <cell r="N60">
            <v>0</v>
          </cell>
          <cell r="O60">
            <v>20</v>
          </cell>
          <cell r="P60">
            <v>0</v>
          </cell>
          <cell r="Q60">
            <v>20</v>
          </cell>
        </row>
        <row r="61">
          <cell r="E61">
            <v>2211210337</v>
          </cell>
          <cell r="F61">
            <v>0</v>
          </cell>
          <cell r="G61">
            <v>0</v>
          </cell>
          <cell r="H61">
            <v>0</v>
          </cell>
          <cell r="I61">
            <v>120</v>
          </cell>
          <cell r="J61">
            <v>0</v>
          </cell>
          <cell r="K61">
            <v>120</v>
          </cell>
          <cell r="L61">
            <v>0</v>
          </cell>
          <cell r="M61">
            <v>0</v>
          </cell>
          <cell r="N61">
            <v>0</v>
          </cell>
          <cell r="O61">
            <v>118</v>
          </cell>
          <cell r="P61">
            <v>0</v>
          </cell>
          <cell r="Q61">
            <v>118</v>
          </cell>
        </row>
        <row r="62">
          <cell r="E62">
            <v>2211210436</v>
          </cell>
          <cell r="F62">
            <v>0</v>
          </cell>
          <cell r="G62">
            <v>60</v>
          </cell>
          <cell r="H62">
            <v>0</v>
          </cell>
          <cell r="I62">
            <v>0</v>
          </cell>
          <cell r="J62">
            <v>0</v>
          </cell>
          <cell r="K62">
            <v>60</v>
          </cell>
          <cell r="L62">
            <v>0</v>
          </cell>
          <cell r="M62">
            <v>60</v>
          </cell>
          <cell r="N62">
            <v>0</v>
          </cell>
          <cell r="O62">
            <v>0</v>
          </cell>
          <cell r="P62">
            <v>0</v>
          </cell>
          <cell r="Q62">
            <v>60</v>
          </cell>
        </row>
        <row r="63">
          <cell r="E63">
            <v>2211210139</v>
          </cell>
          <cell r="F63">
            <v>56</v>
          </cell>
          <cell r="G63">
            <v>52</v>
          </cell>
          <cell r="H63">
            <v>52</v>
          </cell>
          <cell r="I63">
            <v>0</v>
          </cell>
          <cell r="J63">
            <v>0</v>
          </cell>
          <cell r="K63">
            <v>160</v>
          </cell>
          <cell r="L63">
            <v>50</v>
          </cell>
          <cell r="M63">
            <v>49</v>
          </cell>
          <cell r="N63">
            <v>42</v>
          </cell>
          <cell r="O63">
            <v>0</v>
          </cell>
          <cell r="P63">
            <v>0</v>
          </cell>
          <cell r="Q63">
            <v>141</v>
          </cell>
        </row>
        <row r="64">
          <cell r="E64">
            <v>2219860182</v>
          </cell>
          <cell r="F64">
            <v>0</v>
          </cell>
          <cell r="G64">
            <v>0</v>
          </cell>
          <cell r="H64">
            <v>0</v>
          </cell>
          <cell r="I64">
            <v>258</v>
          </cell>
          <cell r="J64">
            <v>0</v>
          </cell>
          <cell r="K64">
            <v>258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</v>
          </cell>
          <cell r="Q64">
            <v>48</v>
          </cell>
        </row>
        <row r="65">
          <cell r="E65">
            <v>2211410093</v>
          </cell>
          <cell r="F65">
            <v>0</v>
          </cell>
          <cell r="G65">
            <v>0</v>
          </cell>
          <cell r="H65">
            <v>0</v>
          </cell>
          <cell r="I65">
            <v>94</v>
          </cell>
          <cell r="J65">
            <v>0</v>
          </cell>
          <cell r="K65">
            <v>94</v>
          </cell>
          <cell r="L65">
            <v>0</v>
          </cell>
          <cell r="M65">
            <v>0</v>
          </cell>
          <cell r="N65">
            <v>0</v>
          </cell>
          <cell r="O65">
            <v>94</v>
          </cell>
          <cell r="P65">
            <v>0</v>
          </cell>
          <cell r="Q65">
            <v>94</v>
          </cell>
        </row>
        <row r="66">
          <cell r="E66">
            <v>2211410010</v>
          </cell>
          <cell r="F66">
            <v>0</v>
          </cell>
          <cell r="G66">
            <v>55</v>
          </cell>
          <cell r="H66">
            <v>49</v>
          </cell>
          <cell r="I66">
            <v>0</v>
          </cell>
          <cell r="J66">
            <v>0</v>
          </cell>
          <cell r="K66">
            <v>104</v>
          </cell>
          <cell r="L66">
            <v>0</v>
          </cell>
          <cell r="M66">
            <v>50</v>
          </cell>
          <cell r="N66">
            <v>46</v>
          </cell>
          <cell r="O66">
            <v>0</v>
          </cell>
          <cell r="P66">
            <v>0</v>
          </cell>
          <cell r="Q66">
            <v>96</v>
          </cell>
        </row>
        <row r="67">
          <cell r="E67">
            <v>2210310179</v>
          </cell>
          <cell r="F67">
            <v>0</v>
          </cell>
          <cell r="G67">
            <v>55</v>
          </cell>
          <cell r="H67">
            <v>173</v>
          </cell>
          <cell r="I67">
            <v>0</v>
          </cell>
          <cell r="J67">
            <v>0</v>
          </cell>
          <cell r="K67">
            <v>228</v>
          </cell>
          <cell r="L67">
            <v>0</v>
          </cell>
          <cell r="M67">
            <v>52</v>
          </cell>
          <cell r="N67">
            <v>165</v>
          </cell>
          <cell r="O67">
            <v>0</v>
          </cell>
          <cell r="P67">
            <v>0</v>
          </cell>
          <cell r="Q67">
            <v>217</v>
          </cell>
        </row>
        <row r="68">
          <cell r="E68">
            <v>2210310062</v>
          </cell>
          <cell r="F68">
            <v>0</v>
          </cell>
          <cell r="G68">
            <v>43</v>
          </cell>
          <cell r="H68">
            <v>0</v>
          </cell>
          <cell r="I68">
            <v>41</v>
          </cell>
          <cell r="J68">
            <v>0</v>
          </cell>
          <cell r="K68">
            <v>84</v>
          </cell>
          <cell r="L68">
            <v>0</v>
          </cell>
          <cell r="M68">
            <v>34</v>
          </cell>
          <cell r="N68">
            <v>0</v>
          </cell>
          <cell r="O68">
            <v>34</v>
          </cell>
          <cell r="P68">
            <v>0</v>
          </cell>
          <cell r="Q68">
            <v>68</v>
          </cell>
        </row>
        <row r="69">
          <cell r="E69">
            <v>2210310476</v>
          </cell>
          <cell r="F69">
            <v>0</v>
          </cell>
          <cell r="G69">
            <v>0</v>
          </cell>
          <cell r="H69">
            <v>0</v>
          </cell>
          <cell r="I69">
            <v>40</v>
          </cell>
          <cell r="J69">
            <v>0</v>
          </cell>
          <cell r="K69">
            <v>40</v>
          </cell>
          <cell r="L69">
            <v>0</v>
          </cell>
          <cell r="M69">
            <v>0</v>
          </cell>
          <cell r="N69">
            <v>0</v>
          </cell>
          <cell r="O69">
            <v>37</v>
          </cell>
          <cell r="P69">
            <v>0</v>
          </cell>
          <cell r="Q69">
            <v>37</v>
          </cell>
        </row>
        <row r="70">
          <cell r="E70">
            <v>2210710048</v>
          </cell>
          <cell r="F70">
            <v>0</v>
          </cell>
          <cell r="G70">
            <v>0</v>
          </cell>
          <cell r="H70">
            <v>0</v>
          </cell>
          <cell r="I70">
            <v>47</v>
          </cell>
          <cell r="J70">
            <v>0</v>
          </cell>
          <cell r="K70">
            <v>47</v>
          </cell>
          <cell r="L70">
            <v>0</v>
          </cell>
          <cell r="M70">
            <v>0</v>
          </cell>
          <cell r="N70">
            <v>0</v>
          </cell>
          <cell r="O70">
            <v>47</v>
          </cell>
          <cell r="P70">
            <v>0</v>
          </cell>
          <cell r="Q70">
            <v>47</v>
          </cell>
        </row>
        <row r="71">
          <cell r="E71">
            <v>2210310203</v>
          </cell>
          <cell r="F71">
            <v>0</v>
          </cell>
          <cell r="G71">
            <v>0</v>
          </cell>
          <cell r="H71">
            <v>110</v>
          </cell>
          <cell r="I71">
            <v>0</v>
          </cell>
          <cell r="J71">
            <v>30</v>
          </cell>
          <cell r="K71">
            <v>140</v>
          </cell>
          <cell r="L71">
            <v>0</v>
          </cell>
          <cell r="M71">
            <v>0</v>
          </cell>
          <cell r="N71">
            <v>96</v>
          </cell>
          <cell r="O71">
            <v>0</v>
          </cell>
          <cell r="P71">
            <v>0</v>
          </cell>
          <cell r="Q71">
            <v>96</v>
          </cell>
        </row>
        <row r="72">
          <cell r="E72">
            <v>2210810061</v>
          </cell>
          <cell r="F72">
            <v>0</v>
          </cell>
          <cell r="G72">
            <v>0</v>
          </cell>
          <cell r="H72">
            <v>0</v>
          </cell>
          <cell r="I72">
            <v>43</v>
          </cell>
          <cell r="J72">
            <v>0</v>
          </cell>
          <cell r="K72">
            <v>43</v>
          </cell>
          <cell r="L72">
            <v>0</v>
          </cell>
          <cell r="M72">
            <v>0</v>
          </cell>
          <cell r="N72">
            <v>0</v>
          </cell>
          <cell r="O72">
            <v>40</v>
          </cell>
          <cell r="P72">
            <v>0</v>
          </cell>
          <cell r="Q72">
            <v>40</v>
          </cell>
        </row>
        <row r="73">
          <cell r="E73">
            <v>2210310112</v>
          </cell>
          <cell r="F73">
            <v>0</v>
          </cell>
          <cell r="G73">
            <v>0</v>
          </cell>
          <cell r="H73">
            <v>0</v>
          </cell>
          <cell r="I73">
            <v>100</v>
          </cell>
          <cell r="J73">
            <v>0</v>
          </cell>
          <cell r="K73">
            <v>100</v>
          </cell>
          <cell r="L73">
            <v>0</v>
          </cell>
          <cell r="M73">
            <v>0</v>
          </cell>
          <cell r="N73">
            <v>0</v>
          </cell>
          <cell r="O73">
            <v>96</v>
          </cell>
          <cell r="P73">
            <v>0</v>
          </cell>
          <cell r="Q73">
            <v>96</v>
          </cell>
        </row>
        <row r="74">
          <cell r="E74">
            <v>2210310245</v>
          </cell>
          <cell r="F74">
            <v>0</v>
          </cell>
          <cell r="G74">
            <v>60</v>
          </cell>
          <cell r="H74">
            <v>0</v>
          </cell>
          <cell r="I74">
            <v>0</v>
          </cell>
          <cell r="J74">
            <v>37</v>
          </cell>
          <cell r="K74">
            <v>97</v>
          </cell>
          <cell r="L74">
            <v>0</v>
          </cell>
          <cell r="M74">
            <v>57</v>
          </cell>
          <cell r="N74">
            <v>0</v>
          </cell>
          <cell r="O74">
            <v>0</v>
          </cell>
          <cell r="P74">
            <v>0</v>
          </cell>
          <cell r="Q74">
            <v>57</v>
          </cell>
        </row>
        <row r="75">
          <cell r="E75">
            <v>2210310252</v>
          </cell>
          <cell r="F75">
            <v>0</v>
          </cell>
          <cell r="G75">
            <v>0</v>
          </cell>
          <cell r="H75">
            <v>0</v>
          </cell>
          <cell r="I75">
            <v>110</v>
          </cell>
          <cell r="J75">
            <v>0</v>
          </cell>
          <cell r="K75">
            <v>110</v>
          </cell>
          <cell r="L75">
            <v>0</v>
          </cell>
          <cell r="M75">
            <v>0</v>
          </cell>
          <cell r="N75">
            <v>0</v>
          </cell>
          <cell r="O75">
            <v>53</v>
          </cell>
          <cell r="P75">
            <v>0</v>
          </cell>
          <cell r="Q75">
            <v>53</v>
          </cell>
        </row>
        <row r="76">
          <cell r="E76">
            <v>2210310146</v>
          </cell>
          <cell r="F76">
            <v>84</v>
          </cell>
          <cell r="G76">
            <v>544</v>
          </cell>
          <cell r="H76">
            <v>0</v>
          </cell>
          <cell r="I76">
            <v>0</v>
          </cell>
          <cell r="J76">
            <v>0</v>
          </cell>
          <cell r="K76">
            <v>628</v>
          </cell>
          <cell r="L76">
            <v>84</v>
          </cell>
          <cell r="M76">
            <v>475</v>
          </cell>
          <cell r="N76">
            <v>0</v>
          </cell>
          <cell r="O76">
            <v>0</v>
          </cell>
          <cell r="P76">
            <v>0</v>
          </cell>
          <cell r="Q76">
            <v>559</v>
          </cell>
        </row>
        <row r="77">
          <cell r="E77">
            <v>2210310393</v>
          </cell>
          <cell r="F77">
            <v>0</v>
          </cell>
          <cell r="G77">
            <v>0</v>
          </cell>
          <cell r="H77">
            <v>0</v>
          </cell>
          <cell r="I77">
            <v>54</v>
          </cell>
          <cell r="J77">
            <v>0</v>
          </cell>
          <cell r="K77">
            <v>54</v>
          </cell>
          <cell r="L77">
            <v>0</v>
          </cell>
          <cell r="M77">
            <v>0</v>
          </cell>
          <cell r="N77">
            <v>0</v>
          </cell>
          <cell r="O77">
            <v>50</v>
          </cell>
          <cell r="P77">
            <v>0</v>
          </cell>
          <cell r="Q77">
            <v>50</v>
          </cell>
        </row>
        <row r="78">
          <cell r="E78">
            <v>2210360273</v>
          </cell>
          <cell r="F78">
            <v>0</v>
          </cell>
          <cell r="G78">
            <v>0</v>
          </cell>
          <cell r="H78">
            <v>150</v>
          </cell>
          <cell r="I78">
            <v>0</v>
          </cell>
          <cell r="J78">
            <v>0</v>
          </cell>
          <cell r="K78">
            <v>150</v>
          </cell>
          <cell r="L78">
            <v>0</v>
          </cell>
          <cell r="M78">
            <v>0</v>
          </cell>
          <cell r="N78">
            <v>149</v>
          </cell>
          <cell r="O78">
            <v>0</v>
          </cell>
          <cell r="P78">
            <v>0</v>
          </cell>
          <cell r="Q78">
            <v>149</v>
          </cell>
        </row>
        <row r="79">
          <cell r="E79">
            <v>2210310237</v>
          </cell>
          <cell r="F79">
            <v>0</v>
          </cell>
          <cell r="G79">
            <v>0</v>
          </cell>
          <cell r="H79">
            <v>0</v>
          </cell>
          <cell r="I79">
            <v>109</v>
          </cell>
          <cell r="J79">
            <v>0</v>
          </cell>
          <cell r="K79">
            <v>109</v>
          </cell>
          <cell r="L79">
            <v>0</v>
          </cell>
          <cell r="M79">
            <v>0</v>
          </cell>
          <cell r="N79">
            <v>0</v>
          </cell>
          <cell r="O79">
            <v>109</v>
          </cell>
          <cell r="P79">
            <v>0</v>
          </cell>
          <cell r="Q79">
            <v>109</v>
          </cell>
        </row>
        <row r="80">
          <cell r="E80">
            <v>2211310129</v>
          </cell>
          <cell r="F80">
            <v>10</v>
          </cell>
          <cell r="G80">
            <v>55</v>
          </cell>
          <cell r="H80">
            <v>0</v>
          </cell>
          <cell r="I80">
            <v>0</v>
          </cell>
          <cell r="J80">
            <v>0</v>
          </cell>
          <cell r="K80">
            <v>65</v>
          </cell>
          <cell r="L80">
            <v>10</v>
          </cell>
          <cell r="M80">
            <v>55</v>
          </cell>
          <cell r="N80">
            <v>0</v>
          </cell>
          <cell r="O80">
            <v>0</v>
          </cell>
          <cell r="P80">
            <v>0</v>
          </cell>
          <cell r="Q80">
            <v>65</v>
          </cell>
        </row>
        <row r="81">
          <cell r="E81">
            <v>2219710015</v>
          </cell>
          <cell r="F81">
            <v>18</v>
          </cell>
          <cell r="G81">
            <v>332</v>
          </cell>
          <cell r="H81">
            <v>0</v>
          </cell>
          <cell r="I81">
            <v>100</v>
          </cell>
          <cell r="J81">
            <v>0</v>
          </cell>
          <cell r="K81">
            <v>450</v>
          </cell>
          <cell r="L81">
            <v>16</v>
          </cell>
          <cell r="M81">
            <v>292</v>
          </cell>
          <cell r="N81">
            <v>0</v>
          </cell>
          <cell r="O81">
            <v>99</v>
          </cell>
          <cell r="P81">
            <v>0</v>
          </cell>
          <cell r="Q81">
            <v>407</v>
          </cell>
        </row>
        <row r="82">
          <cell r="E82">
            <v>2211310202</v>
          </cell>
          <cell r="F82">
            <v>565</v>
          </cell>
          <cell r="G82">
            <v>50</v>
          </cell>
          <cell r="H82">
            <v>0</v>
          </cell>
          <cell r="I82">
            <v>0</v>
          </cell>
          <cell r="J82">
            <v>0</v>
          </cell>
          <cell r="K82">
            <v>615</v>
          </cell>
          <cell r="L82">
            <v>556</v>
          </cell>
          <cell r="M82">
            <v>50</v>
          </cell>
          <cell r="N82">
            <v>0</v>
          </cell>
          <cell r="O82">
            <v>0</v>
          </cell>
          <cell r="P82">
            <v>0</v>
          </cell>
          <cell r="Q82">
            <v>606</v>
          </cell>
        </row>
        <row r="83">
          <cell r="E83">
            <v>2211310418</v>
          </cell>
          <cell r="F83">
            <v>0</v>
          </cell>
          <cell r="G83">
            <v>0</v>
          </cell>
          <cell r="H83">
            <v>44</v>
          </cell>
          <cell r="I83">
            <v>44</v>
          </cell>
          <cell r="J83">
            <v>0</v>
          </cell>
          <cell r="K83">
            <v>88</v>
          </cell>
          <cell r="L83">
            <v>0</v>
          </cell>
          <cell r="M83">
            <v>0</v>
          </cell>
          <cell r="N83">
            <v>44</v>
          </cell>
          <cell r="O83">
            <v>44</v>
          </cell>
          <cell r="P83">
            <v>0</v>
          </cell>
          <cell r="Q83">
            <v>88</v>
          </cell>
        </row>
        <row r="84">
          <cell r="E84">
            <v>2211310160</v>
          </cell>
          <cell r="F84">
            <v>0</v>
          </cell>
          <cell r="G84">
            <v>39</v>
          </cell>
          <cell r="H84">
            <v>0</v>
          </cell>
          <cell r="I84">
            <v>57</v>
          </cell>
          <cell r="J84">
            <v>0</v>
          </cell>
          <cell r="K84">
            <v>96</v>
          </cell>
          <cell r="L84">
            <v>0</v>
          </cell>
          <cell r="M84">
            <v>35</v>
          </cell>
          <cell r="N84">
            <v>0</v>
          </cell>
          <cell r="O84">
            <v>57</v>
          </cell>
          <cell r="P84">
            <v>0</v>
          </cell>
          <cell r="Q84">
            <v>92</v>
          </cell>
        </row>
        <row r="85">
          <cell r="E85">
            <v>2211310152</v>
          </cell>
          <cell r="F85">
            <v>0</v>
          </cell>
          <cell r="G85">
            <v>50</v>
          </cell>
          <cell r="H85">
            <v>0</v>
          </cell>
          <cell r="I85">
            <v>0</v>
          </cell>
          <cell r="J85">
            <v>0</v>
          </cell>
          <cell r="K85">
            <v>50</v>
          </cell>
          <cell r="L85">
            <v>0</v>
          </cell>
          <cell r="M85">
            <v>5</v>
          </cell>
          <cell r="N85">
            <v>0</v>
          </cell>
          <cell r="O85">
            <v>0</v>
          </cell>
          <cell r="P85">
            <v>0</v>
          </cell>
          <cell r="Q85">
            <v>5</v>
          </cell>
        </row>
        <row r="86">
          <cell r="F86">
            <v>740</v>
          </cell>
          <cell r="G86">
            <v>2502</v>
          </cell>
          <cell r="H86">
            <v>1005</v>
          </cell>
          <cell r="I86">
            <v>1869</v>
          </cell>
          <cell r="J86">
            <v>67</v>
          </cell>
          <cell r="K86">
            <v>6183</v>
          </cell>
          <cell r="L86">
            <v>723</v>
          </cell>
          <cell r="M86">
            <v>2243</v>
          </cell>
          <cell r="N86">
            <v>964</v>
          </cell>
          <cell r="O86">
            <v>1512</v>
          </cell>
          <cell r="P86">
            <v>48</v>
          </cell>
          <cell r="Q86">
            <v>5490</v>
          </cell>
        </row>
        <row r="87">
          <cell r="E87">
            <v>2211102872</v>
          </cell>
          <cell r="F87">
            <v>0</v>
          </cell>
          <cell r="G87">
            <v>7</v>
          </cell>
          <cell r="H87">
            <v>0</v>
          </cell>
          <cell r="I87">
            <v>0</v>
          </cell>
          <cell r="J87">
            <v>0</v>
          </cell>
          <cell r="K87">
            <v>7</v>
          </cell>
          <cell r="L87">
            <v>0</v>
          </cell>
          <cell r="M87">
            <v>7</v>
          </cell>
          <cell r="N87">
            <v>0</v>
          </cell>
          <cell r="O87">
            <v>0</v>
          </cell>
          <cell r="P87">
            <v>0</v>
          </cell>
          <cell r="Q87">
            <v>7</v>
          </cell>
        </row>
        <row r="88">
          <cell r="E88">
            <v>2211110271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19</v>
          </cell>
          <cell r="K88">
            <v>19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E89">
            <v>2211103565</v>
          </cell>
          <cell r="F89">
            <v>0</v>
          </cell>
          <cell r="G89">
            <v>2</v>
          </cell>
          <cell r="H89">
            <v>0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E90">
            <v>2211110289</v>
          </cell>
          <cell r="F90">
            <v>0</v>
          </cell>
          <cell r="G90">
            <v>18</v>
          </cell>
          <cell r="H90">
            <v>0</v>
          </cell>
          <cell r="I90">
            <v>0</v>
          </cell>
          <cell r="J90">
            <v>0</v>
          </cell>
          <cell r="K90">
            <v>18</v>
          </cell>
          <cell r="L90">
            <v>0</v>
          </cell>
          <cell r="M90">
            <v>4</v>
          </cell>
          <cell r="N90">
            <v>0</v>
          </cell>
          <cell r="O90">
            <v>0</v>
          </cell>
          <cell r="P90">
            <v>0</v>
          </cell>
          <cell r="Q90">
            <v>4</v>
          </cell>
        </row>
        <row r="91">
          <cell r="E91">
            <v>2211110701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19</v>
          </cell>
          <cell r="K91">
            <v>19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E92">
            <v>2211102625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13</v>
          </cell>
          <cell r="K92">
            <v>13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E93">
            <v>2211110537</v>
          </cell>
          <cell r="F93">
            <v>0</v>
          </cell>
          <cell r="G93">
            <v>9</v>
          </cell>
          <cell r="H93">
            <v>0</v>
          </cell>
          <cell r="I93">
            <v>0</v>
          </cell>
          <cell r="J93">
            <v>0</v>
          </cell>
          <cell r="K93">
            <v>9</v>
          </cell>
          <cell r="L93">
            <v>0</v>
          </cell>
          <cell r="M93">
            <v>9</v>
          </cell>
          <cell r="N93">
            <v>0</v>
          </cell>
          <cell r="O93">
            <v>0</v>
          </cell>
          <cell r="P93">
            <v>0</v>
          </cell>
          <cell r="Q93">
            <v>9</v>
          </cell>
        </row>
        <row r="94">
          <cell r="E94">
            <v>2211111071</v>
          </cell>
          <cell r="F94">
            <v>0</v>
          </cell>
          <cell r="G94">
            <v>9</v>
          </cell>
          <cell r="H94">
            <v>0</v>
          </cell>
          <cell r="I94">
            <v>0</v>
          </cell>
          <cell r="J94">
            <v>0</v>
          </cell>
          <cell r="K94">
            <v>9</v>
          </cell>
          <cell r="L94">
            <v>0</v>
          </cell>
          <cell r="M94">
            <v>2</v>
          </cell>
          <cell r="N94">
            <v>0</v>
          </cell>
          <cell r="O94">
            <v>0</v>
          </cell>
          <cell r="P94">
            <v>0</v>
          </cell>
          <cell r="Q94">
            <v>2</v>
          </cell>
        </row>
        <row r="95">
          <cell r="E95">
            <v>2211103615</v>
          </cell>
          <cell r="F95">
            <v>0</v>
          </cell>
          <cell r="G95">
            <v>9</v>
          </cell>
          <cell r="H95">
            <v>0</v>
          </cell>
          <cell r="I95">
            <v>0</v>
          </cell>
          <cell r="J95">
            <v>0</v>
          </cell>
          <cell r="K95">
            <v>9</v>
          </cell>
          <cell r="L95">
            <v>0</v>
          </cell>
          <cell r="M95">
            <v>4</v>
          </cell>
          <cell r="N95">
            <v>0</v>
          </cell>
          <cell r="O95">
            <v>0</v>
          </cell>
          <cell r="P95">
            <v>0</v>
          </cell>
          <cell r="Q95">
            <v>4</v>
          </cell>
        </row>
        <row r="96">
          <cell r="E96">
            <v>2211110784</v>
          </cell>
          <cell r="F96">
            <v>0</v>
          </cell>
          <cell r="G96">
            <v>0</v>
          </cell>
          <cell r="H96">
            <v>3</v>
          </cell>
          <cell r="I96">
            <v>0</v>
          </cell>
          <cell r="J96">
            <v>0</v>
          </cell>
          <cell r="K96">
            <v>3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3</v>
          </cell>
        </row>
        <row r="97">
          <cell r="E97">
            <v>2211110347</v>
          </cell>
          <cell r="F97">
            <v>0</v>
          </cell>
          <cell r="G97">
            <v>19</v>
          </cell>
          <cell r="H97">
            <v>0</v>
          </cell>
          <cell r="I97">
            <v>0</v>
          </cell>
          <cell r="J97">
            <v>0</v>
          </cell>
          <cell r="K97">
            <v>19</v>
          </cell>
          <cell r="L97">
            <v>0</v>
          </cell>
          <cell r="M97">
            <v>10</v>
          </cell>
          <cell r="N97">
            <v>0</v>
          </cell>
          <cell r="O97">
            <v>0</v>
          </cell>
          <cell r="P97">
            <v>0</v>
          </cell>
          <cell r="Q97">
            <v>10</v>
          </cell>
        </row>
        <row r="98">
          <cell r="E98">
            <v>2211103946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2</v>
          </cell>
          <cell r="K98">
            <v>2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E99">
            <v>2211110685</v>
          </cell>
          <cell r="F99">
            <v>0</v>
          </cell>
          <cell r="G99">
            <v>7</v>
          </cell>
          <cell r="H99">
            <v>0</v>
          </cell>
          <cell r="I99">
            <v>0</v>
          </cell>
          <cell r="J99">
            <v>0</v>
          </cell>
          <cell r="K99">
            <v>7</v>
          </cell>
          <cell r="L99">
            <v>0</v>
          </cell>
          <cell r="M99">
            <v>7</v>
          </cell>
          <cell r="N99">
            <v>0</v>
          </cell>
          <cell r="O99">
            <v>0</v>
          </cell>
          <cell r="P99">
            <v>0</v>
          </cell>
          <cell r="Q99">
            <v>7</v>
          </cell>
        </row>
        <row r="100">
          <cell r="E100">
            <v>2210610545</v>
          </cell>
          <cell r="F100">
            <v>0</v>
          </cell>
          <cell r="G100">
            <v>14</v>
          </cell>
          <cell r="H100">
            <v>0</v>
          </cell>
          <cell r="I100">
            <v>0</v>
          </cell>
          <cell r="J100">
            <v>0</v>
          </cell>
          <cell r="K100">
            <v>14</v>
          </cell>
          <cell r="L100">
            <v>0</v>
          </cell>
          <cell r="M100">
            <v>14</v>
          </cell>
          <cell r="N100">
            <v>0</v>
          </cell>
          <cell r="O100">
            <v>0</v>
          </cell>
          <cell r="P100">
            <v>0</v>
          </cell>
          <cell r="Q100">
            <v>14</v>
          </cell>
        </row>
        <row r="101">
          <cell r="E101">
            <v>2210610354</v>
          </cell>
          <cell r="F101">
            <v>0</v>
          </cell>
          <cell r="G101">
            <v>14</v>
          </cell>
          <cell r="H101">
            <v>0</v>
          </cell>
          <cell r="I101">
            <v>0</v>
          </cell>
          <cell r="J101">
            <v>0</v>
          </cell>
          <cell r="K101">
            <v>14</v>
          </cell>
          <cell r="L101">
            <v>0</v>
          </cell>
          <cell r="M101">
            <v>8</v>
          </cell>
          <cell r="N101">
            <v>0</v>
          </cell>
          <cell r="O101">
            <v>0</v>
          </cell>
          <cell r="P101">
            <v>0</v>
          </cell>
          <cell r="Q101">
            <v>8</v>
          </cell>
        </row>
        <row r="102">
          <cell r="E102">
            <v>2210610685</v>
          </cell>
          <cell r="F102">
            <v>0</v>
          </cell>
          <cell r="G102">
            <v>0</v>
          </cell>
          <cell r="H102">
            <v>0</v>
          </cell>
          <cell r="I102">
            <v>2</v>
          </cell>
          <cell r="J102">
            <v>0</v>
          </cell>
          <cell r="K102">
            <v>2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E103">
            <v>2211210469</v>
          </cell>
          <cell r="F103">
            <v>0</v>
          </cell>
          <cell r="G103">
            <v>17</v>
          </cell>
          <cell r="H103">
            <v>0</v>
          </cell>
          <cell r="I103">
            <v>0</v>
          </cell>
          <cell r="J103">
            <v>0</v>
          </cell>
          <cell r="K103">
            <v>17</v>
          </cell>
          <cell r="L103">
            <v>0</v>
          </cell>
          <cell r="M103">
            <v>15</v>
          </cell>
          <cell r="N103">
            <v>0</v>
          </cell>
          <cell r="O103">
            <v>0</v>
          </cell>
          <cell r="P103">
            <v>0</v>
          </cell>
          <cell r="Q103">
            <v>15</v>
          </cell>
        </row>
        <row r="104">
          <cell r="E104">
            <v>2211210378</v>
          </cell>
          <cell r="F104">
            <v>0</v>
          </cell>
          <cell r="G104">
            <v>19</v>
          </cell>
          <cell r="H104">
            <v>0</v>
          </cell>
          <cell r="I104">
            <v>0</v>
          </cell>
          <cell r="J104">
            <v>0</v>
          </cell>
          <cell r="K104">
            <v>19</v>
          </cell>
          <cell r="L104">
            <v>0</v>
          </cell>
          <cell r="M104">
            <v>19</v>
          </cell>
          <cell r="N104">
            <v>0</v>
          </cell>
          <cell r="O104">
            <v>0</v>
          </cell>
          <cell r="P104">
            <v>0</v>
          </cell>
          <cell r="Q104">
            <v>19</v>
          </cell>
        </row>
        <row r="105">
          <cell r="E105">
            <v>2211410127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12</v>
          </cell>
          <cell r="K105">
            <v>12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E106">
            <v>2211410069</v>
          </cell>
          <cell r="F106">
            <v>0</v>
          </cell>
          <cell r="G106">
            <v>15</v>
          </cell>
          <cell r="H106">
            <v>0</v>
          </cell>
          <cell r="I106">
            <v>0</v>
          </cell>
          <cell r="J106">
            <v>0</v>
          </cell>
          <cell r="K106">
            <v>15</v>
          </cell>
          <cell r="L106">
            <v>0</v>
          </cell>
          <cell r="M106">
            <v>15</v>
          </cell>
          <cell r="N106">
            <v>0</v>
          </cell>
          <cell r="O106">
            <v>0</v>
          </cell>
          <cell r="P106">
            <v>0</v>
          </cell>
          <cell r="Q106">
            <v>15</v>
          </cell>
        </row>
        <row r="107">
          <cell r="E107">
            <v>2211410192</v>
          </cell>
          <cell r="F107">
            <v>0</v>
          </cell>
          <cell r="G107">
            <v>3</v>
          </cell>
          <cell r="H107">
            <v>0</v>
          </cell>
          <cell r="I107">
            <v>0</v>
          </cell>
          <cell r="J107">
            <v>0</v>
          </cell>
          <cell r="K107">
            <v>3</v>
          </cell>
          <cell r="L107">
            <v>0</v>
          </cell>
          <cell r="M107">
            <v>3</v>
          </cell>
          <cell r="N107">
            <v>0</v>
          </cell>
          <cell r="O107">
            <v>0</v>
          </cell>
          <cell r="P107">
            <v>0</v>
          </cell>
          <cell r="Q107">
            <v>3</v>
          </cell>
        </row>
        <row r="108">
          <cell r="E108">
            <v>2211410051</v>
          </cell>
          <cell r="F108">
            <v>0</v>
          </cell>
          <cell r="G108">
            <v>9</v>
          </cell>
          <cell r="H108">
            <v>0</v>
          </cell>
          <cell r="I108">
            <v>0</v>
          </cell>
          <cell r="J108">
            <v>0</v>
          </cell>
          <cell r="K108">
            <v>9</v>
          </cell>
          <cell r="L108">
            <v>0</v>
          </cell>
          <cell r="M108">
            <v>9</v>
          </cell>
          <cell r="N108">
            <v>0</v>
          </cell>
          <cell r="O108">
            <v>0</v>
          </cell>
          <cell r="P108">
            <v>0</v>
          </cell>
          <cell r="Q108">
            <v>9</v>
          </cell>
        </row>
        <row r="109">
          <cell r="E109">
            <v>2211400318</v>
          </cell>
          <cell r="F109">
            <v>0</v>
          </cell>
          <cell r="G109">
            <v>3</v>
          </cell>
          <cell r="H109">
            <v>0</v>
          </cell>
          <cell r="I109">
            <v>0</v>
          </cell>
          <cell r="J109">
            <v>0</v>
          </cell>
          <cell r="K109">
            <v>3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E110">
            <v>2210810038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</v>
          </cell>
          <cell r="K110">
            <v>6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E111">
            <v>2210310427</v>
          </cell>
          <cell r="F111">
            <v>0</v>
          </cell>
          <cell r="G111">
            <v>10</v>
          </cell>
          <cell r="H111">
            <v>0</v>
          </cell>
          <cell r="I111">
            <v>0</v>
          </cell>
          <cell r="J111">
            <v>0</v>
          </cell>
          <cell r="K111">
            <v>10</v>
          </cell>
          <cell r="L111">
            <v>0</v>
          </cell>
          <cell r="M111">
            <v>10</v>
          </cell>
          <cell r="N111">
            <v>0</v>
          </cell>
          <cell r="O111">
            <v>0</v>
          </cell>
          <cell r="P111">
            <v>0</v>
          </cell>
          <cell r="Q111">
            <v>10</v>
          </cell>
        </row>
        <row r="112"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>
            <v>0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>
            <v>0</v>
          </cell>
        </row>
        <row r="113">
          <cell r="E113">
            <v>2210310450</v>
          </cell>
          <cell r="F113">
            <v>0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2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E114">
            <v>2210310500</v>
          </cell>
          <cell r="F114">
            <v>0</v>
          </cell>
          <cell r="G114">
            <v>7</v>
          </cell>
          <cell r="H114">
            <v>0</v>
          </cell>
          <cell r="I114">
            <v>0</v>
          </cell>
          <cell r="J114">
            <v>0</v>
          </cell>
          <cell r="K114">
            <v>7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2</v>
          </cell>
        </row>
        <row r="115">
          <cell r="E115">
            <v>2210301202</v>
          </cell>
          <cell r="F115">
            <v>0</v>
          </cell>
          <cell r="G115">
            <v>6</v>
          </cell>
          <cell r="H115">
            <v>0</v>
          </cell>
          <cell r="I115">
            <v>0</v>
          </cell>
          <cell r="J115">
            <v>0</v>
          </cell>
          <cell r="K115">
            <v>6</v>
          </cell>
          <cell r="L115">
            <v>0</v>
          </cell>
          <cell r="M115">
            <v>5</v>
          </cell>
          <cell r="N115">
            <v>0</v>
          </cell>
          <cell r="O115">
            <v>0</v>
          </cell>
          <cell r="P115">
            <v>0</v>
          </cell>
          <cell r="Q115">
            <v>5</v>
          </cell>
        </row>
        <row r="116">
          <cell r="E116">
            <v>2210310435</v>
          </cell>
          <cell r="F116">
            <v>0</v>
          </cell>
          <cell r="G116">
            <v>5</v>
          </cell>
          <cell r="H116">
            <v>0</v>
          </cell>
          <cell r="I116">
            <v>0</v>
          </cell>
          <cell r="J116">
            <v>0</v>
          </cell>
          <cell r="K116">
            <v>5</v>
          </cell>
          <cell r="L116">
            <v>0</v>
          </cell>
          <cell r="M116">
            <v>3</v>
          </cell>
          <cell r="N116">
            <v>0</v>
          </cell>
          <cell r="O116">
            <v>0</v>
          </cell>
          <cell r="P116">
            <v>0</v>
          </cell>
          <cell r="Q116">
            <v>3</v>
          </cell>
        </row>
        <row r="117">
          <cell r="E117">
            <v>2211310210</v>
          </cell>
          <cell r="F117">
            <v>0</v>
          </cell>
          <cell r="G117">
            <v>0</v>
          </cell>
          <cell r="H117">
            <v>11</v>
          </cell>
          <cell r="I117">
            <v>0</v>
          </cell>
          <cell r="J117">
            <v>0</v>
          </cell>
          <cell r="K117">
            <v>11</v>
          </cell>
          <cell r="L117">
            <v>0</v>
          </cell>
          <cell r="M117">
            <v>0</v>
          </cell>
          <cell r="N117">
            <v>11</v>
          </cell>
          <cell r="O117">
            <v>0</v>
          </cell>
          <cell r="P117">
            <v>0</v>
          </cell>
          <cell r="Q117">
            <v>11</v>
          </cell>
        </row>
        <row r="118">
          <cell r="E118">
            <v>2211301383</v>
          </cell>
          <cell r="F118">
            <v>0</v>
          </cell>
          <cell r="G118">
            <v>17</v>
          </cell>
          <cell r="H118">
            <v>0</v>
          </cell>
          <cell r="I118">
            <v>0</v>
          </cell>
          <cell r="J118">
            <v>0</v>
          </cell>
          <cell r="K118">
            <v>17</v>
          </cell>
          <cell r="L118">
            <v>0</v>
          </cell>
          <cell r="M118">
            <v>17</v>
          </cell>
          <cell r="N118">
            <v>0</v>
          </cell>
          <cell r="O118">
            <v>0</v>
          </cell>
          <cell r="P118">
            <v>0</v>
          </cell>
          <cell r="Q118">
            <v>17</v>
          </cell>
        </row>
        <row r="119">
          <cell r="E119">
            <v>2211310335</v>
          </cell>
          <cell r="F119">
            <v>0</v>
          </cell>
          <cell r="G119">
            <v>1</v>
          </cell>
          <cell r="H119">
            <v>0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E120">
            <v>2211310269</v>
          </cell>
          <cell r="F120">
            <v>0</v>
          </cell>
          <cell r="G120">
            <v>12</v>
          </cell>
          <cell r="H120">
            <v>0</v>
          </cell>
          <cell r="I120">
            <v>0</v>
          </cell>
          <cell r="J120">
            <v>0</v>
          </cell>
          <cell r="K120">
            <v>12</v>
          </cell>
          <cell r="L120">
            <v>0</v>
          </cell>
          <cell r="M120">
            <v>12</v>
          </cell>
          <cell r="N120">
            <v>0</v>
          </cell>
          <cell r="O120">
            <v>0</v>
          </cell>
          <cell r="P120">
            <v>0</v>
          </cell>
          <cell r="Q120">
            <v>12</v>
          </cell>
        </row>
        <row r="121">
          <cell r="F121">
            <v>0</v>
          </cell>
          <cell r="G121">
            <v>232</v>
          </cell>
          <cell r="H121">
            <v>16</v>
          </cell>
          <cell r="I121">
            <v>2</v>
          </cell>
          <cell r="J121">
            <v>71</v>
          </cell>
          <cell r="K121">
            <v>321</v>
          </cell>
          <cell r="L121">
            <v>0</v>
          </cell>
          <cell r="M121">
            <v>175</v>
          </cell>
          <cell r="N121">
            <v>14</v>
          </cell>
          <cell r="O121">
            <v>0</v>
          </cell>
          <cell r="P121">
            <v>0</v>
          </cell>
          <cell r="Q121">
            <v>189</v>
          </cell>
        </row>
        <row r="122">
          <cell r="F122">
            <v>740</v>
          </cell>
          <cell r="G122">
            <v>2734</v>
          </cell>
          <cell r="H122">
            <v>1021</v>
          </cell>
          <cell r="I122">
            <v>1871</v>
          </cell>
          <cell r="J122">
            <v>138</v>
          </cell>
          <cell r="K122">
            <v>6504</v>
          </cell>
          <cell r="L122">
            <v>723</v>
          </cell>
          <cell r="M122">
            <v>2418</v>
          </cell>
          <cell r="N122">
            <v>978</v>
          </cell>
          <cell r="O122">
            <v>1512</v>
          </cell>
          <cell r="P122">
            <v>48</v>
          </cell>
          <cell r="Q122">
            <v>5679</v>
          </cell>
        </row>
        <row r="123">
          <cell r="E123">
            <v>2212110577</v>
          </cell>
          <cell r="F123">
            <v>0</v>
          </cell>
          <cell r="G123">
            <v>60</v>
          </cell>
          <cell r="H123">
            <v>0</v>
          </cell>
          <cell r="I123">
            <v>50</v>
          </cell>
          <cell r="J123">
            <v>0</v>
          </cell>
          <cell r="K123">
            <v>110</v>
          </cell>
          <cell r="L123">
            <v>0</v>
          </cell>
          <cell r="M123">
            <v>60</v>
          </cell>
          <cell r="N123">
            <v>0</v>
          </cell>
          <cell r="O123">
            <v>50</v>
          </cell>
          <cell r="P123">
            <v>0</v>
          </cell>
          <cell r="Q123">
            <v>110</v>
          </cell>
        </row>
        <row r="124">
          <cell r="E124">
            <v>2212110163</v>
          </cell>
          <cell r="F124">
            <v>40</v>
          </cell>
          <cell r="G124">
            <v>40</v>
          </cell>
          <cell r="H124">
            <v>45</v>
          </cell>
          <cell r="I124">
            <v>35</v>
          </cell>
          <cell r="J124">
            <v>0</v>
          </cell>
          <cell r="K124">
            <v>160</v>
          </cell>
          <cell r="L124">
            <v>35</v>
          </cell>
          <cell r="M124">
            <v>38</v>
          </cell>
          <cell r="N124">
            <v>44</v>
          </cell>
          <cell r="O124">
            <v>35</v>
          </cell>
          <cell r="P124">
            <v>0</v>
          </cell>
          <cell r="Q124">
            <v>152</v>
          </cell>
        </row>
        <row r="125">
          <cell r="E125">
            <v>2212110098</v>
          </cell>
          <cell r="F125">
            <v>0</v>
          </cell>
          <cell r="G125">
            <v>380</v>
          </cell>
          <cell r="H125">
            <v>0</v>
          </cell>
          <cell r="I125">
            <v>0</v>
          </cell>
          <cell r="J125">
            <v>0</v>
          </cell>
          <cell r="K125">
            <v>380</v>
          </cell>
          <cell r="L125">
            <v>0</v>
          </cell>
          <cell r="M125">
            <v>347</v>
          </cell>
          <cell r="N125">
            <v>0</v>
          </cell>
          <cell r="O125">
            <v>0</v>
          </cell>
          <cell r="P125">
            <v>0</v>
          </cell>
          <cell r="Q125">
            <v>347</v>
          </cell>
        </row>
        <row r="126">
          <cell r="E126">
            <v>2212310896</v>
          </cell>
          <cell r="F126">
            <v>0</v>
          </cell>
          <cell r="G126">
            <v>0</v>
          </cell>
          <cell r="H126">
            <v>0</v>
          </cell>
          <cell r="I126">
            <v>60</v>
          </cell>
          <cell r="J126">
            <v>39</v>
          </cell>
          <cell r="K126">
            <v>99</v>
          </cell>
          <cell r="L126">
            <v>0</v>
          </cell>
          <cell r="M126">
            <v>0</v>
          </cell>
          <cell r="N126">
            <v>0</v>
          </cell>
          <cell r="O126">
            <v>46</v>
          </cell>
          <cell r="P126">
            <v>0</v>
          </cell>
          <cell r="Q126">
            <v>46</v>
          </cell>
        </row>
        <row r="127">
          <cell r="E127">
            <v>2212310599</v>
          </cell>
          <cell r="F127">
            <v>0</v>
          </cell>
          <cell r="G127">
            <v>0</v>
          </cell>
          <cell r="H127">
            <v>96</v>
          </cell>
          <cell r="I127">
            <v>112</v>
          </cell>
          <cell r="J127">
            <v>0</v>
          </cell>
          <cell r="K127">
            <v>208</v>
          </cell>
          <cell r="L127">
            <v>0</v>
          </cell>
          <cell r="M127">
            <v>0</v>
          </cell>
          <cell r="N127">
            <v>94</v>
          </cell>
          <cell r="O127">
            <v>106</v>
          </cell>
          <cell r="P127">
            <v>0</v>
          </cell>
          <cell r="Q127">
            <v>200</v>
          </cell>
        </row>
        <row r="128">
          <cell r="E128">
            <v>2212310383</v>
          </cell>
          <cell r="F128">
            <v>0</v>
          </cell>
          <cell r="G128">
            <v>0</v>
          </cell>
          <cell r="H128">
            <v>52</v>
          </cell>
          <cell r="I128">
            <v>154</v>
          </cell>
          <cell r="J128">
            <v>0</v>
          </cell>
          <cell r="K128">
            <v>206</v>
          </cell>
          <cell r="L128">
            <v>0</v>
          </cell>
          <cell r="M128">
            <v>0</v>
          </cell>
          <cell r="N128">
            <v>52</v>
          </cell>
          <cell r="O128">
            <v>154</v>
          </cell>
          <cell r="P128">
            <v>0</v>
          </cell>
          <cell r="Q128">
            <v>206</v>
          </cell>
        </row>
        <row r="129">
          <cell r="E129">
            <v>2212310409</v>
          </cell>
          <cell r="F129">
            <v>0</v>
          </cell>
          <cell r="G129">
            <v>76</v>
          </cell>
          <cell r="H129">
            <v>0</v>
          </cell>
          <cell r="I129">
            <v>0</v>
          </cell>
          <cell r="J129">
            <v>0</v>
          </cell>
          <cell r="K129">
            <v>76</v>
          </cell>
          <cell r="L129">
            <v>0</v>
          </cell>
          <cell r="M129">
            <v>67</v>
          </cell>
          <cell r="N129">
            <v>0</v>
          </cell>
          <cell r="O129">
            <v>0</v>
          </cell>
          <cell r="P129">
            <v>0</v>
          </cell>
          <cell r="Q129">
            <v>67</v>
          </cell>
        </row>
        <row r="130">
          <cell r="E130">
            <v>2212310078</v>
          </cell>
          <cell r="F130">
            <v>0</v>
          </cell>
          <cell r="G130">
            <v>82</v>
          </cell>
          <cell r="H130">
            <v>35</v>
          </cell>
          <cell r="I130">
            <v>0</v>
          </cell>
          <cell r="J130">
            <v>34</v>
          </cell>
          <cell r="K130">
            <v>151</v>
          </cell>
          <cell r="L130">
            <v>0</v>
          </cell>
          <cell r="M130">
            <v>80</v>
          </cell>
          <cell r="N130">
            <v>33</v>
          </cell>
          <cell r="O130">
            <v>0</v>
          </cell>
          <cell r="P130">
            <v>0</v>
          </cell>
          <cell r="Q130">
            <v>113</v>
          </cell>
        </row>
        <row r="131">
          <cell r="E131">
            <v>2213110014</v>
          </cell>
          <cell r="F131">
            <v>0</v>
          </cell>
          <cell r="G131">
            <v>105</v>
          </cell>
          <cell r="H131">
            <v>70</v>
          </cell>
          <cell r="I131">
            <v>92</v>
          </cell>
          <cell r="J131">
            <v>0</v>
          </cell>
          <cell r="K131">
            <v>267</v>
          </cell>
          <cell r="L131">
            <v>0</v>
          </cell>
          <cell r="M131">
            <v>79</v>
          </cell>
          <cell r="N131">
            <v>68</v>
          </cell>
          <cell r="O131">
            <v>92</v>
          </cell>
          <cell r="P131">
            <v>0</v>
          </cell>
          <cell r="Q131">
            <v>239</v>
          </cell>
        </row>
        <row r="132">
          <cell r="E132">
            <v>2212310805</v>
          </cell>
          <cell r="F132">
            <v>0</v>
          </cell>
          <cell r="G132">
            <v>0</v>
          </cell>
          <cell r="H132">
            <v>197</v>
          </cell>
          <cell r="I132">
            <v>0</v>
          </cell>
          <cell r="J132">
            <v>0</v>
          </cell>
          <cell r="K132">
            <v>197</v>
          </cell>
          <cell r="L132">
            <v>0</v>
          </cell>
          <cell r="M132">
            <v>0</v>
          </cell>
          <cell r="N132">
            <v>184</v>
          </cell>
          <cell r="O132">
            <v>0</v>
          </cell>
          <cell r="P132">
            <v>0</v>
          </cell>
          <cell r="Q132">
            <v>184</v>
          </cell>
        </row>
        <row r="133">
          <cell r="E133">
            <v>2212310094</v>
          </cell>
          <cell r="F133">
            <v>220</v>
          </cell>
          <cell r="G133">
            <v>284</v>
          </cell>
          <cell r="H133">
            <v>0</v>
          </cell>
          <cell r="I133">
            <v>0</v>
          </cell>
          <cell r="J133">
            <v>0</v>
          </cell>
          <cell r="K133">
            <v>504</v>
          </cell>
          <cell r="L133">
            <v>212</v>
          </cell>
          <cell r="M133">
            <v>273</v>
          </cell>
          <cell r="N133">
            <v>0</v>
          </cell>
          <cell r="O133">
            <v>0</v>
          </cell>
          <cell r="P133">
            <v>0</v>
          </cell>
          <cell r="Q133">
            <v>485</v>
          </cell>
        </row>
        <row r="134">
          <cell r="E134">
            <v>2212310144</v>
          </cell>
          <cell r="F134">
            <v>0</v>
          </cell>
          <cell r="G134">
            <v>60</v>
          </cell>
          <cell r="H134">
            <v>46</v>
          </cell>
          <cell r="I134">
            <v>0</v>
          </cell>
          <cell r="J134">
            <v>0</v>
          </cell>
          <cell r="K134">
            <v>106</v>
          </cell>
          <cell r="L134">
            <v>0</v>
          </cell>
          <cell r="M134">
            <v>59</v>
          </cell>
          <cell r="N134">
            <v>46</v>
          </cell>
          <cell r="O134">
            <v>0</v>
          </cell>
          <cell r="P134">
            <v>0</v>
          </cell>
          <cell r="Q134">
            <v>105</v>
          </cell>
        </row>
        <row r="135">
          <cell r="F135">
            <v>260</v>
          </cell>
          <cell r="G135">
            <v>1087</v>
          </cell>
          <cell r="H135">
            <v>541</v>
          </cell>
          <cell r="I135">
            <v>503</v>
          </cell>
          <cell r="J135">
            <v>73</v>
          </cell>
          <cell r="K135">
            <v>2464</v>
          </cell>
          <cell r="L135">
            <v>247</v>
          </cell>
          <cell r="M135">
            <v>1003</v>
          </cell>
          <cell r="N135">
            <v>521</v>
          </cell>
          <cell r="O135">
            <v>483</v>
          </cell>
          <cell r="P135">
            <v>0</v>
          </cell>
          <cell r="Q135">
            <v>2254</v>
          </cell>
        </row>
        <row r="136">
          <cell r="E136">
            <v>2212110478</v>
          </cell>
          <cell r="F136">
            <v>0</v>
          </cell>
          <cell r="G136">
            <v>2</v>
          </cell>
          <cell r="H136">
            <v>0</v>
          </cell>
          <cell r="I136">
            <v>0</v>
          </cell>
          <cell r="J136">
            <v>0</v>
          </cell>
          <cell r="K136">
            <v>2</v>
          </cell>
          <cell r="L136">
            <v>0</v>
          </cell>
          <cell r="M136">
            <v>2</v>
          </cell>
          <cell r="N136">
            <v>0</v>
          </cell>
          <cell r="O136">
            <v>0</v>
          </cell>
          <cell r="P136">
            <v>0</v>
          </cell>
          <cell r="Q136">
            <v>2</v>
          </cell>
        </row>
        <row r="137">
          <cell r="E137">
            <v>2212110114</v>
          </cell>
          <cell r="F137">
            <v>0</v>
          </cell>
          <cell r="G137">
            <v>12</v>
          </cell>
          <cell r="H137">
            <v>0</v>
          </cell>
          <cell r="I137">
            <v>0</v>
          </cell>
          <cell r="J137">
            <v>0</v>
          </cell>
          <cell r="K137">
            <v>12</v>
          </cell>
          <cell r="L137">
            <v>0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1</v>
          </cell>
        </row>
        <row r="138">
          <cell r="E138">
            <v>2212110254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E139">
            <v>2212110411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19</v>
          </cell>
          <cell r="K139">
            <v>19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14</v>
          </cell>
          <cell r="Q139">
            <v>14</v>
          </cell>
        </row>
        <row r="140">
          <cell r="E140">
            <v>2212110601</v>
          </cell>
          <cell r="F140">
            <v>0</v>
          </cell>
          <cell r="G140">
            <v>19</v>
          </cell>
          <cell r="H140">
            <v>0</v>
          </cell>
          <cell r="I140">
            <v>0</v>
          </cell>
          <cell r="J140">
            <v>0</v>
          </cell>
          <cell r="K140">
            <v>19</v>
          </cell>
          <cell r="L140">
            <v>0</v>
          </cell>
          <cell r="M140">
            <v>19</v>
          </cell>
          <cell r="N140">
            <v>0</v>
          </cell>
          <cell r="O140">
            <v>0</v>
          </cell>
          <cell r="P140">
            <v>0</v>
          </cell>
          <cell r="Q140">
            <v>19</v>
          </cell>
        </row>
        <row r="141">
          <cell r="E141">
            <v>2212310227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7</v>
          </cell>
          <cell r="K141">
            <v>7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E142">
            <v>2212310433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4</v>
          </cell>
          <cell r="K142">
            <v>4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E143">
            <v>2212310359</v>
          </cell>
          <cell r="F143">
            <v>0</v>
          </cell>
          <cell r="G143">
            <v>5</v>
          </cell>
          <cell r="H143">
            <v>0</v>
          </cell>
          <cell r="I143">
            <v>0</v>
          </cell>
          <cell r="J143">
            <v>0</v>
          </cell>
          <cell r="K143">
            <v>5</v>
          </cell>
          <cell r="L143">
            <v>0</v>
          </cell>
          <cell r="M143">
            <v>3</v>
          </cell>
          <cell r="N143">
            <v>0</v>
          </cell>
          <cell r="O143">
            <v>0</v>
          </cell>
          <cell r="P143">
            <v>0</v>
          </cell>
          <cell r="Q143">
            <v>3</v>
          </cell>
        </row>
        <row r="144">
          <cell r="E144">
            <v>2212310904</v>
          </cell>
          <cell r="F144">
            <v>0</v>
          </cell>
          <cell r="G144">
            <v>14</v>
          </cell>
          <cell r="H144">
            <v>0</v>
          </cell>
          <cell r="I144">
            <v>0</v>
          </cell>
          <cell r="J144">
            <v>0</v>
          </cell>
          <cell r="K144">
            <v>14</v>
          </cell>
          <cell r="L144">
            <v>0</v>
          </cell>
          <cell r="M144">
            <v>14</v>
          </cell>
          <cell r="N144">
            <v>0</v>
          </cell>
          <cell r="O144">
            <v>0</v>
          </cell>
          <cell r="P144">
            <v>0</v>
          </cell>
          <cell r="Q144">
            <v>14</v>
          </cell>
        </row>
        <row r="145">
          <cell r="E145">
            <v>2212310680</v>
          </cell>
          <cell r="F145">
            <v>0</v>
          </cell>
          <cell r="G145">
            <v>3</v>
          </cell>
          <cell r="H145">
            <v>0</v>
          </cell>
          <cell r="I145">
            <v>0</v>
          </cell>
          <cell r="J145">
            <v>0</v>
          </cell>
          <cell r="K145">
            <v>3</v>
          </cell>
          <cell r="L145">
            <v>0</v>
          </cell>
          <cell r="M145">
            <v>2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</row>
        <row r="146">
          <cell r="E146">
            <v>2212310763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E147">
            <v>2212310888</v>
          </cell>
          <cell r="F147">
            <v>0</v>
          </cell>
          <cell r="G147">
            <v>19</v>
          </cell>
          <cell r="H147">
            <v>0</v>
          </cell>
          <cell r="I147">
            <v>0</v>
          </cell>
          <cell r="J147">
            <v>0</v>
          </cell>
          <cell r="K147">
            <v>19</v>
          </cell>
          <cell r="L147">
            <v>0</v>
          </cell>
          <cell r="M147">
            <v>19</v>
          </cell>
          <cell r="N147">
            <v>0</v>
          </cell>
          <cell r="O147">
            <v>0</v>
          </cell>
          <cell r="P147">
            <v>0</v>
          </cell>
          <cell r="Q147">
            <v>19</v>
          </cell>
        </row>
        <row r="148">
          <cell r="E148">
            <v>2212310920</v>
          </cell>
          <cell r="F148">
            <v>0</v>
          </cell>
          <cell r="G148">
            <v>13</v>
          </cell>
          <cell r="H148">
            <v>0</v>
          </cell>
          <cell r="I148">
            <v>0</v>
          </cell>
          <cell r="J148">
            <v>0</v>
          </cell>
          <cell r="K148">
            <v>13</v>
          </cell>
          <cell r="L148">
            <v>0</v>
          </cell>
          <cell r="M148">
            <v>4</v>
          </cell>
          <cell r="N148">
            <v>0</v>
          </cell>
          <cell r="O148">
            <v>0</v>
          </cell>
          <cell r="P148">
            <v>0</v>
          </cell>
          <cell r="Q148">
            <v>4</v>
          </cell>
        </row>
        <row r="149">
          <cell r="E149">
            <v>2212310474</v>
          </cell>
          <cell r="F149">
            <v>0</v>
          </cell>
          <cell r="G149">
            <v>12</v>
          </cell>
          <cell r="H149">
            <v>0</v>
          </cell>
          <cell r="I149">
            <v>0</v>
          </cell>
          <cell r="J149">
            <v>0</v>
          </cell>
          <cell r="K149">
            <v>12</v>
          </cell>
          <cell r="L149">
            <v>0</v>
          </cell>
          <cell r="M149">
            <v>12</v>
          </cell>
          <cell r="N149">
            <v>0</v>
          </cell>
          <cell r="O149">
            <v>0</v>
          </cell>
          <cell r="P149">
            <v>0</v>
          </cell>
          <cell r="Q149">
            <v>12</v>
          </cell>
        </row>
        <row r="150">
          <cell r="E150">
            <v>2212310185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18</v>
          </cell>
          <cell r="K150">
            <v>18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E151">
            <v>2212311233</v>
          </cell>
          <cell r="F151">
            <v>0</v>
          </cell>
          <cell r="G151">
            <v>14</v>
          </cell>
          <cell r="H151">
            <v>0</v>
          </cell>
          <cell r="I151">
            <v>0</v>
          </cell>
          <cell r="J151">
            <v>0</v>
          </cell>
          <cell r="K151">
            <v>14</v>
          </cell>
          <cell r="L151">
            <v>0</v>
          </cell>
          <cell r="M151">
            <v>12</v>
          </cell>
          <cell r="N151">
            <v>0</v>
          </cell>
          <cell r="O151">
            <v>0</v>
          </cell>
          <cell r="P151">
            <v>0</v>
          </cell>
          <cell r="Q151">
            <v>12</v>
          </cell>
        </row>
        <row r="152">
          <cell r="E152">
            <v>2212310821</v>
          </cell>
          <cell r="F152">
            <v>0</v>
          </cell>
          <cell r="G152">
            <v>8</v>
          </cell>
          <cell r="H152">
            <v>0</v>
          </cell>
          <cell r="I152">
            <v>0</v>
          </cell>
          <cell r="J152">
            <v>0</v>
          </cell>
          <cell r="K152">
            <v>8</v>
          </cell>
          <cell r="L152">
            <v>0</v>
          </cell>
          <cell r="M152">
            <v>8</v>
          </cell>
          <cell r="N152">
            <v>0</v>
          </cell>
          <cell r="O152">
            <v>0</v>
          </cell>
          <cell r="P152">
            <v>0</v>
          </cell>
          <cell r="Q152">
            <v>8</v>
          </cell>
        </row>
        <row r="153"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-</v>
          </cell>
          <cell r="K153">
            <v>0</v>
          </cell>
          <cell r="L153" t="str">
            <v>-</v>
          </cell>
          <cell r="M153" t="str">
            <v>-</v>
          </cell>
          <cell r="N153" t="str">
            <v>-</v>
          </cell>
          <cell r="O153" t="str">
            <v>-</v>
          </cell>
          <cell r="P153" t="str">
            <v>-</v>
          </cell>
          <cell r="Q153">
            <v>0</v>
          </cell>
        </row>
        <row r="154">
          <cell r="E154">
            <v>2212310748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2</v>
          </cell>
          <cell r="K154">
            <v>2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F155">
            <v>0</v>
          </cell>
          <cell r="G155">
            <v>121</v>
          </cell>
          <cell r="H155">
            <v>0</v>
          </cell>
          <cell r="I155">
            <v>0</v>
          </cell>
          <cell r="J155">
            <v>52</v>
          </cell>
          <cell r="K155">
            <v>173</v>
          </cell>
          <cell r="L155">
            <v>0</v>
          </cell>
          <cell r="M155">
            <v>96</v>
          </cell>
          <cell r="N155">
            <v>0</v>
          </cell>
          <cell r="O155">
            <v>0</v>
          </cell>
          <cell r="P155">
            <v>14</v>
          </cell>
          <cell r="Q155">
            <v>110</v>
          </cell>
        </row>
        <row r="156">
          <cell r="F156">
            <v>260</v>
          </cell>
          <cell r="G156">
            <v>1208</v>
          </cell>
          <cell r="H156">
            <v>541</v>
          </cell>
          <cell r="I156">
            <v>503</v>
          </cell>
          <cell r="J156">
            <v>125</v>
          </cell>
          <cell r="K156">
            <v>2637</v>
          </cell>
          <cell r="L156">
            <v>247</v>
          </cell>
          <cell r="M156">
            <v>1099</v>
          </cell>
          <cell r="N156">
            <v>521</v>
          </cell>
          <cell r="O156">
            <v>483</v>
          </cell>
          <cell r="P156">
            <v>14</v>
          </cell>
          <cell r="Q156">
            <v>2364</v>
          </cell>
        </row>
        <row r="157">
          <cell r="E157">
            <v>2214110039</v>
          </cell>
          <cell r="F157">
            <v>0</v>
          </cell>
          <cell r="G157">
            <v>170</v>
          </cell>
          <cell r="H157">
            <v>95</v>
          </cell>
          <cell r="I157">
            <v>0</v>
          </cell>
          <cell r="J157">
            <v>0</v>
          </cell>
          <cell r="K157">
            <v>265</v>
          </cell>
          <cell r="L157">
            <v>0</v>
          </cell>
          <cell r="M157">
            <v>142</v>
          </cell>
          <cell r="N157">
            <v>93</v>
          </cell>
          <cell r="O157">
            <v>0</v>
          </cell>
          <cell r="P157">
            <v>0</v>
          </cell>
          <cell r="Q157">
            <v>235</v>
          </cell>
        </row>
        <row r="158">
          <cell r="E158">
            <v>2214111847</v>
          </cell>
          <cell r="F158">
            <v>0</v>
          </cell>
          <cell r="G158">
            <v>0</v>
          </cell>
          <cell r="H158">
            <v>0</v>
          </cell>
          <cell r="I158">
            <v>174</v>
          </cell>
          <cell r="J158">
            <v>0</v>
          </cell>
          <cell r="K158">
            <v>174</v>
          </cell>
          <cell r="L158">
            <v>0</v>
          </cell>
          <cell r="M158">
            <v>0</v>
          </cell>
          <cell r="N158">
            <v>0</v>
          </cell>
          <cell r="O158">
            <v>174</v>
          </cell>
          <cell r="P158">
            <v>0</v>
          </cell>
          <cell r="Q158">
            <v>174</v>
          </cell>
        </row>
        <row r="159">
          <cell r="E159">
            <v>2214111763</v>
          </cell>
          <cell r="F159">
            <v>0</v>
          </cell>
          <cell r="G159">
            <v>0</v>
          </cell>
          <cell r="H159">
            <v>144</v>
          </cell>
          <cell r="I159">
            <v>0</v>
          </cell>
          <cell r="J159">
            <v>0</v>
          </cell>
          <cell r="K159">
            <v>144</v>
          </cell>
          <cell r="L159">
            <v>0</v>
          </cell>
          <cell r="M159">
            <v>0</v>
          </cell>
          <cell r="N159">
            <v>144</v>
          </cell>
          <cell r="O159">
            <v>0</v>
          </cell>
          <cell r="P159">
            <v>0</v>
          </cell>
          <cell r="Q159">
            <v>144</v>
          </cell>
        </row>
        <row r="160">
          <cell r="E160">
            <v>2214210318</v>
          </cell>
          <cell r="F160">
            <v>0</v>
          </cell>
          <cell r="G160">
            <v>0</v>
          </cell>
          <cell r="H160">
            <v>0</v>
          </cell>
          <cell r="I160">
            <v>73</v>
          </cell>
          <cell r="J160">
            <v>0</v>
          </cell>
          <cell r="K160">
            <v>73</v>
          </cell>
          <cell r="L160">
            <v>0</v>
          </cell>
          <cell r="M160">
            <v>0</v>
          </cell>
          <cell r="N160">
            <v>0</v>
          </cell>
          <cell r="O160">
            <v>63</v>
          </cell>
          <cell r="P160">
            <v>0</v>
          </cell>
          <cell r="Q160">
            <v>63</v>
          </cell>
        </row>
        <row r="161">
          <cell r="E161">
            <v>2214210235</v>
          </cell>
          <cell r="F161">
            <v>0</v>
          </cell>
          <cell r="G161">
            <v>24</v>
          </cell>
          <cell r="H161">
            <v>64</v>
          </cell>
          <cell r="I161">
            <v>0</v>
          </cell>
          <cell r="J161">
            <v>0</v>
          </cell>
          <cell r="K161">
            <v>88</v>
          </cell>
          <cell r="L161">
            <v>0</v>
          </cell>
          <cell r="M161">
            <v>24</v>
          </cell>
          <cell r="N161">
            <v>60</v>
          </cell>
          <cell r="O161">
            <v>0</v>
          </cell>
          <cell r="P161">
            <v>0</v>
          </cell>
          <cell r="Q161">
            <v>84</v>
          </cell>
        </row>
        <row r="162">
          <cell r="E162">
            <v>2214210789</v>
          </cell>
          <cell r="F162">
            <v>213</v>
          </cell>
          <cell r="G162">
            <v>0</v>
          </cell>
          <cell r="H162">
            <v>0</v>
          </cell>
          <cell r="I162">
            <v>0</v>
          </cell>
          <cell r="J162">
            <v>30</v>
          </cell>
          <cell r="K162">
            <v>243</v>
          </cell>
          <cell r="L162">
            <v>211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211</v>
          </cell>
        </row>
        <row r="163">
          <cell r="E163">
            <v>2214210771</v>
          </cell>
          <cell r="F163">
            <v>507</v>
          </cell>
          <cell r="G163">
            <v>155</v>
          </cell>
          <cell r="H163">
            <v>0</v>
          </cell>
          <cell r="I163">
            <v>0</v>
          </cell>
          <cell r="J163">
            <v>0</v>
          </cell>
          <cell r="K163">
            <v>662</v>
          </cell>
          <cell r="L163">
            <v>503</v>
          </cell>
          <cell r="M163">
            <v>142</v>
          </cell>
          <cell r="N163">
            <v>0</v>
          </cell>
          <cell r="O163">
            <v>0</v>
          </cell>
          <cell r="P163">
            <v>0</v>
          </cell>
          <cell r="Q163">
            <v>645</v>
          </cell>
        </row>
        <row r="164">
          <cell r="E164">
            <v>2214211332</v>
          </cell>
          <cell r="F164">
            <v>349</v>
          </cell>
          <cell r="G164">
            <v>151</v>
          </cell>
          <cell r="H164">
            <v>0</v>
          </cell>
          <cell r="I164">
            <v>0</v>
          </cell>
          <cell r="J164">
            <v>0</v>
          </cell>
          <cell r="K164">
            <v>500</v>
          </cell>
          <cell r="L164">
            <v>331</v>
          </cell>
          <cell r="M164">
            <v>151</v>
          </cell>
          <cell r="N164">
            <v>0</v>
          </cell>
          <cell r="O164">
            <v>0</v>
          </cell>
          <cell r="P164">
            <v>0</v>
          </cell>
          <cell r="Q164">
            <v>482</v>
          </cell>
        </row>
        <row r="165">
          <cell r="E165">
            <v>2214110450</v>
          </cell>
          <cell r="F165">
            <v>0</v>
          </cell>
          <cell r="G165">
            <v>0</v>
          </cell>
          <cell r="H165">
            <v>0</v>
          </cell>
          <cell r="I165">
            <v>20</v>
          </cell>
          <cell r="J165">
            <v>0</v>
          </cell>
          <cell r="K165">
            <v>20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60</v>
          </cell>
          <cell r="Q165">
            <v>60</v>
          </cell>
        </row>
        <row r="166">
          <cell r="E166">
            <v>2214160075</v>
          </cell>
          <cell r="F166">
            <v>164</v>
          </cell>
          <cell r="G166">
            <v>301</v>
          </cell>
          <cell r="H166">
            <v>0</v>
          </cell>
          <cell r="I166">
            <v>0</v>
          </cell>
          <cell r="J166">
            <v>0</v>
          </cell>
          <cell r="K166">
            <v>465</v>
          </cell>
          <cell r="L166">
            <v>156</v>
          </cell>
          <cell r="M166">
            <v>296</v>
          </cell>
          <cell r="N166">
            <v>0</v>
          </cell>
          <cell r="O166">
            <v>0</v>
          </cell>
          <cell r="P166">
            <v>0</v>
          </cell>
          <cell r="Q166">
            <v>452</v>
          </cell>
        </row>
        <row r="167">
          <cell r="E167">
            <v>2214211225</v>
          </cell>
          <cell r="F167">
            <v>0</v>
          </cell>
          <cell r="G167">
            <v>0</v>
          </cell>
          <cell r="H167">
            <v>0</v>
          </cell>
          <cell r="I167">
            <v>232</v>
          </cell>
          <cell r="J167">
            <v>0</v>
          </cell>
          <cell r="K167">
            <v>232</v>
          </cell>
          <cell r="L167">
            <v>0</v>
          </cell>
          <cell r="M167">
            <v>0</v>
          </cell>
          <cell r="N167">
            <v>0</v>
          </cell>
          <cell r="O167">
            <v>214</v>
          </cell>
          <cell r="P167">
            <v>0</v>
          </cell>
          <cell r="Q167">
            <v>214</v>
          </cell>
        </row>
        <row r="168">
          <cell r="E168">
            <v>2214210243</v>
          </cell>
          <cell r="F168">
            <v>0</v>
          </cell>
          <cell r="G168">
            <v>0</v>
          </cell>
          <cell r="H168">
            <v>250</v>
          </cell>
          <cell r="I168">
            <v>0</v>
          </cell>
          <cell r="J168">
            <v>0</v>
          </cell>
          <cell r="K168">
            <v>250</v>
          </cell>
          <cell r="L168">
            <v>0</v>
          </cell>
          <cell r="M168">
            <v>0</v>
          </cell>
          <cell r="N168">
            <v>250</v>
          </cell>
          <cell r="O168">
            <v>0</v>
          </cell>
          <cell r="P168">
            <v>0</v>
          </cell>
          <cell r="Q168">
            <v>250</v>
          </cell>
        </row>
        <row r="169">
          <cell r="E169">
            <v>2219810096</v>
          </cell>
          <cell r="F169">
            <v>0</v>
          </cell>
          <cell r="G169">
            <v>196</v>
          </cell>
          <cell r="H169">
            <v>0</v>
          </cell>
          <cell r="I169">
            <v>210</v>
          </cell>
          <cell r="J169">
            <v>0</v>
          </cell>
          <cell r="K169">
            <v>406</v>
          </cell>
          <cell r="L169">
            <v>0</v>
          </cell>
          <cell r="M169">
            <v>124</v>
          </cell>
          <cell r="N169">
            <v>0</v>
          </cell>
          <cell r="O169">
            <v>201</v>
          </cell>
          <cell r="P169">
            <v>0</v>
          </cell>
          <cell r="Q169">
            <v>325</v>
          </cell>
        </row>
        <row r="170">
          <cell r="E170">
            <v>2214111730</v>
          </cell>
          <cell r="F170">
            <v>0</v>
          </cell>
          <cell r="G170">
            <v>0</v>
          </cell>
          <cell r="H170">
            <v>0</v>
          </cell>
          <cell r="I170">
            <v>148</v>
          </cell>
          <cell r="J170">
            <v>0</v>
          </cell>
          <cell r="K170">
            <v>148</v>
          </cell>
          <cell r="L170">
            <v>0</v>
          </cell>
          <cell r="M170">
            <v>0</v>
          </cell>
          <cell r="N170">
            <v>0</v>
          </cell>
          <cell r="O170">
            <v>142</v>
          </cell>
          <cell r="P170">
            <v>0</v>
          </cell>
          <cell r="Q170">
            <v>142</v>
          </cell>
        </row>
        <row r="171">
          <cell r="E171">
            <v>2214160042</v>
          </cell>
          <cell r="F171">
            <v>153</v>
          </cell>
          <cell r="G171">
            <v>331</v>
          </cell>
          <cell r="H171">
            <v>0</v>
          </cell>
          <cell r="I171">
            <v>57</v>
          </cell>
          <cell r="J171">
            <v>37</v>
          </cell>
          <cell r="K171">
            <v>578</v>
          </cell>
          <cell r="L171">
            <v>150</v>
          </cell>
          <cell r="M171">
            <v>330</v>
          </cell>
          <cell r="N171">
            <v>0</v>
          </cell>
          <cell r="O171">
            <v>39</v>
          </cell>
          <cell r="P171">
            <v>0</v>
          </cell>
          <cell r="Q171">
            <v>519</v>
          </cell>
        </row>
        <row r="172">
          <cell r="E172">
            <v>2214210250</v>
          </cell>
          <cell r="F172">
            <v>0</v>
          </cell>
          <cell r="G172">
            <v>100</v>
          </cell>
          <cell r="H172">
            <v>60</v>
          </cell>
          <cell r="I172">
            <v>158</v>
          </cell>
          <cell r="J172">
            <v>101</v>
          </cell>
          <cell r="K172">
            <v>419</v>
          </cell>
          <cell r="L172">
            <v>0</v>
          </cell>
          <cell r="M172">
            <v>100</v>
          </cell>
          <cell r="N172">
            <v>60</v>
          </cell>
          <cell r="O172">
            <v>155</v>
          </cell>
          <cell r="P172">
            <v>0</v>
          </cell>
          <cell r="Q172">
            <v>315</v>
          </cell>
        </row>
        <row r="173">
          <cell r="E173">
            <v>2214210060</v>
          </cell>
          <cell r="F173">
            <v>0</v>
          </cell>
          <cell r="G173">
            <v>0</v>
          </cell>
          <cell r="H173">
            <v>60</v>
          </cell>
          <cell r="I173">
            <v>60</v>
          </cell>
          <cell r="J173">
            <v>0</v>
          </cell>
          <cell r="K173">
            <v>120</v>
          </cell>
          <cell r="L173">
            <v>0</v>
          </cell>
          <cell r="M173">
            <v>0</v>
          </cell>
          <cell r="N173">
            <v>60</v>
          </cell>
          <cell r="O173">
            <v>60</v>
          </cell>
          <cell r="P173">
            <v>0</v>
          </cell>
          <cell r="Q173">
            <v>120</v>
          </cell>
        </row>
        <row r="174">
          <cell r="E174">
            <v>2213210137</v>
          </cell>
          <cell r="F174">
            <v>0</v>
          </cell>
          <cell r="G174">
            <v>94</v>
          </cell>
          <cell r="H174">
            <v>56</v>
          </cell>
          <cell r="I174">
            <v>0</v>
          </cell>
          <cell r="J174">
            <v>0</v>
          </cell>
          <cell r="K174">
            <v>150</v>
          </cell>
          <cell r="L174">
            <v>0</v>
          </cell>
          <cell r="M174">
            <v>92</v>
          </cell>
          <cell r="N174">
            <v>56</v>
          </cell>
          <cell r="O174">
            <v>0</v>
          </cell>
          <cell r="P174">
            <v>0</v>
          </cell>
          <cell r="Q174">
            <v>148</v>
          </cell>
        </row>
        <row r="175">
          <cell r="E175">
            <v>2213210301</v>
          </cell>
          <cell r="F175">
            <v>0</v>
          </cell>
          <cell r="G175">
            <v>0</v>
          </cell>
          <cell r="H175">
            <v>47</v>
          </cell>
          <cell r="I175">
            <v>322</v>
          </cell>
          <cell r="J175">
            <v>32</v>
          </cell>
          <cell r="K175">
            <v>401</v>
          </cell>
          <cell r="L175">
            <v>0</v>
          </cell>
          <cell r="M175">
            <v>0</v>
          </cell>
          <cell r="N175">
            <v>47</v>
          </cell>
          <cell r="O175">
            <v>322</v>
          </cell>
          <cell r="P175">
            <v>0</v>
          </cell>
          <cell r="Q175">
            <v>369</v>
          </cell>
        </row>
        <row r="176">
          <cell r="E176">
            <v>2214211167</v>
          </cell>
          <cell r="F176">
            <v>0</v>
          </cell>
          <cell r="G176">
            <v>0</v>
          </cell>
          <cell r="H176">
            <v>20</v>
          </cell>
          <cell r="I176">
            <v>100</v>
          </cell>
          <cell r="J176">
            <v>0</v>
          </cell>
          <cell r="K176">
            <v>120</v>
          </cell>
          <cell r="L176">
            <v>0</v>
          </cell>
          <cell r="M176">
            <v>0</v>
          </cell>
          <cell r="N176">
            <v>16</v>
          </cell>
          <cell r="O176">
            <v>100</v>
          </cell>
          <cell r="P176">
            <v>0</v>
          </cell>
          <cell r="Q176">
            <v>116</v>
          </cell>
        </row>
        <row r="177">
          <cell r="E177">
            <v>2214210029</v>
          </cell>
          <cell r="F177">
            <v>6</v>
          </cell>
          <cell r="G177">
            <v>413</v>
          </cell>
          <cell r="H177">
            <v>44</v>
          </cell>
          <cell r="I177">
            <v>0</v>
          </cell>
          <cell r="J177">
            <v>0</v>
          </cell>
          <cell r="K177">
            <v>463</v>
          </cell>
          <cell r="L177">
            <v>6</v>
          </cell>
          <cell r="M177">
            <v>316</v>
          </cell>
          <cell r="N177">
            <v>44</v>
          </cell>
          <cell r="O177">
            <v>0</v>
          </cell>
          <cell r="P177">
            <v>0</v>
          </cell>
          <cell r="Q177">
            <v>366</v>
          </cell>
        </row>
        <row r="178">
          <cell r="E178">
            <v>2213260108</v>
          </cell>
          <cell r="F178">
            <v>0</v>
          </cell>
          <cell r="G178">
            <v>115</v>
          </cell>
          <cell r="H178">
            <v>84</v>
          </cell>
          <cell r="I178">
            <v>0</v>
          </cell>
          <cell r="J178">
            <v>0</v>
          </cell>
          <cell r="K178">
            <v>199</v>
          </cell>
          <cell r="L178">
            <v>0</v>
          </cell>
          <cell r="M178">
            <v>94</v>
          </cell>
          <cell r="N178">
            <v>59</v>
          </cell>
          <cell r="O178">
            <v>0</v>
          </cell>
          <cell r="P178">
            <v>0</v>
          </cell>
          <cell r="Q178">
            <v>153</v>
          </cell>
        </row>
        <row r="179">
          <cell r="F179">
            <v>1392</v>
          </cell>
          <cell r="G179">
            <v>2050</v>
          </cell>
          <cell r="H179">
            <v>924</v>
          </cell>
          <cell r="I179">
            <v>1554</v>
          </cell>
          <cell r="J179">
            <v>200</v>
          </cell>
          <cell r="K179">
            <v>6120</v>
          </cell>
          <cell r="L179">
            <v>1357</v>
          </cell>
          <cell r="M179">
            <v>1811</v>
          </cell>
          <cell r="N179">
            <v>889</v>
          </cell>
          <cell r="O179">
            <v>1470</v>
          </cell>
          <cell r="P179">
            <v>60</v>
          </cell>
          <cell r="Q179">
            <v>5587</v>
          </cell>
        </row>
        <row r="180">
          <cell r="E180">
            <v>2214106045</v>
          </cell>
          <cell r="F180">
            <v>0</v>
          </cell>
          <cell r="G180">
            <v>5</v>
          </cell>
          <cell r="H180">
            <v>0</v>
          </cell>
          <cell r="I180">
            <v>0</v>
          </cell>
          <cell r="J180">
            <v>0</v>
          </cell>
          <cell r="K180">
            <v>5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E181">
            <v>2214211761</v>
          </cell>
          <cell r="F181">
            <v>0</v>
          </cell>
          <cell r="G181">
            <v>14</v>
          </cell>
          <cell r="H181">
            <v>0</v>
          </cell>
          <cell r="I181">
            <v>0</v>
          </cell>
          <cell r="J181">
            <v>0</v>
          </cell>
          <cell r="K181">
            <v>14</v>
          </cell>
          <cell r="L181">
            <v>0</v>
          </cell>
          <cell r="M181">
            <v>14</v>
          </cell>
          <cell r="N181">
            <v>0</v>
          </cell>
          <cell r="O181">
            <v>0</v>
          </cell>
          <cell r="P181">
            <v>0</v>
          </cell>
          <cell r="Q181">
            <v>14</v>
          </cell>
        </row>
        <row r="182">
          <cell r="E182">
            <v>2214210870</v>
          </cell>
          <cell r="F182">
            <v>0</v>
          </cell>
          <cell r="G182">
            <v>0</v>
          </cell>
          <cell r="H182">
            <v>0</v>
          </cell>
          <cell r="I182">
            <v>4</v>
          </cell>
          <cell r="J182">
            <v>0</v>
          </cell>
          <cell r="K182">
            <v>4</v>
          </cell>
          <cell r="L182">
            <v>0</v>
          </cell>
          <cell r="M182">
            <v>0</v>
          </cell>
          <cell r="N182">
            <v>0</v>
          </cell>
          <cell r="O182">
            <v>4</v>
          </cell>
          <cell r="P182">
            <v>0</v>
          </cell>
          <cell r="Q182">
            <v>4</v>
          </cell>
        </row>
        <row r="183">
          <cell r="E183">
            <v>2214200137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11</v>
          </cell>
          <cell r="K183">
            <v>11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E184">
            <v>2214111094</v>
          </cell>
          <cell r="F184">
            <v>0</v>
          </cell>
          <cell r="G184">
            <v>19</v>
          </cell>
          <cell r="H184">
            <v>0</v>
          </cell>
          <cell r="I184">
            <v>0</v>
          </cell>
          <cell r="J184">
            <v>0</v>
          </cell>
          <cell r="K184">
            <v>19</v>
          </cell>
          <cell r="L184">
            <v>0</v>
          </cell>
          <cell r="M184">
            <v>2</v>
          </cell>
          <cell r="N184">
            <v>0</v>
          </cell>
          <cell r="O184">
            <v>0</v>
          </cell>
          <cell r="P184">
            <v>0</v>
          </cell>
          <cell r="Q184">
            <v>2</v>
          </cell>
        </row>
        <row r="185">
          <cell r="E185">
            <v>2214111300</v>
          </cell>
          <cell r="F185">
            <v>0</v>
          </cell>
          <cell r="G185">
            <v>5</v>
          </cell>
          <cell r="H185">
            <v>0</v>
          </cell>
          <cell r="I185">
            <v>0</v>
          </cell>
          <cell r="J185">
            <v>0</v>
          </cell>
          <cell r="K185">
            <v>5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E186">
            <v>2214210052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2</v>
          </cell>
          <cell r="K186">
            <v>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E187">
            <v>2214110856</v>
          </cell>
          <cell r="F187">
            <v>0</v>
          </cell>
          <cell r="G187">
            <v>9</v>
          </cell>
          <cell r="H187">
            <v>0</v>
          </cell>
          <cell r="I187">
            <v>0</v>
          </cell>
          <cell r="J187">
            <v>0</v>
          </cell>
          <cell r="K187">
            <v>9</v>
          </cell>
          <cell r="L187">
            <v>0</v>
          </cell>
          <cell r="M187">
            <v>9</v>
          </cell>
          <cell r="N187">
            <v>0</v>
          </cell>
          <cell r="O187">
            <v>0</v>
          </cell>
          <cell r="P187">
            <v>0</v>
          </cell>
          <cell r="Q187">
            <v>9</v>
          </cell>
        </row>
        <row r="188">
          <cell r="E188">
            <v>2214111359</v>
          </cell>
          <cell r="F188">
            <v>0</v>
          </cell>
          <cell r="G188">
            <v>6</v>
          </cell>
          <cell r="H188">
            <v>0</v>
          </cell>
          <cell r="I188">
            <v>0</v>
          </cell>
          <cell r="J188">
            <v>0</v>
          </cell>
          <cell r="K188">
            <v>6</v>
          </cell>
          <cell r="L188">
            <v>0</v>
          </cell>
          <cell r="M188">
            <v>6</v>
          </cell>
          <cell r="N188">
            <v>0</v>
          </cell>
          <cell r="O188">
            <v>0</v>
          </cell>
          <cell r="P188">
            <v>0</v>
          </cell>
          <cell r="Q188">
            <v>6</v>
          </cell>
        </row>
        <row r="189">
          <cell r="E189">
            <v>2214111698</v>
          </cell>
          <cell r="F189">
            <v>0</v>
          </cell>
          <cell r="G189">
            <v>5</v>
          </cell>
          <cell r="H189">
            <v>0</v>
          </cell>
          <cell r="I189">
            <v>0</v>
          </cell>
          <cell r="J189">
            <v>0</v>
          </cell>
          <cell r="K189">
            <v>5</v>
          </cell>
          <cell r="L189">
            <v>0</v>
          </cell>
          <cell r="M189">
            <v>5</v>
          </cell>
          <cell r="N189">
            <v>0</v>
          </cell>
          <cell r="O189">
            <v>0</v>
          </cell>
          <cell r="P189">
            <v>0</v>
          </cell>
          <cell r="Q189">
            <v>5</v>
          </cell>
        </row>
        <row r="190">
          <cell r="E190">
            <v>2214211704</v>
          </cell>
          <cell r="F190">
            <v>0</v>
          </cell>
          <cell r="G190">
            <v>5</v>
          </cell>
          <cell r="H190">
            <v>0</v>
          </cell>
          <cell r="I190">
            <v>0</v>
          </cell>
          <cell r="J190">
            <v>0</v>
          </cell>
          <cell r="K190">
            <v>5</v>
          </cell>
          <cell r="L190">
            <v>0</v>
          </cell>
          <cell r="M190">
            <v>5</v>
          </cell>
          <cell r="N190">
            <v>0</v>
          </cell>
          <cell r="O190">
            <v>0</v>
          </cell>
          <cell r="P190">
            <v>0</v>
          </cell>
          <cell r="Q190">
            <v>5</v>
          </cell>
        </row>
        <row r="191">
          <cell r="E191">
            <v>2214211282</v>
          </cell>
          <cell r="F191">
            <v>0</v>
          </cell>
          <cell r="G191">
            <v>12</v>
          </cell>
          <cell r="H191">
            <v>0</v>
          </cell>
          <cell r="I191">
            <v>0</v>
          </cell>
          <cell r="J191">
            <v>0</v>
          </cell>
          <cell r="K191">
            <v>12</v>
          </cell>
          <cell r="L191">
            <v>0</v>
          </cell>
          <cell r="M191">
            <v>12</v>
          </cell>
          <cell r="N191">
            <v>0</v>
          </cell>
          <cell r="O191">
            <v>0</v>
          </cell>
          <cell r="P191">
            <v>0</v>
          </cell>
          <cell r="Q191">
            <v>12</v>
          </cell>
        </row>
        <row r="192">
          <cell r="E192">
            <v>2214111078</v>
          </cell>
          <cell r="F192">
            <v>0</v>
          </cell>
          <cell r="G192">
            <v>19</v>
          </cell>
          <cell r="H192">
            <v>0</v>
          </cell>
          <cell r="I192">
            <v>0</v>
          </cell>
          <cell r="J192">
            <v>0</v>
          </cell>
          <cell r="K192">
            <v>19</v>
          </cell>
          <cell r="L192">
            <v>0</v>
          </cell>
          <cell r="M192">
            <v>19</v>
          </cell>
          <cell r="N192">
            <v>0</v>
          </cell>
          <cell r="O192">
            <v>0</v>
          </cell>
          <cell r="P192">
            <v>0</v>
          </cell>
          <cell r="Q192">
            <v>19</v>
          </cell>
        </row>
        <row r="193">
          <cell r="E193">
            <v>2214210524</v>
          </cell>
          <cell r="F193">
            <v>0</v>
          </cell>
          <cell r="G193">
            <v>14</v>
          </cell>
          <cell r="H193">
            <v>0</v>
          </cell>
          <cell r="I193">
            <v>0</v>
          </cell>
          <cell r="J193">
            <v>0</v>
          </cell>
          <cell r="K193">
            <v>14</v>
          </cell>
          <cell r="L193">
            <v>0</v>
          </cell>
          <cell r="M193">
            <v>6</v>
          </cell>
          <cell r="N193">
            <v>0</v>
          </cell>
          <cell r="O193">
            <v>0</v>
          </cell>
          <cell r="P193">
            <v>0</v>
          </cell>
          <cell r="Q193">
            <v>6</v>
          </cell>
        </row>
        <row r="194">
          <cell r="E194">
            <v>2214112084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2</v>
          </cell>
          <cell r="K194">
            <v>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E195">
            <v>2214203693</v>
          </cell>
          <cell r="F195">
            <v>0</v>
          </cell>
          <cell r="G195">
            <v>15</v>
          </cell>
          <cell r="H195">
            <v>0</v>
          </cell>
          <cell r="I195">
            <v>0</v>
          </cell>
          <cell r="J195">
            <v>0</v>
          </cell>
          <cell r="K195">
            <v>15</v>
          </cell>
          <cell r="L195">
            <v>0</v>
          </cell>
          <cell r="M195">
            <v>11</v>
          </cell>
          <cell r="N195">
            <v>0</v>
          </cell>
          <cell r="O195">
            <v>0</v>
          </cell>
          <cell r="P195">
            <v>0</v>
          </cell>
          <cell r="Q195">
            <v>11</v>
          </cell>
        </row>
        <row r="196">
          <cell r="E196">
            <v>2214210755</v>
          </cell>
          <cell r="F196">
            <v>0</v>
          </cell>
          <cell r="G196">
            <v>12</v>
          </cell>
          <cell r="H196">
            <v>0</v>
          </cell>
          <cell r="I196">
            <v>0</v>
          </cell>
          <cell r="J196">
            <v>0</v>
          </cell>
          <cell r="K196">
            <v>12</v>
          </cell>
          <cell r="L196">
            <v>0</v>
          </cell>
          <cell r="M196">
            <v>10</v>
          </cell>
          <cell r="N196">
            <v>0</v>
          </cell>
          <cell r="O196">
            <v>0</v>
          </cell>
          <cell r="P196">
            <v>0</v>
          </cell>
          <cell r="Q196">
            <v>10</v>
          </cell>
        </row>
        <row r="197">
          <cell r="E197">
            <v>2214210730</v>
          </cell>
          <cell r="F197">
            <v>0</v>
          </cell>
          <cell r="G197">
            <v>6</v>
          </cell>
          <cell r="H197">
            <v>0</v>
          </cell>
          <cell r="I197">
            <v>0</v>
          </cell>
          <cell r="J197">
            <v>0</v>
          </cell>
          <cell r="K197">
            <v>6</v>
          </cell>
          <cell r="L197">
            <v>0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1</v>
          </cell>
        </row>
        <row r="198">
          <cell r="E198">
            <v>2213210350</v>
          </cell>
          <cell r="F198">
            <v>0</v>
          </cell>
          <cell r="G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1</v>
          </cell>
        </row>
        <row r="199">
          <cell r="E199">
            <v>2213210707</v>
          </cell>
          <cell r="F199">
            <v>0</v>
          </cell>
          <cell r="G199">
            <v>9</v>
          </cell>
          <cell r="H199">
            <v>0</v>
          </cell>
          <cell r="I199">
            <v>0</v>
          </cell>
          <cell r="J199">
            <v>0</v>
          </cell>
          <cell r="K199">
            <v>9</v>
          </cell>
          <cell r="L199">
            <v>0</v>
          </cell>
          <cell r="M199">
            <v>9</v>
          </cell>
          <cell r="N199">
            <v>0</v>
          </cell>
          <cell r="O199">
            <v>0</v>
          </cell>
          <cell r="P199">
            <v>0</v>
          </cell>
          <cell r="Q199">
            <v>9</v>
          </cell>
        </row>
        <row r="200">
          <cell r="E200">
            <v>2213202944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10</v>
          </cell>
          <cell r="K200">
            <v>10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F201">
            <v>0</v>
          </cell>
          <cell r="G201">
            <v>156</v>
          </cell>
          <cell r="H201">
            <v>0</v>
          </cell>
          <cell r="I201">
            <v>4</v>
          </cell>
          <cell r="J201">
            <v>25</v>
          </cell>
          <cell r="K201">
            <v>185</v>
          </cell>
          <cell r="L201">
            <v>0</v>
          </cell>
          <cell r="M201">
            <v>110</v>
          </cell>
          <cell r="N201">
            <v>0</v>
          </cell>
          <cell r="O201">
            <v>4</v>
          </cell>
          <cell r="P201">
            <v>0</v>
          </cell>
          <cell r="Q201">
            <v>114</v>
          </cell>
        </row>
        <row r="202">
          <cell r="F202">
            <v>1392</v>
          </cell>
          <cell r="G202">
            <v>2206</v>
          </cell>
          <cell r="H202">
            <v>924</v>
          </cell>
          <cell r="I202">
            <v>1558</v>
          </cell>
          <cell r="J202">
            <v>225</v>
          </cell>
          <cell r="K202">
            <v>6305</v>
          </cell>
          <cell r="L202">
            <v>1357</v>
          </cell>
          <cell r="M202">
            <v>1921</v>
          </cell>
          <cell r="N202">
            <v>889</v>
          </cell>
          <cell r="O202">
            <v>1474</v>
          </cell>
          <cell r="P202">
            <v>60</v>
          </cell>
          <cell r="Q202">
            <v>5701</v>
          </cell>
        </row>
        <row r="203">
          <cell r="E203">
            <v>2215460078</v>
          </cell>
          <cell r="F203">
            <v>93</v>
          </cell>
          <cell r="G203">
            <v>302</v>
          </cell>
          <cell r="H203">
            <v>40</v>
          </cell>
          <cell r="I203">
            <v>0</v>
          </cell>
          <cell r="J203">
            <v>0</v>
          </cell>
          <cell r="K203">
            <v>435</v>
          </cell>
          <cell r="L203">
            <v>93</v>
          </cell>
          <cell r="M203">
            <v>299</v>
          </cell>
          <cell r="N203">
            <v>40</v>
          </cell>
          <cell r="O203">
            <v>0</v>
          </cell>
          <cell r="P203">
            <v>0</v>
          </cell>
          <cell r="Q203">
            <v>432</v>
          </cell>
        </row>
        <row r="204">
          <cell r="E204">
            <v>2215110202</v>
          </cell>
          <cell r="F204">
            <v>0</v>
          </cell>
          <cell r="G204">
            <v>0</v>
          </cell>
          <cell r="H204">
            <v>50</v>
          </cell>
          <cell r="I204">
            <v>100</v>
          </cell>
          <cell r="J204">
            <v>0</v>
          </cell>
          <cell r="K204">
            <v>150</v>
          </cell>
          <cell r="L204">
            <v>0</v>
          </cell>
          <cell r="M204">
            <v>0</v>
          </cell>
          <cell r="N204">
            <v>50</v>
          </cell>
          <cell r="O204">
            <v>100</v>
          </cell>
          <cell r="P204">
            <v>0</v>
          </cell>
          <cell r="Q204">
            <v>150</v>
          </cell>
        </row>
        <row r="205">
          <cell r="E205">
            <v>2215110376</v>
          </cell>
          <cell r="F205">
            <v>0</v>
          </cell>
          <cell r="G205">
            <v>277</v>
          </cell>
          <cell r="H205">
            <v>130</v>
          </cell>
          <cell r="I205">
            <v>0</v>
          </cell>
          <cell r="J205">
            <v>0</v>
          </cell>
          <cell r="K205">
            <v>407</v>
          </cell>
          <cell r="L205">
            <v>0</v>
          </cell>
          <cell r="M205">
            <v>277</v>
          </cell>
          <cell r="N205">
            <v>130</v>
          </cell>
          <cell r="O205">
            <v>0</v>
          </cell>
          <cell r="P205">
            <v>0</v>
          </cell>
          <cell r="Q205">
            <v>407</v>
          </cell>
        </row>
        <row r="206">
          <cell r="E206">
            <v>2215110400</v>
          </cell>
          <cell r="F206">
            <v>0</v>
          </cell>
          <cell r="G206">
            <v>43</v>
          </cell>
          <cell r="H206">
            <v>94</v>
          </cell>
          <cell r="I206">
            <v>60</v>
          </cell>
          <cell r="J206">
            <v>0</v>
          </cell>
          <cell r="K206">
            <v>197</v>
          </cell>
          <cell r="L206">
            <v>0</v>
          </cell>
          <cell r="M206">
            <v>43</v>
          </cell>
          <cell r="N206">
            <v>94</v>
          </cell>
          <cell r="O206">
            <v>60</v>
          </cell>
          <cell r="P206">
            <v>0</v>
          </cell>
          <cell r="Q206">
            <v>197</v>
          </cell>
        </row>
        <row r="207">
          <cell r="E207">
            <v>2215160058</v>
          </cell>
          <cell r="F207">
            <v>62</v>
          </cell>
          <cell r="G207">
            <v>361</v>
          </cell>
          <cell r="H207">
            <v>0</v>
          </cell>
          <cell r="I207">
            <v>0</v>
          </cell>
          <cell r="J207">
            <v>0</v>
          </cell>
          <cell r="K207">
            <v>423</v>
          </cell>
          <cell r="L207">
            <v>58</v>
          </cell>
          <cell r="M207">
            <v>354</v>
          </cell>
          <cell r="N207">
            <v>0</v>
          </cell>
          <cell r="O207">
            <v>0</v>
          </cell>
          <cell r="P207">
            <v>0</v>
          </cell>
          <cell r="Q207">
            <v>412</v>
          </cell>
        </row>
        <row r="208">
          <cell r="E208">
            <v>2215310281</v>
          </cell>
          <cell r="F208">
            <v>0</v>
          </cell>
          <cell r="G208">
            <v>0</v>
          </cell>
          <cell r="H208">
            <v>125</v>
          </cell>
          <cell r="I208">
            <v>0</v>
          </cell>
          <cell r="J208">
            <v>0</v>
          </cell>
          <cell r="K208">
            <v>125</v>
          </cell>
          <cell r="L208">
            <v>0</v>
          </cell>
          <cell r="M208">
            <v>0</v>
          </cell>
          <cell r="N208">
            <v>125</v>
          </cell>
          <cell r="O208">
            <v>0</v>
          </cell>
          <cell r="P208">
            <v>0</v>
          </cell>
          <cell r="Q208">
            <v>125</v>
          </cell>
        </row>
        <row r="209">
          <cell r="E209">
            <v>2215310109</v>
          </cell>
          <cell r="F209">
            <v>0</v>
          </cell>
          <cell r="G209">
            <v>0</v>
          </cell>
          <cell r="H209">
            <v>0</v>
          </cell>
          <cell r="I209">
            <v>165</v>
          </cell>
          <cell r="J209">
            <v>0</v>
          </cell>
          <cell r="K209">
            <v>165</v>
          </cell>
          <cell r="L209">
            <v>0</v>
          </cell>
          <cell r="M209">
            <v>0</v>
          </cell>
          <cell r="N209">
            <v>0</v>
          </cell>
          <cell r="O209">
            <v>149</v>
          </cell>
          <cell r="P209">
            <v>0</v>
          </cell>
          <cell r="Q209">
            <v>149</v>
          </cell>
        </row>
        <row r="210">
          <cell r="E210">
            <v>2215310554</v>
          </cell>
          <cell r="F210">
            <v>137</v>
          </cell>
          <cell r="G210">
            <v>351</v>
          </cell>
          <cell r="H210">
            <v>0</v>
          </cell>
          <cell r="I210">
            <v>0</v>
          </cell>
          <cell r="J210">
            <v>76</v>
          </cell>
          <cell r="K210">
            <v>564</v>
          </cell>
          <cell r="L210">
            <v>132</v>
          </cell>
          <cell r="M210">
            <v>335</v>
          </cell>
          <cell r="N210">
            <v>0</v>
          </cell>
          <cell r="O210">
            <v>0</v>
          </cell>
          <cell r="P210">
            <v>16</v>
          </cell>
          <cell r="Q210">
            <v>483</v>
          </cell>
        </row>
        <row r="211">
          <cell r="E211">
            <v>2215310224</v>
          </cell>
          <cell r="F211">
            <v>0</v>
          </cell>
          <cell r="G211">
            <v>113</v>
          </cell>
          <cell r="H211">
            <v>0</v>
          </cell>
          <cell r="I211">
            <v>86</v>
          </cell>
          <cell r="J211">
            <v>0</v>
          </cell>
          <cell r="K211">
            <v>199</v>
          </cell>
          <cell r="L211">
            <v>0</v>
          </cell>
          <cell r="M211">
            <v>101</v>
          </cell>
          <cell r="N211">
            <v>0</v>
          </cell>
          <cell r="O211">
            <v>86</v>
          </cell>
          <cell r="P211">
            <v>0</v>
          </cell>
          <cell r="Q211">
            <v>187</v>
          </cell>
        </row>
        <row r="212">
          <cell r="E212">
            <v>2215510120</v>
          </cell>
          <cell r="F212">
            <v>0</v>
          </cell>
          <cell r="G212">
            <v>208</v>
          </cell>
          <cell r="H212">
            <v>90</v>
          </cell>
          <cell r="I212">
            <v>42</v>
          </cell>
          <cell r="J212">
            <v>57</v>
          </cell>
          <cell r="K212">
            <v>397</v>
          </cell>
          <cell r="L212">
            <v>0</v>
          </cell>
          <cell r="M212">
            <v>185</v>
          </cell>
          <cell r="N212">
            <v>78</v>
          </cell>
          <cell r="O212">
            <v>42</v>
          </cell>
          <cell r="P212">
            <v>8</v>
          </cell>
          <cell r="Q212">
            <v>313</v>
          </cell>
        </row>
        <row r="213">
          <cell r="E213">
            <v>2215510476</v>
          </cell>
          <cell r="F213">
            <v>0</v>
          </cell>
          <cell r="G213">
            <v>0</v>
          </cell>
          <cell r="H213">
            <v>0</v>
          </cell>
          <cell r="I213">
            <v>180</v>
          </cell>
          <cell r="J213">
            <v>0</v>
          </cell>
          <cell r="K213">
            <v>180</v>
          </cell>
          <cell r="L213">
            <v>0</v>
          </cell>
          <cell r="M213">
            <v>0</v>
          </cell>
          <cell r="N213">
            <v>0</v>
          </cell>
          <cell r="O213">
            <v>171</v>
          </cell>
          <cell r="P213">
            <v>0</v>
          </cell>
          <cell r="Q213">
            <v>171</v>
          </cell>
        </row>
        <row r="214">
          <cell r="F214">
            <v>292</v>
          </cell>
          <cell r="G214">
            <v>1655</v>
          </cell>
          <cell r="H214">
            <v>529</v>
          </cell>
          <cell r="I214">
            <v>633</v>
          </cell>
          <cell r="J214">
            <v>133</v>
          </cell>
          <cell r="K214">
            <v>3242</v>
          </cell>
          <cell r="L214">
            <v>283</v>
          </cell>
          <cell r="M214">
            <v>1594</v>
          </cell>
          <cell r="N214">
            <v>517</v>
          </cell>
          <cell r="O214">
            <v>608</v>
          </cell>
          <cell r="P214">
            <v>24</v>
          </cell>
          <cell r="Q214">
            <v>3026</v>
          </cell>
        </row>
        <row r="215">
          <cell r="E215">
            <v>2215400892</v>
          </cell>
          <cell r="F215">
            <v>0</v>
          </cell>
          <cell r="G215">
            <v>0</v>
          </cell>
          <cell r="H215">
            <v>6</v>
          </cell>
          <cell r="I215">
            <v>0</v>
          </cell>
          <cell r="J215">
            <v>0</v>
          </cell>
          <cell r="K215">
            <v>6</v>
          </cell>
          <cell r="L215">
            <v>0</v>
          </cell>
          <cell r="M215">
            <v>0</v>
          </cell>
          <cell r="N215">
            <v>3</v>
          </cell>
          <cell r="O215">
            <v>0</v>
          </cell>
          <cell r="P215">
            <v>0</v>
          </cell>
          <cell r="Q215">
            <v>3</v>
          </cell>
        </row>
        <row r="216">
          <cell r="E216">
            <v>2215400934</v>
          </cell>
          <cell r="F216">
            <v>0</v>
          </cell>
          <cell r="G216">
            <v>11</v>
          </cell>
          <cell r="H216">
            <v>0</v>
          </cell>
          <cell r="I216">
            <v>0</v>
          </cell>
          <cell r="J216">
            <v>0</v>
          </cell>
          <cell r="K216">
            <v>11</v>
          </cell>
          <cell r="L216">
            <v>0</v>
          </cell>
          <cell r="M216">
            <v>11</v>
          </cell>
          <cell r="N216">
            <v>0</v>
          </cell>
          <cell r="O216">
            <v>0</v>
          </cell>
          <cell r="P216">
            <v>0</v>
          </cell>
          <cell r="Q216">
            <v>11</v>
          </cell>
        </row>
        <row r="217">
          <cell r="E217">
            <v>2215410263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1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E218">
            <v>2215110418</v>
          </cell>
          <cell r="F218">
            <v>0</v>
          </cell>
          <cell r="G218">
            <v>10</v>
          </cell>
          <cell r="H218">
            <v>0</v>
          </cell>
          <cell r="I218">
            <v>0</v>
          </cell>
          <cell r="J218">
            <v>0</v>
          </cell>
          <cell r="K218">
            <v>10</v>
          </cell>
          <cell r="L218">
            <v>0</v>
          </cell>
          <cell r="M218">
            <v>10</v>
          </cell>
          <cell r="N218">
            <v>0</v>
          </cell>
          <cell r="O218">
            <v>0</v>
          </cell>
          <cell r="P218">
            <v>0</v>
          </cell>
          <cell r="Q218">
            <v>10</v>
          </cell>
        </row>
        <row r="219">
          <cell r="E219">
            <v>2215110384</v>
          </cell>
          <cell r="F219">
            <v>0</v>
          </cell>
          <cell r="G219">
            <v>0</v>
          </cell>
          <cell r="H219">
            <v>19</v>
          </cell>
          <cell r="I219">
            <v>0</v>
          </cell>
          <cell r="J219">
            <v>0</v>
          </cell>
          <cell r="K219">
            <v>19</v>
          </cell>
          <cell r="L219">
            <v>0</v>
          </cell>
          <cell r="M219">
            <v>0</v>
          </cell>
          <cell r="N219">
            <v>14</v>
          </cell>
          <cell r="O219">
            <v>0</v>
          </cell>
          <cell r="P219">
            <v>0</v>
          </cell>
          <cell r="Q219">
            <v>14</v>
          </cell>
        </row>
        <row r="220">
          <cell r="E220">
            <v>2215110525</v>
          </cell>
          <cell r="F220">
            <v>0</v>
          </cell>
          <cell r="G220">
            <v>19</v>
          </cell>
          <cell r="H220">
            <v>0</v>
          </cell>
          <cell r="I220">
            <v>0</v>
          </cell>
          <cell r="J220">
            <v>0</v>
          </cell>
          <cell r="K220">
            <v>19</v>
          </cell>
          <cell r="L220">
            <v>0</v>
          </cell>
          <cell r="M220">
            <v>19</v>
          </cell>
          <cell r="N220">
            <v>0</v>
          </cell>
          <cell r="O220">
            <v>0</v>
          </cell>
          <cell r="P220">
            <v>0</v>
          </cell>
          <cell r="Q220">
            <v>19</v>
          </cell>
        </row>
        <row r="221">
          <cell r="E221">
            <v>2215110343</v>
          </cell>
          <cell r="F221">
            <v>0</v>
          </cell>
          <cell r="G221">
            <v>9</v>
          </cell>
          <cell r="H221">
            <v>0</v>
          </cell>
          <cell r="I221">
            <v>0</v>
          </cell>
          <cell r="J221">
            <v>0</v>
          </cell>
          <cell r="K221">
            <v>9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4</v>
          </cell>
          <cell r="Q221">
            <v>4</v>
          </cell>
        </row>
        <row r="222">
          <cell r="E222">
            <v>2215110350</v>
          </cell>
          <cell r="F222">
            <v>0</v>
          </cell>
          <cell r="G222">
            <v>17</v>
          </cell>
          <cell r="H222">
            <v>0</v>
          </cell>
          <cell r="I222">
            <v>0</v>
          </cell>
          <cell r="J222">
            <v>0</v>
          </cell>
          <cell r="K222">
            <v>17</v>
          </cell>
          <cell r="L222">
            <v>0</v>
          </cell>
          <cell r="M222">
            <v>17</v>
          </cell>
          <cell r="N222">
            <v>0</v>
          </cell>
          <cell r="O222">
            <v>0</v>
          </cell>
          <cell r="P222">
            <v>0</v>
          </cell>
          <cell r="Q222">
            <v>17</v>
          </cell>
        </row>
        <row r="223">
          <cell r="E223">
            <v>2215110178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2</v>
          </cell>
          <cell r="K223">
            <v>2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E224">
            <v>2215301348</v>
          </cell>
          <cell r="F224">
            <v>0</v>
          </cell>
          <cell r="G224">
            <v>11</v>
          </cell>
          <cell r="H224">
            <v>0</v>
          </cell>
          <cell r="I224">
            <v>0</v>
          </cell>
          <cell r="J224">
            <v>0</v>
          </cell>
          <cell r="K224">
            <v>11</v>
          </cell>
          <cell r="L224">
            <v>0</v>
          </cell>
          <cell r="M224">
            <v>9</v>
          </cell>
          <cell r="N224">
            <v>0</v>
          </cell>
          <cell r="O224">
            <v>0</v>
          </cell>
          <cell r="P224">
            <v>0</v>
          </cell>
          <cell r="Q224">
            <v>9</v>
          </cell>
        </row>
        <row r="225">
          <cell r="E225" t="str">
            <v>-</v>
          </cell>
          <cell r="F225" t="str">
            <v>-</v>
          </cell>
          <cell r="G225" t="str">
            <v>-</v>
          </cell>
          <cell r="H225" t="str">
            <v>-</v>
          </cell>
          <cell r="I225" t="str">
            <v>-</v>
          </cell>
          <cell r="J225" t="str">
            <v>-</v>
          </cell>
          <cell r="K225">
            <v>0</v>
          </cell>
          <cell r="L225" t="str">
            <v>-</v>
          </cell>
          <cell r="M225" t="str">
            <v>-</v>
          </cell>
          <cell r="N225" t="str">
            <v>-</v>
          </cell>
          <cell r="O225" t="str">
            <v>-</v>
          </cell>
          <cell r="P225" t="str">
            <v>-</v>
          </cell>
          <cell r="Q225">
            <v>0</v>
          </cell>
        </row>
        <row r="226">
          <cell r="E226">
            <v>2215310661</v>
          </cell>
          <cell r="F226">
            <v>0</v>
          </cell>
          <cell r="G226">
            <v>14</v>
          </cell>
          <cell r="H226">
            <v>0</v>
          </cell>
          <cell r="I226">
            <v>0</v>
          </cell>
          <cell r="J226">
            <v>0</v>
          </cell>
          <cell r="K226">
            <v>14</v>
          </cell>
          <cell r="L226">
            <v>0</v>
          </cell>
          <cell r="M226">
            <v>8</v>
          </cell>
          <cell r="N226">
            <v>0</v>
          </cell>
          <cell r="O226">
            <v>0</v>
          </cell>
          <cell r="P226">
            <v>0</v>
          </cell>
          <cell r="Q226">
            <v>8</v>
          </cell>
        </row>
        <row r="227">
          <cell r="E227">
            <v>2215310299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13</v>
          </cell>
          <cell r="K227">
            <v>13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13</v>
          </cell>
          <cell r="Q227">
            <v>13</v>
          </cell>
        </row>
        <row r="228">
          <cell r="F228">
            <v>0</v>
          </cell>
          <cell r="G228">
            <v>91</v>
          </cell>
          <cell r="H228">
            <v>25</v>
          </cell>
          <cell r="I228">
            <v>0</v>
          </cell>
          <cell r="J228">
            <v>16</v>
          </cell>
          <cell r="K228">
            <v>132</v>
          </cell>
          <cell r="L228">
            <v>0</v>
          </cell>
          <cell r="M228">
            <v>74</v>
          </cell>
          <cell r="N228">
            <v>17</v>
          </cell>
          <cell r="O228">
            <v>0</v>
          </cell>
          <cell r="P228">
            <v>17</v>
          </cell>
          <cell r="Q228">
            <v>108</v>
          </cell>
        </row>
        <row r="229">
          <cell r="F229">
            <v>292</v>
          </cell>
          <cell r="G229">
            <v>1746</v>
          </cell>
          <cell r="H229">
            <v>554</v>
          </cell>
          <cell r="I229">
            <v>633</v>
          </cell>
          <cell r="J229">
            <v>149</v>
          </cell>
          <cell r="K229">
            <v>3374</v>
          </cell>
          <cell r="L229">
            <v>283</v>
          </cell>
          <cell r="M229">
            <v>1668</v>
          </cell>
          <cell r="N229">
            <v>534</v>
          </cell>
          <cell r="O229">
            <v>608</v>
          </cell>
          <cell r="P229">
            <v>41</v>
          </cell>
          <cell r="Q229">
            <v>3134</v>
          </cell>
        </row>
        <row r="230">
          <cell r="E230">
            <v>2216710331</v>
          </cell>
          <cell r="F230">
            <v>0</v>
          </cell>
          <cell r="G230">
            <v>0</v>
          </cell>
          <cell r="H230">
            <v>106</v>
          </cell>
          <cell r="I230">
            <v>54</v>
          </cell>
          <cell r="J230">
            <v>0</v>
          </cell>
          <cell r="K230">
            <v>160</v>
          </cell>
          <cell r="L230">
            <v>0</v>
          </cell>
          <cell r="M230">
            <v>0</v>
          </cell>
          <cell r="N230">
            <v>106</v>
          </cell>
          <cell r="O230">
            <v>54</v>
          </cell>
          <cell r="P230">
            <v>0</v>
          </cell>
          <cell r="Q230">
            <v>160</v>
          </cell>
        </row>
        <row r="231">
          <cell r="E231">
            <v>2216610408</v>
          </cell>
          <cell r="F231">
            <v>0</v>
          </cell>
          <cell r="G231">
            <v>0</v>
          </cell>
          <cell r="H231">
            <v>0</v>
          </cell>
          <cell r="I231">
            <v>100</v>
          </cell>
          <cell r="J231">
            <v>0</v>
          </cell>
          <cell r="K231">
            <v>100</v>
          </cell>
          <cell r="L231">
            <v>0</v>
          </cell>
          <cell r="M231">
            <v>0</v>
          </cell>
          <cell r="N231">
            <v>0</v>
          </cell>
          <cell r="O231">
            <v>100</v>
          </cell>
          <cell r="P231">
            <v>0</v>
          </cell>
          <cell r="Q231">
            <v>100</v>
          </cell>
        </row>
        <row r="232">
          <cell r="E232">
            <v>2216910030</v>
          </cell>
          <cell r="F232">
            <v>0</v>
          </cell>
          <cell r="G232">
            <v>38</v>
          </cell>
          <cell r="H232">
            <v>12</v>
          </cell>
          <cell r="I232">
            <v>0</v>
          </cell>
          <cell r="J232">
            <v>0</v>
          </cell>
          <cell r="K232">
            <v>50</v>
          </cell>
          <cell r="L232">
            <v>0</v>
          </cell>
          <cell r="M232">
            <v>38</v>
          </cell>
          <cell r="N232">
            <v>12</v>
          </cell>
          <cell r="O232">
            <v>0</v>
          </cell>
          <cell r="P232">
            <v>0</v>
          </cell>
          <cell r="Q232">
            <v>50</v>
          </cell>
        </row>
        <row r="233">
          <cell r="E233">
            <v>2216910014</v>
          </cell>
          <cell r="F233">
            <v>0</v>
          </cell>
          <cell r="G233">
            <v>0</v>
          </cell>
          <cell r="H233">
            <v>0</v>
          </cell>
          <cell r="I233">
            <v>50</v>
          </cell>
          <cell r="J233">
            <v>0</v>
          </cell>
          <cell r="K233">
            <v>50</v>
          </cell>
          <cell r="L233">
            <v>0</v>
          </cell>
          <cell r="M233">
            <v>0</v>
          </cell>
          <cell r="N233">
            <v>0</v>
          </cell>
          <cell r="O233">
            <v>50</v>
          </cell>
          <cell r="P233">
            <v>0</v>
          </cell>
          <cell r="Q233">
            <v>50</v>
          </cell>
        </row>
        <row r="234">
          <cell r="E234">
            <v>2216710067</v>
          </cell>
          <cell r="F234">
            <v>127</v>
          </cell>
          <cell r="G234">
            <v>371</v>
          </cell>
          <cell r="H234">
            <v>0</v>
          </cell>
          <cell r="I234">
            <v>0</v>
          </cell>
          <cell r="J234">
            <v>0</v>
          </cell>
          <cell r="K234">
            <v>498</v>
          </cell>
          <cell r="L234">
            <v>127</v>
          </cell>
          <cell r="M234">
            <v>344</v>
          </cell>
          <cell r="N234">
            <v>0</v>
          </cell>
          <cell r="O234">
            <v>0</v>
          </cell>
          <cell r="P234">
            <v>0</v>
          </cell>
          <cell r="Q234">
            <v>471</v>
          </cell>
        </row>
        <row r="235">
          <cell r="E235">
            <v>2216610366</v>
          </cell>
          <cell r="F235">
            <v>0</v>
          </cell>
          <cell r="G235">
            <v>0</v>
          </cell>
          <cell r="H235">
            <v>120</v>
          </cell>
          <cell r="I235">
            <v>60</v>
          </cell>
          <cell r="J235">
            <v>0</v>
          </cell>
          <cell r="K235">
            <v>180</v>
          </cell>
          <cell r="L235">
            <v>0</v>
          </cell>
          <cell r="M235">
            <v>0</v>
          </cell>
          <cell r="N235">
            <v>120</v>
          </cell>
          <cell r="O235">
            <v>60</v>
          </cell>
          <cell r="P235">
            <v>0</v>
          </cell>
          <cell r="Q235">
            <v>180</v>
          </cell>
        </row>
        <row r="236">
          <cell r="E236">
            <v>2217410105</v>
          </cell>
          <cell r="F236">
            <v>0</v>
          </cell>
          <cell r="G236">
            <v>0</v>
          </cell>
          <cell r="H236">
            <v>90</v>
          </cell>
          <cell r="I236">
            <v>100</v>
          </cell>
          <cell r="J236">
            <v>0</v>
          </cell>
          <cell r="K236">
            <v>190</v>
          </cell>
          <cell r="L236">
            <v>0</v>
          </cell>
          <cell r="M236">
            <v>0</v>
          </cell>
          <cell r="N236">
            <v>90</v>
          </cell>
          <cell r="O236">
            <v>100</v>
          </cell>
          <cell r="P236">
            <v>0</v>
          </cell>
          <cell r="Q236">
            <v>190</v>
          </cell>
        </row>
        <row r="237">
          <cell r="E237">
            <v>2216210258</v>
          </cell>
          <cell r="F237">
            <v>0</v>
          </cell>
          <cell r="G237">
            <v>0</v>
          </cell>
          <cell r="H237">
            <v>0</v>
          </cell>
          <cell r="I237">
            <v>100</v>
          </cell>
          <cell r="J237">
            <v>0</v>
          </cell>
          <cell r="K237">
            <v>100</v>
          </cell>
          <cell r="L237">
            <v>0</v>
          </cell>
          <cell r="M237">
            <v>0</v>
          </cell>
          <cell r="N237">
            <v>0</v>
          </cell>
          <cell r="O237">
            <v>100</v>
          </cell>
          <cell r="P237">
            <v>0</v>
          </cell>
          <cell r="Q237">
            <v>100</v>
          </cell>
        </row>
        <row r="238">
          <cell r="E238">
            <v>2217410089</v>
          </cell>
          <cell r="F238">
            <v>262</v>
          </cell>
          <cell r="G238">
            <v>234</v>
          </cell>
          <cell r="H238">
            <v>0</v>
          </cell>
          <cell r="I238">
            <v>0</v>
          </cell>
          <cell r="J238">
            <v>0</v>
          </cell>
          <cell r="K238">
            <v>496</v>
          </cell>
          <cell r="L238">
            <v>259</v>
          </cell>
          <cell r="M238">
            <v>199</v>
          </cell>
          <cell r="N238">
            <v>0</v>
          </cell>
          <cell r="O238">
            <v>0</v>
          </cell>
          <cell r="P238">
            <v>0</v>
          </cell>
          <cell r="Q238">
            <v>458</v>
          </cell>
        </row>
        <row r="239">
          <cell r="E239">
            <v>2216410163</v>
          </cell>
          <cell r="F239">
            <v>0</v>
          </cell>
          <cell r="G239">
            <v>0</v>
          </cell>
          <cell r="H239">
            <v>0</v>
          </cell>
          <cell r="I239">
            <v>159</v>
          </cell>
          <cell r="J239">
            <v>0</v>
          </cell>
          <cell r="K239">
            <v>159</v>
          </cell>
          <cell r="L239">
            <v>0</v>
          </cell>
          <cell r="M239">
            <v>0</v>
          </cell>
          <cell r="N239">
            <v>0</v>
          </cell>
          <cell r="O239">
            <v>157</v>
          </cell>
          <cell r="P239">
            <v>0</v>
          </cell>
          <cell r="Q239">
            <v>157</v>
          </cell>
        </row>
        <row r="240">
          <cell r="E240">
            <v>2217310099</v>
          </cell>
          <cell r="F240">
            <v>0</v>
          </cell>
          <cell r="G240">
            <v>0</v>
          </cell>
          <cell r="H240">
            <v>100</v>
          </cell>
          <cell r="I240">
            <v>50</v>
          </cell>
          <cell r="J240">
            <v>0</v>
          </cell>
          <cell r="K240">
            <v>150</v>
          </cell>
          <cell r="L240">
            <v>0</v>
          </cell>
          <cell r="M240">
            <v>0</v>
          </cell>
          <cell r="N240">
            <v>100</v>
          </cell>
          <cell r="O240">
            <v>48</v>
          </cell>
          <cell r="P240">
            <v>0</v>
          </cell>
          <cell r="Q240">
            <v>148</v>
          </cell>
        </row>
        <row r="241">
          <cell r="E241">
            <v>2215610011</v>
          </cell>
          <cell r="F241">
            <v>0</v>
          </cell>
          <cell r="G241">
            <v>79</v>
          </cell>
          <cell r="H241">
            <v>60</v>
          </cell>
          <cell r="I241">
            <v>54</v>
          </cell>
          <cell r="J241">
            <v>6</v>
          </cell>
          <cell r="K241">
            <v>199</v>
          </cell>
          <cell r="L241">
            <v>0</v>
          </cell>
          <cell r="M241">
            <v>74</v>
          </cell>
          <cell r="N241">
            <v>60</v>
          </cell>
          <cell r="O241">
            <v>51</v>
          </cell>
          <cell r="P241">
            <v>0</v>
          </cell>
          <cell r="Q241">
            <v>185</v>
          </cell>
        </row>
        <row r="242">
          <cell r="E242">
            <v>2216110136</v>
          </cell>
          <cell r="F242">
            <v>0</v>
          </cell>
          <cell r="G242">
            <v>118</v>
          </cell>
          <cell r="H242">
            <v>84</v>
          </cell>
          <cell r="I242">
            <v>0</v>
          </cell>
          <cell r="J242">
            <v>0</v>
          </cell>
          <cell r="K242">
            <v>202</v>
          </cell>
          <cell r="L242">
            <v>0</v>
          </cell>
          <cell r="M242">
            <v>105</v>
          </cell>
          <cell r="N242">
            <v>83</v>
          </cell>
          <cell r="O242">
            <v>0</v>
          </cell>
          <cell r="P242">
            <v>0</v>
          </cell>
          <cell r="Q242">
            <v>188</v>
          </cell>
        </row>
        <row r="243">
          <cell r="E243">
            <v>2216310082</v>
          </cell>
          <cell r="F243">
            <v>0</v>
          </cell>
          <cell r="G243">
            <v>45</v>
          </cell>
          <cell r="H243">
            <v>86</v>
          </cell>
          <cell r="I243">
            <v>0</v>
          </cell>
          <cell r="J243">
            <v>0</v>
          </cell>
          <cell r="K243">
            <v>131</v>
          </cell>
          <cell r="L243">
            <v>0</v>
          </cell>
          <cell r="M243">
            <v>45</v>
          </cell>
          <cell r="N243">
            <v>86</v>
          </cell>
          <cell r="O243">
            <v>0</v>
          </cell>
          <cell r="P243">
            <v>0</v>
          </cell>
          <cell r="Q243">
            <v>131</v>
          </cell>
        </row>
        <row r="244">
          <cell r="F244">
            <v>389</v>
          </cell>
          <cell r="G244">
            <v>885</v>
          </cell>
          <cell r="H244">
            <v>658</v>
          </cell>
          <cell r="I244">
            <v>727</v>
          </cell>
          <cell r="J244">
            <v>6</v>
          </cell>
          <cell r="K244">
            <v>2665</v>
          </cell>
          <cell r="L244">
            <v>386</v>
          </cell>
          <cell r="M244">
            <v>805</v>
          </cell>
          <cell r="N244">
            <v>657</v>
          </cell>
          <cell r="O244">
            <v>720</v>
          </cell>
          <cell r="P244">
            <v>0</v>
          </cell>
          <cell r="Q244">
            <v>2568</v>
          </cell>
        </row>
        <row r="245">
          <cell r="E245">
            <v>2216910121</v>
          </cell>
          <cell r="F245">
            <v>0</v>
          </cell>
          <cell r="G245">
            <v>12</v>
          </cell>
          <cell r="H245">
            <v>0</v>
          </cell>
          <cell r="I245">
            <v>0</v>
          </cell>
          <cell r="J245">
            <v>0</v>
          </cell>
          <cell r="K245">
            <v>12</v>
          </cell>
          <cell r="L245">
            <v>0</v>
          </cell>
          <cell r="M245">
            <v>10</v>
          </cell>
          <cell r="N245">
            <v>0</v>
          </cell>
          <cell r="O245">
            <v>0</v>
          </cell>
          <cell r="P245">
            <v>0</v>
          </cell>
          <cell r="Q245">
            <v>10</v>
          </cell>
        </row>
        <row r="246">
          <cell r="E246">
            <v>2216910089</v>
          </cell>
          <cell r="F246">
            <v>0</v>
          </cell>
          <cell r="G246">
            <v>19</v>
          </cell>
          <cell r="H246">
            <v>0</v>
          </cell>
          <cell r="I246">
            <v>0</v>
          </cell>
          <cell r="J246">
            <v>0</v>
          </cell>
          <cell r="K246">
            <v>19</v>
          </cell>
          <cell r="L246">
            <v>0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1</v>
          </cell>
        </row>
        <row r="247">
          <cell r="E247">
            <v>2216910022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E248">
            <v>2216910105</v>
          </cell>
          <cell r="F248">
            <v>0</v>
          </cell>
          <cell r="G248">
            <v>0</v>
          </cell>
          <cell r="H248">
            <v>0</v>
          </cell>
          <cell r="I248">
            <v>10</v>
          </cell>
          <cell r="J248">
            <v>0</v>
          </cell>
          <cell r="K248">
            <v>10</v>
          </cell>
          <cell r="L248">
            <v>0</v>
          </cell>
          <cell r="M248">
            <v>0</v>
          </cell>
          <cell r="N248">
            <v>0</v>
          </cell>
          <cell r="O248">
            <v>10</v>
          </cell>
          <cell r="P248">
            <v>0</v>
          </cell>
          <cell r="Q248">
            <v>10</v>
          </cell>
        </row>
        <row r="249">
          <cell r="E249">
            <v>2216910253</v>
          </cell>
          <cell r="F249">
            <v>0</v>
          </cell>
          <cell r="G249">
            <v>0</v>
          </cell>
          <cell r="H249">
            <v>19</v>
          </cell>
          <cell r="I249">
            <v>0</v>
          </cell>
          <cell r="J249">
            <v>0</v>
          </cell>
          <cell r="K249">
            <v>19</v>
          </cell>
          <cell r="L249">
            <v>0</v>
          </cell>
          <cell r="M249">
            <v>0</v>
          </cell>
          <cell r="N249">
            <v>19</v>
          </cell>
          <cell r="O249">
            <v>0</v>
          </cell>
          <cell r="P249">
            <v>0</v>
          </cell>
          <cell r="Q249">
            <v>19</v>
          </cell>
        </row>
        <row r="250">
          <cell r="E250">
            <v>2217410014</v>
          </cell>
          <cell r="F250">
            <v>0</v>
          </cell>
          <cell r="G250">
            <v>0</v>
          </cell>
          <cell r="H250">
            <v>15</v>
          </cell>
          <cell r="I250">
            <v>0</v>
          </cell>
          <cell r="J250">
            <v>0</v>
          </cell>
          <cell r="K250">
            <v>15</v>
          </cell>
          <cell r="L250">
            <v>0</v>
          </cell>
          <cell r="M250">
            <v>0</v>
          </cell>
          <cell r="N250">
            <v>15</v>
          </cell>
          <cell r="O250">
            <v>0</v>
          </cell>
          <cell r="P250">
            <v>0</v>
          </cell>
          <cell r="Q250">
            <v>15</v>
          </cell>
        </row>
        <row r="251">
          <cell r="E251">
            <v>2217410048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</v>
          </cell>
          <cell r="K251">
            <v>2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E252" t="str">
            <v>-</v>
          </cell>
          <cell r="F252" t="str">
            <v>-</v>
          </cell>
          <cell r="G252" t="str">
            <v>-</v>
          </cell>
          <cell r="H252" t="str">
            <v>-</v>
          </cell>
          <cell r="I252" t="str">
            <v>-</v>
          </cell>
          <cell r="J252" t="str">
            <v>-</v>
          </cell>
          <cell r="K252">
            <v>0</v>
          </cell>
          <cell r="L252" t="str">
            <v>-</v>
          </cell>
          <cell r="M252" t="str">
            <v>-</v>
          </cell>
          <cell r="N252" t="str">
            <v>-</v>
          </cell>
          <cell r="O252" t="str">
            <v>-</v>
          </cell>
          <cell r="P252" t="str">
            <v>-</v>
          </cell>
          <cell r="Q252">
            <v>0</v>
          </cell>
        </row>
        <row r="253">
          <cell r="E253" t="str">
            <v>-</v>
          </cell>
          <cell r="F253" t="str">
            <v>-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  <cell r="K253">
            <v>0</v>
          </cell>
          <cell r="L253" t="str">
            <v>-</v>
          </cell>
          <cell r="M253" t="str">
            <v>-</v>
          </cell>
          <cell r="N253" t="str">
            <v>-</v>
          </cell>
          <cell r="O253" t="str">
            <v>-</v>
          </cell>
          <cell r="P253" t="str">
            <v>-</v>
          </cell>
          <cell r="Q253">
            <v>0</v>
          </cell>
        </row>
        <row r="254">
          <cell r="E254">
            <v>2216210274</v>
          </cell>
          <cell r="F254">
            <v>0</v>
          </cell>
          <cell r="G254">
            <v>17</v>
          </cell>
          <cell r="H254">
            <v>0</v>
          </cell>
          <cell r="I254">
            <v>0</v>
          </cell>
          <cell r="J254">
            <v>0</v>
          </cell>
          <cell r="K254">
            <v>17</v>
          </cell>
          <cell r="L254">
            <v>0</v>
          </cell>
          <cell r="M254">
            <v>4</v>
          </cell>
          <cell r="N254">
            <v>0</v>
          </cell>
          <cell r="O254">
            <v>0</v>
          </cell>
          <cell r="P254">
            <v>0</v>
          </cell>
          <cell r="Q254">
            <v>4</v>
          </cell>
        </row>
        <row r="255">
          <cell r="E255">
            <v>2217410147</v>
          </cell>
          <cell r="F255">
            <v>0</v>
          </cell>
          <cell r="G255">
            <v>12</v>
          </cell>
          <cell r="H255">
            <v>0</v>
          </cell>
          <cell r="I255">
            <v>0</v>
          </cell>
          <cell r="J255">
            <v>0</v>
          </cell>
          <cell r="K255">
            <v>12</v>
          </cell>
          <cell r="L255">
            <v>0</v>
          </cell>
          <cell r="M255">
            <v>12</v>
          </cell>
          <cell r="N255">
            <v>0</v>
          </cell>
          <cell r="O255">
            <v>0</v>
          </cell>
          <cell r="P255">
            <v>0</v>
          </cell>
          <cell r="Q255">
            <v>12</v>
          </cell>
        </row>
        <row r="256">
          <cell r="E256">
            <v>2217310123</v>
          </cell>
          <cell r="F256">
            <v>0</v>
          </cell>
          <cell r="G256">
            <v>15</v>
          </cell>
          <cell r="H256">
            <v>0</v>
          </cell>
          <cell r="I256">
            <v>0</v>
          </cell>
          <cell r="J256">
            <v>0</v>
          </cell>
          <cell r="K256">
            <v>15</v>
          </cell>
          <cell r="L256">
            <v>0</v>
          </cell>
          <cell r="M256">
            <v>15</v>
          </cell>
          <cell r="N256">
            <v>0</v>
          </cell>
          <cell r="O256">
            <v>0</v>
          </cell>
          <cell r="P256">
            <v>0</v>
          </cell>
          <cell r="Q256">
            <v>15</v>
          </cell>
        </row>
        <row r="257">
          <cell r="E257">
            <v>2217300074</v>
          </cell>
          <cell r="F257">
            <v>0</v>
          </cell>
          <cell r="G257">
            <v>3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3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</row>
        <row r="258">
          <cell r="E258">
            <v>2216110185</v>
          </cell>
          <cell r="F258">
            <v>0</v>
          </cell>
          <cell r="G258">
            <v>19</v>
          </cell>
          <cell r="H258">
            <v>0</v>
          </cell>
          <cell r="I258">
            <v>0</v>
          </cell>
          <cell r="J258">
            <v>0</v>
          </cell>
          <cell r="K258">
            <v>19</v>
          </cell>
          <cell r="L258">
            <v>0</v>
          </cell>
          <cell r="M258">
            <v>19</v>
          </cell>
          <cell r="N258">
            <v>0</v>
          </cell>
          <cell r="O258">
            <v>0</v>
          </cell>
          <cell r="P258">
            <v>0</v>
          </cell>
          <cell r="Q258">
            <v>19</v>
          </cell>
        </row>
        <row r="259">
          <cell r="E259">
            <v>2216110235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4</v>
          </cell>
          <cell r="K259">
            <v>4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F260">
            <v>0</v>
          </cell>
          <cell r="G260">
            <v>97</v>
          </cell>
          <cell r="H260">
            <v>34</v>
          </cell>
          <cell r="I260">
            <v>10</v>
          </cell>
          <cell r="J260">
            <v>7</v>
          </cell>
          <cell r="K260">
            <v>148</v>
          </cell>
          <cell r="L260">
            <v>0</v>
          </cell>
          <cell r="M260">
            <v>64</v>
          </cell>
          <cell r="N260">
            <v>34</v>
          </cell>
          <cell r="O260">
            <v>10</v>
          </cell>
          <cell r="P260">
            <v>0</v>
          </cell>
          <cell r="Q260">
            <v>108</v>
          </cell>
        </row>
        <row r="261">
          <cell r="F261">
            <v>389</v>
          </cell>
          <cell r="G261">
            <v>982</v>
          </cell>
          <cell r="H261">
            <v>692</v>
          </cell>
          <cell r="I261">
            <v>737</v>
          </cell>
          <cell r="J261">
            <v>13</v>
          </cell>
          <cell r="K261">
            <v>2813</v>
          </cell>
          <cell r="L261">
            <v>386</v>
          </cell>
          <cell r="M261">
            <v>869</v>
          </cell>
          <cell r="N261">
            <v>691</v>
          </cell>
          <cell r="O261">
            <v>730</v>
          </cell>
          <cell r="P261">
            <v>0</v>
          </cell>
          <cell r="Q261">
            <v>2676</v>
          </cell>
        </row>
        <row r="262">
          <cell r="E262">
            <v>2217110069</v>
          </cell>
          <cell r="F262">
            <v>20</v>
          </cell>
          <cell r="G262">
            <v>320</v>
          </cell>
          <cell r="H262">
            <v>60</v>
          </cell>
          <cell r="I262">
            <v>0</v>
          </cell>
          <cell r="J262">
            <v>0</v>
          </cell>
          <cell r="K262">
            <v>400</v>
          </cell>
          <cell r="L262">
            <v>17</v>
          </cell>
          <cell r="M262">
            <v>289</v>
          </cell>
          <cell r="N262">
            <v>58</v>
          </cell>
          <cell r="O262">
            <v>0</v>
          </cell>
          <cell r="P262">
            <v>0</v>
          </cell>
          <cell r="Q262">
            <v>364</v>
          </cell>
        </row>
        <row r="263">
          <cell r="E263">
            <v>2217110507</v>
          </cell>
          <cell r="F263">
            <v>0</v>
          </cell>
          <cell r="G263">
            <v>0</v>
          </cell>
          <cell r="H263">
            <v>0</v>
          </cell>
          <cell r="I263">
            <v>58</v>
          </cell>
          <cell r="J263">
            <v>0</v>
          </cell>
          <cell r="K263">
            <v>58</v>
          </cell>
          <cell r="L263">
            <v>0</v>
          </cell>
          <cell r="M263">
            <v>0</v>
          </cell>
          <cell r="N263">
            <v>0</v>
          </cell>
          <cell r="O263">
            <v>58</v>
          </cell>
          <cell r="P263">
            <v>0</v>
          </cell>
          <cell r="Q263">
            <v>58</v>
          </cell>
        </row>
        <row r="264">
          <cell r="E264">
            <v>2217110861</v>
          </cell>
          <cell r="F264">
            <v>562</v>
          </cell>
          <cell r="G264">
            <v>188</v>
          </cell>
          <cell r="H264">
            <v>0</v>
          </cell>
          <cell r="I264">
            <v>0</v>
          </cell>
          <cell r="J264">
            <v>0</v>
          </cell>
          <cell r="K264">
            <v>750</v>
          </cell>
          <cell r="L264">
            <v>562</v>
          </cell>
          <cell r="M264">
            <v>188</v>
          </cell>
          <cell r="N264">
            <v>0</v>
          </cell>
          <cell r="O264">
            <v>0</v>
          </cell>
          <cell r="P264">
            <v>0</v>
          </cell>
          <cell r="Q264">
            <v>750</v>
          </cell>
        </row>
        <row r="265">
          <cell r="E265">
            <v>2217110465</v>
          </cell>
          <cell r="F265">
            <v>447</v>
          </cell>
          <cell r="G265">
            <v>153</v>
          </cell>
          <cell r="H265">
            <v>0</v>
          </cell>
          <cell r="I265">
            <v>0</v>
          </cell>
          <cell r="J265">
            <v>0</v>
          </cell>
          <cell r="K265">
            <v>600</v>
          </cell>
          <cell r="L265">
            <v>425</v>
          </cell>
          <cell r="M265">
            <v>151</v>
          </cell>
          <cell r="N265">
            <v>0</v>
          </cell>
          <cell r="O265">
            <v>0</v>
          </cell>
          <cell r="P265">
            <v>0</v>
          </cell>
          <cell r="Q265">
            <v>576</v>
          </cell>
        </row>
        <row r="266">
          <cell r="E266">
            <v>2217111802</v>
          </cell>
          <cell r="F266">
            <v>0</v>
          </cell>
          <cell r="G266">
            <v>0</v>
          </cell>
          <cell r="H266">
            <v>225</v>
          </cell>
          <cell r="I266">
            <v>0</v>
          </cell>
          <cell r="J266">
            <v>0</v>
          </cell>
          <cell r="K266">
            <v>225</v>
          </cell>
          <cell r="L266">
            <v>0</v>
          </cell>
          <cell r="M266">
            <v>0</v>
          </cell>
          <cell r="N266">
            <v>223</v>
          </cell>
          <cell r="O266">
            <v>0</v>
          </cell>
          <cell r="P266">
            <v>0</v>
          </cell>
          <cell r="Q266">
            <v>223</v>
          </cell>
        </row>
        <row r="267">
          <cell r="E267">
            <v>2217112008</v>
          </cell>
          <cell r="F267">
            <v>0</v>
          </cell>
          <cell r="G267">
            <v>0</v>
          </cell>
          <cell r="H267">
            <v>0</v>
          </cell>
          <cell r="I267">
            <v>118</v>
          </cell>
          <cell r="J267">
            <v>0</v>
          </cell>
          <cell r="K267">
            <v>118</v>
          </cell>
          <cell r="L267">
            <v>0</v>
          </cell>
          <cell r="M267">
            <v>0</v>
          </cell>
          <cell r="N267">
            <v>0</v>
          </cell>
          <cell r="O267">
            <v>118</v>
          </cell>
          <cell r="P267">
            <v>0</v>
          </cell>
          <cell r="Q267">
            <v>118</v>
          </cell>
        </row>
        <row r="268">
          <cell r="E268">
            <v>2217210851</v>
          </cell>
          <cell r="F268">
            <v>0</v>
          </cell>
          <cell r="G268">
            <v>44</v>
          </cell>
          <cell r="H268">
            <v>0</v>
          </cell>
          <cell r="I268">
            <v>0</v>
          </cell>
          <cell r="J268">
            <v>0</v>
          </cell>
          <cell r="K268">
            <v>44</v>
          </cell>
          <cell r="L268">
            <v>0</v>
          </cell>
          <cell r="M268">
            <v>26</v>
          </cell>
          <cell r="N268">
            <v>0</v>
          </cell>
          <cell r="O268">
            <v>0</v>
          </cell>
          <cell r="P268">
            <v>0</v>
          </cell>
          <cell r="Q268">
            <v>26</v>
          </cell>
        </row>
        <row r="269">
          <cell r="E269">
            <v>2219610488</v>
          </cell>
          <cell r="F269">
            <v>482</v>
          </cell>
          <cell r="G269">
            <v>94</v>
          </cell>
          <cell r="H269">
            <v>0</v>
          </cell>
          <cell r="I269">
            <v>0</v>
          </cell>
          <cell r="J269">
            <v>0</v>
          </cell>
          <cell r="K269">
            <v>576</v>
          </cell>
          <cell r="L269">
            <v>482</v>
          </cell>
          <cell r="M269">
            <v>94</v>
          </cell>
          <cell r="N269">
            <v>0</v>
          </cell>
          <cell r="O269">
            <v>0</v>
          </cell>
          <cell r="P269">
            <v>0</v>
          </cell>
          <cell r="Q269">
            <v>576</v>
          </cell>
        </row>
        <row r="270">
          <cell r="E270">
            <v>2217110440</v>
          </cell>
          <cell r="F270">
            <v>6</v>
          </cell>
          <cell r="G270">
            <v>306</v>
          </cell>
          <cell r="H270">
            <v>0</v>
          </cell>
          <cell r="I270">
            <v>0</v>
          </cell>
          <cell r="J270">
            <v>0</v>
          </cell>
          <cell r="K270">
            <v>312</v>
          </cell>
          <cell r="L270">
            <v>6</v>
          </cell>
          <cell r="M270">
            <v>294</v>
          </cell>
          <cell r="N270">
            <v>0</v>
          </cell>
          <cell r="O270">
            <v>0</v>
          </cell>
          <cell r="P270">
            <v>0</v>
          </cell>
          <cell r="Q270">
            <v>300</v>
          </cell>
        </row>
        <row r="271">
          <cell r="E271">
            <v>2217111703</v>
          </cell>
          <cell r="F271">
            <v>0</v>
          </cell>
          <cell r="G271">
            <v>107</v>
          </cell>
          <cell r="H271">
            <v>32</v>
          </cell>
          <cell r="I271">
            <v>60</v>
          </cell>
          <cell r="J271">
            <v>0</v>
          </cell>
          <cell r="K271">
            <v>199</v>
          </cell>
          <cell r="L271">
            <v>0</v>
          </cell>
          <cell r="M271">
            <v>100</v>
          </cell>
          <cell r="N271">
            <v>32</v>
          </cell>
          <cell r="O271">
            <v>60</v>
          </cell>
          <cell r="P271">
            <v>0</v>
          </cell>
          <cell r="Q271">
            <v>192</v>
          </cell>
        </row>
        <row r="272">
          <cell r="E272">
            <v>2217110549</v>
          </cell>
          <cell r="F272">
            <v>0</v>
          </cell>
          <cell r="G272">
            <v>0</v>
          </cell>
          <cell r="H272">
            <v>0</v>
          </cell>
          <cell r="I272">
            <v>158</v>
          </cell>
          <cell r="J272">
            <v>0</v>
          </cell>
          <cell r="K272">
            <v>158</v>
          </cell>
          <cell r="L272">
            <v>0</v>
          </cell>
          <cell r="M272">
            <v>0</v>
          </cell>
          <cell r="N272">
            <v>0</v>
          </cell>
          <cell r="O272">
            <v>158</v>
          </cell>
          <cell r="P272">
            <v>0</v>
          </cell>
          <cell r="Q272">
            <v>158</v>
          </cell>
        </row>
        <row r="273">
          <cell r="E273">
            <v>2217110838</v>
          </cell>
          <cell r="F273">
            <v>0</v>
          </cell>
          <cell r="G273">
            <v>60</v>
          </cell>
          <cell r="H273">
            <v>0</v>
          </cell>
          <cell r="I273">
            <v>0</v>
          </cell>
          <cell r="J273">
            <v>0</v>
          </cell>
          <cell r="K273">
            <v>60</v>
          </cell>
          <cell r="L273">
            <v>0</v>
          </cell>
          <cell r="M273">
            <v>51</v>
          </cell>
          <cell r="N273">
            <v>0</v>
          </cell>
          <cell r="O273">
            <v>0</v>
          </cell>
          <cell r="P273">
            <v>0</v>
          </cell>
          <cell r="Q273">
            <v>51</v>
          </cell>
        </row>
        <row r="274">
          <cell r="E274">
            <v>2217112016</v>
          </cell>
          <cell r="F274">
            <v>0</v>
          </cell>
          <cell r="G274">
            <v>0</v>
          </cell>
          <cell r="H274">
            <v>80</v>
          </cell>
          <cell r="I274">
            <v>0</v>
          </cell>
          <cell r="J274">
            <v>0</v>
          </cell>
          <cell r="K274">
            <v>80</v>
          </cell>
          <cell r="L274">
            <v>0</v>
          </cell>
          <cell r="M274">
            <v>0</v>
          </cell>
          <cell r="N274">
            <v>69</v>
          </cell>
          <cell r="O274">
            <v>0</v>
          </cell>
          <cell r="P274">
            <v>0</v>
          </cell>
          <cell r="Q274">
            <v>69</v>
          </cell>
        </row>
        <row r="275">
          <cell r="E275">
            <v>2217110432</v>
          </cell>
          <cell r="F275">
            <v>0</v>
          </cell>
          <cell r="G275">
            <v>87</v>
          </cell>
          <cell r="H275">
            <v>106</v>
          </cell>
          <cell r="I275">
            <v>116</v>
          </cell>
          <cell r="J275">
            <v>0</v>
          </cell>
          <cell r="K275">
            <v>309</v>
          </cell>
          <cell r="L275">
            <v>0</v>
          </cell>
          <cell r="M275">
            <v>84</v>
          </cell>
          <cell r="N275">
            <v>106</v>
          </cell>
          <cell r="O275">
            <v>116</v>
          </cell>
          <cell r="P275">
            <v>0</v>
          </cell>
          <cell r="Q275">
            <v>306</v>
          </cell>
        </row>
        <row r="276">
          <cell r="E276">
            <v>2217210117</v>
          </cell>
          <cell r="F276">
            <v>0</v>
          </cell>
          <cell r="G276">
            <v>50</v>
          </cell>
          <cell r="H276">
            <v>100</v>
          </cell>
          <cell r="I276">
            <v>0</v>
          </cell>
          <cell r="J276">
            <v>0</v>
          </cell>
          <cell r="K276">
            <v>150</v>
          </cell>
          <cell r="L276">
            <v>0</v>
          </cell>
          <cell r="M276">
            <v>49</v>
          </cell>
          <cell r="N276">
            <v>98</v>
          </cell>
          <cell r="O276">
            <v>0</v>
          </cell>
          <cell r="P276">
            <v>0</v>
          </cell>
          <cell r="Q276">
            <v>147</v>
          </cell>
        </row>
        <row r="277">
          <cell r="E277">
            <v>2217210646</v>
          </cell>
          <cell r="F277">
            <v>0</v>
          </cell>
          <cell r="G277">
            <v>0</v>
          </cell>
          <cell r="H277">
            <v>0</v>
          </cell>
          <cell r="I277">
            <v>230</v>
          </cell>
          <cell r="J277">
            <v>0</v>
          </cell>
          <cell r="K277">
            <v>230</v>
          </cell>
          <cell r="L277">
            <v>0</v>
          </cell>
          <cell r="M277">
            <v>0</v>
          </cell>
          <cell r="N277">
            <v>0</v>
          </cell>
          <cell r="O277">
            <v>229</v>
          </cell>
          <cell r="P277">
            <v>0</v>
          </cell>
          <cell r="Q277">
            <v>229</v>
          </cell>
        </row>
        <row r="278">
          <cell r="E278">
            <v>2217160205</v>
          </cell>
          <cell r="F278">
            <v>526</v>
          </cell>
          <cell r="G278">
            <v>87</v>
          </cell>
          <cell r="H278">
            <v>27</v>
          </cell>
          <cell r="I278">
            <v>170</v>
          </cell>
          <cell r="J278">
            <v>0</v>
          </cell>
          <cell r="K278">
            <v>810</v>
          </cell>
          <cell r="L278">
            <v>507</v>
          </cell>
          <cell r="M278">
            <v>87</v>
          </cell>
          <cell r="N278">
            <v>27</v>
          </cell>
          <cell r="O278">
            <v>131</v>
          </cell>
          <cell r="P278">
            <v>0</v>
          </cell>
          <cell r="Q278">
            <v>752</v>
          </cell>
        </row>
        <row r="279">
          <cell r="E279">
            <v>2218110043</v>
          </cell>
          <cell r="F279">
            <v>0</v>
          </cell>
          <cell r="G279">
            <v>0</v>
          </cell>
          <cell r="H279">
            <v>0</v>
          </cell>
          <cell r="I279">
            <v>99</v>
          </cell>
          <cell r="J279">
            <v>0</v>
          </cell>
          <cell r="K279">
            <v>99</v>
          </cell>
          <cell r="L279">
            <v>0</v>
          </cell>
          <cell r="M279">
            <v>0</v>
          </cell>
          <cell r="N279">
            <v>0</v>
          </cell>
          <cell r="O279">
            <v>46</v>
          </cell>
          <cell r="P279">
            <v>39</v>
          </cell>
          <cell r="Q279">
            <v>85</v>
          </cell>
        </row>
        <row r="280">
          <cell r="E280">
            <v>2217210059</v>
          </cell>
          <cell r="F280">
            <v>0</v>
          </cell>
          <cell r="G280">
            <v>0</v>
          </cell>
          <cell r="H280">
            <v>0</v>
          </cell>
          <cell r="I280">
            <v>142</v>
          </cell>
          <cell r="J280">
            <v>0</v>
          </cell>
          <cell r="K280">
            <v>142</v>
          </cell>
          <cell r="L280">
            <v>0</v>
          </cell>
          <cell r="M280">
            <v>0</v>
          </cell>
          <cell r="N280">
            <v>0</v>
          </cell>
          <cell r="O280">
            <v>142</v>
          </cell>
          <cell r="P280">
            <v>0</v>
          </cell>
          <cell r="Q280">
            <v>142</v>
          </cell>
        </row>
        <row r="281">
          <cell r="E281">
            <v>2218310262</v>
          </cell>
          <cell r="F281">
            <v>0</v>
          </cell>
          <cell r="G281">
            <v>0</v>
          </cell>
          <cell r="H281">
            <v>42</v>
          </cell>
          <cell r="I281">
            <v>96</v>
          </cell>
          <cell r="J281">
            <v>0</v>
          </cell>
          <cell r="K281">
            <v>138</v>
          </cell>
          <cell r="L281">
            <v>0</v>
          </cell>
          <cell r="M281">
            <v>0</v>
          </cell>
          <cell r="N281">
            <v>37</v>
          </cell>
          <cell r="O281">
            <v>90</v>
          </cell>
          <cell r="P281">
            <v>0</v>
          </cell>
          <cell r="Q281">
            <v>127</v>
          </cell>
        </row>
        <row r="282">
          <cell r="E282">
            <v>2217210471</v>
          </cell>
          <cell r="F282">
            <v>0</v>
          </cell>
          <cell r="G282">
            <v>95</v>
          </cell>
          <cell r="H282">
            <v>100</v>
          </cell>
          <cell r="I282">
            <v>104</v>
          </cell>
          <cell r="J282">
            <v>0</v>
          </cell>
          <cell r="K282">
            <v>299</v>
          </cell>
          <cell r="L282">
            <v>0</v>
          </cell>
          <cell r="M282">
            <v>82</v>
          </cell>
          <cell r="N282">
            <v>93</v>
          </cell>
          <cell r="O282">
            <v>98</v>
          </cell>
          <cell r="P282">
            <v>0</v>
          </cell>
          <cell r="Q282">
            <v>273</v>
          </cell>
        </row>
        <row r="283">
          <cell r="E283">
            <v>2219810088</v>
          </cell>
          <cell r="F283">
            <v>0</v>
          </cell>
          <cell r="G283">
            <v>32</v>
          </cell>
          <cell r="H283">
            <v>0</v>
          </cell>
          <cell r="I283">
            <v>226</v>
          </cell>
          <cell r="J283">
            <v>0</v>
          </cell>
          <cell r="K283">
            <v>258</v>
          </cell>
          <cell r="L283">
            <v>0</v>
          </cell>
          <cell r="M283">
            <v>32</v>
          </cell>
          <cell r="N283">
            <v>0</v>
          </cell>
          <cell r="O283">
            <v>225</v>
          </cell>
          <cell r="P283">
            <v>0</v>
          </cell>
          <cell r="Q283">
            <v>257</v>
          </cell>
        </row>
        <row r="284">
          <cell r="E284">
            <v>2217110051</v>
          </cell>
          <cell r="F284">
            <v>12</v>
          </cell>
          <cell r="G284">
            <v>300</v>
          </cell>
          <cell r="H284">
            <v>0</v>
          </cell>
          <cell r="I284">
            <v>0</v>
          </cell>
          <cell r="J284">
            <v>0</v>
          </cell>
          <cell r="K284">
            <v>312</v>
          </cell>
          <cell r="L284">
            <v>11</v>
          </cell>
          <cell r="M284">
            <v>279</v>
          </cell>
          <cell r="N284">
            <v>0</v>
          </cell>
          <cell r="O284">
            <v>0</v>
          </cell>
          <cell r="P284">
            <v>0</v>
          </cell>
          <cell r="Q284">
            <v>290</v>
          </cell>
        </row>
        <row r="285">
          <cell r="E285">
            <v>2216510061</v>
          </cell>
          <cell r="F285">
            <v>0</v>
          </cell>
          <cell r="G285">
            <v>0</v>
          </cell>
          <cell r="H285">
            <v>110</v>
          </cell>
          <cell r="I285">
            <v>55</v>
          </cell>
          <cell r="J285">
            <v>0</v>
          </cell>
          <cell r="K285">
            <v>165</v>
          </cell>
          <cell r="L285">
            <v>0</v>
          </cell>
          <cell r="M285">
            <v>0</v>
          </cell>
          <cell r="N285">
            <v>97</v>
          </cell>
          <cell r="O285">
            <v>45</v>
          </cell>
          <cell r="P285">
            <v>0</v>
          </cell>
          <cell r="Q285">
            <v>142</v>
          </cell>
        </row>
        <row r="286">
          <cell r="E286">
            <v>2216610135</v>
          </cell>
          <cell r="F286">
            <v>0</v>
          </cell>
          <cell r="G286">
            <v>36</v>
          </cell>
          <cell r="H286">
            <v>0</v>
          </cell>
          <cell r="I286">
            <v>0</v>
          </cell>
          <cell r="J286">
            <v>0</v>
          </cell>
          <cell r="K286">
            <v>36</v>
          </cell>
          <cell r="L286">
            <v>0</v>
          </cell>
          <cell r="M286">
            <v>34</v>
          </cell>
          <cell r="N286">
            <v>0</v>
          </cell>
          <cell r="O286">
            <v>0</v>
          </cell>
          <cell r="P286">
            <v>0</v>
          </cell>
          <cell r="Q286">
            <v>34</v>
          </cell>
        </row>
        <row r="287">
          <cell r="E287">
            <v>2218410179</v>
          </cell>
          <cell r="F287">
            <v>0</v>
          </cell>
          <cell r="G287">
            <v>49</v>
          </cell>
          <cell r="H287">
            <v>0</v>
          </cell>
          <cell r="I287">
            <v>44</v>
          </cell>
          <cell r="J287">
            <v>40</v>
          </cell>
          <cell r="K287">
            <v>133</v>
          </cell>
          <cell r="L287">
            <v>0</v>
          </cell>
          <cell r="M287">
            <v>37</v>
          </cell>
          <cell r="N287">
            <v>0</v>
          </cell>
          <cell r="O287">
            <v>40</v>
          </cell>
          <cell r="P287">
            <v>31</v>
          </cell>
          <cell r="Q287">
            <v>108</v>
          </cell>
        </row>
        <row r="288">
          <cell r="E288">
            <v>2218410138</v>
          </cell>
          <cell r="F288">
            <v>0</v>
          </cell>
          <cell r="G288">
            <v>101</v>
          </cell>
          <cell r="H288">
            <v>0</v>
          </cell>
          <cell r="I288">
            <v>0</v>
          </cell>
          <cell r="J288">
            <v>95</v>
          </cell>
          <cell r="K288">
            <v>196</v>
          </cell>
          <cell r="L288">
            <v>0</v>
          </cell>
          <cell r="M288">
            <v>91</v>
          </cell>
          <cell r="N288">
            <v>0</v>
          </cell>
          <cell r="O288">
            <v>0</v>
          </cell>
          <cell r="P288">
            <v>0</v>
          </cell>
          <cell r="Q288">
            <v>91</v>
          </cell>
        </row>
        <row r="289">
          <cell r="F289">
            <v>2055</v>
          </cell>
          <cell r="G289">
            <v>2109</v>
          </cell>
          <cell r="H289">
            <v>882</v>
          </cell>
          <cell r="I289">
            <v>1676</v>
          </cell>
          <cell r="J289">
            <v>135</v>
          </cell>
          <cell r="K289">
            <v>6857</v>
          </cell>
          <cell r="L289">
            <v>2010</v>
          </cell>
          <cell r="M289">
            <v>1968</v>
          </cell>
          <cell r="N289">
            <v>840</v>
          </cell>
          <cell r="O289">
            <v>1556</v>
          </cell>
          <cell r="P289">
            <v>70</v>
          </cell>
          <cell r="Q289">
            <v>6444</v>
          </cell>
        </row>
        <row r="290">
          <cell r="E290">
            <v>2290000124</v>
          </cell>
          <cell r="F290">
            <v>0</v>
          </cell>
          <cell r="G290">
            <v>0</v>
          </cell>
          <cell r="H290">
            <v>0</v>
          </cell>
          <cell r="I290">
            <v>6</v>
          </cell>
          <cell r="J290">
            <v>0</v>
          </cell>
          <cell r="K290">
            <v>6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6</v>
          </cell>
          <cell r="Q290">
            <v>6</v>
          </cell>
        </row>
        <row r="291">
          <cell r="E291">
            <v>2217111588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3</v>
          </cell>
          <cell r="K291">
            <v>3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E292">
            <v>2217112271</v>
          </cell>
          <cell r="F292">
            <v>0</v>
          </cell>
          <cell r="G292">
            <v>0</v>
          </cell>
          <cell r="H292">
            <v>14</v>
          </cell>
          <cell r="I292">
            <v>0</v>
          </cell>
          <cell r="J292">
            <v>0</v>
          </cell>
          <cell r="K292">
            <v>14</v>
          </cell>
          <cell r="L292">
            <v>0</v>
          </cell>
          <cell r="M292">
            <v>0</v>
          </cell>
          <cell r="N292">
            <v>11</v>
          </cell>
          <cell r="O292">
            <v>0</v>
          </cell>
          <cell r="P292">
            <v>0</v>
          </cell>
          <cell r="Q292">
            <v>11</v>
          </cell>
        </row>
        <row r="293">
          <cell r="E293">
            <v>2217111901</v>
          </cell>
          <cell r="F293">
            <v>0</v>
          </cell>
          <cell r="G293">
            <v>0</v>
          </cell>
          <cell r="H293">
            <v>0</v>
          </cell>
          <cell r="I293">
            <v>19</v>
          </cell>
          <cell r="J293">
            <v>0</v>
          </cell>
          <cell r="K293">
            <v>19</v>
          </cell>
          <cell r="L293">
            <v>0</v>
          </cell>
          <cell r="M293">
            <v>0</v>
          </cell>
          <cell r="N293">
            <v>0</v>
          </cell>
          <cell r="O293">
            <v>19</v>
          </cell>
          <cell r="P293">
            <v>0</v>
          </cell>
          <cell r="Q293">
            <v>19</v>
          </cell>
        </row>
        <row r="294">
          <cell r="E294">
            <v>2217112164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3</v>
          </cell>
          <cell r="K294">
            <v>3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E295">
            <v>2217211057</v>
          </cell>
          <cell r="F295">
            <v>0</v>
          </cell>
          <cell r="G295">
            <v>0</v>
          </cell>
          <cell r="H295">
            <v>19</v>
          </cell>
          <cell r="I295">
            <v>0</v>
          </cell>
          <cell r="J295">
            <v>0</v>
          </cell>
          <cell r="K295">
            <v>19</v>
          </cell>
          <cell r="L295">
            <v>0</v>
          </cell>
          <cell r="M295">
            <v>0</v>
          </cell>
          <cell r="N295">
            <v>19</v>
          </cell>
          <cell r="O295">
            <v>0</v>
          </cell>
          <cell r="P295">
            <v>0</v>
          </cell>
          <cell r="Q295">
            <v>19</v>
          </cell>
        </row>
        <row r="296">
          <cell r="E296">
            <v>2217111489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3</v>
          </cell>
          <cell r="K296">
            <v>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E297">
            <v>2217200761</v>
          </cell>
          <cell r="F297">
            <v>0</v>
          </cell>
          <cell r="G297">
            <v>8</v>
          </cell>
          <cell r="H297">
            <v>0</v>
          </cell>
          <cell r="I297">
            <v>0</v>
          </cell>
          <cell r="J297">
            <v>0</v>
          </cell>
          <cell r="K297">
            <v>8</v>
          </cell>
          <cell r="L297">
            <v>0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1</v>
          </cell>
        </row>
        <row r="298">
          <cell r="E298">
            <v>2217211081</v>
          </cell>
          <cell r="F298">
            <v>0</v>
          </cell>
          <cell r="G298">
            <v>12</v>
          </cell>
          <cell r="H298">
            <v>0</v>
          </cell>
          <cell r="I298">
            <v>0</v>
          </cell>
          <cell r="J298">
            <v>0</v>
          </cell>
          <cell r="K298">
            <v>12</v>
          </cell>
          <cell r="L298">
            <v>0</v>
          </cell>
          <cell r="M298">
            <v>12</v>
          </cell>
          <cell r="N298">
            <v>0</v>
          </cell>
          <cell r="O298">
            <v>0</v>
          </cell>
          <cell r="P298">
            <v>0</v>
          </cell>
          <cell r="Q298">
            <v>12</v>
          </cell>
        </row>
        <row r="299">
          <cell r="E299">
            <v>2217104237</v>
          </cell>
          <cell r="F299">
            <v>0</v>
          </cell>
          <cell r="G299">
            <v>4</v>
          </cell>
          <cell r="H299">
            <v>0</v>
          </cell>
          <cell r="I299">
            <v>0</v>
          </cell>
          <cell r="J299">
            <v>0</v>
          </cell>
          <cell r="K299">
            <v>4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E300">
            <v>2217211941</v>
          </cell>
          <cell r="F300">
            <v>0</v>
          </cell>
          <cell r="G300">
            <v>9</v>
          </cell>
          <cell r="H300">
            <v>0</v>
          </cell>
          <cell r="I300">
            <v>0</v>
          </cell>
          <cell r="J300">
            <v>0</v>
          </cell>
          <cell r="K300">
            <v>9</v>
          </cell>
          <cell r="L300">
            <v>0</v>
          </cell>
          <cell r="M300">
            <v>9</v>
          </cell>
          <cell r="N300">
            <v>0</v>
          </cell>
          <cell r="O300">
            <v>0</v>
          </cell>
          <cell r="P300">
            <v>0</v>
          </cell>
          <cell r="Q300">
            <v>9</v>
          </cell>
        </row>
        <row r="301">
          <cell r="E301">
            <v>2217112123</v>
          </cell>
          <cell r="F301">
            <v>0</v>
          </cell>
          <cell r="G301">
            <v>3</v>
          </cell>
          <cell r="H301">
            <v>0</v>
          </cell>
          <cell r="I301">
            <v>0</v>
          </cell>
          <cell r="J301">
            <v>0</v>
          </cell>
          <cell r="K301">
            <v>3</v>
          </cell>
          <cell r="L301">
            <v>0</v>
          </cell>
          <cell r="M301">
            <v>3</v>
          </cell>
          <cell r="N301">
            <v>0</v>
          </cell>
          <cell r="O301">
            <v>0</v>
          </cell>
          <cell r="P301">
            <v>0</v>
          </cell>
          <cell r="Q301">
            <v>3</v>
          </cell>
        </row>
        <row r="302">
          <cell r="E302">
            <v>2217111695</v>
          </cell>
          <cell r="F302">
            <v>0</v>
          </cell>
          <cell r="G302">
            <v>0</v>
          </cell>
          <cell r="H302">
            <v>0</v>
          </cell>
          <cell r="I302">
            <v>1</v>
          </cell>
          <cell r="J302">
            <v>0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E303">
            <v>2217210141</v>
          </cell>
          <cell r="F303">
            <v>0</v>
          </cell>
          <cell r="G303">
            <v>14</v>
          </cell>
          <cell r="H303">
            <v>0</v>
          </cell>
          <cell r="I303">
            <v>0</v>
          </cell>
          <cell r="J303">
            <v>0</v>
          </cell>
          <cell r="K303">
            <v>14</v>
          </cell>
          <cell r="L303">
            <v>0</v>
          </cell>
          <cell r="M303">
            <v>10</v>
          </cell>
          <cell r="N303">
            <v>0</v>
          </cell>
          <cell r="O303">
            <v>0</v>
          </cell>
          <cell r="P303">
            <v>0</v>
          </cell>
          <cell r="Q303">
            <v>10</v>
          </cell>
        </row>
        <row r="304">
          <cell r="E304">
            <v>2217111109</v>
          </cell>
          <cell r="F304">
            <v>0</v>
          </cell>
          <cell r="G304">
            <v>0</v>
          </cell>
          <cell r="H304">
            <v>19</v>
          </cell>
          <cell r="I304">
            <v>0</v>
          </cell>
          <cell r="J304">
            <v>0</v>
          </cell>
          <cell r="K304">
            <v>19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E305">
            <v>2217111596</v>
          </cell>
          <cell r="F305">
            <v>0</v>
          </cell>
          <cell r="G305">
            <v>0</v>
          </cell>
          <cell r="H305">
            <v>0</v>
          </cell>
          <cell r="I305">
            <v>17</v>
          </cell>
          <cell r="J305">
            <v>0</v>
          </cell>
          <cell r="K305">
            <v>17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E306">
            <v>2217111604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11</v>
          </cell>
          <cell r="K306">
            <v>11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E307">
            <v>2217210075</v>
          </cell>
          <cell r="F307">
            <v>0</v>
          </cell>
          <cell r="G307">
            <v>8</v>
          </cell>
          <cell r="H307">
            <v>0</v>
          </cell>
          <cell r="I307">
            <v>0</v>
          </cell>
          <cell r="J307">
            <v>0</v>
          </cell>
          <cell r="K307">
            <v>8</v>
          </cell>
          <cell r="L307">
            <v>0</v>
          </cell>
          <cell r="M307">
            <v>8</v>
          </cell>
          <cell r="N307">
            <v>0</v>
          </cell>
          <cell r="O307">
            <v>0</v>
          </cell>
          <cell r="P307">
            <v>0</v>
          </cell>
          <cell r="Q307">
            <v>8</v>
          </cell>
        </row>
        <row r="308">
          <cell r="E308">
            <v>2217210844</v>
          </cell>
          <cell r="F308">
            <v>0</v>
          </cell>
          <cell r="G308">
            <v>17</v>
          </cell>
          <cell r="H308">
            <v>0</v>
          </cell>
          <cell r="I308">
            <v>0</v>
          </cell>
          <cell r="J308">
            <v>0</v>
          </cell>
          <cell r="K308">
            <v>17</v>
          </cell>
          <cell r="L308">
            <v>0</v>
          </cell>
          <cell r="M308">
            <v>17</v>
          </cell>
          <cell r="N308">
            <v>0</v>
          </cell>
          <cell r="O308">
            <v>0</v>
          </cell>
          <cell r="P308">
            <v>0</v>
          </cell>
          <cell r="Q308">
            <v>17</v>
          </cell>
        </row>
        <row r="309">
          <cell r="E309">
            <v>2217105721</v>
          </cell>
          <cell r="F309">
            <v>0</v>
          </cell>
          <cell r="G309">
            <v>14</v>
          </cell>
          <cell r="H309">
            <v>0</v>
          </cell>
          <cell r="I309">
            <v>0</v>
          </cell>
          <cell r="J309">
            <v>0</v>
          </cell>
          <cell r="K309">
            <v>14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14</v>
          </cell>
          <cell r="Q309">
            <v>14</v>
          </cell>
        </row>
        <row r="310">
          <cell r="E310">
            <v>2218110134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16</v>
          </cell>
          <cell r="K310">
            <v>16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E311">
            <v>2218110241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19</v>
          </cell>
          <cell r="K311">
            <v>19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E312">
            <v>2218310338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14</v>
          </cell>
          <cell r="K312">
            <v>14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E313">
            <v>2218310098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14</v>
          </cell>
          <cell r="K313">
            <v>14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E314">
            <v>2218310247</v>
          </cell>
          <cell r="F314">
            <v>0</v>
          </cell>
          <cell r="G314">
            <v>0</v>
          </cell>
          <cell r="H314">
            <v>2</v>
          </cell>
          <cell r="I314">
            <v>0</v>
          </cell>
          <cell r="J314">
            <v>0</v>
          </cell>
          <cell r="K314">
            <v>2</v>
          </cell>
          <cell r="L314">
            <v>0</v>
          </cell>
          <cell r="M314">
            <v>0</v>
          </cell>
          <cell r="N314">
            <v>2</v>
          </cell>
          <cell r="O314">
            <v>0</v>
          </cell>
          <cell r="P314">
            <v>0</v>
          </cell>
          <cell r="Q314">
            <v>2</v>
          </cell>
        </row>
        <row r="315">
          <cell r="E315">
            <v>2218310114</v>
          </cell>
          <cell r="F315">
            <v>0</v>
          </cell>
          <cell r="G315">
            <v>14</v>
          </cell>
          <cell r="H315">
            <v>0</v>
          </cell>
          <cell r="I315">
            <v>0</v>
          </cell>
          <cell r="J315">
            <v>0</v>
          </cell>
          <cell r="K315">
            <v>14</v>
          </cell>
          <cell r="L315">
            <v>0</v>
          </cell>
          <cell r="M315">
            <v>1</v>
          </cell>
          <cell r="N315">
            <v>0</v>
          </cell>
          <cell r="O315">
            <v>0</v>
          </cell>
          <cell r="P315">
            <v>0</v>
          </cell>
          <cell r="Q315">
            <v>1</v>
          </cell>
        </row>
        <row r="316">
          <cell r="E316">
            <v>2218310320</v>
          </cell>
          <cell r="F316">
            <v>0</v>
          </cell>
          <cell r="G316">
            <v>19</v>
          </cell>
          <cell r="H316">
            <v>0</v>
          </cell>
          <cell r="I316">
            <v>0</v>
          </cell>
          <cell r="J316">
            <v>0</v>
          </cell>
          <cell r="K316">
            <v>19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E317">
            <v>2218300537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7</v>
          </cell>
          <cell r="K317">
            <v>7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E318">
            <v>2217201918</v>
          </cell>
          <cell r="F318">
            <v>0</v>
          </cell>
          <cell r="G318">
            <v>18</v>
          </cell>
          <cell r="H318">
            <v>0</v>
          </cell>
          <cell r="I318">
            <v>0</v>
          </cell>
          <cell r="J318">
            <v>0</v>
          </cell>
          <cell r="K318">
            <v>18</v>
          </cell>
          <cell r="L318">
            <v>0</v>
          </cell>
          <cell r="M318">
            <v>14</v>
          </cell>
          <cell r="N318">
            <v>0</v>
          </cell>
          <cell r="O318">
            <v>0</v>
          </cell>
          <cell r="P318">
            <v>0</v>
          </cell>
          <cell r="Q318">
            <v>14</v>
          </cell>
        </row>
        <row r="319">
          <cell r="E319">
            <v>2216510038</v>
          </cell>
          <cell r="F319">
            <v>0</v>
          </cell>
          <cell r="G319">
            <v>19</v>
          </cell>
          <cell r="H319">
            <v>0</v>
          </cell>
          <cell r="I319">
            <v>0</v>
          </cell>
          <cell r="J319">
            <v>0</v>
          </cell>
          <cell r="K319">
            <v>19</v>
          </cell>
          <cell r="L319">
            <v>0</v>
          </cell>
          <cell r="M319">
            <v>19</v>
          </cell>
          <cell r="N319">
            <v>0</v>
          </cell>
          <cell r="O319">
            <v>0</v>
          </cell>
          <cell r="P319">
            <v>0</v>
          </cell>
          <cell r="Q319">
            <v>19</v>
          </cell>
        </row>
        <row r="320">
          <cell r="E320" t="str">
            <v>-</v>
          </cell>
          <cell r="F320" t="str">
            <v>-</v>
          </cell>
          <cell r="G320" t="str">
            <v>-</v>
          </cell>
          <cell r="H320" t="str">
            <v>-</v>
          </cell>
          <cell r="I320" t="str">
            <v>-</v>
          </cell>
          <cell r="J320" t="str">
            <v>-</v>
          </cell>
          <cell r="K320">
            <v>0</v>
          </cell>
          <cell r="L320" t="str">
            <v>-</v>
          </cell>
          <cell r="M320" t="str">
            <v>-</v>
          </cell>
          <cell r="N320" t="str">
            <v>-</v>
          </cell>
          <cell r="O320" t="str">
            <v>-</v>
          </cell>
          <cell r="P320" t="str">
            <v>-</v>
          </cell>
          <cell r="Q320">
            <v>0</v>
          </cell>
        </row>
      </sheetData>
      <sheetData sheetId="5"/>
      <sheetData sheetId="6"/>
      <sheetData sheetId="7">
        <row r="17">
          <cell r="E17">
            <v>2210210064</v>
          </cell>
          <cell r="F17">
            <v>0</v>
          </cell>
          <cell r="G17">
            <v>0</v>
          </cell>
          <cell r="H17">
            <v>0</v>
          </cell>
          <cell r="I17">
            <v>40</v>
          </cell>
          <cell r="J17">
            <v>0</v>
          </cell>
          <cell r="K17">
            <v>40</v>
          </cell>
          <cell r="L17">
            <v>0</v>
          </cell>
          <cell r="M17">
            <v>0</v>
          </cell>
          <cell r="N17">
            <v>0</v>
          </cell>
          <cell r="O17">
            <v>40</v>
          </cell>
          <cell r="P17">
            <v>0</v>
          </cell>
          <cell r="Q17">
            <v>40</v>
          </cell>
        </row>
        <row r="18">
          <cell r="E18">
            <v>2210210221</v>
          </cell>
          <cell r="F18">
            <v>0</v>
          </cell>
          <cell r="G18">
            <v>101</v>
          </cell>
          <cell r="H18">
            <v>33</v>
          </cell>
          <cell r="I18">
            <v>0</v>
          </cell>
          <cell r="J18">
            <v>0</v>
          </cell>
          <cell r="K18">
            <v>134</v>
          </cell>
          <cell r="L18">
            <v>0</v>
          </cell>
          <cell r="M18">
            <v>89</v>
          </cell>
          <cell r="N18">
            <v>26</v>
          </cell>
          <cell r="O18">
            <v>0</v>
          </cell>
          <cell r="P18">
            <v>0</v>
          </cell>
          <cell r="Q18">
            <v>115</v>
          </cell>
        </row>
        <row r="19">
          <cell r="E19">
            <v>2210110306</v>
          </cell>
          <cell r="F19">
            <v>0</v>
          </cell>
          <cell r="G19">
            <v>40</v>
          </cell>
          <cell r="H19">
            <v>40</v>
          </cell>
          <cell r="I19">
            <v>80</v>
          </cell>
          <cell r="J19">
            <v>0</v>
          </cell>
          <cell r="K19">
            <v>160</v>
          </cell>
          <cell r="L19">
            <v>0</v>
          </cell>
          <cell r="M19">
            <v>40</v>
          </cell>
          <cell r="N19">
            <v>40</v>
          </cell>
          <cell r="O19">
            <v>80</v>
          </cell>
          <cell r="P19">
            <v>0</v>
          </cell>
          <cell r="Q19">
            <v>160</v>
          </cell>
        </row>
        <row r="20">
          <cell r="E20">
            <v>2210110165</v>
          </cell>
          <cell r="F20">
            <v>0</v>
          </cell>
          <cell r="G20">
            <v>0</v>
          </cell>
          <cell r="H20">
            <v>41</v>
          </cell>
          <cell r="I20">
            <v>158</v>
          </cell>
          <cell r="J20">
            <v>0</v>
          </cell>
          <cell r="K20">
            <v>199</v>
          </cell>
          <cell r="L20">
            <v>0</v>
          </cell>
          <cell r="M20">
            <v>0</v>
          </cell>
          <cell r="N20">
            <v>40</v>
          </cell>
          <cell r="O20">
            <v>157</v>
          </cell>
          <cell r="P20">
            <v>0</v>
          </cell>
          <cell r="Q20">
            <v>197</v>
          </cell>
        </row>
        <row r="21">
          <cell r="E21">
            <v>2210110363</v>
          </cell>
          <cell r="F21">
            <v>0</v>
          </cell>
          <cell r="G21">
            <v>100</v>
          </cell>
          <cell r="H21">
            <v>0</v>
          </cell>
          <cell r="I21">
            <v>0</v>
          </cell>
          <cell r="J21">
            <v>0</v>
          </cell>
          <cell r="K21">
            <v>100</v>
          </cell>
          <cell r="L21">
            <v>0</v>
          </cell>
          <cell r="M21">
            <v>69</v>
          </cell>
          <cell r="N21">
            <v>0</v>
          </cell>
          <cell r="O21">
            <v>0</v>
          </cell>
          <cell r="P21">
            <v>0</v>
          </cell>
          <cell r="Q21">
            <v>69</v>
          </cell>
        </row>
        <row r="22">
          <cell r="E22">
            <v>2210110249</v>
          </cell>
          <cell r="F22">
            <v>0</v>
          </cell>
          <cell r="G22">
            <v>38</v>
          </cell>
          <cell r="H22">
            <v>42</v>
          </cell>
          <cell r="I22">
            <v>0</v>
          </cell>
          <cell r="J22">
            <v>0</v>
          </cell>
          <cell r="K22">
            <v>80</v>
          </cell>
          <cell r="L22">
            <v>0</v>
          </cell>
          <cell r="M22">
            <v>38</v>
          </cell>
          <cell r="N22">
            <v>42</v>
          </cell>
          <cell r="O22">
            <v>0</v>
          </cell>
          <cell r="P22">
            <v>0</v>
          </cell>
          <cell r="Q22">
            <v>80</v>
          </cell>
        </row>
        <row r="23">
          <cell r="F23">
            <v>0</v>
          </cell>
          <cell r="G23">
            <v>279</v>
          </cell>
          <cell r="H23">
            <v>156</v>
          </cell>
          <cell r="I23">
            <v>278</v>
          </cell>
          <cell r="J23">
            <v>0</v>
          </cell>
          <cell r="K23">
            <v>713</v>
          </cell>
          <cell r="L23">
            <v>0</v>
          </cell>
          <cell r="M23">
            <v>236</v>
          </cell>
          <cell r="N23">
            <v>148</v>
          </cell>
          <cell r="O23">
            <v>277</v>
          </cell>
          <cell r="P23">
            <v>0</v>
          </cell>
          <cell r="Q23">
            <v>661</v>
          </cell>
        </row>
        <row r="24">
          <cell r="E24">
            <v>2210210262</v>
          </cell>
          <cell r="F24">
            <v>0</v>
          </cell>
          <cell r="G24">
            <v>0</v>
          </cell>
          <cell r="H24">
            <v>15</v>
          </cell>
          <cell r="I24">
            <v>0</v>
          </cell>
          <cell r="J24">
            <v>0</v>
          </cell>
          <cell r="K24">
            <v>15</v>
          </cell>
          <cell r="L24">
            <v>0</v>
          </cell>
          <cell r="M24">
            <v>0</v>
          </cell>
          <cell r="N24">
            <v>15</v>
          </cell>
          <cell r="O24">
            <v>0</v>
          </cell>
          <cell r="P24">
            <v>0</v>
          </cell>
          <cell r="Q24">
            <v>15</v>
          </cell>
        </row>
        <row r="25">
          <cell r="E25">
            <v>2210210114</v>
          </cell>
          <cell r="F25">
            <v>0</v>
          </cell>
          <cell r="G25">
            <v>8</v>
          </cell>
          <cell r="H25">
            <v>0</v>
          </cell>
          <cell r="I25">
            <v>0</v>
          </cell>
          <cell r="J25">
            <v>0</v>
          </cell>
          <cell r="K25">
            <v>8</v>
          </cell>
          <cell r="L25">
            <v>0</v>
          </cell>
          <cell r="M25">
            <v>7</v>
          </cell>
          <cell r="N25">
            <v>0</v>
          </cell>
          <cell r="O25">
            <v>0</v>
          </cell>
          <cell r="P25">
            <v>0</v>
          </cell>
          <cell r="Q25">
            <v>7</v>
          </cell>
        </row>
        <row r="26">
          <cell r="E26">
            <v>2210210080</v>
          </cell>
          <cell r="F26">
            <v>0</v>
          </cell>
          <cell r="G26">
            <v>11</v>
          </cell>
          <cell r="H26">
            <v>0</v>
          </cell>
          <cell r="I26">
            <v>0</v>
          </cell>
          <cell r="J26">
            <v>0</v>
          </cell>
          <cell r="K26">
            <v>11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>
            <v>2210200404</v>
          </cell>
          <cell r="F27">
            <v>0</v>
          </cell>
          <cell r="G27">
            <v>3</v>
          </cell>
          <cell r="H27">
            <v>0</v>
          </cell>
          <cell r="I27">
            <v>0</v>
          </cell>
          <cell r="J27">
            <v>0</v>
          </cell>
          <cell r="K27">
            <v>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>
            <v>0</v>
          </cell>
          <cell r="G28">
            <v>22</v>
          </cell>
          <cell r="H28">
            <v>15</v>
          </cell>
          <cell r="I28">
            <v>0</v>
          </cell>
          <cell r="J28">
            <v>0</v>
          </cell>
          <cell r="K28">
            <v>37</v>
          </cell>
          <cell r="L28">
            <v>0</v>
          </cell>
          <cell r="M28">
            <v>7</v>
          </cell>
          <cell r="N28">
            <v>15</v>
          </cell>
          <cell r="O28">
            <v>0</v>
          </cell>
          <cell r="P28">
            <v>0</v>
          </cell>
          <cell r="Q28">
            <v>22</v>
          </cell>
        </row>
        <row r="29">
          <cell r="F29">
            <v>0</v>
          </cell>
          <cell r="G29">
            <v>301</v>
          </cell>
          <cell r="H29">
            <v>171</v>
          </cell>
          <cell r="I29">
            <v>278</v>
          </cell>
          <cell r="J29">
            <v>0</v>
          </cell>
          <cell r="K29">
            <v>750</v>
          </cell>
          <cell r="L29">
            <v>0</v>
          </cell>
          <cell r="M29">
            <v>243</v>
          </cell>
          <cell r="N29">
            <v>163</v>
          </cell>
          <cell r="O29">
            <v>277</v>
          </cell>
          <cell r="P29">
            <v>0</v>
          </cell>
          <cell r="Q29">
            <v>683</v>
          </cell>
        </row>
        <row r="30">
          <cell r="E30">
            <v>2210510216</v>
          </cell>
          <cell r="F30">
            <v>0</v>
          </cell>
          <cell r="G30">
            <v>0</v>
          </cell>
          <cell r="H30">
            <v>0</v>
          </cell>
          <cell r="I30">
            <v>89</v>
          </cell>
          <cell r="J30">
            <v>0</v>
          </cell>
          <cell r="K30">
            <v>89</v>
          </cell>
          <cell r="L30">
            <v>0</v>
          </cell>
          <cell r="M30">
            <v>0</v>
          </cell>
          <cell r="N30">
            <v>0</v>
          </cell>
          <cell r="O30">
            <v>89</v>
          </cell>
          <cell r="P30">
            <v>0</v>
          </cell>
          <cell r="Q30">
            <v>89</v>
          </cell>
        </row>
        <row r="31">
          <cell r="E31">
            <v>2210510380</v>
          </cell>
          <cell r="F31">
            <v>0</v>
          </cell>
          <cell r="G31">
            <v>0</v>
          </cell>
          <cell r="H31">
            <v>0</v>
          </cell>
          <cell r="I31">
            <v>112</v>
          </cell>
          <cell r="J31">
            <v>0</v>
          </cell>
          <cell r="K31">
            <v>112</v>
          </cell>
          <cell r="L31">
            <v>0</v>
          </cell>
          <cell r="M31">
            <v>0</v>
          </cell>
          <cell r="N31">
            <v>0</v>
          </cell>
          <cell r="O31">
            <v>112</v>
          </cell>
          <cell r="P31">
            <v>0</v>
          </cell>
          <cell r="Q31">
            <v>112</v>
          </cell>
        </row>
        <row r="32">
          <cell r="E32">
            <v>2210510182</v>
          </cell>
          <cell r="F32">
            <v>0</v>
          </cell>
          <cell r="G32">
            <v>96</v>
          </cell>
          <cell r="H32">
            <v>48</v>
          </cell>
          <cell r="I32">
            <v>0</v>
          </cell>
          <cell r="J32">
            <v>0</v>
          </cell>
          <cell r="K32">
            <v>144</v>
          </cell>
          <cell r="L32">
            <v>0</v>
          </cell>
          <cell r="M32">
            <v>96</v>
          </cell>
          <cell r="N32">
            <v>48</v>
          </cell>
          <cell r="O32">
            <v>0</v>
          </cell>
          <cell r="P32">
            <v>0</v>
          </cell>
          <cell r="Q32">
            <v>144</v>
          </cell>
        </row>
        <row r="33">
          <cell r="E33">
            <v>2210510257</v>
          </cell>
          <cell r="F33">
            <v>0</v>
          </cell>
          <cell r="G33">
            <v>0</v>
          </cell>
          <cell r="H33">
            <v>20</v>
          </cell>
          <cell r="I33">
            <v>90</v>
          </cell>
          <cell r="J33">
            <v>0</v>
          </cell>
          <cell r="K33">
            <v>110</v>
          </cell>
          <cell r="L33">
            <v>0</v>
          </cell>
          <cell r="M33">
            <v>0</v>
          </cell>
          <cell r="N33">
            <v>10</v>
          </cell>
          <cell r="O33">
            <v>81</v>
          </cell>
          <cell r="P33">
            <v>0</v>
          </cell>
          <cell r="Q33">
            <v>91</v>
          </cell>
        </row>
        <row r="34">
          <cell r="E34">
            <v>2210510265</v>
          </cell>
          <cell r="F34">
            <v>6</v>
          </cell>
          <cell r="G34">
            <v>232</v>
          </cell>
          <cell r="H34">
            <v>31</v>
          </cell>
          <cell r="I34">
            <v>0</v>
          </cell>
          <cell r="J34">
            <v>0</v>
          </cell>
          <cell r="K34">
            <v>269</v>
          </cell>
          <cell r="L34">
            <v>4</v>
          </cell>
          <cell r="M34">
            <v>203</v>
          </cell>
          <cell r="N34">
            <v>28</v>
          </cell>
          <cell r="O34">
            <v>0</v>
          </cell>
          <cell r="P34">
            <v>0</v>
          </cell>
          <cell r="Q34">
            <v>235</v>
          </cell>
        </row>
        <row r="35">
          <cell r="E35">
            <v>2210410276</v>
          </cell>
          <cell r="F35">
            <v>14</v>
          </cell>
          <cell r="G35">
            <v>194</v>
          </cell>
          <cell r="H35">
            <v>42</v>
          </cell>
          <cell r="I35">
            <v>0</v>
          </cell>
          <cell r="J35">
            <v>0</v>
          </cell>
          <cell r="K35">
            <v>250</v>
          </cell>
          <cell r="L35">
            <v>12</v>
          </cell>
          <cell r="M35">
            <v>167</v>
          </cell>
          <cell r="N35">
            <v>42</v>
          </cell>
          <cell r="O35">
            <v>0</v>
          </cell>
          <cell r="P35">
            <v>0</v>
          </cell>
          <cell r="Q35">
            <v>221</v>
          </cell>
        </row>
        <row r="36">
          <cell r="F36">
            <v>20</v>
          </cell>
          <cell r="G36">
            <v>522</v>
          </cell>
          <cell r="H36">
            <v>141</v>
          </cell>
          <cell r="I36">
            <v>291</v>
          </cell>
          <cell r="J36">
            <v>0</v>
          </cell>
          <cell r="K36">
            <v>974</v>
          </cell>
          <cell r="L36">
            <v>16</v>
          </cell>
          <cell r="M36">
            <v>466</v>
          </cell>
          <cell r="N36">
            <v>128</v>
          </cell>
          <cell r="O36">
            <v>282</v>
          </cell>
          <cell r="P36">
            <v>0</v>
          </cell>
          <cell r="Q36">
            <v>892</v>
          </cell>
        </row>
        <row r="37">
          <cell r="E37">
            <v>2210501314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</v>
          </cell>
          <cell r="K37">
            <v>6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1</v>
          </cell>
        </row>
        <row r="38">
          <cell r="E38">
            <v>2210410342</v>
          </cell>
          <cell r="F38">
            <v>0</v>
          </cell>
          <cell r="G38">
            <v>19</v>
          </cell>
          <cell r="H38">
            <v>0</v>
          </cell>
          <cell r="I38">
            <v>0</v>
          </cell>
          <cell r="J38">
            <v>0</v>
          </cell>
          <cell r="K38">
            <v>19</v>
          </cell>
          <cell r="L38">
            <v>0</v>
          </cell>
          <cell r="M38">
            <v>13</v>
          </cell>
          <cell r="N38">
            <v>0</v>
          </cell>
          <cell r="O38">
            <v>0</v>
          </cell>
          <cell r="P38">
            <v>0</v>
          </cell>
          <cell r="Q38">
            <v>13</v>
          </cell>
        </row>
        <row r="39">
          <cell r="E39">
            <v>2210410045</v>
          </cell>
          <cell r="F39">
            <v>0</v>
          </cell>
          <cell r="G39">
            <v>0</v>
          </cell>
          <cell r="H39">
            <v>8</v>
          </cell>
          <cell r="I39">
            <v>0</v>
          </cell>
          <cell r="J39">
            <v>0</v>
          </cell>
          <cell r="K39">
            <v>8</v>
          </cell>
          <cell r="L39">
            <v>0</v>
          </cell>
          <cell r="M39">
            <v>0</v>
          </cell>
          <cell r="N39">
            <v>8</v>
          </cell>
          <cell r="O39">
            <v>0</v>
          </cell>
          <cell r="P39">
            <v>0</v>
          </cell>
          <cell r="Q39">
            <v>8</v>
          </cell>
        </row>
        <row r="40">
          <cell r="E40">
            <v>2210410102</v>
          </cell>
          <cell r="F40">
            <v>0</v>
          </cell>
          <cell r="G40">
            <v>0</v>
          </cell>
          <cell r="H40">
            <v>19</v>
          </cell>
          <cell r="I40">
            <v>0</v>
          </cell>
          <cell r="J40">
            <v>0</v>
          </cell>
          <cell r="K40">
            <v>19</v>
          </cell>
          <cell r="L40">
            <v>0</v>
          </cell>
          <cell r="M40">
            <v>0</v>
          </cell>
          <cell r="N40">
            <v>9</v>
          </cell>
          <cell r="O40">
            <v>0</v>
          </cell>
          <cell r="P40">
            <v>0</v>
          </cell>
          <cell r="Q40">
            <v>9</v>
          </cell>
        </row>
        <row r="41">
          <cell r="E41">
            <v>2210400871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4</v>
          </cell>
          <cell r="K41">
            <v>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>
            <v>2210410425</v>
          </cell>
          <cell r="F42">
            <v>0</v>
          </cell>
          <cell r="G42">
            <v>7</v>
          </cell>
          <cell r="H42">
            <v>0</v>
          </cell>
          <cell r="I42">
            <v>0</v>
          </cell>
          <cell r="J42">
            <v>0</v>
          </cell>
          <cell r="K42">
            <v>7</v>
          </cell>
          <cell r="L42">
            <v>0</v>
          </cell>
          <cell r="M42">
            <v>7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</row>
        <row r="43">
          <cell r="F43">
            <v>0</v>
          </cell>
          <cell r="G43">
            <v>26</v>
          </cell>
          <cell r="H43">
            <v>27</v>
          </cell>
          <cell r="I43">
            <v>0</v>
          </cell>
          <cell r="J43">
            <v>10</v>
          </cell>
          <cell r="K43">
            <v>63</v>
          </cell>
          <cell r="L43">
            <v>0</v>
          </cell>
          <cell r="M43">
            <v>20</v>
          </cell>
          <cell r="N43">
            <v>17</v>
          </cell>
          <cell r="O43">
            <v>0</v>
          </cell>
          <cell r="P43">
            <v>1</v>
          </cell>
          <cell r="Q43">
            <v>38</v>
          </cell>
        </row>
        <row r="44">
          <cell r="F44">
            <v>20</v>
          </cell>
          <cell r="G44">
            <v>548</v>
          </cell>
          <cell r="H44">
            <v>168</v>
          </cell>
          <cell r="I44">
            <v>291</v>
          </cell>
          <cell r="J44">
            <v>10</v>
          </cell>
          <cell r="K44">
            <v>1037</v>
          </cell>
          <cell r="L44">
            <v>16</v>
          </cell>
          <cell r="M44">
            <v>486</v>
          </cell>
          <cell r="N44">
            <v>145</v>
          </cell>
          <cell r="O44">
            <v>282</v>
          </cell>
          <cell r="P44">
            <v>1</v>
          </cell>
          <cell r="Q44">
            <v>930</v>
          </cell>
        </row>
        <row r="45">
          <cell r="E45">
            <v>2211110198</v>
          </cell>
          <cell r="F45">
            <v>0</v>
          </cell>
          <cell r="G45">
            <v>0</v>
          </cell>
          <cell r="H45">
            <v>0</v>
          </cell>
          <cell r="I45">
            <v>87</v>
          </cell>
          <cell r="J45">
            <v>0</v>
          </cell>
          <cell r="K45">
            <v>87</v>
          </cell>
          <cell r="L45">
            <v>0</v>
          </cell>
          <cell r="M45">
            <v>0</v>
          </cell>
          <cell r="N45">
            <v>0</v>
          </cell>
          <cell r="O45">
            <v>86</v>
          </cell>
          <cell r="P45">
            <v>0</v>
          </cell>
          <cell r="Q45">
            <v>86</v>
          </cell>
        </row>
        <row r="46">
          <cell r="E46">
            <v>2211110412</v>
          </cell>
          <cell r="F46">
            <v>0</v>
          </cell>
          <cell r="G46">
            <v>150</v>
          </cell>
          <cell r="H46">
            <v>0</v>
          </cell>
          <cell r="I46">
            <v>0</v>
          </cell>
          <cell r="J46">
            <v>0</v>
          </cell>
          <cell r="K46">
            <v>150</v>
          </cell>
          <cell r="L46">
            <v>0</v>
          </cell>
          <cell r="M46">
            <v>150</v>
          </cell>
          <cell r="N46">
            <v>0</v>
          </cell>
          <cell r="O46">
            <v>0</v>
          </cell>
          <cell r="P46">
            <v>0</v>
          </cell>
          <cell r="Q46">
            <v>150</v>
          </cell>
        </row>
        <row r="47">
          <cell r="E47">
            <v>2211110057</v>
          </cell>
          <cell r="F47">
            <v>0</v>
          </cell>
          <cell r="G47">
            <v>172</v>
          </cell>
          <cell r="H47">
            <v>74</v>
          </cell>
          <cell r="I47">
            <v>0</v>
          </cell>
          <cell r="J47">
            <v>0</v>
          </cell>
          <cell r="K47">
            <v>246</v>
          </cell>
          <cell r="L47">
            <v>0</v>
          </cell>
          <cell r="M47">
            <v>172</v>
          </cell>
          <cell r="N47">
            <v>74</v>
          </cell>
          <cell r="O47">
            <v>0</v>
          </cell>
          <cell r="P47">
            <v>0</v>
          </cell>
          <cell r="Q47">
            <v>246</v>
          </cell>
        </row>
        <row r="48">
          <cell r="E48">
            <v>2211110099</v>
          </cell>
          <cell r="F48">
            <v>0</v>
          </cell>
          <cell r="G48">
            <v>0</v>
          </cell>
          <cell r="H48">
            <v>54</v>
          </cell>
          <cell r="I48">
            <v>52</v>
          </cell>
          <cell r="J48">
            <v>0</v>
          </cell>
          <cell r="K48">
            <v>106</v>
          </cell>
          <cell r="L48">
            <v>0</v>
          </cell>
          <cell r="M48">
            <v>0</v>
          </cell>
          <cell r="N48">
            <v>51</v>
          </cell>
          <cell r="O48">
            <v>48</v>
          </cell>
          <cell r="P48">
            <v>0</v>
          </cell>
          <cell r="Q48">
            <v>99</v>
          </cell>
        </row>
        <row r="49">
          <cell r="E49">
            <v>2211160011</v>
          </cell>
          <cell r="F49">
            <v>7</v>
          </cell>
          <cell r="G49">
            <v>380</v>
          </cell>
          <cell r="H49">
            <v>0</v>
          </cell>
          <cell r="I49">
            <v>0</v>
          </cell>
          <cell r="J49">
            <v>0</v>
          </cell>
          <cell r="K49">
            <v>387</v>
          </cell>
          <cell r="L49">
            <v>6</v>
          </cell>
          <cell r="M49">
            <v>348</v>
          </cell>
          <cell r="N49">
            <v>0</v>
          </cell>
          <cell r="O49">
            <v>0</v>
          </cell>
          <cell r="P49">
            <v>0</v>
          </cell>
          <cell r="Q49">
            <v>354</v>
          </cell>
        </row>
        <row r="50">
          <cell r="E50">
            <v>2211110461</v>
          </cell>
          <cell r="F50">
            <v>0</v>
          </cell>
          <cell r="G50">
            <v>0</v>
          </cell>
          <cell r="H50">
            <v>0</v>
          </cell>
          <cell r="I50">
            <v>60</v>
          </cell>
          <cell r="J50">
            <v>0</v>
          </cell>
          <cell r="K50">
            <v>60</v>
          </cell>
          <cell r="L50">
            <v>0</v>
          </cell>
          <cell r="M50">
            <v>0</v>
          </cell>
          <cell r="N50">
            <v>0</v>
          </cell>
          <cell r="O50">
            <v>60</v>
          </cell>
          <cell r="P50">
            <v>0</v>
          </cell>
          <cell r="Q50">
            <v>60</v>
          </cell>
        </row>
        <row r="51">
          <cell r="E51">
            <v>2211110164</v>
          </cell>
          <cell r="F51">
            <v>0</v>
          </cell>
          <cell r="G51">
            <v>0</v>
          </cell>
          <cell r="H51">
            <v>0</v>
          </cell>
          <cell r="I51">
            <v>50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0</v>
          </cell>
          <cell r="O51">
            <v>28</v>
          </cell>
          <cell r="P51">
            <v>0</v>
          </cell>
          <cell r="Q51">
            <v>28</v>
          </cell>
        </row>
        <row r="52">
          <cell r="E52">
            <v>2211110966</v>
          </cell>
          <cell r="F52">
            <v>0</v>
          </cell>
          <cell r="G52">
            <v>32</v>
          </cell>
          <cell r="H52">
            <v>42</v>
          </cell>
          <cell r="I52">
            <v>0</v>
          </cell>
          <cell r="J52">
            <v>0</v>
          </cell>
          <cell r="K52">
            <v>74</v>
          </cell>
          <cell r="L52">
            <v>0</v>
          </cell>
          <cell r="M52">
            <v>32</v>
          </cell>
          <cell r="N52">
            <v>41</v>
          </cell>
          <cell r="O52">
            <v>0</v>
          </cell>
          <cell r="P52">
            <v>0</v>
          </cell>
          <cell r="Q52">
            <v>73</v>
          </cell>
        </row>
        <row r="53">
          <cell r="E53">
            <v>2210610362</v>
          </cell>
          <cell r="F53">
            <v>0</v>
          </cell>
          <cell r="G53">
            <v>111</v>
          </cell>
          <cell r="H53">
            <v>40</v>
          </cell>
          <cell r="I53">
            <v>45</v>
          </cell>
          <cell r="J53">
            <v>0</v>
          </cell>
          <cell r="K53">
            <v>196</v>
          </cell>
          <cell r="L53">
            <v>0</v>
          </cell>
          <cell r="M53">
            <v>111</v>
          </cell>
          <cell r="N53">
            <v>40</v>
          </cell>
          <cell r="O53">
            <v>45</v>
          </cell>
          <cell r="P53">
            <v>0</v>
          </cell>
          <cell r="Q53">
            <v>196</v>
          </cell>
        </row>
        <row r="54">
          <cell r="E54">
            <v>2210610198</v>
          </cell>
          <cell r="F54">
            <v>0</v>
          </cell>
          <cell r="G54">
            <v>0</v>
          </cell>
          <cell r="H54">
            <v>0</v>
          </cell>
          <cell r="I54">
            <v>105</v>
          </cell>
          <cell r="J54">
            <v>0</v>
          </cell>
          <cell r="K54">
            <v>105</v>
          </cell>
          <cell r="L54">
            <v>0</v>
          </cell>
          <cell r="M54">
            <v>0</v>
          </cell>
          <cell r="N54">
            <v>0</v>
          </cell>
          <cell r="O54">
            <v>105</v>
          </cell>
          <cell r="P54">
            <v>0</v>
          </cell>
          <cell r="Q54">
            <v>105</v>
          </cell>
        </row>
        <row r="55">
          <cell r="E55">
            <v>2210610347</v>
          </cell>
          <cell r="F55">
            <v>0</v>
          </cell>
          <cell r="G55">
            <v>0</v>
          </cell>
          <cell r="H55">
            <v>59</v>
          </cell>
          <cell r="I55">
            <v>30</v>
          </cell>
          <cell r="J55">
            <v>0</v>
          </cell>
          <cell r="K55">
            <v>89</v>
          </cell>
          <cell r="L55">
            <v>0</v>
          </cell>
          <cell r="M55">
            <v>0</v>
          </cell>
          <cell r="N55">
            <v>59</v>
          </cell>
          <cell r="O55">
            <v>30</v>
          </cell>
          <cell r="P55">
            <v>0</v>
          </cell>
          <cell r="Q55">
            <v>89</v>
          </cell>
        </row>
        <row r="56">
          <cell r="E56">
            <v>2210610230</v>
          </cell>
          <cell r="F56">
            <v>0</v>
          </cell>
          <cell r="G56">
            <v>0</v>
          </cell>
          <cell r="H56">
            <v>55</v>
          </cell>
          <cell r="I56">
            <v>44</v>
          </cell>
          <cell r="J56">
            <v>0</v>
          </cell>
          <cell r="K56">
            <v>99</v>
          </cell>
          <cell r="L56">
            <v>0</v>
          </cell>
          <cell r="M56">
            <v>0</v>
          </cell>
          <cell r="N56">
            <v>55</v>
          </cell>
          <cell r="O56">
            <v>44</v>
          </cell>
          <cell r="P56">
            <v>0</v>
          </cell>
          <cell r="Q56">
            <v>99</v>
          </cell>
        </row>
        <row r="57">
          <cell r="E57">
            <v>2210610180</v>
          </cell>
          <cell r="F57">
            <v>0</v>
          </cell>
          <cell r="G57">
            <v>109</v>
          </cell>
          <cell r="H57">
            <v>50</v>
          </cell>
          <cell r="I57">
            <v>0</v>
          </cell>
          <cell r="J57">
            <v>0</v>
          </cell>
          <cell r="K57">
            <v>159</v>
          </cell>
          <cell r="L57">
            <v>0</v>
          </cell>
          <cell r="M57">
            <v>105</v>
          </cell>
          <cell r="N57">
            <v>48</v>
          </cell>
          <cell r="O57">
            <v>0</v>
          </cell>
          <cell r="P57">
            <v>0</v>
          </cell>
          <cell r="Q57">
            <v>153</v>
          </cell>
        </row>
        <row r="58">
          <cell r="E58">
            <v>2211210295</v>
          </cell>
          <cell r="F58">
            <v>0</v>
          </cell>
          <cell r="G58">
            <v>0</v>
          </cell>
          <cell r="H58">
            <v>0</v>
          </cell>
          <cell r="I58">
            <v>159</v>
          </cell>
          <cell r="J58">
            <v>0</v>
          </cell>
          <cell r="K58">
            <v>159</v>
          </cell>
          <cell r="L58">
            <v>0</v>
          </cell>
          <cell r="M58">
            <v>0</v>
          </cell>
          <cell r="N58">
            <v>0</v>
          </cell>
          <cell r="O58">
            <v>159</v>
          </cell>
          <cell r="P58">
            <v>0</v>
          </cell>
          <cell r="Q58">
            <v>159</v>
          </cell>
        </row>
        <row r="59">
          <cell r="E59">
            <v>2211210204</v>
          </cell>
          <cell r="F59">
            <v>0</v>
          </cell>
          <cell r="G59">
            <v>127</v>
          </cell>
          <cell r="H59">
            <v>41</v>
          </cell>
          <cell r="I59">
            <v>43</v>
          </cell>
          <cell r="J59">
            <v>0</v>
          </cell>
          <cell r="K59">
            <v>211</v>
          </cell>
          <cell r="L59">
            <v>0</v>
          </cell>
          <cell r="M59">
            <v>127</v>
          </cell>
          <cell r="N59">
            <v>41</v>
          </cell>
          <cell r="O59">
            <v>43</v>
          </cell>
          <cell r="P59">
            <v>0</v>
          </cell>
          <cell r="Q59">
            <v>211</v>
          </cell>
        </row>
        <row r="60">
          <cell r="E60">
            <v>2211210097</v>
          </cell>
          <cell r="F60">
            <v>0</v>
          </cell>
          <cell r="G60">
            <v>0</v>
          </cell>
          <cell r="H60">
            <v>0</v>
          </cell>
          <cell r="I60">
            <v>20</v>
          </cell>
          <cell r="J60">
            <v>0</v>
          </cell>
          <cell r="K60">
            <v>20</v>
          </cell>
          <cell r="L60">
            <v>0</v>
          </cell>
          <cell r="M60">
            <v>0</v>
          </cell>
          <cell r="N60">
            <v>0</v>
          </cell>
          <cell r="O60">
            <v>20</v>
          </cell>
          <cell r="P60">
            <v>0</v>
          </cell>
          <cell r="Q60">
            <v>20</v>
          </cell>
        </row>
        <row r="61">
          <cell r="E61">
            <v>2211210337</v>
          </cell>
          <cell r="F61">
            <v>0</v>
          </cell>
          <cell r="G61">
            <v>0</v>
          </cell>
          <cell r="H61">
            <v>0</v>
          </cell>
          <cell r="I61">
            <v>120</v>
          </cell>
          <cell r="J61">
            <v>0</v>
          </cell>
          <cell r="K61">
            <v>120</v>
          </cell>
          <cell r="L61">
            <v>0</v>
          </cell>
          <cell r="M61">
            <v>0</v>
          </cell>
          <cell r="N61">
            <v>0</v>
          </cell>
          <cell r="O61">
            <v>120</v>
          </cell>
          <cell r="P61">
            <v>0</v>
          </cell>
          <cell r="Q61">
            <v>120</v>
          </cell>
        </row>
        <row r="62">
          <cell r="E62">
            <v>2211210436</v>
          </cell>
          <cell r="F62">
            <v>0</v>
          </cell>
          <cell r="G62">
            <v>60</v>
          </cell>
          <cell r="H62">
            <v>0</v>
          </cell>
          <cell r="I62">
            <v>0</v>
          </cell>
          <cell r="J62">
            <v>0</v>
          </cell>
          <cell r="K62">
            <v>60</v>
          </cell>
          <cell r="L62">
            <v>0</v>
          </cell>
          <cell r="M62">
            <v>50</v>
          </cell>
          <cell r="N62">
            <v>0</v>
          </cell>
          <cell r="O62">
            <v>0</v>
          </cell>
          <cell r="P62">
            <v>0</v>
          </cell>
          <cell r="Q62">
            <v>50</v>
          </cell>
        </row>
        <row r="63">
          <cell r="E63">
            <v>2211210139</v>
          </cell>
          <cell r="F63">
            <v>0</v>
          </cell>
          <cell r="G63">
            <v>108</v>
          </cell>
          <cell r="H63">
            <v>52</v>
          </cell>
          <cell r="I63">
            <v>0</v>
          </cell>
          <cell r="J63">
            <v>0</v>
          </cell>
          <cell r="K63">
            <v>160</v>
          </cell>
          <cell r="L63">
            <v>0</v>
          </cell>
          <cell r="M63">
            <v>98</v>
          </cell>
          <cell r="N63">
            <v>31</v>
          </cell>
          <cell r="O63">
            <v>0</v>
          </cell>
          <cell r="P63">
            <v>0</v>
          </cell>
          <cell r="Q63">
            <v>129</v>
          </cell>
        </row>
        <row r="64">
          <cell r="E64">
            <v>2219860182</v>
          </cell>
          <cell r="F64">
            <v>0</v>
          </cell>
          <cell r="G64">
            <v>0</v>
          </cell>
          <cell r="H64">
            <v>0</v>
          </cell>
          <cell r="I64">
            <v>258</v>
          </cell>
          <cell r="J64">
            <v>0</v>
          </cell>
          <cell r="K64">
            <v>258</v>
          </cell>
          <cell r="L64">
            <v>0</v>
          </cell>
          <cell r="M64">
            <v>0</v>
          </cell>
          <cell r="N64">
            <v>0</v>
          </cell>
          <cell r="O64">
            <v>48</v>
          </cell>
          <cell r="P64">
            <v>0</v>
          </cell>
          <cell r="Q64">
            <v>48</v>
          </cell>
        </row>
        <row r="65">
          <cell r="E65">
            <v>2211410093</v>
          </cell>
          <cell r="F65">
            <v>0</v>
          </cell>
          <cell r="G65">
            <v>0</v>
          </cell>
          <cell r="H65">
            <v>0</v>
          </cell>
          <cell r="I65">
            <v>94</v>
          </cell>
          <cell r="J65">
            <v>0</v>
          </cell>
          <cell r="K65">
            <v>94</v>
          </cell>
          <cell r="L65">
            <v>0</v>
          </cell>
          <cell r="M65">
            <v>0</v>
          </cell>
          <cell r="N65">
            <v>0</v>
          </cell>
          <cell r="O65">
            <v>94</v>
          </cell>
          <cell r="P65">
            <v>0</v>
          </cell>
          <cell r="Q65">
            <v>94</v>
          </cell>
        </row>
        <row r="66">
          <cell r="E66">
            <v>2211410010</v>
          </cell>
          <cell r="F66">
            <v>0</v>
          </cell>
          <cell r="G66">
            <v>49</v>
          </cell>
          <cell r="H66">
            <v>49</v>
          </cell>
          <cell r="I66">
            <v>0</v>
          </cell>
          <cell r="J66">
            <v>0</v>
          </cell>
          <cell r="K66">
            <v>98</v>
          </cell>
          <cell r="L66">
            <v>0</v>
          </cell>
          <cell r="M66">
            <v>46</v>
          </cell>
          <cell r="N66">
            <v>48</v>
          </cell>
          <cell r="O66">
            <v>0</v>
          </cell>
          <cell r="P66">
            <v>0</v>
          </cell>
          <cell r="Q66">
            <v>94</v>
          </cell>
        </row>
        <row r="67">
          <cell r="E67">
            <v>2210310179</v>
          </cell>
          <cell r="F67">
            <v>0</v>
          </cell>
          <cell r="G67">
            <v>53</v>
          </cell>
          <cell r="H67">
            <v>197</v>
          </cell>
          <cell r="I67">
            <v>0</v>
          </cell>
          <cell r="J67">
            <v>35</v>
          </cell>
          <cell r="K67">
            <v>285</v>
          </cell>
          <cell r="L67">
            <v>0</v>
          </cell>
          <cell r="M67">
            <v>50</v>
          </cell>
          <cell r="N67">
            <v>189</v>
          </cell>
          <cell r="O67">
            <v>0</v>
          </cell>
          <cell r="P67">
            <v>0</v>
          </cell>
          <cell r="Q67">
            <v>239</v>
          </cell>
        </row>
        <row r="68">
          <cell r="E68">
            <v>2210310062</v>
          </cell>
          <cell r="F68">
            <v>0</v>
          </cell>
          <cell r="G68">
            <v>53</v>
          </cell>
          <cell r="H68">
            <v>0</v>
          </cell>
          <cell r="I68">
            <v>41</v>
          </cell>
          <cell r="J68">
            <v>0</v>
          </cell>
          <cell r="K68">
            <v>94</v>
          </cell>
          <cell r="L68">
            <v>0</v>
          </cell>
          <cell r="M68">
            <v>34</v>
          </cell>
          <cell r="N68">
            <v>0</v>
          </cell>
          <cell r="O68">
            <v>34</v>
          </cell>
          <cell r="P68">
            <v>0</v>
          </cell>
          <cell r="Q68">
            <v>68</v>
          </cell>
        </row>
        <row r="69">
          <cell r="E69">
            <v>2210310476</v>
          </cell>
          <cell r="F69">
            <v>0</v>
          </cell>
          <cell r="G69">
            <v>0</v>
          </cell>
          <cell r="H69">
            <v>0</v>
          </cell>
          <cell r="I69">
            <v>80</v>
          </cell>
          <cell r="J69">
            <v>0</v>
          </cell>
          <cell r="K69">
            <v>80</v>
          </cell>
          <cell r="L69">
            <v>0</v>
          </cell>
          <cell r="M69">
            <v>0</v>
          </cell>
          <cell r="N69">
            <v>0</v>
          </cell>
          <cell r="O69">
            <v>80</v>
          </cell>
          <cell r="P69">
            <v>0</v>
          </cell>
          <cell r="Q69">
            <v>80</v>
          </cell>
        </row>
        <row r="70">
          <cell r="E70">
            <v>2210710048</v>
          </cell>
          <cell r="F70">
            <v>0</v>
          </cell>
          <cell r="G70">
            <v>0</v>
          </cell>
          <cell r="H70">
            <v>0</v>
          </cell>
          <cell r="I70">
            <v>47</v>
          </cell>
          <cell r="J70">
            <v>0</v>
          </cell>
          <cell r="K70">
            <v>47</v>
          </cell>
          <cell r="L70">
            <v>0</v>
          </cell>
          <cell r="M70">
            <v>0</v>
          </cell>
          <cell r="N70">
            <v>0</v>
          </cell>
          <cell r="O70">
            <v>47</v>
          </cell>
          <cell r="P70">
            <v>0</v>
          </cell>
          <cell r="Q70">
            <v>47</v>
          </cell>
        </row>
        <row r="71">
          <cell r="E71">
            <v>2210310203</v>
          </cell>
          <cell r="F71">
            <v>0</v>
          </cell>
          <cell r="G71">
            <v>0</v>
          </cell>
          <cell r="H71">
            <v>110</v>
          </cell>
          <cell r="I71">
            <v>0</v>
          </cell>
          <cell r="J71">
            <v>30</v>
          </cell>
          <cell r="K71">
            <v>140</v>
          </cell>
          <cell r="L71">
            <v>0</v>
          </cell>
          <cell r="M71">
            <v>0</v>
          </cell>
          <cell r="N71">
            <v>95</v>
          </cell>
          <cell r="O71">
            <v>0</v>
          </cell>
          <cell r="P71">
            <v>0</v>
          </cell>
          <cell r="Q71">
            <v>95</v>
          </cell>
        </row>
        <row r="72">
          <cell r="E72">
            <v>2210810061</v>
          </cell>
          <cell r="F72">
            <v>0</v>
          </cell>
          <cell r="G72">
            <v>0</v>
          </cell>
          <cell r="H72">
            <v>0</v>
          </cell>
          <cell r="I72">
            <v>43</v>
          </cell>
          <cell r="J72">
            <v>0</v>
          </cell>
          <cell r="K72">
            <v>43</v>
          </cell>
          <cell r="L72">
            <v>0</v>
          </cell>
          <cell r="M72">
            <v>0</v>
          </cell>
          <cell r="N72">
            <v>0</v>
          </cell>
          <cell r="O72">
            <v>43</v>
          </cell>
          <cell r="P72">
            <v>0</v>
          </cell>
          <cell r="Q72">
            <v>43</v>
          </cell>
        </row>
        <row r="73">
          <cell r="E73">
            <v>2210310112</v>
          </cell>
          <cell r="F73">
            <v>0</v>
          </cell>
          <cell r="G73">
            <v>0</v>
          </cell>
          <cell r="H73">
            <v>0</v>
          </cell>
          <cell r="I73">
            <v>100</v>
          </cell>
          <cell r="J73">
            <v>0</v>
          </cell>
          <cell r="K73">
            <v>100</v>
          </cell>
          <cell r="L73">
            <v>0</v>
          </cell>
          <cell r="M73">
            <v>0</v>
          </cell>
          <cell r="N73">
            <v>0</v>
          </cell>
          <cell r="O73">
            <v>100</v>
          </cell>
          <cell r="P73">
            <v>0</v>
          </cell>
          <cell r="Q73">
            <v>100</v>
          </cell>
        </row>
        <row r="74">
          <cell r="E74">
            <v>2210310245</v>
          </cell>
          <cell r="F74">
            <v>0</v>
          </cell>
          <cell r="G74">
            <v>60</v>
          </cell>
          <cell r="H74">
            <v>0</v>
          </cell>
          <cell r="I74">
            <v>0</v>
          </cell>
          <cell r="J74">
            <v>37</v>
          </cell>
          <cell r="K74">
            <v>97</v>
          </cell>
          <cell r="L74">
            <v>0</v>
          </cell>
          <cell r="M74">
            <v>44</v>
          </cell>
          <cell r="N74">
            <v>0</v>
          </cell>
          <cell r="O74">
            <v>0</v>
          </cell>
          <cell r="P74">
            <v>0</v>
          </cell>
          <cell r="Q74">
            <v>44</v>
          </cell>
        </row>
        <row r="75">
          <cell r="E75">
            <v>2210310252</v>
          </cell>
          <cell r="F75">
            <v>0</v>
          </cell>
          <cell r="G75">
            <v>0</v>
          </cell>
          <cell r="H75">
            <v>0</v>
          </cell>
          <cell r="I75">
            <v>110</v>
          </cell>
          <cell r="J75">
            <v>0</v>
          </cell>
          <cell r="K75">
            <v>110</v>
          </cell>
          <cell r="L75">
            <v>0</v>
          </cell>
          <cell r="M75">
            <v>0</v>
          </cell>
          <cell r="N75">
            <v>0</v>
          </cell>
          <cell r="O75">
            <v>51</v>
          </cell>
          <cell r="P75">
            <v>0</v>
          </cell>
          <cell r="Q75">
            <v>51</v>
          </cell>
        </row>
        <row r="76">
          <cell r="E76">
            <v>2210310146</v>
          </cell>
          <cell r="F76">
            <v>84</v>
          </cell>
          <cell r="G76">
            <v>546</v>
          </cell>
          <cell r="H76">
            <v>0</v>
          </cell>
          <cell r="I76">
            <v>0</v>
          </cell>
          <cell r="J76">
            <v>0</v>
          </cell>
          <cell r="K76">
            <v>630</v>
          </cell>
          <cell r="L76">
            <v>84</v>
          </cell>
          <cell r="M76">
            <v>520</v>
          </cell>
          <cell r="N76">
            <v>0</v>
          </cell>
          <cell r="O76">
            <v>0</v>
          </cell>
          <cell r="P76">
            <v>0</v>
          </cell>
          <cell r="Q76">
            <v>604</v>
          </cell>
        </row>
        <row r="77">
          <cell r="E77">
            <v>2210310393</v>
          </cell>
          <cell r="F77">
            <v>0</v>
          </cell>
          <cell r="G77">
            <v>0</v>
          </cell>
          <cell r="H77">
            <v>0</v>
          </cell>
          <cell r="I77">
            <v>54</v>
          </cell>
          <cell r="J77">
            <v>0</v>
          </cell>
          <cell r="K77">
            <v>54</v>
          </cell>
          <cell r="L77">
            <v>0</v>
          </cell>
          <cell r="M77">
            <v>0</v>
          </cell>
          <cell r="N77">
            <v>0</v>
          </cell>
          <cell r="O77">
            <v>54</v>
          </cell>
          <cell r="P77">
            <v>0</v>
          </cell>
          <cell r="Q77">
            <v>54</v>
          </cell>
        </row>
        <row r="78">
          <cell r="E78">
            <v>2210360273</v>
          </cell>
          <cell r="F78">
            <v>0</v>
          </cell>
          <cell r="G78">
            <v>50</v>
          </cell>
          <cell r="H78">
            <v>100</v>
          </cell>
          <cell r="I78">
            <v>0</v>
          </cell>
          <cell r="J78">
            <v>0</v>
          </cell>
          <cell r="K78">
            <v>150</v>
          </cell>
          <cell r="L78">
            <v>0</v>
          </cell>
          <cell r="M78">
            <v>49</v>
          </cell>
          <cell r="N78">
            <v>100</v>
          </cell>
          <cell r="O78">
            <v>0</v>
          </cell>
          <cell r="P78">
            <v>0</v>
          </cell>
          <cell r="Q78">
            <v>149</v>
          </cell>
        </row>
        <row r="79">
          <cell r="E79">
            <v>2210310237</v>
          </cell>
          <cell r="F79">
            <v>0</v>
          </cell>
          <cell r="G79">
            <v>0</v>
          </cell>
          <cell r="H79">
            <v>0</v>
          </cell>
          <cell r="I79">
            <v>109</v>
          </cell>
          <cell r="J79">
            <v>0</v>
          </cell>
          <cell r="K79">
            <v>109</v>
          </cell>
          <cell r="L79">
            <v>0</v>
          </cell>
          <cell r="M79">
            <v>0</v>
          </cell>
          <cell r="N79">
            <v>0</v>
          </cell>
          <cell r="O79">
            <v>107</v>
          </cell>
          <cell r="P79">
            <v>0</v>
          </cell>
          <cell r="Q79">
            <v>107</v>
          </cell>
        </row>
        <row r="80">
          <cell r="E80">
            <v>2211310129</v>
          </cell>
          <cell r="F80">
            <v>10</v>
          </cell>
          <cell r="G80">
            <v>55</v>
          </cell>
          <cell r="H80">
            <v>0</v>
          </cell>
          <cell r="I80">
            <v>0</v>
          </cell>
          <cell r="J80">
            <v>0</v>
          </cell>
          <cell r="K80">
            <v>65</v>
          </cell>
          <cell r="L80">
            <v>10</v>
          </cell>
          <cell r="M80">
            <v>55</v>
          </cell>
          <cell r="N80">
            <v>0</v>
          </cell>
          <cell r="O80">
            <v>0</v>
          </cell>
          <cell r="P80">
            <v>0</v>
          </cell>
          <cell r="Q80">
            <v>65</v>
          </cell>
        </row>
        <row r="81">
          <cell r="E81">
            <v>2219710015</v>
          </cell>
          <cell r="F81">
            <v>18</v>
          </cell>
          <cell r="G81">
            <v>332</v>
          </cell>
          <cell r="H81">
            <v>0</v>
          </cell>
          <cell r="I81">
            <v>100</v>
          </cell>
          <cell r="J81">
            <v>0</v>
          </cell>
          <cell r="K81">
            <v>450</v>
          </cell>
          <cell r="L81">
            <v>16</v>
          </cell>
          <cell r="M81">
            <v>309</v>
          </cell>
          <cell r="N81">
            <v>0</v>
          </cell>
          <cell r="O81">
            <v>100</v>
          </cell>
          <cell r="P81">
            <v>0</v>
          </cell>
          <cell r="Q81">
            <v>425</v>
          </cell>
        </row>
        <row r="82">
          <cell r="E82">
            <v>2211310202</v>
          </cell>
          <cell r="F82">
            <v>565</v>
          </cell>
          <cell r="G82">
            <v>50</v>
          </cell>
          <cell r="H82">
            <v>0</v>
          </cell>
          <cell r="I82">
            <v>0</v>
          </cell>
          <cell r="J82">
            <v>0</v>
          </cell>
          <cell r="K82">
            <v>615</v>
          </cell>
          <cell r="L82">
            <v>555</v>
          </cell>
          <cell r="M82">
            <v>50</v>
          </cell>
          <cell r="N82">
            <v>0</v>
          </cell>
          <cell r="O82">
            <v>0</v>
          </cell>
          <cell r="P82">
            <v>0</v>
          </cell>
          <cell r="Q82">
            <v>605</v>
          </cell>
        </row>
        <row r="83">
          <cell r="E83">
            <v>2211310418</v>
          </cell>
          <cell r="F83">
            <v>0</v>
          </cell>
          <cell r="G83">
            <v>0</v>
          </cell>
          <cell r="H83">
            <v>44</v>
          </cell>
          <cell r="I83">
            <v>44</v>
          </cell>
          <cell r="J83">
            <v>0</v>
          </cell>
          <cell r="K83">
            <v>88</v>
          </cell>
          <cell r="L83">
            <v>0</v>
          </cell>
          <cell r="M83">
            <v>0</v>
          </cell>
          <cell r="N83">
            <v>44</v>
          </cell>
          <cell r="O83">
            <v>44</v>
          </cell>
          <cell r="P83">
            <v>0</v>
          </cell>
          <cell r="Q83">
            <v>88</v>
          </cell>
        </row>
        <row r="84">
          <cell r="E84">
            <v>2211310160</v>
          </cell>
          <cell r="F84">
            <v>0</v>
          </cell>
          <cell r="G84">
            <v>39</v>
          </cell>
          <cell r="H84">
            <v>0</v>
          </cell>
          <cell r="I84">
            <v>60</v>
          </cell>
          <cell r="J84">
            <v>0</v>
          </cell>
          <cell r="K84">
            <v>99</v>
          </cell>
          <cell r="L84">
            <v>0</v>
          </cell>
          <cell r="M84">
            <v>36</v>
          </cell>
          <cell r="N84">
            <v>0</v>
          </cell>
          <cell r="O84">
            <v>49</v>
          </cell>
          <cell r="P84">
            <v>0</v>
          </cell>
          <cell r="Q84">
            <v>85</v>
          </cell>
        </row>
        <row r="85">
          <cell r="E85">
            <v>2211310152</v>
          </cell>
          <cell r="F85">
            <v>0</v>
          </cell>
          <cell r="G85">
            <v>50</v>
          </cell>
          <cell r="H85">
            <v>0</v>
          </cell>
          <cell r="I85">
            <v>0</v>
          </cell>
          <cell r="J85">
            <v>0</v>
          </cell>
          <cell r="K85">
            <v>50</v>
          </cell>
          <cell r="L85">
            <v>0</v>
          </cell>
          <cell r="M85">
            <v>12</v>
          </cell>
          <cell r="N85">
            <v>0</v>
          </cell>
          <cell r="O85">
            <v>0</v>
          </cell>
          <cell r="P85">
            <v>0</v>
          </cell>
          <cell r="Q85">
            <v>12</v>
          </cell>
        </row>
        <row r="86">
          <cell r="F86">
            <v>684</v>
          </cell>
          <cell r="G86">
            <v>2586</v>
          </cell>
          <cell r="H86">
            <v>967</v>
          </cell>
          <cell r="I86">
            <v>1955</v>
          </cell>
          <cell r="J86">
            <v>102</v>
          </cell>
          <cell r="K86">
            <v>6294</v>
          </cell>
          <cell r="L86">
            <v>671</v>
          </cell>
          <cell r="M86">
            <v>2398</v>
          </cell>
          <cell r="N86">
            <v>916</v>
          </cell>
          <cell r="O86">
            <v>1639</v>
          </cell>
          <cell r="P86">
            <v>0</v>
          </cell>
          <cell r="Q86">
            <v>5624</v>
          </cell>
        </row>
        <row r="87">
          <cell r="E87">
            <v>2211102872</v>
          </cell>
          <cell r="F87">
            <v>0</v>
          </cell>
          <cell r="G87">
            <v>7</v>
          </cell>
          <cell r="H87">
            <v>0</v>
          </cell>
          <cell r="I87">
            <v>0</v>
          </cell>
          <cell r="J87">
            <v>0</v>
          </cell>
          <cell r="K87">
            <v>7</v>
          </cell>
          <cell r="L87">
            <v>0</v>
          </cell>
          <cell r="M87">
            <v>7</v>
          </cell>
          <cell r="N87">
            <v>0</v>
          </cell>
          <cell r="O87">
            <v>0</v>
          </cell>
          <cell r="P87">
            <v>0</v>
          </cell>
          <cell r="Q87">
            <v>7</v>
          </cell>
        </row>
        <row r="88">
          <cell r="E88">
            <v>2211110271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19</v>
          </cell>
          <cell r="K88">
            <v>19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E89">
            <v>2211103565</v>
          </cell>
          <cell r="F89">
            <v>0</v>
          </cell>
          <cell r="G89">
            <v>2</v>
          </cell>
          <cell r="H89">
            <v>0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E90">
            <v>2211110289</v>
          </cell>
          <cell r="F90">
            <v>0</v>
          </cell>
          <cell r="G90">
            <v>18</v>
          </cell>
          <cell r="H90">
            <v>0</v>
          </cell>
          <cell r="I90">
            <v>0</v>
          </cell>
          <cell r="J90">
            <v>0</v>
          </cell>
          <cell r="K90">
            <v>18</v>
          </cell>
          <cell r="L90">
            <v>0</v>
          </cell>
          <cell r="M90">
            <v>4</v>
          </cell>
          <cell r="N90">
            <v>0</v>
          </cell>
          <cell r="O90">
            <v>0</v>
          </cell>
          <cell r="P90">
            <v>0</v>
          </cell>
          <cell r="Q90">
            <v>4</v>
          </cell>
        </row>
        <row r="91">
          <cell r="E91">
            <v>2211110701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19</v>
          </cell>
          <cell r="K91">
            <v>19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E92">
            <v>2211102625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13</v>
          </cell>
          <cell r="K92">
            <v>13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E93">
            <v>2211110537</v>
          </cell>
          <cell r="F93">
            <v>0</v>
          </cell>
          <cell r="G93">
            <v>9</v>
          </cell>
          <cell r="H93">
            <v>0</v>
          </cell>
          <cell r="I93">
            <v>0</v>
          </cell>
          <cell r="J93">
            <v>0</v>
          </cell>
          <cell r="K93">
            <v>9</v>
          </cell>
          <cell r="L93">
            <v>0</v>
          </cell>
          <cell r="M93">
            <v>8</v>
          </cell>
          <cell r="N93">
            <v>0</v>
          </cell>
          <cell r="O93">
            <v>0</v>
          </cell>
          <cell r="P93">
            <v>0</v>
          </cell>
          <cell r="Q93">
            <v>8</v>
          </cell>
        </row>
        <row r="94">
          <cell r="E94">
            <v>2211102476</v>
          </cell>
          <cell r="F94">
            <v>0</v>
          </cell>
          <cell r="G94">
            <v>9</v>
          </cell>
          <cell r="H94">
            <v>0</v>
          </cell>
          <cell r="I94">
            <v>0</v>
          </cell>
          <cell r="J94">
            <v>0</v>
          </cell>
          <cell r="K94">
            <v>9</v>
          </cell>
          <cell r="L94">
            <v>0</v>
          </cell>
          <cell r="M94">
            <v>2</v>
          </cell>
          <cell r="N94">
            <v>0</v>
          </cell>
          <cell r="O94">
            <v>0</v>
          </cell>
          <cell r="P94">
            <v>0</v>
          </cell>
          <cell r="Q94">
            <v>2</v>
          </cell>
        </row>
        <row r="95">
          <cell r="E95">
            <v>2211103615</v>
          </cell>
          <cell r="F95">
            <v>0</v>
          </cell>
          <cell r="G95">
            <v>9</v>
          </cell>
          <cell r="H95">
            <v>0</v>
          </cell>
          <cell r="I95">
            <v>0</v>
          </cell>
          <cell r="J95">
            <v>0</v>
          </cell>
          <cell r="K95">
            <v>9</v>
          </cell>
          <cell r="L95">
            <v>0</v>
          </cell>
          <cell r="M95">
            <v>6</v>
          </cell>
          <cell r="N95">
            <v>0</v>
          </cell>
          <cell r="O95">
            <v>0</v>
          </cell>
          <cell r="P95">
            <v>0</v>
          </cell>
          <cell r="Q95">
            <v>6</v>
          </cell>
        </row>
        <row r="96">
          <cell r="E96">
            <v>2211110784</v>
          </cell>
          <cell r="F96">
            <v>0</v>
          </cell>
          <cell r="G96">
            <v>0</v>
          </cell>
          <cell r="H96">
            <v>3</v>
          </cell>
          <cell r="I96">
            <v>0</v>
          </cell>
          <cell r="J96">
            <v>0</v>
          </cell>
          <cell r="K96">
            <v>3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3</v>
          </cell>
        </row>
        <row r="97">
          <cell r="E97">
            <v>2211110347</v>
          </cell>
          <cell r="F97">
            <v>0</v>
          </cell>
          <cell r="G97">
            <v>19</v>
          </cell>
          <cell r="H97">
            <v>0</v>
          </cell>
          <cell r="I97">
            <v>0</v>
          </cell>
          <cell r="J97">
            <v>0</v>
          </cell>
          <cell r="K97">
            <v>19</v>
          </cell>
          <cell r="L97">
            <v>0</v>
          </cell>
          <cell r="M97">
            <v>19</v>
          </cell>
          <cell r="N97">
            <v>0</v>
          </cell>
          <cell r="O97">
            <v>0</v>
          </cell>
          <cell r="P97">
            <v>0</v>
          </cell>
          <cell r="Q97">
            <v>19</v>
          </cell>
        </row>
        <row r="98">
          <cell r="E98">
            <v>2211103946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2</v>
          </cell>
          <cell r="K98">
            <v>2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E99">
            <v>2211110685</v>
          </cell>
          <cell r="F99">
            <v>0</v>
          </cell>
          <cell r="G99">
            <v>7</v>
          </cell>
          <cell r="H99">
            <v>0</v>
          </cell>
          <cell r="I99">
            <v>0</v>
          </cell>
          <cell r="J99">
            <v>0</v>
          </cell>
          <cell r="K99">
            <v>7</v>
          </cell>
          <cell r="L99">
            <v>0</v>
          </cell>
          <cell r="M99">
            <v>7</v>
          </cell>
          <cell r="N99">
            <v>0</v>
          </cell>
          <cell r="O99">
            <v>0</v>
          </cell>
          <cell r="P99">
            <v>0</v>
          </cell>
          <cell r="Q99">
            <v>7</v>
          </cell>
        </row>
        <row r="100">
          <cell r="E100">
            <v>2210610545</v>
          </cell>
          <cell r="F100">
            <v>0</v>
          </cell>
          <cell r="G100">
            <v>14</v>
          </cell>
          <cell r="H100">
            <v>0</v>
          </cell>
          <cell r="I100">
            <v>0</v>
          </cell>
          <cell r="J100">
            <v>0</v>
          </cell>
          <cell r="K100">
            <v>14</v>
          </cell>
          <cell r="L100">
            <v>0</v>
          </cell>
          <cell r="M100">
            <v>14</v>
          </cell>
          <cell r="N100">
            <v>0</v>
          </cell>
          <cell r="O100">
            <v>0</v>
          </cell>
          <cell r="P100">
            <v>0</v>
          </cell>
          <cell r="Q100">
            <v>14</v>
          </cell>
        </row>
        <row r="101">
          <cell r="E101">
            <v>2210610354</v>
          </cell>
          <cell r="F101">
            <v>0</v>
          </cell>
          <cell r="G101">
            <v>14</v>
          </cell>
          <cell r="H101">
            <v>0</v>
          </cell>
          <cell r="I101">
            <v>0</v>
          </cell>
          <cell r="J101">
            <v>0</v>
          </cell>
          <cell r="K101">
            <v>14</v>
          </cell>
          <cell r="L101">
            <v>0</v>
          </cell>
          <cell r="M101">
            <v>11</v>
          </cell>
          <cell r="N101">
            <v>0</v>
          </cell>
          <cell r="O101">
            <v>0</v>
          </cell>
          <cell r="P101">
            <v>0</v>
          </cell>
          <cell r="Q101">
            <v>11</v>
          </cell>
        </row>
        <row r="102">
          <cell r="E102">
            <v>2210610685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2</v>
          </cell>
          <cell r="K102">
            <v>2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E103">
            <v>2211210469</v>
          </cell>
          <cell r="F103">
            <v>0</v>
          </cell>
          <cell r="G103">
            <v>17</v>
          </cell>
          <cell r="H103">
            <v>0</v>
          </cell>
          <cell r="I103">
            <v>0</v>
          </cell>
          <cell r="J103">
            <v>0</v>
          </cell>
          <cell r="K103">
            <v>17</v>
          </cell>
          <cell r="L103">
            <v>0</v>
          </cell>
          <cell r="M103">
            <v>12</v>
          </cell>
          <cell r="N103">
            <v>0</v>
          </cell>
          <cell r="O103">
            <v>0</v>
          </cell>
          <cell r="P103">
            <v>0</v>
          </cell>
          <cell r="Q103">
            <v>12</v>
          </cell>
        </row>
        <row r="104">
          <cell r="E104">
            <v>2211210378</v>
          </cell>
          <cell r="F104">
            <v>0</v>
          </cell>
          <cell r="G104">
            <v>19</v>
          </cell>
          <cell r="H104">
            <v>0</v>
          </cell>
          <cell r="I104">
            <v>0</v>
          </cell>
          <cell r="J104">
            <v>0</v>
          </cell>
          <cell r="K104">
            <v>19</v>
          </cell>
          <cell r="L104">
            <v>0</v>
          </cell>
          <cell r="M104">
            <v>19</v>
          </cell>
          <cell r="N104">
            <v>0</v>
          </cell>
          <cell r="O104">
            <v>0</v>
          </cell>
          <cell r="P104">
            <v>0</v>
          </cell>
          <cell r="Q104">
            <v>19</v>
          </cell>
        </row>
        <row r="105">
          <cell r="E105" t="str">
            <v>-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E106">
            <v>2211410127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12</v>
          </cell>
          <cell r="K106">
            <v>12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E107">
            <v>2211410069</v>
          </cell>
          <cell r="F107">
            <v>0</v>
          </cell>
          <cell r="G107">
            <v>15</v>
          </cell>
          <cell r="H107">
            <v>0</v>
          </cell>
          <cell r="I107">
            <v>0</v>
          </cell>
          <cell r="J107">
            <v>0</v>
          </cell>
          <cell r="K107">
            <v>15</v>
          </cell>
          <cell r="L107">
            <v>0</v>
          </cell>
          <cell r="M107">
            <v>2</v>
          </cell>
          <cell r="N107">
            <v>0</v>
          </cell>
          <cell r="O107">
            <v>0</v>
          </cell>
          <cell r="P107">
            <v>0</v>
          </cell>
          <cell r="Q107">
            <v>2</v>
          </cell>
        </row>
        <row r="108">
          <cell r="E108">
            <v>2211410192</v>
          </cell>
          <cell r="F108">
            <v>0</v>
          </cell>
          <cell r="G108">
            <v>3</v>
          </cell>
          <cell r="H108">
            <v>0</v>
          </cell>
          <cell r="I108">
            <v>0</v>
          </cell>
          <cell r="J108">
            <v>0</v>
          </cell>
          <cell r="K108">
            <v>3</v>
          </cell>
          <cell r="L108">
            <v>0</v>
          </cell>
          <cell r="M108">
            <v>3</v>
          </cell>
          <cell r="N108">
            <v>0</v>
          </cell>
          <cell r="O108">
            <v>0</v>
          </cell>
          <cell r="P108">
            <v>0</v>
          </cell>
          <cell r="Q108">
            <v>3</v>
          </cell>
        </row>
        <row r="109">
          <cell r="E109">
            <v>2211410051</v>
          </cell>
          <cell r="F109">
            <v>0</v>
          </cell>
          <cell r="G109">
            <v>9</v>
          </cell>
          <cell r="H109">
            <v>0</v>
          </cell>
          <cell r="I109">
            <v>0</v>
          </cell>
          <cell r="J109">
            <v>0</v>
          </cell>
          <cell r="K109">
            <v>9</v>
          </cell>
          <cell r="L109">
            <v>0</v>
          </cell>
          <cell r="M109">
            <v>9</v>
          </cell>
          <cell r="N109">
            <v>0</v>
          </cell>
          <cell r="O109">
            <v>0</v>
          </cell>
          <cell r="P109">
            <v>0</v>
          </cell>
          <cell r="Q109">
            <v>9</v>
          </cell>
        </row>
        <row r="110">
          <cell r="E110">
            <v>2211400318</v>
          </cell>
          <cell r="F110">
            <v>0</v>
          </cell>
          <cell r="G110">
            <v>8</v>
          </cell>
          <cell r="H110">
            <v>0</v>
          </cell>
          <cell r="I110">
            <v>0</v>
          </cell>
          <cell r="J110">
            <v>0</v>
          </cell>
          <cell r="K110">
            <v>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E111">
            <v>2210810038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6</v>
          </cell>
          <cell r="K111">
            <v>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E112">
            <v>2210310427</v>
          </cell>
          <cell r="F112">
            <v>0</v>
          </cell>
          <cell r="G112">
            <v>10</v>
          </cell>
          <cell r="H112">
            <v>0</v>
          </cell>
          <cell r="I112">
            <v>0</v>
          </cell>
          <cell r="J112">
            <v>0</v>
          </cell>
          <cell r="K112">
            <v>10</v>
          </cell>
          <cell r="L112">
            <v>0</v>
          </cell>
          <cell r="M112">
            <v>10</v>
          </cell>
          <cell r="N112">
            <v>0</v>
          </cell>
          <cell r="O112">
            <v>0</v>
          </cell>
          <cell r="P112">
            <v>0</v>
          </cell>
          <cell r="Q112">
            <v>10</v>
          </cell>
        </row>
        <row r="113">
          <cell r="E113">
            <v>2210301335</v>
          </cell>
          <cell r="F113">
            <v>0</v>
          </cell>
          <cell r="G113">
            <v>0</v>
          </cell>
          <cell r="H113">
            <v>3</v>
          </cell>
          <cell r="I113">
            <v>0</v>
          </cell>
          <cell r="J113">
            <v>0</v>
          </cell>
          <cell r="K113">
            <v>3</v>
          </cell>
          <cell r="L113">
            <v>0</v>
          </cell>
          <cell r="M113">
            <v>0</v>
          </cell>
          <cell r="N113">
            <v>1</v>
          </cell>
          <cell r="O113">
            <v>0</v>
          </cell>
          <cell r="P113">
            <v>0</v>
          </cell>
          <cell r="Q113">
            <v>1</v>
          </cell>
        </row>
        <row r="114">
          <cell r="E114">
            <v>2210310450</v>
          </cell>
          <cell r="F114">
            <v>0</v>
          </cell>
          <cell r="G114">
            <v>0</v>
          </cell>
          <cell r="H114">
            <v>2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E115">
            <v>2210310500</v>
          </cell>
          <cell r="F115">
            <v>0</v>
          </cell>
          <cell r="G115">
            <v>7</v>
          </cell>
          <cell r="H115">
            <v>0</v>
          </cell>
          <cell r="I115">
            <v>0</v>
          </cell>
          <cell r="J115">
            <v>0</v>
          </cell>
          <cell r="K115">
            <v>7</v>
          </cell>
          <cell r="L115">
            <v>0</v>
          </cell>
          <cell r="M115">
            <v>2</v>
          </cell>
          <cell r="N115">
            <v>0</v>
          </cell>
          <cell r="O115">
            <v>0</v>
          </cell>
          <cell r="P115">
            <v>0</v>
          </cell>
          <cell r="Q115">
            <v>2</v>
          </cell>
        </row>
        <row r="116">
          <cell r="E116">
            <v>2210301202</v>
          </cell>
          <cell r="F116">
            <v>0</v>
          </cell>
          <cell r="G116">
            <v>6</v>
          </cell>
          <cell r="H116">
            <v>0</v>
          </cell>
          <cell r="I116">
            <v>0</v>
          </cell>
          <cell r="J116">
            <v>0</v>
          </cell>
          <cell r="K116">
            <v>6</v>
          </cell>
          <cell r="L116">
            <v>0</v>
          </cell>
          <cell r="M116">
            <v>5</v>
          </cell>
          <cell r="N116">
            <v>0</v>
          </cell>
          <cell r="O116">
            <v>0</v>
          </cell>
          <cell r="P116">
            <v>0</v>
          </cell>
          <cell r="Q116">
            <v>5</v>
          </cell>
        </row>
        <row r="117">
          <cell r="E117">
            <v>2210310435</v>
          </cell>
          <cell r="F117">
            <v>0</v>
          </cell>
          <cell r="G117">
            <v>5</v>
          </cell>
          <cell r="H117">
            <v>0</v>
          </cell>
          <cell r="I117">
            <v>0</v>
          </cell>
          <cell r="J117">
            <v>0</v>
          </cell>
          <cell r="K117">
            <v>5</v>
          </cell>
          <cell r="L117">
            <v>0</v>
          </cell>
          <cell r="M117">
            <v>5</v>
          </cell>
          <cell r="N117">
            <v>0</v>
          </cell>
          <cell r="O117">
            <v>0</v>
          </cell>
          <cell r="P117">
            <v>0</v>
          </cell>
          <cell r="Q117">
            <v>5</v>
          </cell>
        </row>
        <row r="118">
          <cell r="E118">
            <v>2211310210</v>
          </cell>
          <cell r="F118">
            <v>0</v>
          </cell>
          <cell r="G118">
            <v>0</v>
          </cell>
          <cell r="H118">
            <v>11</v>
          </cell>
          <cell r="I118">
            <v>0</v>
          </cell>
          <cell r="J118">
            <v>0</v>
          </cell>
          <cell r="K118">
            <v>11</v>
          </cell>
          <cell r="L118">
            <v>0</v>
          </cell>
          <cell r="M118">
            <v>0</v>
          </cell>
          <cell r="N118">
            <v>11</v>
          </cell>
          <cell r="O118">
            <v>0</v>
          </cell>
          <cell r="P118">
            <v>0</v>
          </cell>
          <cell r="Q118">
            <v>11</v>
          </cell>
        </row>
        <row r="119">
          <cell r="E119">
            <v>2211301383</v>
          </cell>
          <cell r="F119">
            <v>0</v>
          </cell>
          <cell r="G119">
            <v>17</v>
          </cell>
          <cell r="H119">
            <v>0</v>
          </cell>
          <cell r="I119">
            <v>0</v>
          </cell>
          <cell r="J119">
            <v>0</v>
          </cell>
          <cell r="K119">
            <v>17</v>
          </cell>
          <cell r="L119">
            <v>0</v>
          </cell>
          <cell r="M119">
            <v>17</v>
          </cell>
          <cell r="N119">
            <v>0</v>
          </cell>
          <cell r="O119">
            <v>0</v>
          </cell>
          <cell r="P119">
            <v>0</v>
          </cell>
          <cell r="Q119">
            <v>17</v>
          </cell>
        </row>
        <row r="120">
          <cell r="E120">
            <v>2211310335</v>
          </cell>
          <cell r="F120">
            <v>0</v>
          </cell>
          <cell r="G120">
            <v>1</v>
          </cell>
          <cell r="H120">
            <v>0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E121">
            <v>2211310269</v>
          </cell>
          <cell r="F121">
            <v>0</v>
          </cell>
          <cell r="G121">
            <v>12</v>
          </cell>
          <cell r="H121">
            <v>0</v>
          </cell>
          <cell r="I121">
            <v>0</v>
          </cell>
          <cell r="J121">
            <v>0</v>
          </cell>
          <cell r="K121">
            <v>12</v>
          </cell>
          <cell r="L121">
            <v>0</v>
          </cell>
          <cell r="M121">
            <v>12</v>
          </cell>
          <cell r="N121">
            <v>0</v>
          </cell>
          <cell r="O121">
            <v>0</v>
          </cell>
          <cell r="P121">
            <v>0</v>
          </cell>
          <cell r="Q121">
            <v>12</v>
          </cell>
        </row>
        <row r="122">
          <cell r="E122" t="str">
            <v>-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F123">
            <v>0</v>
          </cell>
          <cell r="G123">
            <v>237</v>
          </cell>
          <cell r="H123">
            <v>19</v>
          </cell>
          <cell r="I123">
            <v>0</v>
          </cell>
          <cell r="J123">
            <v>73</v>
          </cell>
          <cell r="K123">
            <v>329</v>
          </cell>
          <cell r="L123">
            <v>0</v>
          </cell>
          <cell r="M123">
            <v>174</v>
          </cell>
          <cell r="N123">
            <v>15</v>
          </cell>
          <cell r="O123">
            <v>0</v>
          </cell>
          <cell r="P123">
            <v>0</v>
          </cell>
          <cell r="Q123">
            <v>189</v>
          </cell>
        </row>
        <row r="124">
          <cell r="F124">
            <v>684</v>
          </cell>
          <cell r="G124">
            <v>2823</v>
          </cell>
          <cell r="H124">
            <v>986</v>
          </cell>
          <cell r="I124">
            <v>1955</v>
          </cell>
          <cell r="J124">
            <v>175</v>
          </cell>
          <cell r="K124">
            <v>6623</v>
          </cell>
          <cell r="L124">
            <v>671</v>
          </cell>
          <cell r="M124">
            <v>2572</v>
          </cell>
          <cell r="N124">
            <v>931</v>
          </cell>
          <cell r="O124">
            <v>1639</v>
          </cell>
          <cell r="P124">
            <v>0</v>
          </cell>
          <cell r="Q124">
            <v>5813</v>
          </cell>
        </row>
        <row r="125">
          <cell r="E125">
            <v>2212110577</v>
          </cell>
          <cell r="F125">
            <v>0</v>
          </cell>
          <cell r="G125">
            <v>60</v>
          </cell>
          <cell r="H125">
            <v>0</v>
          </cell>
          <cell r="I125">
            <v>50</v>
          </cell>
          <cell r="J125">
            <v>0</v>
          </cell>
          <cell r="K125">
            <v>110</v>
          </cell>
          <cell r="L125">
            <v>0</v>
          </cell>
          <cell r="M125">
            <v>60</v>
          </cell>
          <cell r="N125">
            <v>0</v>
          </cell>
          <cell r="O125">
            <v>50</v>
          </cell>
          <cell r="P125">
            <v>0</v>
          </cell>
          <cell r="Q125">
            <v>110</v>
          </cell>
        </row>
        <row r="126">
          <cell r="E126">
            <v>2212110163</v>
          </cell>
          <cell r="F126">
            <v>40</v>
          </cell>
          <cell r="G126">
            <v>40</v>
          </cell>
          <cell r="H126">
            <v>45</v>
          </cell>
          <cell r="I126">
            <v>35</v>
          </cell>
          <cell r="J126">
            <v>0</v>
          </cell>
          <cell r="K126">
            <v>160</v>
          </cell>
          <cell r="L126">
            <v>37</v>
          </cell>
          <cell r="M126">
            <v>37</v>
          </cell>
          <cell r="N126">
            <v>42</v>
          </cell>
          <cell r="O126">
            <v>35</v>
          </cell>
          <cell r="P126">
            <v>0</v>
          </cell>
          <cell r="Q126">
            <v>151</v>
          </cell>
        </row>
        <row r="127">
          <cell r="E127">
            <v>2212110098</v>
          </cell>
          <cell r="F127">
            <v>0</v>
          </cell>
          <cell r="G127">
            <v>380</v>
          </cell>
          <cell r="H127">
            <v>0</v>
          </cell>
          <cell r="I127">
            <v>0</v>
          </cell>
          <cell r="J127">
            <v>0</v>
          </cell>
          <cell r="K127">
            <v>380</v>
          </cell>
          <cell r="L127">
            <v>0</v>
          </cell>
          <cell r="M127">
            <v>339</v>
          </cell>
          <cell r="N127">
            <v>0</v>
          </cell>
          <cell r="O127">
            <v>0</v>
          </cell>
          <cell r="P127">
            <v>0</v>
          </cell>
          <cell r="Q127">
            <v>339</v>
          </cell>
        </row>
        <row r="128">
          <cell r="E128">
            <v>2212310896</v>
          </cell>
          <cell r="F128">
            <v>0</v>
          </cell>
          <cell r="G128">
            <v>0</v>
          </cell>
          <cell r="H128">
            <v>0</v>
          </cell>
          <cell r="I128">
            <v>60</v>
          </cell>
          <cell r="J128">
            <v>39</v>
          </cell>
          <cell r="K128">
            <v>99</v>
          </cell>
          <cell r="L128">
            <v>0</v>
          </cell>
          <cell r="M128">
            <v>0</v>
          </cell>
          <cell r="N128">
            <v>0</v>
          </cell>
          <cell r="O128">
            <v>54</v>
          </cell>
          <cell r="P128">
            <v>0</v>
          </cell>
          <cell r="Q128">
            <v>54</v>
          </cell>
        </row>
        <row r="129">
          <cell r="E129">
            <v>2212310599</v>
          </cell>
          <cell r="F129">
            <v>0</v>
          </cell>
          <cell r="G129">
            <v>0</v>
          </cell>
          <cell r="H129">
            <v>96</v>
          </cell>
          <cell r="I129">
            <v>112</v>
          </cell>
          <cell r="J129">
            <v>0</v>
          </cell>
          <cell r="K129">
            <v>208</v>
          </cell>
          <cell r="L129">
            <v>0</v>
          </cell>
          <cell r="M129">
            <v>0</v>
          </cell>
          <cell r="N129">
            <v>95</v>
          </cell>
          <cell r="O129">
            <v>112</v>
          </cell>
          <cell r="P129">
            <v>0</v>
          </cell>
          <cell r="Q129">
            <v>207</v>
          </cell>
        </row>
        <row r="130">
          <cell r="E130">
            <v>2212310383</v>
          </cell>
          <cell r="F130">
            <v>0</v>
          </cell>
          <cell r="G130">
            <v>0</v>
          </cell>
          <cell r="H130">
            <v>0</v>
          </cell>
          <cell r="I130">
            <v>206</v>
          </cell>
          <cell r="J130">
            <v>0</v>
          </cell>
          <cell r="K130">
            <v>206</v>
          </cell>
          <cell r="L130">
            <v>0</v>
          </cell>
          <cell r="M130">
            <v>0</v>
          </cell>
          <cell r="N130">
            <v>0</v>
          </cell>
          <cell r="O130">
            <v>206</v>
          </cell>
          <cell r="P130">
            <v>0</v>
          </cell>
          <cell r="Q130">
            <v>206</v>
          </cell>
        </row>
        <row r="131">
          <cell r="E131">
            <v>2212310409</v>
          </cell>
          <cell r="F131">
            <v>0</v>
          </cell>
          <cell r="G131">
            <v>76</v>
          </cell>
          <cell r="H131">
            <v>0</v>
          </cell>
          <cell r="I131">
            <v>0</v>
          </cell>
          <cell r="J131">
            <v>0</v>
          </cell>
          <cell r="K131">
            <v>76</v>
          </cell>
          <cell r="L131">
            <v>0</v>
          </cell>
          <cell r="M131">
            <v>62</v>
          </cell>
          <cell r="N131">
            <v>0</v>
          </cell>
          <cell r="O131">
            <v>0</v>
          </cell>
          <cell r="P131">
            <v>0</v>
          </cell>
          <cell r="Q131">
            <v>62</v>
          </cell>
        </row>
        <row r="132">
          <cell r="E132">
            <v>2212310078</v>
          </cell>
          <cell r="F132">
            <v>0</v>
          </cell>
          <cell r="G132">
            <v>82</v>
          </cell>
          <cell r="H132">
            <v>35</v>
          </cell>
          <cell r="I132">
            <v>0</v>
          </cell>
          <cell r="J132">
            <v>34</v>
          </cell>
          <cell r="K132">
            <v>151</v>
          </cell>
          <cell r="L132">
            <v>0</v>
          </cell>
          <cell r="M132">
            <v>80</v>
          </cell>
          <cell r="N132">
            <v>34</v>
          </cell>
          <cell r="O132">
            <v>0</v>
          </cell>
          <cell r="P132">
            <v>0</v>
          </cell>
          <cell r="Q132">
            <v>114</v>
          </cell>
        </row>
        <row r="133">
          <cell r="E133">
            <v>2213110014</v>
          </cell>
          <cell r="F133">
            <v>0</v>
          </cell>
          <cell r="G133">
            <v>105</v>
          </cell>
          <cell r="H133">
            <v>70</v>
          </cell>
          <cell r="I133">
            <v>92</v>
          </cell>
          <cell r="J133">
            <v>0</v>
          </cell>
          <cell r="K133">
            <v>267</v>
          </cell>
          <cell r="L133">
            <v>0</v>
          </cell>
          <cell r="M133">
            <v>74</v>
          </cell>
          <cell r="N133">
            <v>70</v>
          </cell>
          <cell r="O133">
            <v>92</v>
          </cell>
          <cell r="P133">
            <v>0</v>
          </cell>
          <cell r="Q133">
            <v>236</v>
          </cell>
        </row>
        <row r="134">
          <cell r="E134">
            <v>2212310805</v>
          </cell>
          <cell r="F134">
            <v>0</v>
          </cell>
          <cell r="G134">
            <v>0</v>
          </cell>
          <cell r="H134">
            <v>197</v>
          </cell>
          <cell r="I134">
            <v>0</v>
          </cell>
          <cell r="J134">
            <v>0</v>
          </cell>
          <cell r="K134">
            <v>197</v>
          </cell>
          <cell r="L134">
            <v>0</v>
          </cell>
          <cell r="M134">
            <v>0</v>
          </cell>
          <cell r="N134">
            <v>180</v>
          </cell>
          <cell r="O134">
            <v>0</v>
          </cell>
          <cell r="P134">
            <v>0</v>
          </cell>
          <cell r="Q134">
            <v>180</v>
          </cell>
        </row>
        <row r="135">
          <cell r="E135">
            <v>2212310094</v>
          </cell>
          <cell r="F135">
            <v>220</v>
          </cell>
          <cell r="G135">
            <v>284</v>
          </cell>
          <cell r="H135">
            <v>0</v>
          </cell>
          <cell r="I135">
            <v>0</v>
          </cell>
          <cell r="J135">
            <v>0</v>
          </cell>
          <cell r="K135">
            <v>504</v>
          </cell>
          <cell r="L135">
            <v>206</v>
          </cell>
          <cell r="M135">
            <v>254</v>
          </cell>
          <cell r="N135">
            <v>0</v>
          </cell>
          <cell r="O135">
            <v>0</v>
          </cell>
          <cell r="P135">
            <v>0</v>
          </cell>
          <cell r="Q135">
            <v>460</v>
          </cell>
        </row>
        <row r="136">
          <cell r="E136">
            <v>2212310144</v>
          </cell>
          <cell r="F136">
            <v>0</v>
          </cell>
          <cell r="G136">
            <v>60</v>
          </cell>
          <cell r="H136">
            <v>46</v>
          </cell>
          <cell r="I136">
            <v>0</v>
          </cell>
          <cell r="J136">
            <v>0</v>
          </cell>
          <cell r="K136">
            <v>106</v>
          </cell>
          <cell r="L136">
            <v>0</v>
          </cell>
          <cell r="M136">
            <v>54</v>
          </cell>
          <cell r="N136">
            <v>44</v>
          </cell>
          <cell r="O136">
            <v>0</v>
          </cell>
          <cell r="P136">
            <v>0</v>
          </cell>
          <cell r="Q136">
            <v>98</v>
          </cell>
        </row>
        <row r="137">
          <cell r="F137">
            <v>260</v>
          </cell>
          <cell r="G137">
            <v>1087</v>
          </cell>
          <cell r="H137">
            <v>489</v>
          </cell>
          <cell r="I137">
            <v>555</v>
          </cell>
          <cell r="J137">
            <v>73</v>
          </cell>
          <cell r="K137">
            <v>2464</v>
          </cell>
          <cell r="L137">
            <v>243</v>
          </cell>
          <cell r="M137">
            <v>960</v>
          </cell>
          <cell r="N137">
            <v>465</v>
          </cell>
          <cell r="O137">
            <v>549</v>
          </cell>
          <cell r="P137">
            <v>0</v>
          </cell>
          <cell r="Q137">
            <v>2217</v>
          </cell>
        </row>
        <row r="138">
          <cell r="E138">
            <v>2212110478</v>
          </cell>
          <cell r="F138">
            <v>0</v>
          </cell>
          <cell r="G138">
            <v>2</v>
          </cell>
          <cell r="H138">
            <v>0</v>
          </cell>
          <cell r="I138">
            <v>0</v>
          </cell>
          <cell r="J138">
            <v>0</v>
          </cell>
          <cell r="K138">
            <v>2</v>
          </cell>
          <cell r="L138">
            <v>0</v>
          </cell>
          <cell r="M138">
            <v>2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</row>
        <row r="139">
          <cell r="E139">
            <v>2212110114</v>
          </cell>
          <cell r="F139">
            <v>0</v>
          </cell>
          <cell r="G139">
            <v>12</v>
          </cell>
          <cell r="H139">
            <v>0</v>
          </cell>
          <cell r="I139">
            <v>0</v>
          </cell>
          <cell r="J139">
            <v>0</v>
          </cell>
          <cell r="K139">
            <v>12</v>
          </cell>
          <cell r="L139">
            <v>0</v>
          </cell>
          <cell r="M139">
            <v>2</v>
          </cell>
          <cell r="N139">
            <v>0</v>
          </cell>
          <cell r="O139">
            <v>0</v>
          </cell>
          <cell r="P139">
            <v>0</v>
          </cell>
          <cell r="Q139">
            <v>2</v>
          </cell>
        </row>
        <row r="140">
          <cell r="E140">
            <v>2212110254</v>
          </cell>
          <cell r="F140">
            <v>0</v>
          </cell>
          <cell r="G140">
            <v>1</v>
          </cell>
          <cell r="H140">
            <v>0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E141">
            <v>2212110411</v>
          </cell>
          <cell r="F141">
            <v>0</v>
          </cell>
          <cell r="G141">
            <v>0</v>
          </cell>
          <cell r="H141">
            <v>19</v>
          </cell>
          <cell r="I141">
            <v>0</v>
          </cell>
          <cell r="J141">
            <v>0</v>
          </cell>
          <cell r="K141">
            <v>19</v>
          </cell>
          <cell r="L141">
            <v>0</v>
          </cell>
          <cell r="M141">
            <v>0</v>
          </cell>
          <cell r="N141">
            <v>19</v>
          </cell>
          <cell r="O141">
            <v>0</v>
          </cell>
          <cell r="P141">
            <v>0</v>
          </cell>
          <cell r="Q141">
            <v>19</v>
          </cell>
        </row>
        <row r="142">
          <cell r="E142">
            <v>2212110601</v>
          </cell>
          <cell r="F142">
            <v>0</v>
          </cell>
          <cell r="G142">
            <v>19</v>
          </cell>
          <cell r="H142">
            <v>0</v>
          </cell>
          <cell r="I142">
            <v>0</v>
          </cell>
          <cell r="J142">
            <v>0</v>
          </cell>
          <cell r="K142">
            <v>19</v>
          </cell>
          <cell r="L142">
            <v>0</v>
          </cell>
          <cell r="M142">
            <v>19</v>
          </cell>
          <cell r="N142">
            <v>0</v>
          </cell>
          <cell r="O142">
            <v>0</v>
          </cell>
          <cell r="P142">
            <v>0</v>
          </cell>
          <cell r="Q142">
            <v>19</v>
          </cell>
        </row>
        <row r="143">
          <cell r="E143">
            <v>2212310227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7</v>
          </cell>
          <cell r="K143">
            <v>7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E144">
            <v>2212310433</v>
          </cell>
          <cell r="F144">
            <v>0</v>
          </cell>
          <cell r="G144">
            <v>4</v>
          </cell>
          <cell r="H144">
            <v>0</v>
          </cell>
          <cell r="I144">
            <v>0</v>
          </cell>
          <cell r="J144">
            <v>0</v>
          </cell>
          <cell r="K144">
            <v>4</v>
          </cell>
          <cell r="L144">
            <v>0</v>
          </cell>
          <cell r="M144">
            <v>4</v>
          </cell>
          <cell r="N144">
            <v>0</v>
          </cell>
          <cell r="O144">
            <v>0</v>
          </cell>
          <cell r="P144">
            <v>0</v>
          </cell>
          <cell r="Q144">
            <v>4</v>
          </cell>
        </row>
        <row r="145">
          <cell r="E145">
            <v>2212310359</v>
          </cell>
          <cell r="F145">
            <v>0</v>
          </cell>
          <cell r="G145">
            <v>5</v>
          </cell>
          <cell r="H145">
            <v>0</v>
          </cell>
          <cell r="I145">
            <v>0</v>
          </cell>
          <cell r="J145">
            <v>0</v>
          </cell>
          <cell r="K145">
            <v>5</v>
          </cell>
          <cell r="L145">
            <v>0</v>
          </cell>
          <cell r="M145">
            <v>5</v>
          </cell>
          <cell r="N145">
            <v>0</v>
          </cell>
          <cell r="O145">
            <v>0</v>
          </cell>
          <cell r="P145">
            <v>0</v>
          </cell>
          <cell r="Q145">
            <v>5</v>
          </cell>
        </row>
        <row r="146">
          <cell r="E146">
            <v>2212310904</v>
          </cell>
          <cell r="F146">
            <v>0</v>
          </cell>
          <cell r="G146">
            <v>14</v>
          </cell>
          <cell r="H146">
            <v>0</v>
          </cell>
          <cell r="I146">
            <v>0</v>
          </cell>
          <cell r="J146">
            <v>0</v>
          </cell>
          <cell r="K146">
            <v>14</v>
          </cell>
          <cell r="L146">
            <v>0</v>
          </cell>
          <cell r="M146">
            <v>14</v>
          </cell>
          <cell r="N146">
            <v>0</v>
          </cell>
          <cell r="O146">
            <v>0</v>
          </cell>
          <cell r="P146">
            <v>0</v>
          </cell>
          <cell r="Q146">
            <v>14</v>
          </cell>
        </row>
        <row r="147">
          <cell r="E147">
            <v>2212310680</v>
          </cell>
          <cell r="F147">
            <v>0</v>
          </cell>
          <cell r="G147">
            <v>3</v>
          </cell>
          <cell r="H147">
            <v>0</v>
          </cell>
          <cell r="I147">
            <v>0</v>
          </cell>
          <cell r="J147">
            <v>0</v>
          </cell>
          <cell r="K147">
            <v>3</v>
          </cell>
          <cell r="L147">
            <v>0</v>
          </cell>
          <cell r="M147">
            <v>3</v>
          </cell>
          <cell r="N147">
            <v>0</v>
          </cell>
          <cell r="O147">
            <v>0</v>
          </cell>
          <cell r="P147">
            <v>0</v>
          </cell>
          <cell r="Q147">
            <v>3</v>
          </cell>
        </row>
        <row r="148">
          <cell r="E148">
            <v>2212310763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E149">
            <v>2212310888</v>
          </cell>
          <cell r="F149">
            <v>0</v>
          </cell>
          <cell r="G149">
            <v>19</v>
          </cell>
          <cell r="H149">
            <v>0</v>
          </cell>
          <cell r="I149">
            <v>0</v>
          </cell>
          <cell r="J149">
            <v>0</v>
          </cell>
          <cell r="K149">
            <v>19</v>
          </cell>
          <cell r="L149">
            <v>0</v>
          </cell>
          <cell r="M149">
            <v>19</v>
          </cell>
          <cell r="N149">
            <v>0</v>
          </cell>
          <cell r="O149">
            <v>0</v>
          </cell>
          <cell r="P149">
            <v>0</v>
          </cell>
          <cell r="Q149">
            <v>19</v>
          </cell>
        </row>
        <row r="150">
          <cell r="E150">
            <v>2212310920</v>
          </cell>
          <cell r="F150">
            <v>0</v>
          </cell>
          <cell r="G150">
            <v>13</v>
          </cell>
          <cell r="H150">
            <v>0</v>
          </cell>
          <cell r="I150">
            <v>0</v>
          </cell>
          <cell r="J150">
            <v>0</v>
          </cell>
          <cell r="K150">
            <v>13</v>
          </cell>
          <cell r="L150">
            <v>0</v>
          </cell>
          <cell r="M150">
            <v>4</v>
          </cell>
          <cell r="N150">
            <v>0</v>
          </cell>
          <cell r="O150">
            <v>0</v>
          </cell>
          <cell r="P150">
            <v>0</v>
          </cell>
          <cell r="Q150">
            <v>4</v>
          </cell>
        </row>
        <row r="151">
          <cell r="E151">
            <v>2212310474</v>
          </cell>
          <cell r="F151">
            <v>0</v>
          </cell>
          <cell r="G151">
            <v>12</v>
          </cell>
          <cell r="H151">
            <v>0</v>
          </cell>
          <cell r="I151">
            <v>0</v>
          </cell>
          <cell r="J151">
            <v>0</v>
          </cell>
          <cell r="K151">
            <v>12</v>
          </cell>
          <cell r="L151">
            <v>0</v>
          </cell>
          <cell r="M151">
            <v>12</v>
          </cell>
          <cell r="N151">
            <v>0</v>
          </cell>
          <cell r="O151">
            <v>0</v>
          </cell>
          <cell r="P151">
            <v>0</v>
          </cell>
          <cell r="Q151">
            <v>12</v>
          </cell>
        </row>
        <row r="152">
          <cell r="E152">
            <v>2212310185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18</v>
          </cell>
          <cell r="K152">
            <v>18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E153">
            <v>2212311233</v>
          </cell>
          <cell r="F153">
            <v>0</v>
          </cell>
          <cell r="G153">
            <v>14</v>
          </cell>
          <cell r="H153">
            <v>0</v>
          </cell>
          <cell r="I153">
            <v>0</v>
          </cell>
          <cell r="J153">
            <v>0</v>
          </cell>
          <cell r="K153">
            <v>14</v>
          </cell>
          <cell r="L153">
            <v>0</v>
          </cell>
          <cell r="M153">
            <v>12</v>
          </cell>
          <cell r="N153">
            <v>0</v>
          </cell>
          <cell r="O153">
            <v>0</v>
          </cell>
          <cell r="P153">
            <v>0</v>
          </cell>
          <cell r="Q153">
            <v>12</v>
          </cell>
        </row>
        <row r="154">
          <cell r="E154">
            <v>2212310821</v>
          </cell>
          <cell r="F154">
            <v>0</v>
          </cell>
          <cell r="G154">
            <v>8</v>
          </cell>
          <cell r="H154">
            <v>0</v>
          </cell>
          <cell r="I154">
            <v>0</v>
          </cell>
          <cell r="J154">
            <v>0</v>
          </cell>
          <cell r="K154">
            <v>8</v>
          </cell>
          <cell r="L154">
            <v>0</v>
          </cell>
          <cell r="M154">
            <v>8</v>
          </cell>
          <cell r="N154">
            <v>0</v>
          </cell>
          <cell r="O154">
            <v>0</v>
          </cell>
          <cell r="P154">
            <v>0</v>
          </cell>
          <cell r="Q154">
            <v>8</v>
          </cell>
        </row>
        <row r="155">
          <cell r="E155">
            <v>2212301556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5</v>
          </cell>
          <cell r="K155">
            <v>5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E156">
            <v>2212310748</v>
          </cell>
          <cell r="F156">
            <v>0</v>
          </cell>
          <cell r="G156">
            <v>2</v>
          </cell>
          <cell r="H156">
            <v>0</v>
          </cell>
          <cell r="I156">
            <v>0</v>
          </cell>
          <cell r="J156">
            <v>0</v>
          </cell>
          <cell r="K156">
            <v>2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F157">
            <v>0</v>
          </cell>
          <cell r="G157">
            <v>128</v>
          </cell>
          <cell r="H157">
            <v>20</v>
          </cell>
          <cell r="I157">
            <v>0</v>
          </cell>
          <cell r="J157">
            <v>30</v>
          </cell>
          <cell r="K157">
            <v>178</v>
          </cell>
          <cell r="L157">
            <v>0</v>
          </cell>
          <cell r="M157">
            <v>104</v>
          </cell>
          <cell r="N157">
            <v>19</v>
          </cell>
          <cell r="O157">
            <v>0</v>
          </cell>
          <cell r="P157">
            <v>0</v>
          </cell>
          <cell r="Q157">
            <v>123</v>
          </cell>
        </row>
        <row r="158">
          <cell r="F158">
            <v>260</v>
          </cell>
          <cell r="G158">
            <v>1215</v>
          </cell>
          <cell r="H158">
            <v>509</v>
          </cell>
          <cell r="I158">
            <v>555</v>
          </cell>
          <cell r="J158">
            <v>103</v>
          </cell>
          <cell r="K158">
            <v>2642</v>
          </cell>
          <cell r="L158">
            <v>243</v>
          </cell>
          <cell r="M158">
            <v>1064</v>
          </cell>
          <cell r="N158">
            <v>484</v>
          </cell>
          <cell r="O158">
            <v>549</v>
          </cell>
          <cell r="P158">
            <v>0</v>
          </cell>
          <cell r="Q158">
            <v>2340</v>
          </cell>
        </row>
        <row r="159">
          <cell r="E159">
            <v>2214110039</v>
          </cell>
          <cell r="F159">
            <v>0</v>
          </cell>
          <cell r="G159">
            <v>170</v>
          </cell>
          <cell r="H159">
            <v>95</v>
          </cell>
          <cell r="I159">
            <v>0</v>
          </cell>
          <cell r="J159">
            <v>0</v>
          </cell>
          <cell r="K159">
            <v>265</v>
          </cell>
          <cell r="L159">
            <v>0</v>
          </cell>
          <cell r="M159">
            <v>137</v>
          </cell>
          <cell r="N159">
            <v>86</v>
          </cell>
          <cell r="O159">
            <v>0</v>
          </cell>
          <cell r="P159">
            <v>0</v>
          </cell>
          <cell r="Q159">
            <v>223</v>
          </cell>
        </row>
        <row r="160">
          <cell r="E160">
            <v>2214111847</v>
          </cell>
          <cell r="F160">
            <v>0</v>
          </cell>
          <cell r="G160">
            <v>0</v>
          </cell>
          <cell r="H160">
            <v>0</v>
          </cell>
          <cell r="I160">
            <v>174</v>
          </cell>
          <cell r="J160">
            <v>0</v>
          </cell>
          <cell r="K160">
            <v>174</v>
          </cell>
          <cell r="L160">
            <v>0</v>
          </cell>
          <cell r="M160">
            <v>0</v>
          </cell>
          <cell r="N160">
            <v>0</v>
          </cell>
          <cell r="O160">
            <v>174</v>
          </cell>
          <cell r="P160">
            <v>0</v>
          </cell>
          <cell r="Q160">
            <v>174</v>
          </cell>
        </row>
        <row r="161">
          <cell r="E161">
            <v>2214111763</v>
          </cell>
          <cell r="F161">
            <v>0</v>
          </cell>
          <cell r="G161">
            <v>0</v>
          </cell>
          <cell r="H161">
            <v>97</v>
          </cell>
          <cell r="I161">
            <v>47</v>
          </cell>
          <cell r="J161">
            <v>0</v>
          </cell>
          <cell r="K161">
            <v>144</v>
          </cell>
          <cell r="L161">
            <v>0</v>
          </cell>
          <cell r="M161">
            <v>0</v>
          </cell>
          <cell r="N161">
            <v>97</v>
          </cell>
          <cell r="O161">
            <v>47</v>
          </cell>
          <cell r="P161">
            <v>0</v>
          </cell>
          <cell r="Q161">
            <v>144</v>
          </cell>
        </row>
        <row r="162">
          <cell r="E162">
            <v>2214210318</v>
          </cell>
          <cell r="F162">
            <v>0</v>
          </cell>
          <cell r="G162">
            <v>0</v>
          </cell>
          <cell r="H162">
            <v>0</v>
          </cell>
          <cell r="I162">
            <v>73</v>
          </cell>
          <cell r="J162">
            <v>0</v>
          </cell>
          <cell r="K162">
            <v>73</v>
          </cell>
          <cell r="L162">
            <v>0</v>
          </cell>
          <cell r="M162">
            <v>0</v>
          </cell>
          <cell r="N162">
            <v>0</v>
          </cell>
          <cell r="O162">
            <v>73</v>
          </cell>
          <cell r="P162">
            <v>0</v>
          </cell>
          <cell r="Q162">
            <v>73</v>
          </cell>
        </row>
        <row r="163">
          <cell r="E163">
            <v>2214210235</v>
          </cell>
          <cell r="F163">
            <v>0</v>
          </cell>
          <cell r="G163">
            <v>24</v>
          </cell>
          <cell r="H163">
            <v>64</v>
          </cell>
          <cell r="I163">
            <v>0</v>
          </cell>
          <cell r="J163">
            <v>0</v>
          </cell>
          <cell r="K163">
            <v>88</v>
          </cell>
          <cell r="L163">
            <v>0</v>
          </cell>
          <cell r="M163">
            <v>24</v>
          </cell>
          <cell r="N163">
            <v>60</v>
          </cell>
          <cell r="O163">
            <v>0</v>
          </cell>
          <cell r="P163">
            <v>0</v>
          </cell>
          <cell r="Q163">
            <v>84</v>
          </cell>
        </row>
        <row r="164">
          <cell r="E164">
            <v>2214210789</v>
          </cell>
          <cell r="F164">
            <v>213</v>
          </cell>
          <cell r="G164">
            <v>0</v>
          </cell>
          <cell r="H164">
            <v>0</v>
          </cell>
          <cell r="I164">
            <v>0</v>
          </cell>
          <cell r="J164">
            <v>30</v>
          </cell>
          <cell r="K164">
            <v>243</v>
          </cell>
          <cell r="L164">
            <v>207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207</v>
          </cell>
        </row>
        <row r="165">
          <cell r="E165">
            <v>2214210771</v>
          </cell>
          <cell r="F165">
            <v>507</v>
          </cell>
          <cell r="G165">
            <v>155</v>
          </cell>
          <cell r="H165">
            <v>0</v>
          </cell>
          <cell r="I165">
            <v>0</v>
          </cell>
          <cell r="J165">
            <v>0</v>
          </cell>
          <cell r="K165">
            <v>662</v>
          </cell>
          <cell r="L165">
            <v>506</v>
          </cell>
          <cell r="M165">
            <v>155</v>
          </cell>
          <cell r="N165">
            <v>0</v>
          </cell>
          <cell r="O165">
            <v>0</v>
          </cell>
          <cell r="P165">
            <v>0</v>
          </cell>
          <cell r="Q165">
            <v>661</v>
          </cell>
        </row>
        <row r="166">
          <cell r="E166">
            <v>2214211332</v>
          </cell>
          <cell r="F166">
            <v>306</v>
          </cell>
          <cell r="G166">
            <v>194</v>
          </cell>
          <cell r="H166">
            <v>0</v>
          </cell>
          <cell r="I166">
            <v>0</v>
          </cell>
          <cell r="J166">
            <v>0</v>
          </cell>
          <cell r="K166">
            <v>500</v>
          </cell>
          <cell r="L166">
            <v>303</v>
          </cell>
          <cell r="M166">
            <v>194</v>
          </cell>
          <cell r="N166">
            <v>0</v>
          </cell>
          <cell r="O166">
            <v>0</v>
          </cell>
          <cell r="P166">
            <v>0</v>
          </cell>
          <cell r="Q166">
            <v>497</v>
          </cell>
        </row>
        <row r="167">
          <cell r="E167">
            <v>2214110450</v>
          </cell>
          <cell r="F167">
            <v>0</v>
          </cell>
          <cell r="G167">
            <v>0</v>
          </cell>
          <cell r="H167">
            <v>0</v>
          </cell>
          <cell r="I167">
            <v>60</v>
          </cell>
          <cell r="J167">
            <v>0</v>
          </cell>
          <cell r="K167">
            <v>60</v>
          </cell>
          <cell r="L167">
            <v>0</v>
          </cell>
          <cell r="M167">
            <v>0</v>
          </cell>
          <cell r="N167">
            <v>0</v>
          </cell>
          <cell r="O167">
            <v>60</v>
          </cell>
          <cell r="P167">
            <v>0</v>
          </cell>
          <cell r="Q167">
            <v>60</v>
          </cell>
        </row>
        <row r="168">
          <cell r="E168">
            <v>2214160075</v>
          </cell>
          <cell r="F168">
            <v>192</v>
          </cell>
          <cell r="G168">
            <v>273</v>
          </cell>
          <cell r="H168">
            <v>0</v>
          </cell>
          <cell r="I168">
            <v>0</v>
          </cell>
          <cell r="J168">
            <v>0</v>
          </cell>
          <cell r="K168">
            <v>465</v>
          </cell>
          <cell r="L168">
            <v>192</v>
          </cell>
          <cell r="M168">
            <v>272</v>
          </cell>
          <cell r="N168">
            <v>0</v>
          </cell>
          <cell r="O168">
            <v>0</v>
          </cell>
          <cell r="P168">
            <v>0</v>
          </cell>
          <cell r="Q168">
            <v>464</v>
          </cell>
        </row>
        <row r="169">
          <cell r="E169">
            <v>2214211225</v>
          </cell>
          <cell r="F169">
            <v>0</v>
          </cell>
          <cell r="G169">
            <v>0</v>
          </cell>
          <cell r="H169">
            <v>0</v>
          </cell>
          <cell r="I169">
            <v>244</v>
          </cell>
          <cell r="J169">
            <v>0</v>
          </cell>
          <cell r="K169">
            <v>244</v>
          </cell>
          <cell r="L169">
            <v>0</v>
          </cell>
          <cell r="M169">
            <v>0</v>
          </cell>
          <cell r="N169">
            <v>0</v>
          </cell>
          <cell r="O169">
            <v>228</v>
          </cell>
          <cell r="P169">
            <v>0</v>
          </cell>
          <cell r="Q169">
            <v>228</v>
          </cell>
        </row>
        <row r="170">
          <cell r="E170">
            <v>2214210243</v>
          </cell>
          <cell r="F170">
            <v>0</v>
          </cell>
          <cell r="G170">
            <v>0</v>
          </cell>
          <cell r="H170">
            <v>250</v>
          </cell>
          <cell r="I170">
            <v>0</v>
          </cell>
          <cell r="J170">
            <v>0</v>
          </cell>
          <cell r="K170">
            <v>250</v>
          </cell>
          <cell r="L170">
            <v>0</v>
          </cell>
          <cell r="M170">
            <v>0</v>
          </cell>
          <cell r="N170">
            <v>250</v>
          </cell>
          <cell r="O170">
            <v>0</v>
          </cell>
          <cell r="P170">
            <v>0</v>
          </cell>
          <cell r="Q170">
            <v>250</v>
          </cell>
        </row>
        <row r="171">
          <cell r="E171">
            <v>2219810096</v>
          </cell>
          <cell r="F171">
            <v>0</v>
          </cell>
          <cell r="G171">
            <v>146</v>
          </cell>
          <cell r="H171">
            <v>50</v>
          </cell>
          <cell r="I171">
            <v>210</v>
          </cell>
          <cell r="J171">
            <v>0</v>
          </cell>
          <cell r="K171">
            <v>406</v>
          </cell>
          <cell r="L171">
            <v>0</v>
          </cell>
          <cell r="M171">
            <v>103</v>
          </cell>
          <cell r="N171">
            <v>27</v>
          </cell>
          <cell r="O171">
            <v>199</v>
          </cell>
          <cell r="P171">
            <v>0</v>
          </cell>
          <cell r="Q171">
            <v>329</v>
          </cell>
        </row>
        <row r="172">
          <cell r="E172">
            <v>2214111730</v>
          </cell>
          <cell r="F172">
            <v>0</v>
          </cell>
          <cell r="G172">
            <v>0</v>
          </cell>
          <cell r="H172">
            <v>0</v>
          </cell>
          <cell r="I172">
            <v>148</v>
          </cell>
          <cell r="J172">
            <v>0</v>
          </cell>
          <cell r="K172">
            <v>148</v>
          </cell>
          <cell r="L172">
            <v>0</v>
          </cell>
          <cell r="M172">
            <v>0</v>
          </cell>
          <cell r="N172">
            <v>0</v>
          </cell>
          <cell r="O172">
            <v>142</v>
          </cell>
          <cell r="P172">
            <v>0</v>
          </cell>
          <cell r="Q172">
            <v>142</v>
          </cell>
        </row>
        <row r="173">
          <cell r="E173">
            <v>2214160042</v>
          </cell>
          <cell r="F173">
            <v>156</v>
          </cell>
          <cell r="G173">
            <v>365</v>
          </cell>
          <cell r="H173">
            <v>0</v>
          </cell>
          <cell r="I173">
            <v>60</v>
          </cell>
          <cell r="J173">
            <v>0</v>
          </cell>
          <cell r="K173">
            <v>581</v>
          </cell>
          <cell r="L173">
            <v>155</v>
          </cell>
          <cell r="M173">
            <v>358</v>
          </cell>
          <cell r="N173">
            <v>0</v>
          </cell>
          <cell r="O173">
            <v>45</v>
          </cell>
          <cell r="P173">
            <v>0</v>
          </cell>
          <cell r="Q173">
            <v>558</v>
          </cell>
        </row>
        <row r="174">
          <cell r="E174">
            <v>2214210250</v>
          </cell>
          <cell r="F174">
            <v>58</v>
          </cell>
          <cell r="G174">
            <v>100</v>
          </cell>
          <cell r="H174">
            <v>60</v>
          </cell>
          <cell r="I174">
            <v>156</v>
          </cell>
          <cell r="J174">
            <v>86</v>
          </cell>
          <cell r="K174">
            <v>460</v>
          </cell>
          <cell r="L174">
            <v>30</v>
          </cell>
          <cell r="M174">
            <v>96</v>
          </cell>
          <cell r="N174">
            <v>35</v>
          </cell>
          <cell r="O174">
            <v>144</v>
          </cell>
          <cell r="P174">
            <v>0</v>
          </cell>
          <cell r="Q174">
            <v>305</v>
          </cell>
        </row>
        <row r="175">
          <cell r="E175">
            <v>2214210060</v>
          </cell>
          <cell r="F175">
            <v>0</v>
          </cell>
          <cell r="G175">
            <v>0</v>
          </cell>
          <cell r="H175">
            <v>60</v>
          </cell>
          <cell r="I175">
            <v>60</v>
          </cell>
          <cell r="J175">
            <v>0</v>
          </cell>
          <cell r="K175">
            <v>120</v>
          </cell>
          <cell r="L175">
            <v>0</v>
          </cell>
          <cell r="M175">
            <v>0</v>
          </cell>
          <cell r="N175">
            <v>57</v>
          </cell>
          <cell r="O175">
            <v>58</v>
          </cell>
          <cell r="P175">
            <v>0</v>
          </cell>
          <cell r="Q175">
            <v>115</v>
          </cell>
        </row>
        <row r="176">
          <cell r="E176">
            <v>2213210137</v>
          </cell>
          <cell r="F176">
            <v>0</v>
          </cell>
          <cell r="G176">
            <v>98</v>
          </cell>
          <cell r="H176">
            <v>56</v>
          </cell>
          <cell r="I176">
            <v>0</v>
          </cell>
          <cell r="J176">
            <v>0</v>
          </cell>
          <cell r="K176">
            <v>154</v>
          </cell>
          <cell r="L176">
            <v>0</v>
          </cell>
          <cell r="M176">
            <v>78</v>
          </cell>
          <cell r="N176">
            <v>52</v>
          </cell>
          <cell r="O176">
            <v>0</v>
          </cell>
          <cell r="P176">
            <v>0</v>
          </cell>
          <cell r="Q176">
            <v>130</v>
          </cell>
        </row>
        <row r="177">
          <cell r="E177">
            <v>2213210301</v>
          </cell>
          <cell r="F177">
            <v>0</v>
          </cell>
          <cell r="G177">
            <v>0</v>
          </cell>
          <cell r="H177">
            <v>47</v>
          </cell>
          <cell r="I177">
            <v>322</v>
          </cell>
          <cell r="J177">
            <v>32</v>
          </cell>
          <cell r="K177">
            <v>401</v>
          </cell>
          <cell r="L177">
            <v>0</v>
          </cell>
          <cell r="M177">
            <v>0</v>
          </cell>
          <cell r="N177">
            <v>47</v>
          </cell>
          <cell r="O177">
            <v>322</v>
          </cell>
          <cell r="P177">
            <v>0</v>
          </cell>
          <cell r="Q177">
            <v>369</v>
          </cell>
        </row>
        <row r="178">
          <cell r="E178">
            <v>2214211167</v>
          </cell>
          <cell r="F178">
            <v>0</v>
          </cell>
          <cell r="G178">
            <v>0</v>
          </cell>
          <cell r="H178">
            <v>20</v>
          </cell>
          <cell r="I178">
            <v>100</v>
          </cell>
          <cell r="J178">
            <v>0</v>
          </cell>
          <cell r="K178">
            <v>120</v>
          </cell>
          <cell r="L178">
            <v>0</v>
          </cell>
          <cell r="M178">
            <v>0</v>
          </cell>
          <cell r="N178">
            <v>20</v>
          </cell>
          <cell r="O178">
            <v>100</v>
          </cell>
          <cell r="P178">
            <v>0</v>
          </cell>
          <cell r="Q178">
            <v>120</v>
          </cell>
        </row>
        <row r="179">
          <cell r="E179">
            <v>2214210029</v>
          </cell>
          <cell r="F179">
            <v>6</v>
          </cell>
          <cell r="G179">
            <v>378</v>
          </cell>
          <cell r="H179">
            <v>44</v>
          </cell>
          <cell r="I179">
            <v>0</v>
          </cell>
          <cell r="J179">
            <v>35</v>
          </cell>
          <cell r="K179">
            <v>463</v>
          </cell>
          <cell r="L179">
            <v>6</v>
          </cell>
          <cell r="M179">
            <v>345</v>
          </cell>
          <cell r="N179">
            <v>44</v>
          </cell>
          <cell r="O179">
            <v>0</v>
          </cell>
          <cell r="P179">
            <v>0</v>
          </cell>
          <cell r="Q179">
            <v>395</v>
          </cell>
        </row>
        <row r="180">
          <cell r="E180">
            <v>2213260108</v>
          </cell>
          <cell r="F180">
            <v>0</v>
          </cell>
          <cell r="G180">
            <v>115</v>
          </cell>
          <cell r="H180">
            <v>84</v>
          </cell>
          <cell r="I180">
            <v>0</v>
          </cell>
          <cell r="J180">
            <v>0</v>
          </cell>
          <cell r="K180">
            <v>199</v>
          </cell>
          <cell r="L180">
            <v>0</v>
          </cell>
          <cell r="M180">
            <v>92</v>
          </cell>
          <cell r="N180">
            <v>58</v>
          </cell>
          <cell r="O180">
            <v>0</v>
          </cell>
          <cell r="P180">
            <v>0</v>
          </cell>
          <cell r="Q180">
            <v>150</v>
          </cell>
        </row>
        <row r="181">
          <cell r="F181">
            <v>1438</v>
          </cell>
          <cell r="G181">
            <v>2018</v>
          </cell>
          <cell r="H181">
            <v>927</v>
          </cell>
          <cell r="I181">
            <v>1654</v>
          </cell>
          <cell r="J181">
            <v>183</v>
          </cell>
          <cell r="K181">
            <v>6220</v>
          </cell>
          <cell r="L181">
            <v>1399</v>
          </cell>
          <cell r="M181">
            <v>1854</v>
          </cell>
          <cell r="N181">
            <v>833</v>
          </cell>
          <cell r="O181">
            <v>1592</v>
          </cell>
          <cell r="P181">
            <v>0</v>
          </cell>
          <cell r="Q181">
            <v>5678</v>
          </cell>
        </row>
        <row r="182">
          <cell r="E182">
            <v>2214106045</v>
          </cell>
          <cell r="F182">
            <v>0</v>
          </cell>
          <cell r="G182">
            <v>5</v>
          </cell>
          <cell r="H182">
            <v>0</v>
          </cell>
          <cell r="I182">
            <v>0</v>
          </cell>
          <cell r="J182">
            <v>0</v>
          </cell>
          <cell r="K182">
            <v>5</v>
          </cell>
          <cell r="L182">
            <v>0</v>
          </cell>
          <cell r="M182">
            <v>5</v>
          </cell>
          <cell r="N182">
            <v>0</v>
          </cell>
          <cell r="O182">
            <v>0</v>
          </cell>
          <cell r="P182">
            <v>0</v>
          </cell>
          <cell r="Q182">
            <v>5</v>
          </cell>
        </row>
        <row r="183">
          <cell r="E183">
            <v>2214211761</v>
          </cell>
          <cell r="F183">
            <v>0</v>
          </cell>
          <cell r="G183">
            <v>14</v>
          </cell>
          <cell r="H183">
            <v>0</v>
          </cell>
          <cell r="I183">
            <v>0</v>
          </cell>
          <cell r="J183">
            <v>0</v>
          </cell>
          <cell r="K183">
            <v>14</v>
          </cell>
          <cell r="L183">
            <v>0</v>
          </cell>
          <cell r="M183">
            <v>14</v>
          </cell>
          <cell r="N183">
            <v>0</v>
          </cell>
          <cell r="O183">
            <v>0</v>
          </cell>
          <cell r="P183">
            <v>0</v>
          </cell>
          <cell r="Q183">
            <v>14</v>
          </cell>
        </row>
        <row r="184">
          <cell r="E184">
            <v>2214210870</v>
          </cell>
          <cell r="F184">
            <v>0</v>
          </cell>
          <cell r="G184">
            <v>0</v>
          </cell>
          <cell r="H184">
            <v>0</v>
          </cell>
          <cell r="I184">
            <v>4</v>
          </cell>
          <cell r="J184">
            <v>0</v>
          </cell>
          <cell r="K184">
            <v>4</v>
          </cell>
          <cell r="L184">
            <v>0</v>
          </cell>
          <cell r="M184">
            <v>0</v>
          </cell>
          <cell r="N184">
            <v>0</v>
          </cell>
          <cell r="O184">
            <v>4</v>
          </cell>
          <cell r="P184">
            <v>0</v>
          </cell>
          <cell r="Q184">
            <v>4</v>
          </cell>
        </row>
        <row r="185">
          <cell r="E185">
            <v>2214200137</v>
          </cell>
          <cell r="F185">
            <v>0</v>
          </cell>
          <cell r="G185">
            <v>11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0</v>
          </cell>
          <cell r="M185">
            <v>11</v>
          </cell>
          <cell r="N185">
            <v>0</v>
          </cell>
          <cell r="O185">
            <v>0</v>
          </cell>
          <cell r="P185">
            <v>0</v>
          </cell>
          <cell r="Q185">
            <v>11</v>
          </cell>
        </row>
        <row r="186">
          <cell r="E186">
            <v>2214111094</v>
          </cell>
          <cell r="F186">
            <v>0</v>
          </cell>
          <cell r="G186">
            <v>19</v>
          </cell>
          <cell r="H186">
            <v>0</v>
          </cell>
          <cell r="I186">
            <v>0</v>
          </cell>
          <cell r="J186">
            <v>0</v>
          </cell>
          <cell r="K186">
            <v>19</v>
          </cell>
          <cell r="L186">
            <v>0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1</v>
          </cell>
        </row>
        <row r="187">
          <cell r="E187">
            <v>2214111300</v>
          </cell>
          <cell r="F187">
            <v>0</v>
          </cell>
          <cell r="G187">
            <v>5</v>
          </cell>
          <cell r="H187">
            <v>0</v>
          </cell>
          <cell r="I187">
            <v>0</v>
          </cell>
          <cell r="J187">
            <v>0</v>
          </cell>
          <cell r="K187">
            <v>5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E188">
            <v>2214210052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2</v>
          </cell>
          <cell r="K188">
            <v>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E189">
            <v>2214110856</v>
          </cell>
          <cell r="F189">
            <v>0</v>
          </cell>
          <cell r="G189">
            <v>9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9</v>
          </cell>
          <cell r="N189">
            <v>0</v>
          </cell>
          <cell r="O189">
            <v>0</v>
          </cell>
          <cell r="P189">
            <v>0</v>
          </cell>
          <cell r="Q189">
            <v>9</v>
          </cell>
        </row>
        <row r="190">
          <cell r="E190">
            <v>2214111359</v>
          </cell>
          <cell r="F190">
            <v>0</v>
          </cell>
          <cell r="G190">
            <v>6</v>
          </cell>
          <cell r="H190">
            <v>0</v>
          </cell>
          <cell r="I190">
            <v>0</v>
          </cell>
          <cell r="J190">
            <v>0</v>
          </cell>
          <cell r="K190">
            <v>6</v>
          </cell>
          <cell r="L190">
            <v>0</v>
          </cell>
          <cell r="M190">
            <v>6</v>
          </cell>
          <cell r="N190">
            <v>0</v>
          </cell>
          <cell r="O190">
            <v>0</v>
          </cell>
          <cell r="P190">
            <v>0</v>
          </cell>
          <cell r="Q190">
            <v>6</v>
          </cell>
        </row>
        <row r="191">
          <cell r="E191">
            <v>2214111698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5</v>
          </cell>
          <cell r="L191">
            <v>0</v>
          </cell>
          <cell r="M191">
            <v>5</v>
          </cell>
          <cell r="N191">
            <v>0</v>
          </cell>
          <cell r="O191">
            <v>0</v>
          </cell>
          <cell r="P191">
            <v>0</v>
          </cell>
          <cell r="Q191">
            <v>5</v>
          </cell>
        </row>
        <row r="192">
          <cell r="E192">
            <v>2214211704</v>
          </cell>
          <cell r="F192">
            <v>0</v>
          </cell>
          <cell r="G192">
            <v>0</v>
          </cell>
          <cell r="H192">
            <v>5</v>
          </cell>
          <cell r="I192">
            <v>0</v>
          </cell>
          <cell r="J192">
            <v>0</v>
          </cell>
          <cell r="K192">
            <v>5</v>
          </cell>
          <cell r="L192">
            <v>0</v>
          </cell>
          <cell r="M192">
            <v>0</v>
          </cell>
          <cell r="N192">
            <v>2</v>
          </cell>
          <cell r="O192">
            <v>0</v>
          </cell>
          <cell r="P192">
            <v>0</v>
          </cell>
          <cell r="Q192">
            <v>2</v>
          </cell>
        </row>
        <row r="193">
          <cell r="E193">
            <v>2214211282</v>
          </cell>
          <cell r="F193">
            <v>0</v>
          </cell>
          <cell r="G193">
            <v>12</v>
          </cell>
          <cell r="H193">
            <v>0</v>
          </cell>
          <cell r="I193">
            <v>0</v>
          </cell>
          <cell r="J193">
            <v>0</v>
          </cell>
          <cell r="K193">
            <v>12</v>
          </cell>
          <cell r="L193">
            <v>0</v>
          </cell>
          <cell r="M193">
            <v>12</v>
          </cell>
          <cell r="N193">
            <v>0</v>
          </cell>
          <cell r="O193">
            <v>0</v>
          </cell>
          <cell r="P193">
            <v>0</v>
          </cell>
          <cell r="Q193">
            <v>12</v>
          </cell>
        </row>
        <row r="194">
          <cell r="E194">
            <v>2214111078</v>
          </cell>
          <cell r="F194">
            <v>0</v>
          </cell>
          <cell r="G194">
            <v>19</v>
          </cell>
          <cell r="H194">
            <v>0</v>
          </cell>
          <cell r="I194">
            <v>0</v>
          </cell>
          <cell r="J194">
            <v>0</v>
          </cell>
          <cell r="K194">
            <v>19</v>
          </cell>
          <cell r="L194">
            <v>0</v>
          </cell>
          <cell r="M194">
            <v>19</v>
          </cell>
          <cell r="N194">
            <v>0</v>
          </cell>
          <cell r="O194">
            <v>0</v>
          </cell>
          <cell r="P194">
            <v>0</v>
          </cell>
          <cell r="Q194">
            <v>19</v>
          </cell>
        </row>
        <row r="195">
          <cell r="E195">
            <v>2214210524</v>
          </cell>
          <cell r="F195">
            <v>0</v>
          </cell>
          <cell r="G195">
            <v>14</v>
          </cell>
          <cell r="H195">
            <v>0</v>
          </cell>
          <cell r="I195">
            <v>0</v>
          </cell>
          <cell r="J195">
            <v>0</v>
          </cell>
          <cell r="K195">
            <v>14</v>
          </cell>
          <cell r="L195">
            <v>0</v>
          </cell>
          <cell r="M195">
            <v>6</v>
          </cell>
          <cell r="N195">
            <v>0</v>
          </cell>
          <cell r="O195">
            <v>0</v>
          </cell>
          <cell r="P195">
            <v>0</v>
          </cell>
          <cell r="Q195">
            <v>6</v>
          </cell>
        </row>
        <row r="196">
          <cell r="E196">
            <v>2214112084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2</v>
          </cell>
          <cell r="K196">
            <v>2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2</v>
          </cell>
          <cell r="Q196">
            <v>2</v>
          </cell>
        </row>
        <row r="197">
          <cell r="E197">
            <v>2214203693</v>
          </cell>
          <cell r="F197">
            <v>0</v>
          </cell>
          <cell r="G197">
            <v>15</v>
          </cell>
          <cell r="H197">
            <v>0</v>
          </cell>
          <cell r="I197">
            <v>0</v>
          </cell>
          <cell r="J197">
            <v>0</v>
          </cell>
          <cell r="K197">
            <v>15</v>
          </cell>
          <cell r="L197">
            <v>0</v>
          </cell>
          <cell r="M197">
            <v>10</v>
          </cell>
          <cell r="N197">
            <v>0</v>
          </cell>
          <cell r="O197">
            <v>0</v>
          </cell>
          <cell r="P197">
            <v>0</v>
          </cell>
          <cell r="Q197">
            <v>10</v>
          </cell>
        </row>
        <row r="198">
          <cell r="E198">
            <v>2214210755</v>
          </cell>
          <cell r="F198">
            <v>0</v>
          </cell>
          <cell r="G198">
            <v>12</v>
          </cell>
          <cell r="H198">
            <v>0</v>
          </cell>
          <cell r="I198">
            <v>0</v>
          </cell>
          <cell r="J198">
            <v>0</v>
          </cell>
          <cell r="K198">
            <v>12</v>
          </cell>
          <cell r="L198">
            <v>0</v>
          </cell>
          <cell r="M198">
            <v>9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</row>
        <row r="199">
          <cell r="E199">
            <v>2214210730</v>
          </cell>
          <cell r="F199">
            <v>0</v>
          </cell>
          <cell r="G199">
            <v>6</v>
          </cell>
          <cell r="H199">
            <v>0</v>
          </cell>
          <cell r="I199">
            <v>0</v>
          </cell>
          <cell r="J199">
            <v>0</v>
          </cell>
          <cell r="K199">
            <v>6</v>
          </cell>
          <cell r="L199">
            <v>0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1</v>
          </cell>
        </row>
        <row r="200">
          <cell r="E200">
            <v>2213210350</v>
          </cell>
          <cell r="F200">
            <v>0</v>
          </cell>
          <cell r="G200">
            <v>19</v>
          </cell>
          <cell r="H200">
            <v>0</v>
          </cell>
          <cell r="I200">
            <v>0</v>
          </cell>
          <cell r="J200">
            <v>0</v>
          </cell>
          <cell r="K200">
            <v>19</v>
          </cell>
          <cell r="L200">
            <v>0</v>
          </cell>
          <cell r="M200">
            <v>16</v>
          </cell>
          <cell r="N200">
            <v>0</v>
          </cell>
          <cell r="O200">
            <v>0</v>
          </cell>
          <cell r="P200">
            <v>0</v>
          </cell>
          <cell r="Q200">
            <v>16</v>
          </cell>
        </row>
        <row r="201">
          <cell r="E201">
            <v>2213210707</v>
          </cell>
          <cell r="F201">
            <v>0</v>
          </cell>
          <cell r="G201">
            <v>9</v>
          </cell>
          <cell r="H201">
            <v>0</v>
          </cell>
          <cell r="I201">
            <v>0</v>
          </cell>
          <cell r="J201">
            <v>0</v>
          </cell>
          <cell r="K201">
            <v>9</v>
          </cell>
          <cell r="L201">
            <v>0</v>
          </cell>
          <cell r="M201">
            <v>9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</row>
        <row r="202">
          <cell r="E202">
            <v>2213202944</v>
          </cell>
          <cell r="F202">
            <v>0</v>
          </cell>
          <cell r="G202">
            <v>0</v>
          </cell>
          <cell r="H202">
            <v>0</v>
          </cell>
          <cell r="I202">
            <v>10</v>
          </cell>
          <cell r="J202">
            <v>0</v>
          </cell>
          <cell r="K202">
            <v>10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F203">
            <v>0</v>
          </cell>
          <cell r="G203">
            <v>180</v>
          </cell>
          <cell r="H203">
            <v>5</v>
          </cell>
          <cell r="I203">
            <v>14</v>
          </cell>
          <cell r="J203">
            <v>4</v>
          </cell>
          <cell r="K203">
            <v>203</v>
          </cell>
          <cell r="L203">
            <v>0</v>
          </cell>
          <cell r="M203">
            <v>133</v>
          </cell>
          <cell r="N203">
            <v>2</v>
          </cell>
          <cell r="O203">
            <v>4</v>
          </cell>
          <cell r="P203">
            <v>2</v>
          </cell>
          <cell r="Q203">
            <v>141</v>
          </cell>
        </row>
        <row r="204">
          <cell r="F204">
            <v>1438</v>
          </cell>
          <cell r="G204">
            <v>2198</v>
          </cell>
          <cell r="H204">
            <v>932</v>
          </cell>
          <cell r="I204">
            <v>1668</v>
          </cell>
          <cell r="J204">
            <v>187</v>
          </cell>
          <cell r="K204">
            <v>6423</v>
          </cell>
          <cell r="L204">
            <v>1399</v>
          </cell>
          <cell r="M204">
            <v>1987</v>
          </cell>
          <cell r="N204">
            <v>835</v>
          </cell>
          <cell r="O204">
            <v>1596</v>
          </cell>
          <cell r="P204">
            <v>2</v>
          </cell>
          <cell r="Q204">
            <v>5819</v>
          </cell>
        </row>
        <row r="205">
          <cell r="E205">
            <v>2215460078</v>
          </cell>
          <cell r="F205">
            <v>6</v>
          </cell>
          <cell r="G205">
            <v>389</v>
          </cell>
          <cell r="H205">
            <v>40</v>
          </cell>
          <cell r="I205">
            <v>0</v>
          </cell>
          <cell r="J205">
            <v>0</v>
          </cell>
          <cell r="K205">
            <v>435</v>
          </cell>
          <cell r="L205">
            <v>6</v>
          </cell>
          <cell r="M205">
            <v>386</v>
          </cell>
          <cell r="N205">
            <v>35</v>
          </cell>
          <cell r="O205">
            <v>0</v>
          </cell>
          <cell r="P205">
            <v>0</v>
          </cell>
          <cell r="Q205">
            <v>427</v>
          </cell>
        </row>
        <row r="206">
          <cell r="E206">
            <v>2215110202</v>
          </cell>
          <cell r="F206">
            <v>0</v>
          </cell>
          <cell r="G206">
            <v>0</v>
          </cell>
          <cell r="H206">
            <v>50</v>
          </cell>
          <cell r="I206">
            <v>100</v>
          </cell>
          <cell r="J206">
            <v>0</v>
          </cell>
          <cell r="K206">
            <v>150</v>
          </cell>
          <cell r="L206">
            <v>0</v>
          </cell>
          <cell r="M206">
            <v>0</v>
          </cell>
          <cell r="N206">
            <v>50</v>
          </cell>
          <cell r="O206">
            <v>86</v>
          </cell>
          <cell r="P206">
            <v>0</v>
          </cell>
          <cell r="Q206">
            <v>136</v>
          </cell>
        </row>
        <row r="207">
          <cell r="E207">
            <v>2215110376</v>
          </cell>
          <cell r="F207">
            <v>0</v>
          </cell>
          <cell r="G207">
            <v>277</v>
          </cell>
          <cell r="H207">
            <v>130</v>
          </cell>
          <cell r="I207">
            <v>0</v>
          </cell>
          <cell r="J207">
            <v>0</v>
          </cell>
          <cell r="K207">
            <v>407</v>
          </cell>
          <cell r="L207">
            <v>0</v>
          </cell>
          <cell r="M207">
            <v>276</v>
          </cell>
          <cell r="N207">
            <v>126</v>
          </cell>
          <cell r="O207">
            <v>0</v>
          </cell>
          <cell r="P207">
            <v>0</v>
          </cell>
          <cell r="Q207">
            <v>402</v>
          </cell>
        </row>
        <row r="208">
          <cell r="E208">
            <v>2215110400</v>
          </cell>
          <cell r="F208">
            <v>0</v>
          </cell>
          <cell r="G208">
            <v>43</v>
          </cell>
          <cell r="H208">
            <v>94</v>
          </cell>
          <cell r="I208">
            <v>60</v>
          </cell>
          <cell r="J208">
            <v>0</v>
          </cell>
          <cell r="K208">
            <v>197</v>
          </cell>
          <cell r="L208">
            <v>0</v>
          </cell>
          <cell r="M208">
            <v>43</v>
          </cell>
          <cell r="N208">
            <v>94</v>
          </cell>
          <cell r="O208">
            <v>60</v>
          </cell>
          <cell r="P208">
            <v>0</v>
          </cell>
          <cell r="Q208">
            <v>197</v>
          </cell>
        </row>
        <row r="209">
          <cell r="E209">
            <v>2215160058</v>
          </cell>
          <cell r="F209">
            <v>62</v>
          </cell>
          <cell r="G209">
            <v>361</v>
          </cell>
          <cell r="H209">
            <v>0</v>
          </cell>
          <cell r="I209">
            <v>0</v>
          </cell>
          <cell r="J209">
            <v>0</v>
          </cell>
          <cell r="K209">
            <v>423</v>
          </cell>
          <cell r="L209">
            <v>61</v>
          </cell>
          <cell r="M209">
            <v>353</v>
          </cell>
          <cell r="N209">
            <v>0</v>
          </cell>
          <cell r="O209">
            <v>0</v>
          </cell>
          <cell r="P209">
            <v>0</v>
          </cell>
          <cell r="Q209">
            <v>414</v>
          </cell>
        </row>
        <row r="210">
          <cell r="E210">
            <v>2215310281</v>
          </cell>
          <cell r="F210">
            <v>0</v>
          </cell>
          <cell r="G210">
            <v>0</v>
          </cell>
          <cell r="H210">
            <v>125</v>
          </cell>
          <cell r="I210">
            <v>0</v>
          </cell>
          <cell r="J210">
            <v>0</v>
          </cell>
          <cell r="K210">
            <v>125</v>
          </cell>
          <cell r="L210">
            <v>0</v>
          </cell>
          <cell r="M210">
            <v>0</v>
          </cell>
          <cell r="N210">
            <v>125</v>
          </cell>
          <cell r="O210">
            <v>0</v>
          </cell>
          <cell r="P210">
            <v>0</v>
          </cell>
          <cell r="Q210">
            <v>125</v>
          </cell>
        </row>
        <row r="211">
          <cell r="E211">
            <v>2215310109</v>
          </cell>
          <cell r="F211">
            <v>0</v>
          </cell>
          <cell r="G211">
            <v>0</v>
          </cell>
          <cell r="H211">
            <v>0</v>
          </cell>
          <cell r="I211">
            <v>205</v>
          </cell>
          <cell r="J211">
            <v>0</v>
          </cell>
          <cell r="K211">
            <v>205</v>
          </cell>
          <cell r="L211">
            <v>0</v>
          </cell>
          <cell r="M211">
            <v>0</v>
          </cell>
          <cell r="N211">
            <v>0</v>
          </cell>
          <cell r="O211">
            <v>190</v>
          </cell>
          <cell r="P211">
            <v>0</v>
          </cell>
          <cell r="Q211">
            <v>190</v>
          </cell>
        </row>
        <row r="212">
          <cell r="E212">
            <v>2215310554</v>
          </cell>
          <cell r="F212">
            <v>137</v>
          </cell>
          <cell r="G212">
            <v>373</v>
          </cell>
          <cell r="H212">
            <v>0</v>
          </cell>
          <cell r="I212">
            <v>0</v>
          </cell>
          <cell r="J212">
            <v>54</v>
          </cell>
          <cell r="K212">
            <v>564</v>
          </cell>
          <cell r="L212">
            <v>131</v>
          </cell>
          <cell r="M212">
            <v>354</v>
          </cell>
          <cell r="N212">
            <v>0</v>
          </cell>
          <cell r="O212">
            <v>0</v>
          </cell>
          <cell r="P212">
            <v>0</v>
          </cell>
          <cell r="Q212">
            <v>485</v>
          </cell>
        </row>
        <row r="213">
          <cell r="E213">
            <v>2215310224</v>
          </cell>
          <cell r="F213">
            <v>0</v>
          </cell>
          <cell r="G213">
            <v>113</v>
          </cell>
          <cell r="H213">
            <v>0</v>
          </cell>
          <cell r="I213">
            <v>86</v>
          </cell>
          <cell r="J213">
            <v>0</v>
          </cell>
          <cell r="K213">
            <v>199</v>
          </cell>
          <cell r="L213">
            <v>0</v>
          </cell>
          <cell r="M213">
            <v>96</v>
          </cell>
          <cell r="N213">
            <v>0</v>
          </cell>
          <cell r="O213">
            <v>86</v>
          </cell>
          <cell r="P213">
            <v>0</v>
          </cell>
          <cell r="Q213">
            <v>182</v>
          </cell>
        </row>
        <row r="214">
          <cell r="E214">
            <v>2215510120</v>
          </cell>
          <cell r="F214">
            <v>0</v>
          </cell>
          <cell r="G214">
            <v>219</v>
          </cell>
          <cell r="H214">
            <v>50</v>
          </cell>
          <cell r="I214">
            <v>42</v>
          </cell>
          <cell r="J214">
            <v>86</v>
          </cell>
          <cell r="K214">
            <v>397</v>
          </cell>
          <cell r="L214">
            <v>0</v>
          </cell>
          <cell r="M214">
            <v>195</v>
          </cell>
          <cell r="N214">
            <v>44</v>
          </cell>
          <cell r="O214">
            <v>42</v>
          </cell>
          <cell r="P214">
            <v>0</v>
          </cell>
          <cell r="Q214">
            <v>281</v>
          </cell>
        </row>
        <row r="215">
          <cell r="E215">
            <v>2215510476</v>
          </cell>
          <cell r="F215">
            <v>0</v>
          </cell>
          <cell r="G215">
            <v>0</v>
          </cell>
          <cell r="H215">
            <v>0</v>
          </cell>
          <cell r="I215">
            <v>180</v>
          </cell>
          <cell r="J215">
            <v>0</v>
          </cell>
          <cell r="K215">
            <v>180</v>
          </cell>
          <cell r="L215">
            <v>0</v>
          </cell>
          <cell r="M215">
            <v>0</v>
          </cell>
          <cell r="N215">
            <v>0</v>
          </cell>
          <cell r="O215">
            <v>168</v>
          </cell>
          <cell r="P215">
            <v>0</v>
          </cell>
          <cell r="Q215">
            <v>168</v>
          </cell>
        </row>
        <row r="216">
          <cell r="F216">
            <v>205</v>
          </cell>
          <cell r="G216">
            <v>1775</v>
          </cell>
          <cell r="H216">
            <v>489</v>
          </cell>
          <cell r="I216">
            <v>673</v>
          </cell>
          <cell r="J216">
            <v>140</v>
          </cell>
          <cell r="K216">
            <v>3282</v>
          </cell>
          <cell r="L216">
            <v>198</v>
          </cell>
          <cell r="M216">
            <v>1703</v>
          </cell>
          <cell r="N216">
            <v>474</v>
          </cell>
          <cell r="O216">
            <v>632</v>
          </cell>
          <cell r="P216">
            <v>0</v>
          </cell>
          <cell r="Q216">
            <v>3007</v>
          </cell>
        </row>
        <row r="217">
          <cell r="E217">
            <v>2215400892</v>
          </cell>
          <cell r="F217">
            <v>0</v>
          </cell>
          <cell r="G217">
            <v>6</v>
          </cell>
          <cell r="H217">
            <v>0</v>
          </cell>
          <cell r="I217">
            <v>0</v>
          </cell>
          <cell r="J217">
            <v>0</v>
          </cell>
          <cell r="K217">
            <v>6</v>
          </cell>
          <cell r="L217">
            <v>0</v>
          </cell>
          <cell r="M217">
            <v>4</v>
          </cell>
          <cell r="N217">
            <v>0</v>
          </cell>
          <cell r="O217">
            <v>0</v>
          </cell>
          <cell r="P217">
            <v>0</v>
          </cell>
          <cell r="Q217">
            <v>4</v>
          </cell>
        </row>
        <row r="218">
          <cell r="E218">
            <v>2215400934</v>
          </cell>
          <cell r="F218">
            <v>0</v>
          </cell>
          <cell r="G218">
            <v>11</v>
          </cell>
          <cell r="H218">
            <v>0</v>
          </cell>
          <cell r="I218">
            <v>0</v>
          </cell>
          <cell r="J218">
            <v>0</v>
          </cell>
          <cell r="K218">
            <v>11</v>
          </cell>
          <cell r="L218">
            <v>0</v>
          </cell>
          <cell r="M218">
            <v>11</v>
          </cell>
          <cell r="N218">
            <v>0</v>
          </cell>
          <cell r="O218">
            <v>0</v>
          </cell>
          <cell r="P218">
            <v>0</v>
          </cell>
          <cell r="Q218">
            <v>11</v>
          </cell>
        </row>
        <row r="219">
          <cell r="E219">
            <v>2215410263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1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E220">
            <v>2215110418</v>
          </cell>
          <cell r="F220">
            <v>0</v>
          </cell>
          <cell r="G220">
            <v>10</v>
          </cell>
          <cell r="H220">
            <v>0</v>
          </cell>
          <cell r="I220">
            <v>0</v>
          </cell>
          <cell r="J220">
            <v>0</v>
          </cell>
          <cell r="K220">
            <v>10</v>
          </cell>
          <cell r="L220">
            <v>0</v>
          </cell>
          <cell r="M220">
            <v>10</v>
          </cell>
          <cell r="N220">
            <v>0</v>
          </cell>
          <cell r="O220">
            <v>0</v>
          </cell>
          <cell r="P220">
            <v>0</v>
          </cell>
          <cell r="Q220">
            <v>10</v>
          </cell>
        </row>
        <row r="221">
          <cell r="E221">
            <v>2215110384</v>
          </cell>
          <cell r="F221">
            <v>0</v>
          </cell>
          <cell r="G221">
            <v>0</v>
          </cell>
          <cell r="H221">
            <v>19</v>
          </cell>
          <cell r="I221">
            <v>0</v>
          </cell>
          <cell r="J221">
            <v>0</v>
          </cell>
          <cell r="K221">
            <v>19</v>
          </cell>
          <cell r="L221">
            <v>0</v>
          </cell>
          <cell r="M221">
            <v>0</v>
          </cell>
          <cell r="N221">
            <v>12</v>
          </cell>
          <cell r="O221">
            <v>0</v>
          </cell>
          <cell r="P221">
            <v>0</v>
          </cell>
          <cell r="Q221">
            <v>12</v>
          </cell>
        </row>
        <row r="222">
          <cell r="E222">
            <v>2215110525</v>
          </cell>
          <cell r="F222">
            <v>0</v>
          </cell>
          <cell r="G222">
            <v>19</v>
          </cell>
          <cell r="H222">
            <v>0</v>
          </cell>
          <cell r="I222">
            <v>0</v>
          </cell>
          <cell r="J222">
            <v>0</v>
          </cell>
          <cell r="K222">
            <v>19</v>
          </cell>
          <cell r="L222">
            <v>0</v>
          </cell>
          <cell r="M222">
            <v>17</v>
          </cell>
          <cell r="N222">
            <v>0</v>
          </cell>
          <cell r="O222">
            <v>0</v>
          </cell>
          <cell r="P222">
            <v>0</v>
          </cell>
          <cell r="Q222">
            <v>17</v>
          </cell>
        </row>
        <row r="223">
          <cell r="E223">
            <v>2215110343</v>
          </cell>
          <cell r="F223">
            <v>0</v>
          </cell>
          <cell r="G223">
            <v>9</v>
          </cell>
          <cell r="H223">
            <v>0</v>
          </cell>
          <cell r="I223">
            <v>0</v>
          </cell>
          <cell r="J223">
            <v>0</v>
          </cell>
          <cell r="K223">
            <v>9</v>
          </cell>
          <cell r="L223">
            <v>0</v>
          </cell>
          <cell r="M223">
            <v>9</v>
          </cell>
          <cell r="N223">
            <v>0</v>
          </cell>
          <cell r="O223">
            <v>0</v>
          </cell>
          <cell r="P223">
            <v>0</v>
          </cell>
          <cell r="Q223">
            <v>9</v>
          </cell>
        </row>
        <row r="224">
          <cell r="E224">
            <v>2215110350</v>
          </cell>
          <cell r="F224">
            <v>0</v>
          </cell>
          <cell r="G224">
            <v>17</v>
          </cell>
          <cell r="H224">
            <v>0</v>
          </cell>
          <cell r="I224">
            <v>0</v>
          </cell>
          <cell r="J224">
            <v>0</v>
          </cell>
          <cell r="K224">
            <v>17</v>
          </cell>
          <cell r="L224">
            <v>0</v>
          </cell>
          <cell r="M224">
            <v>17</v>
          </cell>
          <cell r="N224">
            <v>0</v>
          </cell>
          <cell r="O224">
            <v>0</v>
          </cell>
          <cell r="P224">
            <v>0</v>
          </cell>
          <cell r="Q224">
            <v>17</v>
          </cell>
        </row>
        <row r="225">
          <cell r="E225">
            <v>2215110178</v>
          </cell>
          <cell r="F225">
            <v>0</v>
          </cell>
          <cell r="G225">
            <v>2</v>
          </cell>
          <cell r="H225">
            <v>0</v>
          </cell>
          <cell r="I225">
            <v>0</v>
          </cell>
          <cell r="J225">
            <v>0</v>
          </cell>
          <cell r="K225">
            <v>2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E226">
            <v>2215301348</v>
          </cell>
          <cell r="F226">
            <v>0</v>
          </cell>
          <cell r="G226">
            <v>11</v>
          </cell>
          <cell r="H226">
            <v>0</v>
          </cell>
          <cell r="I226">
            <v>0</v>
          </cell>
          <cell r="J226">
            <v>0</v>
          </cell>
          <cell r="K226">
            <v>11</v>
          </cell>
          <cell r="L226">
            <v>0</v>
          </cell>
          <cell r="M226">
            <v>11</v>
          </cell>
          <cell r="N226">
            <v>0</v>
          </cell>
          <cell r="O226">
            <v>0</v>
          </cell>
          <cell r="P226">
            <v>0</v>
          </cell>
          <cell r="Q226">
            <v>11</v>
          </cell>
        </row>
        <row r="227">
          <cell r="E227">
            <v>2215210077</v>
          </cell>
          <cell r="F227">
            <v>0</v>
          </cell>
          <cell r="G227">
            <v>0</v>
          </cell>
          <cell r="H227">
            <v>0</v>
          </cell>
          <cell r="I227">
            <v>17</v>
          </cell>
          <cell r="J227">
            <v>0</v>
          </cell>
          <cell r="K227">
            <v>17</v>
          </cell>
          <cell r="L227">
            <v>0</v>
          </cell>
          <cell r="M227">
            <v>0</v>
          </cell>
          <cell r="N227">
            <v>0</v>
          </cell>
          <cell r="O227">
            <v>17</v>
          </cell>
          <cell r="P227">
            <v>0</v>
          </cell>
          <cell r="Q227">
            <v>17</v>
          </cell>
        </row>
        <row r="228">
          <cell r="E228">
            <v>2215310661</v>
          </cell>
          <cell r="F228">
            <v>0</v>
          </cell>
          <cell r="G228">
            <v>14</v>
          </cell>
          <cell r="H228">
            <v>0</v>
          </cell>
          <cell r="I228">
            <v>0</v>
          </cell>
          <cell r="J228">
            <v>0</v>
          </cell>
          <cell r="K228">
            <v>14</v>
          </cell>
          <cell r="L228">
            <v>0</v>
          </cell>
          <cell r="M228">
            <v>12</v>
          </cell>
          <cell r="N228">
            <v>0</v>
          </cell>
          <cell r="O228">
            <v>0</v>
          </cell>
          <cell r="P228">
            <v>0</v>
          </cell>
          <cell r="Q228">
            <v>12</v>
          </cell>
        </row>
        <row r="229">
          <cell r="E229">
            <v>2215310299</v>
          </cell>
          <cell r="F229">
            <v>0</v>
          </cell>
          <cell r="G229">
            <v>13</v>
          </cell>
          <cell r="H229">
            <v>0</v>
          </cell>
          <cell r="I229">
            <v>0</v>
          </cell>
          <cell r="J229">
            <v>0</v>
          </cell>
          <cell r="K229">
            <v>13</v>
          </cell>
          <cell r="L229">
            <v>0</v>
          </cell>
          <cell r="M229">
            <v>13</v>
          </cell>
          <cell r="N229">
            <v>0</v>
          </cell>
          <cell r="O229">
            <v>0</v>
          </cell>
          <cell r="P229">
            <v>0</v>
          </cell>
          <cell r="Q229">
            <v>13</v>
          </cell>
        </row>
        <row r="230">
          <cell r="F230">
            <v>0</v>
          </cell>
          <cell r="G230">
            <v>112</v>
          </cell>
          <cell r="H230">
            <v>19</v>
          </cell>
          <cell r="I230">
            <v>17</v>
          </cell>
          <cell r="J230">
            <v>1</v>
          </cell>
          <cell r="K230">
            <v>149</v>
          </cell>
          <cell r="L230">
            <v>0</v>
          </cell>
          <cell r="M230">
            <v>104</v>
          </cell>
          <cell r="N230">
            <v>12</v>
          </cell>
          <cell r="O230">
            <v>17</v>
          </cell>
          <cell r="P230">
            <v>0</v>
          </cell>
          <cell r="Q230">
            <v>133</v>
          </cell>
        </row>
        <row r="231">
          <cell r="F231">
            <v>205</v>
          </cell>
          <cell r="G231">
            <v>1887</v>
          </cell>
          <cell r="H231">
            <v>508</v>
          </cell>
          <cell r="I231">
            <v>690</v>
          </cell>
          <cell r="J231">
            <v>141</v>
          </cell>
          <cell r="K231">
            <v>3431</v>
          </cell>
          <cell r="L231">
            <v>198</v>
          </cell>
          <cell r="M231">
            <v>1807</v>
          </cell>
          <cell r="N231">
            <v>486</v>
          </cell>
          <cell r="O231">
            <v>649</v>
          </cell>
          <cell r="P231">
            <v>0</v>
          </cell>
          <cell r="Q231">
            <v>3140</v>
          </cell>
        </row>
        <row r="232">
          <cell r="E232">
            <v>2216710331</v>
          </cell>
          <cell r="F232">
            <v>0</v>
          </cell>
          <cell r="G232">
            <v>0</v>
          </cell>
          <cell r="H232">
            <v>106</v>
          </cell>
          <cell r="I232">
            <v>54</v>
          </cell>
          <cell r="J232">
            <v>0</v>
          </cell>
          <cell r="K232">
            <v>160</v>
          </cell>
          <cell r="L232">
            <v>0</v>
          </cell>
          <cell r="M232">
            <v>0</v>
          </cell>
          <cell r="N232">
            <v>106</v>
          </cell>
          <cell r="O232">
            <v>53</v>
          </cell>
          <cell r="P232">
            <v>0</v>
          </cell>
          <cell r="Q232">
            <v>159</v>
          </cell>
        </row>
        <row r="233">
          <cell r="E233">
            <v>2216610408</v>
          </cell>
          <cell r="F233">
            <v>0</v>
          </cell>
          <cell r="G233">
            <v>0</v>
          </cell>
          <cell r="H233">
            <v>0</v>
          </cell>
          <cell r="I233">
            <v>100</v>
          </cell>
          <cell r="J233">
            <v>0</v>
          </cell>
          <cell r="K233">
            <v>100</v>
          </cell>
          <cell r="L233">
            <v>0</v>
          </cell>
          <cell r="M233">
            <v>0</v>
          </cell>
          <cell r="N233">
            <v>0</v>
          </cell>
          <cell r="O233">
            <v>100</v>
          </cell>
          <cell r="P233">
            <v>0</v>
          </cell>
          <cell r="Q233">
            <v>100</v>
          </cell>
        </row>
        <row r="234">
          <cell r="E234">
            <v>2216910030</v>
          </cell>
          <cell r="F234">
            <v>0</v>
          </cell>
          <cell r="G234">
            <v>38</v>
          </cell>
          <cell r="H234">
            <v>12</v>
          </cell>
          <cell r="I234">
            <v>0</v>
          </cell>
          <cell r="J234">
            <v>0</v>
          </cell>
          <cell r="K234">
            <v>50</v>
          </cell>
          <cell r="L234">
            <v>0</v>
          </cell>
          <cell r="M234">
            <v>38</v>
          </cell>
          <cell r="N234">
            <v>12</v>
          </cell>
          <cell r="O234">
            <v>0</v>
          </cell>
          <cell r="P234">
            <v>0</v>
          </cell>
          <cell r="Q234">
            <v>50</v>
          </cell>
        </row>
        <row r="235">
          <cell r="E235">
            <v>2216910014</v>
          </cell>
          <cell r="F235">
            <v>0</v>
          </cell>
          <cell r="G235">
            <v>0</v>
          </cell>
          <cell r="H235">
            <v>0</v>
          </cell>
          <cell r="I235">
            <v>50</v>
          </cell>
          <cell r="J235">
            <v>0</v>
          </cell>
          <cell r="K235">
            <v>50</v>
          </cell>
          <cell r="L235">
            <v>0</v>
          </cell>
          <cell r="M235">
            <v>0</v>
          </cell>
          <cell r="N235">
            <v>0</v>
          </cell>
          <cell r="O235">
            <v>50</v>
          </cell>
          <cell r="P235">
            <v>0</v>
          </cell>
          <cell r="Q235">
            <v>50</v>
          </cell>
        </row>
        <row r="236">
          <cell r="E236">
            <v>2216710067</v>
          </cell>
          <cell r="F236">
            <v>127</v>
          </cell>
          <cell r="G236">
            <v>371</v>
          </cell>
          <cell r="H236">
            <v>0</v>
          </cell>
          <cell r="I236">
            <v>0</v>
          </cell>
          <cell r="J236">
            <v>0</v>
          </cell>
          <cell r="K236">
            <v>498</v>
          </cell>
          <cell r="L236">
            <v>124</v>
          </cell>
          <cell r="M236">
            <v>355</v>
          </cell>
          <cell r="N236">
            <v>0</v>
          </cell>
          <cell r="O236">
            <v>0</v>
          </cell>
          <cell r="P236">
            <v>0</v>
          </cell>
          <cell r="Q236">
            <v>479</v>
          </cell>
        </row>
        <row r="237">
          <cell r="E237">
            <v>2216610366</v>
          </cell>
          <cell r="F237">
            <v>0</v>
          </cell>
          <cell r="G237">
            <v>0</v>
          </cell>
          <cell r="H237">
            <v>120</v>
          </cell>
          <cell r="I237">
            <v>60</v>
          </cell>
          <cell r="J237">
            <v>0</v>
          </cell>
          <cell r="K237">
            <v>180</v>
          </cell>
          <cell r="L237">
            <v>0</v>
          </cell>
          <cell r="M237">
            <v>0</v>
          </cell>
          <cell r="N237">
            <v>120</v>
          </cell>
          <cell r="O237">
            <v>60</v>
          </cell>
          <cell r="P237">
            <v>0</v>
          </cell>
          <cell r="Q237">
            <v>180</v>
          </cell>
        </row>
        <row r="238">
          <cell r="E238">
            <v>2217410105</v>
          </cell>
          <cell r="F238">
            <v>0</v>
          </cell>
          <cell r="G238">
            <v>0</v>
          </cell>
          <cell r="H238">
            <v>90</v>
          </cell>
          <cell r="I238">
            <v>100</v>
          </cell>
          <cell r="J238">
            <v>0</v>
          </cell>
          <cell r="K238">
            <v>190</v>
          </cell>
          <cell r="L238">
            <v>0</v>
          </cell>
          <cell r="M238">
            <v>0</v>
          </cell>
          <cell r="N238">
            <v>90</v>
          </cell>
          <cell r="O238">
            <v>100</v>
          </cell>
          <cell r="P238">
            <v>0</v>
          </cell>
          <cell r="Q238">
            <v>190</v>
          </cell>
        </row>
        <row r="239">
          <cell r="E239">
            <v>2216210258</v>
          </cell>
          <cell r="F239">
            <v>0</v>
          </cell>
          <cell r="G239">
            <v>0</v>
          </cell>
          <cell r="H239">
            <v>0</v>
          </cell>
          <cell r="I239">
            <v>100</v>
          </cell>
          <cell r="J239">
            <v>0</v>
          </cell>
          <cell r="K239">
            <v>100</v>
          </cell>
          <cell r="L239">
            <v>0</v>
          </cell>
          <cell r="M239">
            <v>0</v>
          </cell>
          <cell r="N239">
            <v>0</v>
          </cell>
          <cell r="O239">
            <v>100</v>
          </cell>
          <cell r="P239">
            <v>0</v>
          </cell>
          <cell r="Q239">
            <v>100</v>
          </cell>
        </row>
        <row r="240">
          <cell r="E240">
            <v>2217410089</v>
          </cell>
          <cell r="F240">
            <v>261</v>
          </cell>
          <cell r="G240">
            <v>189</v>
          </cell>
          <cell r="H240">
            <v>0</v>
          </cell>
          <cell r="I240">
            <v>0</v>
          </cell>
          <cell r="J240">
            <v>46</v>
          </cell>
          <cell r="K240">
            <v>496</v>
          </cell>
          <cell r="L240">
            <v>261</v>
          </cell>
          <cell r="M240">
            <v>189</v>
          </cell>
          <cell r="N240">
            <v>0</v>
          </cell>
          <cell r="O240">
            <v>0</v>
          </cell>
          <cell r="P240">
            <v>46</v>
          </cell>
          <cell r="Q240">
            <v>496</v>
          </cell>
        </row>
        <row r="241">
          <cell r="E241">
            <v>2216410163</v>
          </cell>
          <cell r="F241">
            <v>0</v>
          </cell>
          <cell r="G241">
            <v>0</v>
          </cell>
          <cell r="H241">
            <v>0</v>
          </cell>
          <cell r="I241">
            <v>159</v>
          </cell>
          <cell r="J241">
            <v>0</v>
          </cell>
          <cell r="K241">
            <v>159</v>
          </cell>
          <cell r="L241">
            <v>0</v>
          </cell>
          <cell r="M241">
            <v>0</v>
          </cell>
          <cell r="N241">
            <v>0</v>
          </cell>
          <cell r="O241">
            <v>154</v>
          </cell>
          <cell r="P241">
            <v>0</v>
          </cell>
          <cell r="Q241">
            <v>154</v>
          </cell>
        </row>
        <row r="242">
          <cell r="E242">
            <v>2217310099</v>
          </cell>
          <cell r="F242">
            <v>0</v>
          </cell>
          <cell r="G242">
            <v>0</v>
          </cell>
          <cell r="H242">
            <v>100</v>
          </cell>
          <cell r="I242">
            <v>50</v>
          </cell>
          <cell r="J242">
            <v>0</v>
          </cell>
          <cell r="K242">
            <v>150</v>
          </cell>
          <cell r="L242">
            <v>0</v>
          </cell>
          <cell r="M242">
            <v>0</v>
          </cell>
          <cell r="N242">
            <v>98</v>
          </cell>
          <cell r="O242">
            <v>48</v>
          </cell>
          <cell r="P242">
            <v>0</v>
          </cell>
          <cell r="Q242">
            <v>146</v>
          </cell>
        </row>
        <row r="243">
          <cell r="E243">
            <v>2215610011</v>
          </cell>
          <cell r="F243">
            <v>0</v>
          </cell>
          <cell r="G243">
            <v>79</v>
          </cell>
          <cell r="H243">
            <v>60</v>
          </cell>
          <cell r="I243">
            <v>54</v>
          </cell>
          <cell r="J243">
            <v>6</v>
          </cell>
          <cell r="K243">
            <v>199</v>
          </cell>
          <cell r="L243">
            <v>0</v>
          </cell>
          <cell r="M243">
            <v>76</v>
          </cell>
          <cell r="N243">
            <v>59</v>
          </cell>
          <cell r="O243">
            <v>49</v>
          </cell>
          <cell r="P243">
            <v>0</v>
          </cell>
          <cell r="Q243">
            <v>184</v>
          </cell>
        </row>
        <row r="244">
          <cell r="E244">
            <v>2216110136</v>
          </cell>
          <cell r="F244">
            <v>0</v>
          </cell>
          <cell r="G244">
            <v>118</v>
          </cell>
          <cell r="H244">
            <v>84</v>
          </cell>
          <cell r="I244">
            <v>0</v>
          </cell>
          <cell r="J244">
            <v>0</v>
          </cell>
          <cell r="K244">
            <v>202</v>
          </cell>
          <cell r="L244">
            <v>0</v>
          </cell>
          <cell r="M244">
            <v>111</v>
          </cell>
          <cell r="N244">
            <v>83</v>
          </cell>
          <cell r="O244">
            <v>0</v>
          </cell>
          <cell r="P244">
            <v>0</v>
          </cell>
          <cell r="Q244">
            <v>194</v>
          </cell>
        </row>
        <row r="245">
          <cell r="E245">
            <v>2216310082</v>
          </cell>
          <cell r="F245">
            <v>0</v>
          </cell>
          <cell r="G245">
            <v>45</v>
          </cell>
          <cell r="H245">
            <v>86</v>
          </cell>
          <cell r="I245">
            <v>0</v>
          </cell>
          <cell r="J245">
            <v>0</v>
          </cell>
          <cell r="K245">
            <v>131</v>
          </cell>
          <cell r="L245">
            <v>0</v>
          </cell>
          <cell r="M245">
            <v>45</v>
          </cell>
          <cell r="N245">
            <v>70</v>
          </cell>
          <cell r="O245">
            <v>0</v>
          </cell>
          <cell r="P245">
            <v>0</v>
          </cell>
          <cell r="Q245">
            <v>115</v>
          </cell>
        </row>
        <row r="246">
          <cell r="F246">
            <v>388</v>
          </cell>
          <cell r="G246">
            <v>840</v>
          </cell>
          <cell r="H246">
            <v>658</v>
          </cell>
          <cell r="I246">
            <v>727</v>
          </cell>
          <cell r="J246">
            <v>52</v>
          </cell>
          <cell r="K246">
            <v>2665</v>
          </cell>
          <cell r="L246">
            <v>385</v>
          </cell>
          <cell r="M246">
            <v>814</v>
          </cell>
          <cell r="N246">
            <v>638</v>
          </cell>
          <cell r="O246">
            <v>714</v>
          </cell>
          <cell r="P246">
            <v>46</v>
          </cell>
          <cell r="Q246">
            <v>2597</v>
          </cell>
        </row>
        <row r="247">
          <cell r="E247">
            <v>2216910121</v>
          </cell>
          <cell r="F247">
            <v>0</v>
          </cell>
          <cell r="G247">
            <v>12</v>
          </cell>
          <cell r="H247">
            <v>0</v>
          </cell>
          <cell r="I247">
            <v>0</v>
          </cell>
          <cell r="J247">
            <v>0</v>
          </cell>
          <cell r="K247">
            <v>12</v>
          </cell>
          <cell r="L247">
            <v>0</v>
          </cell>
          <cell r="M247">
            <v>12</v>
          </cell>
          <cell r="N247">
            <v>0</v>
          </cell>
          <cell r="O247">
            <v>0</v>
          </cell>
          <cell r="P247">
            <v>0</v>
          </cell>
          <cell r="Q247">
            <v>12</v>
          </cell>
        </row>
        <row r="248">
          <cell r="E248">
            <v>2216910089</v>
          </cell>
          <cell r="F248">
            <v>0</v>
          </cell>
          <cell r="G248">
            <v>19</v>
          </cell>
          <cell r="H248">
            <v>0</v>
          </cell>
          <cell r="I248">
            <v>0</v>
          </cell>
          <cell r="J248">
            <v>0</v>
          </cell>
          <cell r="K248">
            <v>19</v>
          </cell>
          <cell r="L248">
            <v>0</v>
          </cell>
          <cell r="M248">
            <v>3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</row>
        <row r="249">
          <cell r="E249">
            <v>2216910022</v>
          </cell>
          <cell r="F249">
            <v>0</v>
          </cell>
          <cell r="G249">
            <v>1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E250">
            <v>2216910105</v>
          </cell>
          <cell r="F250">
            <v>0</v>
          </cell>
          <cell r="G250">
            <v>0</v>
          </cell>
          <cell r="H250">
            <v>0</v>
          </cell>
          <cell r="I250">
            <v>10</v>
          </cell>
          <cell r="J250">
            <v>0</v>
          </cell>
          <cell r="K250">
            <v>10</v>
          </cell>
          <cell r="L250">
            <v>0</v>
          </cell>
          <cell r="M250">
            <v>0</v>
          </cell>
          <cell r="N250">
            <v>0</v>
          </cell>
          <cell r="O250">
            <v>10</v>
          </cell>
          <cell r="P250">
            <v>0</v>
          </cell>
          <cell r="Q250">
            <v>10</v>
          </cell>
        </row>
        <row r="251">
          <cell r="E251">
            <v>2216910253</v>
          </cell>
          <cell r="F251">
            <v>0</v>
          </cell>
          <cell r="G251">
            <v>19</v>
          </cell>
          <cell r="H251">
            <v>0</v>
          </cell>
          <cell r="I251">
            <v>0</v>
          </cell>
          <cell r="J251">
            <v>0</v>
          </cell>
          <cell r="K251">
            <v>19</v>
          </cell>
          <cell r="L251">
            <v>0</v>
          </cell>
          <cell r="M251">
            <v>19</v>
          </cell>
          <cell r="N251">
            <v>0</v>
          </cell>
          <cell r="O251">
            <v>0</v>
          </cell>
          <cell r="P251">
            <v>0</v>
          </cell>
          <cell r="Q251">
            <v>19</v>
          </cell>
        </row>
        <row r="252">
          <cell r="E252">
            <v>2217410014</v>
          </cell>
          <cell r="F252">
            <v>0</v>
          </cell>
          <cell r="G252">
            <v>0</v>
          </cell>
          <cell r="H252">
            <v>15</v>
          </cell>
          <cell r="I252">
            <v>0</v>
          </cell>
          <cell r="J252">
            <v>0</v>
          </cell>
          <cell r="K252">
            <v>15</v>
          </cell>
          <cell r="L252">
            <v>0</v>
          </cell>
          <cell r="M252">
            <v>0</v>
          </cell>
          <cell r="N252">
            <v>15</v>
          </cell>
          <cell r="O252">
            <v>0</v>
          </cell>
          <cell r="P252">
            <v>0</v>
          </cell>
          <cell r="Q252">
            <v>15</v>
          </cell>
        </row>
        <row r="253">
          <cell r="E253">
            <v>2217410048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2</v>
          </cell>
          <cell r="K253">
            <v>2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E254">
            <v>2216210175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2</v>
          </cell>
          <cell r="K254">
            <v>2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E255">
            <v>2216210225</v>
          </cell>
          <cell r="F255">
            <v>0</v>
          </cell>
          <cell r="G255">
            <v>10</v>
          </cell>
          <cell r="H255">
            <v>0</v>
          </cell>
          <cell r="I255">
            <v>0</v>
          </cell>
          <cell r="J255">
            <v>0</v>
          </cell>
          <cell r="K255">
            <v>10</v>
          </cell>
          <cell r="L255">
            <v>0</v>
          </cell>
          <cell r="M255">
            <v>7</v>
          </cell>
          <cell r="N255">
            <v>0</v>
          </cell>
          <cell r="O255">
            <v>0</v>
          </cell>
          <cell r="P255">
            <v>0</v>
          </cell>
          <cell r="Q255">
            <v>7</v>
          </cell>
        </row>
        <row r="256">
          <cell r="E256">
            <v>2216210274</v>
          </cell>
          <cell r="F256">
            <v>0</v>
          </cell>
          <cell r="G256">
            <v>17</v>
          </cell>
          <cell r="H256">
            <v>0</v>
          </cell>
          <cell r="I256">
            <v>0</v>
          </cell>
          <cell r="J256">
            <v>0</v>
          </cell>
          <cell r="K256">
            <v>17</v>
          </cell>
          <cell r="L256">
            <v>0</v>
          </cell>
          <cell r="M256">
            <v>8</v>
          </cell>
          <cell r="N256">
            <v>0</v>
          </cell>
          <cell r="O256">
            <v>0</v>
          </cell>
          <cell r="P256">
            <v>0</v>
          </cell>
          <cell r="Q256">
            <v>8</v>
          </cell>
        </row>
        <row r="257">
          <cell r="E257">
            <v>2217400262</v>
          </cell>
          <cell r="F257">
            <v>0</v>
          </cell>
          <cell r="G257">
            <v>12</v>
          </cell>
          <cell r="H257">
            <v>0</v>
          </cell>
          <cell r="I257">
            <v>0</v>
          </cell>
          <cell r="J257">
            <v>0</v>
          </cell>
          <cell r="K257">
            <v>12</v>
          </cell>
          <cell r="L257">
            <v>0</v>
          </cell>
          <cell r="M257">
            <v>12</v>
          </cell>
          <cell r="N257">
            <v>0</v>
          </cell>
          <cell r="O257">
            <v>0</v>
          </cell>
          <cell r="P257">
            <v>0</v>
          </cell>
          <cell r="Q257">
            <v>12</v>
          </cell>
        </row>
        <row r="258">
          <cell r="E258">
            <v>2217310123</v>
          </cell>
          <cell r="F258">
            <v>0</v>
          </cell>
          <cell r="G258">
            <v>15</v>
          </cell>
          <cell r="H258">
            <v>0</v>
          </cell>
          <cell r="I258">
            <v>0</v>
          </cell>
          <cell r="J258">
            <v>0</v>
          </cell>
          <cell r="K258">
            <v>15</v>
          </cell>
          <cell r="L258">
            <v>0</v>
          </cell>
          <cell r="M258">
            <v>14</v>
          </cell>
          <cell r="N258">
            <v>0</v>
          </cell>
          <cell r="O258">
            <v>0</v>
          </cell>
          <cell r="P258">
            <v>0</v>
          </cell>
          <cell r="Q258">
            <v>14</v>
          </cell>
        </row>
        <row r="259">
          <cell r="E259">
            <v>2217300074</v>
          </cell>
          <cell r="F259">
            <v>0</v>
          </cell>
          <cell r="G259">
            <v>3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</row>
        <row r="260">
          <cell r="E260">
            <v>2216110185</v>
          </cell>
          <cell r="F260">
            <v>0</v>
          </cell>
          <cell r="G260">
            <v>19</v>
          </cell>
          <cell r="H260">
            <v>0</v>
          </cell>
          <cell r="I260">
            <v>0</v>
          </cell>
          <cell r="J260">
            <v>0</v>
          </cell>
          <cell r="K260">
            <v>19</v>
          </cell>
          <cell r="L260">
            <v>0</v>
          </cell>
          <cell r="M260">
            <v>19</v>
          </cell>
          <cell r="N260">
            <v>0</v>
          </cell>
          <cell r="O260">
            <v>0</v>
          </cell>
          <cell r="P260">
            <v>0</v>
          </cell>
          <cell r="Q260">
            <v>19</v>
          </cell>
        </row>
        <row r="261">
          <cell r="E261">
            <v>2216110235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4</v>
          </cell>
          <cell r="K261">
            <v>4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F262">
            <v>0</v>
          </cell>
          <cell r="G262">
            <v>127</v>
          </cell>
          <cell r="H262">
            <v>15</v>
          </cell>
          <cell r="I262">
            <v>10</v>
          </cell>
          <cell r="J262">
            <v>8</v>
          </cell>
          <cell r="K262">
            <v>160</v>
          </cell>
          <cell r="L262">
            <v>0</v>
          </cell>
          <cell r="M262">
            <v>95</v>
          </cell>
          <cell r="N262">
            <v>15</v>
          </cell>
          <cell r="O262">
            <v>10</v>
          </cell>
          <cell r="P262">
            <v>0</v>
          </cell>
          <cell r="Q262">
            <v>120</v>
          </cell>
        </row>
        <row r="263">
          <cell r="F263">
            <v>388</v>
          </cell>
          <cell r="G263">
            <v>967</v>
          </cell>
          <cell r="H263">
            <v>673</v>
          </cell>
          <cell r="I263">
            <v>737</v>
          </cell>
          <cell r="J263">
            <v>60</v>
          </cell>
          <cell r="K263">
            <v>2825</v>
          </cell>
          <cell r="L263">
            <v>385</v>
          </cell>
          <cell r="M263">
            <v>909</v>
          </cell>
          <cell r="N263">
            <v>653</v>
          </cell>
          <cell r="O263">
            <v>724</v>
          </cell>
          <cell r="P263">
            <v>46</v>
          </cell>
          <cell r="Q263">
            <v>2717</v>
          </cell>
        </row>
        <row r="264">
          <cell r="E264">
            <v>2217110069</v>
          </cell>
          <cell r="F264">
            <v>20</v>
          </cell>
          <cell r="G264">
            <v>320</v>
          </cell>
          <cell r="H264">
            <v>60</v>
          </cell>
          <cell r="I264">
            <v>0</v>
          </cell>
          <cell r="J264">
            <v>0</v>
          </cell>
          <cell r="K264">
            <v>400</v>
          </cell>
          <cell r="L264">
            <v>19</v>
          </cell>
          <cell r="M264">
            <v>260</v>
          </cell>
          <cell r="N264">
            <v>58</v>
          </cell>
          <cell r="O264">
            <v>0</v>
          </cell>
          <cell r="P264">
            <v>0</v>
          </cell>
          <cell r="Q264">
            <v>337</v>
          </cell>
        </row>
        <row r="265">
          <cell r="E265">
            <v>2217110507</v>
          </cell>
          <cell r="F265">
            <v>0</v>
          </cell>
          <cell r="G265">
            <v>0</v>
          </cell>
          <cell r="H265">
            <v>0</v>
          </cell>
          <cell r="I265">
            <v>58</v>
          </cell>
          <cell r="J265">
            <v>0</v>
          </cell>
          <cell r="K265">
            <v>58</v>
          </cell>
          <cell r="L265">
            <v>0</v>
          </cell>
          <cell r="M265">
            <v>0</v>
          </cell>
          <cell r="N265">
            <v>0</v>
          </cell>
          <cell r="O265">
            <v>58</v>
          </cell>
          <cell r="P265">
            <v>0</v>
          </cell>
          <cell r="Q265">
            <v>58</v>
          </cell>
        </row>
        <row r="266">
          <cell r="E266">
            <v>2217110861</v>
          </cell>
          <cell r="F266">
            <v>527</v>
          </cell>
          <cell r="G266">
            <v>223</v>
          </cell>
          <cell r="H266">
            <v>0</v>
          </cell>
          <cell r="I266">
            <v>0</v>
          </cell>
          <cell r="J266">
            <v>0</v>
          </cell>
          <cell r="K266">
            <v>750</v>
          </cell>
          <cell r="L266">
            <v>527</v>
          </cell>
          <cell r="M266">
            <v>223</v>
          </cell>
          <cell r="N266">
            <v>0</v>
          </cell>
          <cell r="O266">
            <v>0</v>
          </cell>
          <cell r="P266">
            <v>0</v>
          </cell>
          <cell r="Q266">
            <v>750</v>
          </cell>
        </row>
        <row r="267">
          <cell r="E267">
            <v>2217110465</v>
          </cell>
          <cell r="F267">
            <v>432</v>
          </cell>
          <cell r="G267">
            <v>168</v>
          </cell>
          <cell r="H267">
            <v>0</v>
          </cell>
          <cell r="I267">
            <v>0</v>
          </cell>
          <cell r="J267">
            <v>0</v>
          </cell>
          <cell r="K267">
            <v>600</v>
          </cell>
          <cell r="L267">
            <v>422</v>
          </cell>
          <cell r="M267">
            <v>155</v>
          </cell>
          <cell r="N267">
            <v>0</v>
          </cell>
          <cell r="O267">
            <v>0</v>
          </cell>
          <cell r="P267">
            <v>0</v>
          </cell>
          <cell r="Q267">
            <v>577</v>
          </cell>
        </row>
        <row r="268">
          <cell r="E268">
            <v>2217111802</v>
          </cell>
          <cell r="F268">
            <v>0</v>
          </cell>
          <cell r="G268">
            <v>0</v>
          </cell>
          <cell r="H268">
            <v>225</v>
          </cell>
          <cell r="I268">
            <v>0</v>
          </cell>
          <cell r="J268">
            <v>0</v>
          </cell>
          <cell r="K268">
            <v>225</v>
          </cell>
          <cell r="L268">
            <v>0</v>
          </cell>
          <cell r="M268">
            <v>0</v>
          </cell>
          <cell r="N268">
            <v>224</v>
          </cell>
          <cell r="O268">
            <v>0</v>
          </cell>
          <cell r="P268">
            <v>0</v>
          </cell>
          <cell r="Q268">
            <v>224</v>
          </cell>
        </row>
        <row r="269">
          <cell r="E269">
            <v>2217112008</v>
          </cell>
          <cell r="F269">
            <v>0</v>
          </cell>
          <cell r="G269">
            <v>0</v>
          </cell>
          <cell r="H269">
            <v>0</v>
          </cell>
          <cell r="I269">
            <v>118</v>
          </cell>
          <cell r="J269">
            <v>0</v>
          </cell>
          <cell r="K269">
            <v>118</v>
          </cell>
          <cell r="L269">
            <v>0</v>
          </cell>
          <cell r="M269">
            <v>0</v>
          </cell>
          <cell r="N269">
            <v>0</v>
          </cell>
          <cell r="O269">
            <v>118</v>
          </cell>
          <cell r="P269">
            <v>0</v>
          </cell>
          <cell r="Q269">
            <v>118</v>
          </cell>
        </row>
        <row r="270">
          <cell r="E270">
            <v>2217210851</v>
          </cell>
          <cell r="F270">
            <v>0</v>
          </cell>
          <cell r="G270">
            <v>44</v>
          </cell>
          <cell r="H270">
            <v>0</v>
          </cell>
          <cell r="I270">
            <v>0</v>
          </cell>
          <cell r="J270">
            <v>0</v>
          </cell>
          <cell r="K270">
            <v>44</v>
          </cell>
          <cell r="L270">
            <v>0</v>
          </cell>
          <cell r="M270">
            <v>32</v>
          </cell>
          <cell r="N270">
            <v>0</v>
          </cell>
          <cell r="O270">
            <v>0</v>
          </cell>
          <cell r="P270">
            <v>0</v>
          </cell>
          <cell r="Q270">
            <v>32</v>
          </cell>
        </row>
        <row r="271">
          <cell r="E271">
            <v>2219610488</v>
          </cell>
          <cell r="F271">
            <v>482</v>
          </cell>
          <cell r="G271">
            <v>94</v>
          </cell>
          <cell r="H271">
            <v>0</v>
          </cell>
          <cell r="I271">
            <v>0</v>
          </cell>
          <cell r="J271">
            <v>0</v>
          </cell>
          <cell r="K271">
            <v>576</v>
          </cell>
          <cell r="L271">
            <v>482</v>
          </cell>
          <cell r="M271">
            <v>94</v>
          </cell>
          <cell r="N271">
            <v>0</v>
          </cell>
          <cell r="O271">
            <v>0</v>
          </cell>
          <cell r="P271">
            <v>0</v>
          </cell>
          <cell r="Q271">
            <v>576</v>
          </cell>
        </row>
        <row r="272">
          <cell r="E272">
            <v>2217110440</v>
          </cell>
          <cell r="F272">
            <v>6</v>
          </cell>
          <cell r="G272">
            <v>306</v>
          </cell>
          <cell r="H272">
            <v>0</v>
          </cell>
          <cell r="I272">
            <v>0</v>
          </cell>
          <cell r="J272">
            <v>0</v>
          </cell>
          <cell r="K272">
            <v>312</v>
          </cell>
          <cell r="L272">
            <v>6</v>
          </cell>
          <cell r="M272">
            <v>306</v>
          </cell>
          <cell r="N272">
            <v>0</v>
          </cell>
          <cell r="O272">
            <v>0</v>
          </cell>
          <cell r="P272">
            <v>0</v>
          </cell>
          <cell r="Q272">
            <v>312</v>
          </cell>
        </row>
        <row r="273">
          <cell r="E273">
            <v>2217111703</v>
          </cell>
          <cell r="F273">
            <v>0</v>
          </cell>
          <cell r="G273">
            <v>107</v>
          </cell>
          <cell r="H273">
            <v>32</v>
          </cell>
          <cell r="I273">
            <v>60</v>
          </cell>
          <cell r="J273">
            <v>0</v>
          </cell>
          <cell r="K273">
            <v>199</v>
          </cell>
          <cell r="L273">
            <v>0</v>
          </cell>
          <cell r="M273">
            <v>102</v>
          </cell>
          <cell r="N273">
            <v>31</v>
          </cell>
          <cell r="O273">
            <v>60</v>
          </cell>
          <cell r="P273">
            <v>0</v>
          </cell>
          <cell r="Q273">
            <v>193</v>
          </cell>
        </row>
        <row r="274">
          <cell r="E274">
            <v>2217110549</v>
          </cell>
          <cell r="F274">
            <v>0</v>
          </cell>
          <cell r="G274">
            <v>0</v>
          </cell>
          <cell r="H274">
            <v>0</v>
          </cell>
          <cell r="I274">
            <v>158</v>
          </cell>
          <cell r="J274">
            <v>0</v>
          </cell>
          <cell r="K274">
            <v>158</v>
          </cell>
          <cell r="L274">
            <v>0</v>
          </cell>
          <cell r="M274">
            <v>0</v>
          </cell>
          <cell r="N274">
            <v>0</v>
          </cell>
          <cell r="O274">
            <v>150</v>
          </cell>
          <cell r="P274">
            <v>0</v>
          </cell>
          <cell r="Q274">
            <v>150</v>
          </cell>
        </row>
        <row r="275">
          <cell r="E275">
            <v>2217110838</v>
          </cell>
          <cell r="F275">
            <v>0</v>
          </cell>
          <cell r="G275">
            <v>60</v>
          </cell>
          <cell r="H275">
            <v>0</v>
          </cell>
          <cell r="I275">
            <v>0</v>
          </cell>
          <cell r="J275">
            <v>0</v>
          </cell>
          <cell r="K275">
            <v>60</v>
          </cell>
          <cell r="L275">
            <v>0</v>
          </cell>
          <cell r="M275">
            <v>60</v>
          </cell>
          <cell r="N275">
            <v>0</v>
          </cell>
          <cell r="O275">
            <v>0</v>
          </cell>
          <cell r="P275">
            <v>0</v>
          </cell>
          <cell r="Q275">
            <v>60</v>
          </cell>
        </row>
        <row r="276">
          <cell r="E276">
            <v>2217112016</v>
          </cell>
          <cell r="F276">
            <v>0</v>
          </cell>
          <cell r="G276">
            <v>0</v>
          </cell>
          <cell r="H276">
            <v>80</v>
          </cell>
          <cell r="I276">
            <v>0</v>
          </cell>
          <cell r="J276">
            <v>0</v>
          </cell>
          <cell r="K276">
            <v>80</v>
          </cell>
          <cell r="L276">
            <v>0</v>
          </cell>
          <cell r="M276">
            <v>0</v>
          </cell>
          <cell r="N276">
            <v>68</v>
          </cell>
          <cell r="O276">
            <v>0</v>
          </cell>
          <cell r="P276">
            <v>0</v>
          </cell>
          <cell r="Q276">
            <v>68</v>
          </cell>
        </row>
        <row r="277">
          <cell r="E277">
            <v>2217110432</v>
          </cell>
          <cell r="F277">
            <v>0</v>
          </cell>
          <cell r="G277">
            <v>87</v>
          </cell>
          <cell r="H277">
            <v>106</v>
          </cell>
          <cell r="I277">
            <v>116</v>
          </cell>
          <cell r="J277">
            <v>0</v>
          </cell>
          <cell r="K277">
            <v>309</v>
          </cell>
          <cell r="L277">
            <v>0</v>
          </cell>
          <cell r="M277">
            <v>85</v>
          </cell>
          <cell r="N277">
            <v>106</v>
          </cell>
          <cell r="O277">
            <v>116</v>
          </cell>
          <cell r="P277">
            <v>0</v>
          </cell>
          <cell r="Q277">
            <v>307</v>
          </cell>
        </row>
        <row r="278">
          <cell r="E278">
            <v>2217210117</v>
          </cell>
          <cell r="F278">
            <v>0</v>
          </cell>
          <cell r="G278">
            <v>50</v>
          </cell>
          <cell r="H278">
            <v>100</v>
          </cell>
          <cell r="I278">
            <v>0</v>
          </cell>
          <cell r="J278">
            <v>0</v>
          </cell>
          <cell r="K278">
            <v>150</v>
          </cell>
          <cell r="L278">
            <v>0</v>
          </cell>
          <cell r="M278">
            <v>50</v>
          </cell>
          <cell r="N278">
            <v>77</v>
          </cell>
          <cell r="O278">
            <v>0</v>
          </cell>
          <cell r="P278">
            <v>0</v>
          </cell>
          <cell r="Q278">
            <v>127</v>
          </cell>
        </row>
        <row r="279">
          <cell r="E279">
            <v>2217210646</v>
          </cell>
          <cell r="F279">
            <v>0</v>
          </cell>
          <cell r="G279">
            <v>0</v>
          </cell>
          <cell r="H279">
            <v>0</v>
          </cell>
          <cell r="I279">
            <v>230</v>
          </cell>
          <cell r="J279">
            <v>0</v>
          </cell>
          <cell r="K279">
            <v>230</v>
          </cell>
          <cell r="L279">
            <v>0</v>
          </cell>
          <cell r="M279">
            <v>0</v>
          </cell>
          <cell r="N279">
            <v>0</v>
          </cell>
          <cell r="O279">
            <v>229</v>
          </cell>
          <cell r="P279">
            <v>0</v>
          </cell>
          <cell r="Q279">
            <v>229</v>
          </cell>
        </row>
        <row r="280">
          <cell r="E280">
            <v>2217160205</v>
          </cell>
          <cell r="F280">
            <v>498</v>
          </cell>
          <cell r="G280">
            <v>121</v>
          </cell>
          <cell r="H280">
            <v>27</v>
          </cell>
          <cell r="I280">
            <v>170</v>
          </cell>
          <cell r="J280">
            <v>0</v>
          </cell>
          <cell r="K280">
            <v>816</v>
          </cell>
          <cell r="L280">
            <v>485</v>
          </cell>
          <cell r="M280">
            <v>121</v>
          </cell>
          <cell r="N280">
            <v>27</v>
          </cell>
          <cell r="O280">
            <v>142</v>
          </cell>
          <cell r="P280">
            <v>0</v>
          </cell>
          <cell r="Q280">
            <v>775</v>
          </cell>
        </row>
        <row r="281">
          <cell r="E281">
            <v>2218110043</v>
          </cell>
          <cell r="F281">
            <v>0</v>
          </cell>
          <cell r="G281">
            <v>0</v>
          </cell>
          <cell r="H281">
            <v>0</v>
          </cell>
          <cell r="I281">
            <v>99</v>
          </cell>
          <cell r="J281">
            <v>0</v>
          </cell>
          <cell r="K281">
            <v>99</v>
          </cell>
          <cell r="L281">
            <v>0</v>
          </cell>
          <cell r="M281">
            <v>0</v>
          </cell>
          <cell r="N281">
            <v>0</v>
          </cell>
          <cell r="O281">
            <v>96</v>
          </cell>
          <cell r="P281">
            <v>0</v>
          </cell>
          <cell r="Q281">
            <v>96</v>
          </cell>
        </row>
        <row r="282">
          <cell r="E282">
            <v>2217210059</v>
          </cell>
          <cell r="F282">
            <v>0</v>
          </cell>
          <cell r="G282">
            <v>0</v>
          </cell>
          <cell r="H282">
            <v>0</v>
          </cell>
          <cell r="I282">
            <v>142</v>
          </cell>
          <cell r="J282">
            <v>0</v>
          </cell>
          <cell r="K282">
            <v>142</v>
          </cell>
          <cell r="L282">
            <v>0</v>
          </cell>
          <cell r="M282">
            <v>0</v>
          </cell>
          <cell r="N282">
            <v>0</v>
          </cell>
          <cell r="O282">
            <v>142</v>
          </cell>
          <cell r="P282">
            <v>0</v>
          </cell>
          <cell r="Q282">
            <v>142</v>
          </cell>
        </row>
        <row r="283">
          <cell r="E283">
            <v>2218310262</v>
          </cell>
          <cell r="F283">
            <v>0</v>
          </cell>
          <cell r="G283">
            <v>0</v>
          </cell>
          <cell r="H283">
            <v>42</v>
          </cell>
          <cell r="I283">
            <v>96</v>
          </cell>
          <cell r="J283">
            <v>0</v>
          </cell>
          <cell r="K283">
            <v>138</v>
          </cell>
          <cell r="L283">
            <v>0</v>
          </cell>
          <cell r="M283">
            <v>0</v>
          </cell>
          <cell r="N283">
            <v>34</v>
          </cell>
          <cell r="O283">
            <v>89</v>
          </cell>
          <cell r="P283">
            <v>0</v>
          </cell>
          <cell r="Q283">
            <v>123</v>
          </cell>
        </row>
        <row r="284">
          <cell r="E284">
            <v>2217210471</v>
          </cell>
          <cell r="F284">
            <v>0</v>
          </cell>
          <cell r="G284">
            <v>95</v>
          </cell>
          <cell r="H284">
            <v>100</v>
          </cell>
          <cell r="I284">
            <v>104</v>
          </cell>
          <cell r="J284">
            <v>0</v>
          </cell>
          <cell r="K284">
            <v>299</v>
          </cell>
          <cell r="L284">
            <v>0</v>
          </cell>
          <cell r="M284">
            <v>77</v>
          </cell>
          <cell r="N284">
            <v>97</v>
          </cell>
          <cell r="O284">
            <v>96</v>
          </cell>
          <cell r="P284">
            <v>0</v>
          </cell>
          <cell r="Q284">
            <v>270</v>
          </cell>
        </row>
        <row r="285">
          <cell r="E285">
            <v>2219810088</v>
          </cell>
          <cell r="F285">
            <v>0</v>
          </cell>
          <cell r="G285">
            <v>32</v>
          </cell>
          <cell r="H285">
            <v>0</v>
          </cell>
          <cell r="I285">
            <v>226</v>
          </cell>
          <cell r="J285">
            <v>0</v>
          </cell>
          <cell r="K285">
            <v>258</v>
          </cell>
          <cell r="L285">
            <v>0</v>
          </cell>
          <cell r="M285">
            <v>32</v>
          </cell>
          <cell r="N285">
            <v>0</v>
          </cell>
          <cell r="O285">
            <v>226</v>
          </cell>
          <cell r="P285">
            <v>0</v>
          </cell>
          <cell r="Q285">
            <v>258</v>
          </cell>
        </row>
        <row r="286">
          <cell r="E286">
            <v>2217110051</v>
          </cell>
          <cell r="F286">
            <v>12</v>
          </cell>
          <cell r="G286">
            <v>300</v>
          </cell>
          <cell r="H286">
            <v>0</v>
          </cell>
          <cell r="I286">
            <v>0</v>
          </cell>
          <cell r="J286">
            <v>0</v>
          </cell>
          <cell r="K286">
            <v>312</v>
          </cell>
          <cell r="L286">
            <v>12</v>
          </cell>
          <cell r="M286">
            <v>272</v>
          </cell>
          <cell r="N286">
            <v>0</v>
          </cell>
          <cell r="O286">
            <v>0</v>
          </cell>
          <cell r="P286">
            <v>0</v>
          </cell>
          <cell r="Q286">
            <v>284</v>
          </cell>
        </row>
        <row r="287">
          <cell r="E287">
            <v>2216510061</v>
          </cell>
          <cell r="F287">
            <v>0</v>
          </cell>
          <cell r="G287">
            <v>0</v>
          </cell>
          <cell r="H287">
            <v>110</v>
          </cell>
          <cell r="I287">
            <v>55</v>
          </cell>
          <cell r="J287">
            <v>0</v>
          </cell>
          <cell r="K287">
            <v>165</v>
          </cell>
          <cell r="L287">
            <v>0</v>
          </cell>
          <cell r="M287">
            <v>0</v>
          </cell>
          <cell r="N287">
            <v>96</v>
          </cell>
          <cell r="O287">
            <v>50</v>
          </cell>
          <cell r="P287">
            <v>0</v>
          </cell>
          <cell r="Q287">
            <v>146</v>
          </cell>
        </row>
        <row r="288">
          <cell r="E288">
            <v>2216610135</v>
          </cell>
          <cell r="F288">
            <v>0</v>
          </cell>
          <cell r="G288">
            <v>36</v>
          </cell>
          <cell r="H288">
            <v>0</v>
          </cell>
          <cell r="I288">
            <v>0</v>
          </cell>
          <cell r="J288">
            <v>0</v>
          </cell>
          <cell r="K288">
            <v>36</v>
          </cell>
          <cell r="L288">
            <v>0</v>
          </cell>
          <cell r="M288">
            <v>35</v>
          </cell>
          <cell r="N288">
            <v>0</v>
          </cell>
          <cell r="O288">
            <v>0</v>
          </cell>
          <cell r="P288">
            <v>0</v>
          </cell>
          <cell r="Q288">
            <v>35</v>
          </cell>
        </row>
        <row r="289">
          <cell r="E289">
            <v>2218410179</v>
          </cell>
          <cell r="F289">
            <v>0</v>
          </cell>
          <cell r="G289">
            <v>49</v>
          </cell>
          <cell r="H289">
            <v>40</v>
          </cell>
          <cell r="I289">
            <v>44</v>
          </cell>
          <cell r="J289">
            <v>0</v>
          </cell>
          <cell r="K289">
            <v>133</v>
          </cell>
          <cell r="L289">
            <v>0</v>
          </cell>
          <cell r="M289">
            <v>37</v>
          </cell>
          <cell r="N289">
            <v>31</v>
          </cell>
          <cell r="O289">
            <v>39</v>
          </cell>
          <cell r="P289">
            <v>0</v>
          </cell>
          <cell r="Q289">
            <v>107</v>
          </cell>
        </row>
        <row r="290">
          <cell r="E290">
            <v>2218410138</v>
          </cell>
          <cell r="F290">
            <v>0</v>
          </cell>
          <cell r="G290">
            <v>103</v>
          </cell>
          <cell r="H290">
            <v>0</v>
          </cell>
          <cell r="I290">
            <v>0</v>
          </cell>
          <cell r="J290">
            <v>93</v>
          </cell>
          <cell r="K290">
            <v>196</v>
          </cell>
          <cell r="L290">
            <v>0</v>
          </cell>
          <cell r="M290">
            <v>70</v>
          </cell>
          <cell r="N290">
            <v>0</v>
          </cell>
          <cell r="O290">
            <v>0</v>
          </cell>
          <cell r="P290">
            <v>0</v>
          </cell>
          <cell r="Q290">
            <v>70</v>
          </cell>
        </row>
        <row r="291">
          <cell r="F291">
            <v>1977</v>
          </cell>
          <cell r="G291">
            <v>2195</v>
          </cell>
          <cell r="H291">
            <v>922</v>
          </cell>
          <cell r="I291">
            <v>1676</v>
          </cell>
          <cell r="J291">
            <v>93</v>
          </cell>
          <cell r="K291">
            <v>6863</v>
          </cell>
          <cell r="L291">
            <v>1953</v>
          </cell>
          <cell r="M291">
            <v>2011</v>
          </cell>
          <cell r="N291">
            <v>849</v>
          </cell>
          <cell r="O291">
            <v>1611</v>
          </cell>
          <cell r="P291">
            <v>0</v>
          </cell>
          <cell r="Q291">
            <v>6424</v>
          </cell>
        </row>
        <row r="292">
          <cell r="E292">
            <v>2290000124</v>
          </cell>
          <cell r="F292">
            <v>0</v>
          </cell>
          <cell r="G292">
            <v>0</v>
          </cell>
          <cell r="H292">
            <v>0</v>
          </cell>
          <cell r="I292">
            <v>6</v>
          </cell>
          <cell r="J292">
            <v>0</v>
          </cell>
          <cell r="K292">
            <v>6</v>
          </cell>
          <cell r="L292">
            <v>0</v>
          </cell>
          <cell r="M292">
            <v>0</v>
          </cell>
          <cell r="N292">
            <v>0</v>
          </cell>
          <cell r="O292">
            <v>6</v>
          </cell>
          <cell r="P292">
            <v>0</v>
          </cell>
          <cell r="Q292">
            <v>6</v>
          </cell>
        </row>
        <row r="293">
          <cell r="E293">
            <v>2217111588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3</v>
          </cell>
          <cell r="K293">
            <v>3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E294">
            <v>2217112271</v>
          </cell>
          <cell r="F294">
            <v>0</v>
          </cell>
          <cell r="G294">
            <v>0</v>
          </cell>
          <cell r="H294">
            <v>14</v>
          </cell>
          <cell r="I294">
            <v>0</v>
          </cell>
          <cell r="J294">
            <v>0</v>
          </cell>
          <cell r="K294">
            <v>14</v>
          </cell>
          <cell r="L294">
            <v>0</v>
          </cell>
          <cell r="M294">
            <v>0</v>
          </cell>
          <cell r="N294">
            <v>12</v>
          </cell>
          <cell r="O294">
            <v>0</v>
          </cell>
          <cell r="P294">
            <v>0</v>
          </cell>
          <cell r="Q294">
            <v>12</v>
          </cell>
        </row>
        <row r="295">
          <cell r="E295">
            <v>2217111901</v>
          </cell>
          <cell r="F295">
            <v>0</v>
          </cell>
          <cell r="G295">
            <v>19</v>
          </cell>
          <cell r="H295">
            <v>0</v>
          </cell>
          <cell r="I295">
            <v>0</v>
          </cell>
          <cell r="J295">
            <v>0</v>
          </cell>
          <cell r="K295">
            <v>19</v>
          </cell>
          <cell r="L295">
            <v>0</v>
          </cell>
          <cell r="M295">
            <v>19</v>
          </cell>
          <cell r="N295">
            <v>0</v>
          </cell>
          <cell r="O295">
            <v>0</v>
          </cell>
          <cell r="P295">
            <v>0</v>
          </cell>
          <cell r="Q295">
            <v>19</v>
          </cell>
        </row>
        <row r="296">
          <cell r="E296">
            <v>2217112164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3</v>
          </cell>
          <cell r="K296">
            <v>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E297">
            <v>2217211057</v>
          </cell>
          <cell r="F297">
            <v>0</v>
          </cell>
          <cell r="G297">
            <v>0</v>
          </cell>
          <cell r="H297">
            <v>19</v>
          </cell>
          <cell r="I297">
            <v>0</v>
          </cell>
          <cell r="J297">
            <v>0</v>
          </cell>
          <cell r="K297">
            <v>19</v>
          </cell>
          <cell r="L297">
            <v>0</v>
          </cell>
          <cell r="M297">
            <v>0</v>
          </cell>
          <cell r="N297">
            <v>19</v>
          </cell>
          <cell r="O297">
            <v>0</v>
          </cell>
          <cell r="P297">
            <v>0</v>
          </cell>
          <cell r="Q297">
            <v>19</v>
          </cell>
        </row>
        <row r="298">
          <cell r="E298">
            <v>2217111489</v>
          </cell>
          <cell r="F298">
            <v>0</v>
          </cell>
          <cell r="G298">
            <v>3</v>
          </cell>
          <cell r="H298">
            <v>0</v>
          </cell>
          <cell r="I298">
            <v>0</v>
          </cell>
          <cell r="J298">
            <v>0</v>
          </cell>
          <cell r="K298">
            <v>3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E299">
            <v>2217200761</v>
          </cell>
          <cell r="F299">
            <v>0</v>
          </cell>
          <cell r="G299">
            <v>8</v>
          </cell>
          <cell r="H299">
            <v>0</v>
          </cell>
          <cell r="I299">
            <v>0</v>
          </cell>
          <cell r="J299">
            <v>0</v>
          </cell>
          <cell r="K299">
            <v>8</v>
          </cell>
          <cell r="L299">
            <v>0</v>
          </cell>
          <cell r="M299">
            <v>2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</row>
        <row r="300">
          <cell r="E300">
            <v>2217211081</v>
          </cell>
          <cell r="F300">
            <v>0</v>
          </cell>
          <cell r="G300">
            <v>12</v>
          </cell>
          <cell r="H300">
            <v>0</v>
          </cell>
          <cell r="I300">
            <v>0</v>
          </cell>
          <cell r="J300">
            <v>0</v>
          </cell>
          <cell r="K300">
            <v>12</v>
          </cell>
          <cell r="L300">
            <v>0</v>
          </cell>
          <cell r="M300">
            <v>12</v>
          </cell>
          <cell r="N300">
            <v>0</v>
          </cell>
          <cell r="O300">
            <v>0</v>
          </cell>
          <cell r="P300">
            <v>0</v>
          </cell>
          <cell r="Q300">
            <v>12</v>
          </cell>
        </row>
        <row r="301">
          <cell r="E301">
            <v>2217104237</v>
          </cell>
          <cell r="F301">
            <v>0</v>
          </cell>
          <cell r="G301">
            <v>4</v>
          </cell>
          <cell r="H301">
            <v>0</v>
          </cell>
          <cell r="I301">
            <v>0</v>
          </cell>
          <cell r="J301">
            <v>0</v>
          </cell>
          <cell r="K301">
            <v>4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E302">
            <v>2217110945</v>
          </cell>
          <cell r="F302">
            <v>0</v>
          </cell>
          <cell r="G302">
            <v>9</v>
          </cell>
          <cell r="H302">
            <v>0</v>
          </cell>
          <cell r="I302">
            <v>0</v>
          </cell>
          <cell r="J302">
            <v>0</v>
          </cell>
          <cell r="K302">
            <v>9</v>
          </cell>
          <cell r="L302">
            <v>0</v>
          </cell>
          <cell r="M302">
            <v>9</v>
          </cell>
          <cell r="N302">
            <v>0</v>
          </cell>
          <cell r="O302">
            <v>0</v>
          </cell>
          <cell r="P302">
            <v>0</v>
          </cell>
          <cell r="Q302">
            <v>9</v>
          </cell>
        </row>
        <row r="303">
          <cell r="E303">
            <v>2217112123</v>
          </cell>
          <cell r="F303">
            <v>0</v>
          </cell>
          <cell r="G303">
            <v>3</v>
          </cell>
          <cell r="H303">
            <v>0</v>
          </cell>
          <cell r="I303">
            <v>0</v>
          </cell>
          <cell r="J303">
            <v>0</v>
          </cell>
          <cell r="K303">
            <v>3</v>
          </cell>
          <cell r="L303">
            <v>0</v>
          </cell>
          <cell r="M303">
            <v>3</v>
          </cell>
          <cell r="N303">
            <v>0</v>
          </cell>
          <cell r="O303">
            <v>0</v>
          </cell>
          <cell r="P303">
            <v>0</v>
          </cell>
          <cell r="Q303">
            <v>3</v>
          </cell>
        </row>
        <row r="304">
          <cell r="E304">
            <v>2217111695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1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E305">
            <v>2217210141</v>
          </cell>
          <cell r="F305">
            <v>0</v>
          </cell>
          <cell r="G305">
            <v>14</v>
          </cell>
          <cell r="H305">
            <v>0</v>
          </cell>
          <cell r="I305">
            <v>0</v>
          </cell>
          <cell r="J305">
            <v>0</v>
          </cell>
          <cell r="K305">
            <v>14</v>
          </cell>
          <cell r="L305">
            <v>0</v>
          </cell>
          <cell r="M305">
            <v>9</v>
          </cell>
          <cell r="N305">
            <v>0</v>
          </cell>
          <cell r="O305">
            <v>0</v>
          </cell>
          <cell r="P305">
            <v>0</v>
          </cell>
          <cell r="Q305">
            <v>9</v>
          </cell>
        </row>
        <row r="306">
          <cell r="E306">
            <v>2217111109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19</v>
          </cell>
          <cell r="K306">
            <v>19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E307">
            <v>2217111596</v>
          </cell>
          <cell r="F307">
            <v>0</v>
          </cell>
          <cell r="G307">
            <v>0</v>
          </cell>
          <cell r="H307">
            <v>0</v>
          </cell>
          <cell r="I307">
            <v>17</v>
          </cell>
          <cell r="J307">
            <v>0</v>
          </cell>
          <cell r="K307">
            <v>17</v>
          </cell>
          <cell r="L307">
            <v>0</v>
          </cell>
          <cell r="M307">
            <v>0</v>
          </cell>
          <cell r="N307">
            <v>0</v>
          </cell>
          <cell r="O307">
            <v>8</v>
          </cell>
          <cell r="P307">
            <v>0</v>
          </cell>
          <cell r="Q307">
            <v>8</v>
          </cell>
        </row>
        <row r="308">
          <cell r="E308" t="str">
            <v>-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E309">
            <v>2217111604</v>
          </cell>
          <cell r="F309">
            <v>0</v>
          </cell>
          <cell r="G309">
            <v>11</v>
          </cell>
          <cell r="H309">
            <v>0</v>
          </cell>
          <cell r="I309">
            <v>0</v>
          </cell>
          <cell r="J309">
            <v>0</v>
          </cell>
          <cell r="K309">
            <v>11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E310">
            <v>2217210075</v>
          </cell>
          <cell r="F310">
            <v>0</v>
          </cell>
          <cell r="G310">
            <v>8</v>
          </cell>
          <cell r="H310">
            <v>0</v>
          </cell>
          <cell r="I310">
            <v>0</v>
          </cell>
          <cell r="J310">
            <v>0</v>
          </cell>
          <cell r="K310">
            <v>8</v>
          </cell>
          <cell r="L310">
            <v>0</v>
          </cell>
          <cell r="M310">
            <v>8</v>
          </cell>
          <cell r="N310">
            <v>0</v>
          </cell>
          <cell r="O310">
            <v>0</v>
          </cell>
          <cell r="P310">
            <v>0</v>
          </cell>
          <cell r="Q310">
            <v>8</v>
          </cell>
        </row>
        <row r="311">
          <cell r="E311">
            <v>2217210844</v>
          </cell>
          <cell r="F311">
            <v>0</v>
          </cell>
          <cell r="G311">
            <v>17</v>
          </cell>
          <cell r="H311">
            <v>0</v>
          </cell>
          <cell r="I311">
            <v>0</v>
          </cell>
          <cell r="J311">
            <v>0</v>
          </cell>
          <cell r="K311">
            <v>17</v>
          </cell>
          <cell r="L311">
            <v>0</v>
          </cell>
          <cell r="M311">
            <v>17</v>
          </cell>
          <cell r="N311">
            <v>0</v>
          </cell>
          <cell r="O311">
            <v>0</v>
          </cell>
          <cell r="P311">
            <v>0</v>
          </cell>
          <cell r="Q311">
            <v>17</v>
          </cell>
        </row>
        <row r="312">
          <cell r="E312">
            <v>2217105721</v>
          </cell>
          <cell r="F312">
            <v>0</v>
          </cell>
          <cell r="G312">
            <v>14</v>
          </cell>
          <cell r="H312">
            <v>0</v>
          </cell>
          <cell r="I312">
            <v>0</v>
          </cell>
          <cell r="J312">
            <v>0</v>
          </cell>
          <cell r="K312">
            <v>14</v>
          </cell>
          <cell r="L312">
            <v>0</v>
          </cell>
          <cell r="M312">
            <v>14</v>
          </cell>
          <cell r="N312">
            <v>0</v>
          </cell>
          <cell r="O312">
            <v>0</v>
          </cell>
          <cell r="P312">
            <v>0</v>
          </cell>
          <cell r="Q312">
            <v>14</v>
          </cell>
        </row>
        <row r="313">
          <cell r="E313">
            <v>2218110134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16</v>
          </cell>
          <cell r="K313">
            <v>16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E314">
            <v>2218110241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19</v>
          </cell>
          <cell r="K314">
            <v>19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E315">
            <v>2218310338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14</v>
          </cell>
          <cell r="K315">
            <v>14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E316">
            <v>2218310098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14</v>
          </cell>
          <cell r="K316">
            <v>14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E317">
            <v>2218310247</v>
          </cell>
          <cell r="F317">
            <v>0</v>
          </cell>
          <cell r="G317">
            <v>19</v>
          </cell>
          <cell r="H317">
            <v>0</v>
          </cell>
          <cell r="I317">
            <v>0</v>
          </cell>
          <cell r="J317">
            <v>0</v>
          </cell>
          <cell r="K317">
            <v>19</v>
          </cell>
          <cell r="L317">
            <v>0</v>
          </cell>
          <cell r="M317">
            <v>19</v>
          </cell>
          <cell r="N317">
            <v>0</v>
          </cell>
          <cell r="O317">
            <v>0</v>
          </cell>
          <cell r="P317">
            <v>0</v>
          </cell>
          <cell r="Q317">
            <v>19</v>
          </cell>
        </row>
        <row r="318">
          <cell r="E318">
            <v>2218310114</v>
          </cell>
          <cell r="F318">
            <v>0</v>
          </cell>
          <cell r="G318">
            <v>14</v>
          </cell>
          <cell r="H318">
            <v>0</v>
          </cell>
          <cell r="I318">
            <v>0</v>
          </cell>
          <cell r="J318">
            <v>0</v>
          </cell>
          <cell r="K318">
            <v>14</v>
          </cell>
          <cell r="L318">
            <v>0</v>
          </cell>
          <cell r="M318">
            <v>14</v>
          </cell>
          <cell r="N318">
            <v>0</v>
          </cell>
          <cell r="O318">
            <v>0</v>
          </cell>
          <cell r="P318">
            <v>0</v>
          </cell>
          <cell r="Q318">
            <v>14</v>
          </cell>
        </row>
        <row r="319">
          <cell r="E319">
            <v>2218310320</v>
          </cell>
          <cell r="F319">
            <v>0</v>
          </cell>
          <cell r="G319">
            <v>19</v>
          </cell>
          <cell r="H319">
            <v>0</v>
          </cell>
          <cell r="I319">
            <v>0</v>
          </cell>
          <cell r="J319">
            <v>0</v>
          </cell>
          <cell r="K319">
            <v>19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E320">
            <v>2218300537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7</v>
          </cell>
          <cell r="K320">
            <v>7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E321">
            <v>2217201918</v>
          </cell>
          <cell r="F321">
            <v>0</v>
          </cell>
          <cell r="G321">
            <v>18</v>
          </cell>
          <cell r="H321">
            <v>0</v>
          </cell>
          <cell r="I321">
            <v>0</v>
          </cell>
          <cell r="J321">
            <v>0</v>
          </cell>
          <cell r="K321">
            <v>18</v>
          </cell>
          <cell r="L321">
            <v>0</v>
          </cell>
          <cell r="M321">
            <v>14</v>
          </cell>
          <cell r="N321">
            <v>0</v>
          </cell>
          <cell r="O321">
            <v>0</v>
          </cell>
          <cell r="P321">
            <v>0</v>
          </cell>
          <cell r="Q321">
            <v>14</v>
          </cell>
        </row>
        <row r="322">
          <cell r="E322">
            <v>2216510038</v>
          </cell>
          <cell r="F322">
            <v>0</v>
          </cell>
          <cell r="G322">
            <v>19</v>
          </cell>
          <cell r="H322">
            <v>0</v>
          </cell>
          <cell r="I322">
            <v>0</v>
          </cell>
          <cell r="J322">
            <v>0</v>
          </cell>
          <cell r="K322">
            <v>19</v>
          </cell>
          <cell r="L322">
            <v>0</v>
          </cell>
          <cell r="M322">
            <v>19</v>
          </cell>
          <cell r="N322">
            <v>0</v>
          </cell>
          <cell r="O322">
            <v>0</v>
          </cell>
          <cell r="P322">
            <v>0</v>
          </cell>
          <cell r="Q322">
            <v>19</v>
          </cell>
        </row>
        <row r="323">
          <cell r="E323">
            <v>2217210554</v>
          </cell>
          <cell r="F323">
            <v>0</v>
          </cell>
          <cell r="G323">
            <v>0</v>
          </cell>
          <cell r="H323">
            <v>0</v>
          </cell>
          <cell r="I323">
            <v>18</v>
          </cell>
          <cell r="J323">
            <v>0</v>
          </cell>
          <cell r="K323">
            <v>18</v>
          </cell>
          <cell r="L323">
            <v>0</v>
          </cell>
          <cell r="M323">
            <v>0</v>
          </cell>
          <cell r="N323">
            <v>0</v>
          </cell>
          <cell r="O323">
            <v>17</v>
          </cell>
          <cell r="P323">
            <v>0</v>
          </cell>
          <cell r="Q323">
            <v>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  <pageSetUpPr fitToPage="1"/>
  </sheetPr>
  <dimension ref="A2:V316"/>
  <sheetViews>
    <sheetView tabSelected="1" view="pageBreakPreview" topLeftCell="A271" zoomScale="60" zoomScaleNormal="70" workbookViewId="0">
      <selection activeCell="C283" sqref="C283"/>
    </sheetView>
  </sheetViews>
  <sheetFormatPr defaultRowHeight="18.75" customHeight="1"/>
  <cols>
    <col min="1" max="2" width="14.6640625" style="1" customWidth="1"/>
    <col min="3" max="3" width="16.33203125" style="1" customWidth="1"/>
    <col min="4" max="4" width="62.77734375" style="2" customWidth="1"/>
    <col min="5" max="5" width="12" style="1" bestFit="1" customWidth="1"/>
    <col min="6" max="6" width="8.6640625" style="3" customWidth="1"/>
    <col min="7" max="7" width="9.33203125" style="3" customWidth="1"/>
    <col min="8" max="11" width="8.6640625" style="3" customWidth="1"/>
    <col min="12" max="12" width="9" style="3" customWidth="1"/>
    <col min="13" max="16" width="8.6640625" style="3" customWidth="1"/>
    <col min="17" max="17" width="9.77734375" style="3" customWidth="1"/>
    <col min="18" max="19" width="8.6640625" style="3" customWidth="1"/>
    <col min="20" max="20" width="12.375" style="3" customWidth="1"/>
    <col min="21" max="21" width="9.5" style="4" customWidth="1"/>
    <col min="22" max="22" width="29.375" style="1" customWidth="1"/>
    <col min="23" max="232" width="8.88671875" style="1" bestFit="1" customWidth="1"/>
    <col min="233" max="16384" width="9" style="1" bestFit="1" customWidth="1"/>
  </cols>
  <sheetData>
    <row r="2" spans="1:22" ht="18.75" customHeight="1">
      <c r="A2" s="5" t="s">
        <v>3</v>
      </c>
      <c r="B2" s="14" t="s">
        <v>34</v>
      </c>
      <c r="C2" s="19"/>
      <c r="U2" s="115"/>
    </row>
    <row r="3" spans="1:22" ht="18.75" customHeight="1">
      <c r="A3" s="5" t="s">
        <v>4</v>
      </c>
      <c r="B3" s="14" t="s">
        <v>35</v>
      </c>
      <c r="C3" s="19"/>
      <c r="U3" s="116"/>
      <c r="V3" s="116"/>
    </row>
    <row r="4" spans="1:22" ht="18.75" customHeight="1">
      <c r="A4" s="5" t="s">
        <v>13</v>
      </c>
      <c r="B4" s="14" t="s">
        <v>37</v>
      </c>
      <c r="C4" s="19"/>
      <c r="U4" s="116"/>
      <c r="V4" s="116"/>
    </row>
    <row r="5" spans="1:22" ht="15" customHeight="1">
      <c r="A5" s="6" t="s">
        <v>1</v>
      </c>
      <c r="B5" s="2"/>
      <c r="C5" s="2"/>
      <c r="U5" s="116"/>
      <c r="V5" s="116"/>
    </row>
    <row r="6" spans="1:22" ht="15" customHeight="1">
      <c r="A6" s="6"/>
      <c r="B6" s="2"/>
      <c r="C6" s="2"/>
      <c r="U6" s="116"/>
      <c r="V6" s="116"/>
    </row>
    <row r="7" spans="1:22" ht="15" customHeight="1">
      <c r="A7" s="6"/>
      <c r="B7" s="2"/>
      <c r="C7" s="2"/>
      <c r="U7" s="115"/>
      <c r="V7" s="3"/>
    </row>
    <row r="8" spans="1:22" ht="18.75" customHeight="1">
      <c r="A8" s="7" t="s">
        <v>10</v>
      </c>
      <c r="B8" s="7" t="s">
        <v>14</v>
      </c>
      <c r="C8" s="7" t="s">
        <v>5</v>
      </c>
      <c r="D8" s="26" t="s">
        <v>69</v>
      </c>
      <c r="E8" s="26" t="s">
        <v>77</v>
      </c>
      <c r="F8" s="55" t="s">
        <v>78</v>
      </c>
      <c r="G8" s="69"/>
      <c r="H8" s="69"/>
      <c r="I8" s="69"/>
      <c r="J8" s="84"/>
      <c r="K8" s="55" t="s">
        <v>83</v>
      </c>
      <c r="L8" s="69"/>
      <c r="M8" s="69"/>
      <c r="N8" s="69"/>
      <c r="O8" s="84"/>
      <c r="P8" s="106"/>
      <c r="Q8" s="109"/>
      <c r="R8" s="112" t="s">
        <v>84</v>
      </c>
      <c r="S8" s="109"/>
      <c r="T8" s="113"/>
      <c r="U8" s="115"/>
    </row>
    <row r="9" spans="1:22" s="1" customFormat="1" ht="18.75" customHeight="1">
      <c r="A9" s="8"/>
      <c r="B9" s="8"/>
      <c r="C9" s="8"/>
      <c r="D9" s="27"/>
      <c r="E9" s="47"/>
      <c r="F9" s="56" t="s">
        <v>79</v>
      </c>
      <c r="G9" s="70" t="s">
        <v>80</v>
      </c>
      <c r="H9" s="70" t="s">
        <v>81</v>
      </c>
      <c r="I9" s="70" t="s">
        <v>82</v>
      </c>
      <c r="J9" s="85"/>
      <c r="K9" s="56" t="s">
        <v>79</v>
      </c>
      <c r="L9" s="70" t="s">
        <v>80</v>
      </c>
      <c r="M9" s="70" t="s">
        <v>81</v>
      </c>
      <c r="N9" s="70" t="s">
        <v>82</v>
      </c>
      <c r="O9" s="85"/>
      <c r="P9" s="107" t="s">
        <v>79</v>
      </c>
      <c r="Q9" s="110" t="s">
        <v>80</v>
      </c>
      <c r="R9" s="110" t="s">
        <v>81</v>
      </c>
      <c r="S9" s="110" t="s">
        <v>82</v>
      </c>
      <c r="T9" s="114" t="s">
        <v>85</v>
      </c>
      <c r="U9" s="117"/>
      <c r="V9" s="118"/>
    </row>
    <row r="10" spans="1:22" ht="18.75" customHeight="1">
      <c r="A10" s="9" t="s">
        <v>17</v>
      </c>
      <c r="B10" s="9" t="s">
        <v>39</v>
      </c>
      <c r="C10" s="9" t="s">
        <v>44</v>
      </c>
      <c r="D10" s="28" t="str">
        <f>VLOOKUP(E10,'[1]医療機関名(病院）'!$A$2:$B$140,2)</f>
        <v>医療法人社団 桑寿会 下田温泉病院</v>
      </c>
      <c r="E10" s="28">
        <v>2210210064</v>
      </c>
      <c r="F10" s="57">
        <f>VLOOKUP(E10,'[1]R５許可・最大使用病床 '!$E$17:$Q$323,8)</f>
        <v>0</v>
      </c>
      <c r="G10" s="71">
        <f>VLOOKUP(E10,'[1]R５許可・最大使用病床 '!$E$17:$Q$323,9)</f>
        <v>0</v>
      </c>
      <c r="H10" s="71">
        <f>VLOOKUP(E10,'[1]R５許可・最大使用病床 '!$E$17:$Q$323,10)</f>
        <v>0</v>
      </c>
      <c r="I10" s="71">
        <f>VLOOKUP(E10,'[1]R５許可・最大使用病床 '!$E$17:$Q$323,11)</f>
        <v>40</v>
      </c>
      <c r="J10" s="86">
        <f t="shared" ref="J10:J73" si="0">SUM(F10:I10)</f>
        <v>40</v>
      </c>
      <c r="K10" s="57">
        <f>VLOOKUP(E10,'[1]R６許可・最大使用病床'!$E$17:$Q$320,8)</f>
        <v>0</v>
      </c>
      <c r="L10" s="71">
        <f>VLOOKUP(E10,'[1]R６許可・最大使用病床'!$E$17:$Q$320,9)</f>
        <v>0</v>
      </c>
      <c r="M10" s="71">
        <f>VLOOKUP(E10,'[1]R６許可・最大使用病床'!$E$17:$Q$320,10)</f>
        <v>0</v>
      </c>
      <c r="N10" s="71">
        <f>VLOOKUP(E10,'[1]R６許可・最大使用病床'!$E$17:$Q$320,11)</f>
        <v>39</v>
      </c>
      <c r="O10" s="86">
        <f t="shared" ref="O10:O73" si="1">SUM(K10:N10)</f>
        <v>39</v>
      </c>
      <c r="P10" s="57">
        <f t="shared" ref="P10:S73" si="2">K10-F10</f>
        <v>0</v>
      </c>
      <c r="Q10" s="71">
        <f t="shared" si="2"/>
        <v>0</v>
      </c>
      <c r="R10" s="71">
        <f t="shared" si="2"/>
        <v>0</v>
      </c>
      <c r="S10" s="71">
        <f t="shared" si="2"/>
        <v>-1</v>
      </c>
      <c r="T10" s="86">
        <f t="shared" ref="T10:T73" si="3">SUM(P10:S10)</f>
        <v>-1</v>
      </c>
      <c r="U10" s="115"/>
    </row>
    <row r="11" spans="1:22" ht="18.75" customHeight="1">
      <c r="A11" s="10"/>
      <c r="B11" s="10"/>
      <c r="C11" s="10"/>
      <c r="D11" s="29" t="str">
        <f>VLOOKUP(E11,'[1]医療機関名(病院）'!$A$2:$B$140,2)</f>
        <v>下田メディカルセンター</v>
      </c>
      <c r="E11" s="29">
        <v>2210210221</v>
      </c>
      <c r="F11" s="58">
        <f>VLOOKUP(E11,'[1]R５許可・最大使用病床 '!$E$17:$Q$323,8)</f>
        <v>0</v>
      </c>
      <c r="G11" s="72">
        <f>VLOOKUP(E11,'[1]R５許可・最大使用病床 '!$E$17:$Q$323,9)</f>
        <v>89</v>
      </c>
      <c r="H11" s="72">
        <f>VLOOKUP(E11,'[1]R５許可・最大使用病床 '!$E$17:$Q$323,10)</f>
        <v>26</v>
      </c>
      <c r="I11" s="72">
        <f>VLOOKUP(E11,'[1]R５許可・最大使用病床 '!$E$17:$Q$323,11)</f>
        <v>0</v>
      </c>
      <c r="J11" s="87">
        <f t="shared" si="0"/>
        <v>115</v>
      </c>
      <c r="K11" s="58">
        <f>VLOOKUP(E11,'[1]R６許可・最大使用病床'!$E$17:$Q$320,8)</f>
        <v>0</v>
      </c>
      <c r="L11" s="72">
        <f>VLOOKUP(E11,'[1]R６許可・最大使用病床'!$E$17:$Q$320,9)</f>
        <v>79</v>
      </c>
      <c r="M11" s="72">
        <f>VLOOKUP(E11,'[1]R６許可・最大使用病床'!$E$17:$Q$320,10)</f>
        <v>31</v>
      </c>
      <c r="N11" s="72">
        <f>VLOOKUP(E11,'[1]R６許可・最大使用病床'!$E$17:$Q$320,11)</f>
        <v>0</v>
      </c>
      <c r="O11" s="87">
        <f t="shared" si="1"/>
        <v>110</v>
      </c>
      <c r="P11" s="63">
        <f t="shared" si="2"/>
        <v>0</v>
      </c>
      <c r="Q11" s="78">
        <f t="shared" si="2"/>
        <v>-10</v>
      </c>
      <c r="R11" s="78">
        <f t="shared" si="2"/>
        <v>5</v>
      </c>
      <c r="S11" s="78">
        <f t="shared" si="2"/>
        <v>0</v>
      </c>
      <c r="T11" s="87">
        <f t="shared" si="3"/>
        <v>-5</v>
      </c>
      <c r="U11" s="115"/>
    </row>
    <row r="12" spans="1:22" ht="18.75" customHeight="1">
      <c r="A12" s="10"/>
      <c r="B12" s="10"/>
      <c r="C12" s="12" t="s">
        <v>45</v>
      </c>
      <c r="D12" s="30" t="str">
        <f>VLOOKUP(E12,'[1]医療機関名(病院）'!$A$2:$B$140,2)</f>
        <v>医療法人社団康心会 康心会伊豆東部病院</v>
      </c>
      <c r="E12" s="34">
        <v>2210110306</v>
      </c>
      <c r="F12" s="59">
        <f>VLOOKUP(E12,'[1]R５許可・最大使用病床 '!$E$17:$Q$323,8)</f>
        <v>0</v>
      </c>
      <c r="G12" s="73">
        <f>VLOOKUP(E12,'[1]R５許可・最大使用病床 '!$E$17:$Q$323,9)</f>
        <v>40</v>
      </c>
      <c r="H12" s="73">
        <f>VLOOKUP(E12,'[1]R５許可・最大使用病床 '!$E$17:$Q$323,10)</f>
        <v>40</v>
      </c>
      <c r="I12" s="73">
        <f>VLOOKUP(E12,'[1]R５許可・最大使用病床 '!$E$17:$Q$323,11)</f>
        <v>80</v>
      </c>
      <c r="J12" s="88">
        <f t="shared" si="0"/>
        <v>160</v>
      </c>
      <c r="K12" s="59">
        <f>VLOOKUP(E12,'[1]R６許可・最大使用病床'!$E$17:$Q$320,8)</f>
        <v>0</v>
      </c>
      <c r="L12" s="73">
        <f>VLOOKUP(E12,'[1]R６許可・最大使用病床'!$E$17:$Q$320,9)</f>
        <v>40</v>
      </c>
      <c r="M12" s="73">
        <f>VLOOKUP(E12,'[1]R６許可・最大使用病床'!$E$17:$Q$320,10)</f>
        <v>39</v>
      </c>
      <c r="N12" s="73">
        <f>VLOOKUP(E12,'[1]R６許可・最大使用病床'!$E$17:$Q$320,11)</f>
        <v>75</v>
      </c>
      <c r="O12" s="88">
        <f t="shared" si="1"/>
        <v>154</v>
      </c>
      <c r="P12" s="59">
        <f t="shared" si="2"/>
        <v>0</v>
      </c>
      <c r="Q12" s="73">
        <f t="shared" si="2"/>
        <v>0</v>
      </c>
      <c r="R12" s="73">
        <f t="shared" si="2"/>
        <v>-1</v>
      </c>
      <c r="S12" s="73">
        <f t="shared" si="2"/>
        <v>-5</v>
      </c>
      <c r="T12" s="88">
        <f t="shared" si="3"/>
        <v>-6</v>
      </c>
      <c r="U12" s="115"/>
    </row>
    <row r="13" spans="1:22" ht="18.75" customHeight="1">
      <c r="A13" s="10"/>
      <c r="B13" s="10"/>
      <c r="C13" s="10"/>
      <c r="D13" s="29" t="str">
        <f>VLOOKUP(E13,'[1]医療機関名(病院）'!$A$2:$B$140,2)</f>
        <v>医療法人社団健育会 熱川温泉病院</v>
      </c>
      <c r="E13" s="29">
        <v>2210110165</v>
      </c>
      <c r="F13" s="58">
        <f>VLOOKUP(E13,'[1]R５許可・最大使用病床 '!$E$17:$Q$323,8)</f>
        <v>0</v>
      </c>
      <c r="G13" s="72">
        <f>VLOOKUP(E13,'[1]R５許可・最大使用病床 '!$E$17:$Q$323,9)</f>
        <v>0</v>
      </c>
      <c r="H13" s="72">
        <f>VLOOKUP(E13,'[1]R５許可・最大使用病床 '!$E$17:$Q$323,10)</f>
        <v>40</v>
      </c>
      <c r="I13" s="72">
        <f>VLOOKUP(E13,'[1]R５許可・最大使用病床 '!$E$17:$Q$323,11)</f>
        <v>157</v>
      </c>
      <c r="J13" s="89">
        <f t="shared" si="0"/>
        <v>197</v>
      </c>
      <c r="K13" s="58">
        <f>VLOOKUP(E13,'[1]R６許可・最大使用病床'!$E$17:$Q$320,8)</f>
        <v>0</v>
      </c>
      <c r="L13" s="72">
        <f>VLOOKUP(E13,'[1]R６許可・最大使用病床'!$E$17:$Q$320,9)</f>
        <v>0</v>
      </c>
      <c r="M13" s="72">
        <f>VLOOKUP(E13,'[1]R６許可・最大使用病床'!$E$17:$Q$320,10)</f>
        <v>39</v>
      </c>
      <c r="N13" s="72">
        <f>VLOOKUP(E13,'[1]R６許可・最大使用病床'!$E$17:$Q$320,11)</f>
        <v>155</v>
      </c>
      <c r="O13" s="89">
        <f t="shared" si="1"/>
        <v>194</v>
      </c>
      <c r="P13" s="58">
        <f t="shared" si="2"/>
        <v>0</v>
      </c>
      <c r="Q13" s="72">
        <f t="shared" si="2"/>
        <v>0</v>
      </c>
      <c r="R13" s="72">
        <f t="shared" si="2"/>
        <v>-1</v>
      </c>
      <c r="S13" s="72">
        <f t="shared" si="2"/>
        <v>-2</v>
      </c>
      <c r="T13" s="89">
        <f t="shared" si="3"/>
        <v>-3</v>
      </c>
      <c r="U13" s="115"/>
    </row>
    <row r="14" spans="1:22" ht="18.75" customHeight="1">
      <c r="A14" s="10"/>
      <c r="B14" s="10"/>
      <c r="C14" s="12" t="s">
        <v>46</v>
      </c>
      <c r="D14" s="31" t="str">
        <f>VLOOKUP(E14,'[1]医療機関名(病院）'!$A$2:$B$140,2)</f>
        <v>公益社団法人 地域医療振興協会 伊豆今井浜病院</v>
      </c>
      <c r="E14" s="48">
        <v>2210110363</v>
      </c>
      <c r="F14" s="60">
        <f>VLOOKUP(E14,'[1]R５許可・最大使用病床 '!$E$17:$Q$323,8)</f>
        <v>0</v>
      </c>
      <c r="G14" s="74">
        <f>VLOOKUP(E14,'[1]R５許可・最大使用病床 '!$E$17:$Q$323,9)</f>
        <v>69</v>
      </c>
      <c r="H14" s="74">
        <f>VLOOKUP(E14,'[1]R５許可・最大使用病床 '!$E$17:$Q$323,10)</f>
        <v>0</v>
      </c>
      <c r="I14" s="74">
        <f>VLOOKUP(E14,'[1]R５許可・最大使用病床 '!$E$17:$Q$323,11)</f>
        <v>0</v>
      </c>
      <c r="J14" s="90">
        <f t="shared" si="0"/>
        <v>69</v>
      </c>
      <c r="K14" s="60">
        <f>VLOOKUP(E14,'[1]R６許可・最大使用病床'!$E$17:$Q$320,8)</f>
        <v>0</v>
      </c>
      <c r="L14" s="74">
        <f>VLOOKUP(E14,'[1]R６許可・最大使用病床'!$E$17:$Q$320,9)</f>
        <v>45</v>
      </c>
      <c r="M14" s="74">
        <f>VLOOKUP(E14,'[1]R６許可・最大使用病床'!$E$17:$Q$320,10)</f>
        <v>39</v>
      </c>
      <c r="N14" s="74">
        <f>VLOOKUP(E14,'[1]R６許可・最大使用病床'!$E$17:$Q$320,11)</f>
        <v>0</v>
      </c>
      <c r="O14" s="90">
        <f t="shared" si="1"/>
        <v>84</v>
      </c>
      <c r="P14" s="66">
        <f t="shared" si="2"/>
        <v>0</v>
      </c>
      <c r="Q14" s="81">
        <f t="shared" si="2"/>
        <v>-24</v>
      </c>
      <c r="R14" s="81">
        <f t="shared" si="2"/>
        <v>39</v>
      </c>
      <c r="S14" s="81">
        <f t="shared" si="2"/>
        <v>0</v>
      </c>
      <c r="T14" s="90">
        <f t="shared" si="3"/>
        <v>15</v>
      </c>
      <c r="U14" s="115"/>
    </row>
    <row r="15" spans="1:22" ht="18.75" customHeight="1">
      <c r="A15" s="10"/>
      <c r="B15" s="10"/>
      <c r="C15" s="12" t="s">
        <v>49</v>
      </c>
      <c r="D15" s="32" t="str">
        <f>VLOOKUP(E15,'[1]医療機関名(病院）'!$A$2:$B$140,2)</f>
        <v>医療法人社団健育会西伊豆健育会病院</v>
      </c>
      <c r="E15" s="49">
        <v>2210110249</v>
      </c>
      <c r="F15" s="60">
        <f>VLOOKUP(E15,'[1]R５許可・最大使用病床 '!$E$17:$Q$323,8)</f>
        <v>0</v>
      </c>
      <c r="G15" s="74">
        <f>VLOOKUP(E15,'[1]R５許可・最大使用病床 '!$E$17:$Q$323,9)</f>
        <v>38</v>
      </c>
      <c r="H15" s="74">
        <f>VLOOKUP(E15,'[1]R５許可・最大使用病床 '!$E$17:$Q$323,10)</f>
        <v>42</v>
      </c>
      <c r="I15" s="74">
        <f>VLOOKUP(E15,'[1]R５許可・最大使用病床 '!$E$17:$Q$323,11)</f>
        <v>0</v>
      </c>
      <c r="J15" s="91">
        <f t="shared" si="0"/>
        <v>80</v>
      </c>
      <c r="K15" s="60">
        <f>VLOOKUP(E15,'[1]R６許可・最大使用病床'!$E$17:$Q$320,8)</f>
        <v>0</v>
      </c>
      <c r="L15" s="74">
        <f>VLOOKUP(E15,'[1]R６許可・最大使用病床'!$E$17:$Q$320,9)</f>
        <v>36</v>
      </c>
      <c r="M15" s="74">
        <f>VLOOKUP(E15,'[1]R６許可・最大使用病床'!$E$17:$Q$320,10)</f>
        <v>42</v>
      </c>
      <c r="N15" s="74">
        <f>VLOOKUP(E15,'[1]R６許可・最大使用病床'!$E$17:$Q$320,11)</f>
        <v>0</v>
      </c>
      <c r="O15" s="91">
        <f t="shared" si="1"/>
        <v>78</v>
      </c>
      <c r="P15" s="108">
        <f t="shared" si="2"/>
        <v>0</v>
      </c>
      <c r="Q15" s="111">
        <f t="shared" si="2"/>
        <v>-2</v>
      </c>
      <c r="R15" s="111">
        <f t="shared" si="2"/>
        <v>0</v>
      </c>
      <c r="S15" s="111">
        <f t="shared" si="2"/>
        <v>0</v>
      </c>
      <c r="T15" s="91">
        <f t="shared" si="3"/>
        <v>-2</v>
      </c>
      <c r="U15" s="115"/>
    </row>
    <row r="16" spans="1:22" ht="18.75" customHeight="1">
      <c r="A16" s="10"/>
      <c r="B16" s="15" t="s">
        <v>41</v>
      </c>
      <c r="C16" s="20"/>
      <c r="D16" s="33"/>
      <c r="E16" s="50"/>
      <c r="F16" s="61">
        <f>SUM(F10:F15)</f>
        <v>0</v>
      </c>
      <c r="G16" s="75">
        <f>SUM(G10:G15)</f>
        <v>236</v>
      </c>
      <c r="H16" s="75">
        <f>SUM(H10:H15)</f>
        <v>148</v>
      </c>
      <c r="I16" s="75">
        <f>SUM(I10:I15)</f>
        <v>277</v>
      </c>
      <c r="J16" s="92">
        <f t="shared" si="0"/>
        <v>661</v>
      </c>
      <c r="K16" s="61">
        <f>SUM(K10:K15)</f>
        <v>0</v>
      </c>
      <c r="L16" s="75">
        <f>SUM(L10:L15)</f>
        <v>200</v>
      </c>
      <c r="M16" s="75">
        <f>SUM(M10:M15)</f>
        <v>190</v>
      </c>
      <c r="N16" s="75">
        <f>SUM(N10:N15)</f>
        <v>269</v>
      </c>
      <c r="O16" s="92">
        <f t="shared" si="1"/>
        <v>659</v>
      </c>
      <c r="P16" s="61">
        <f t="shared" si="2"/>
        <v>0</v>
      </c>
      <c r="Q16" s="75">
        <f t="shared" si="2"/>
        <v>-36</v>
      </c>
      <c r="R16" s="75">
        <f t="shared" si="2"/>
        <v>42</v>
      </c>
      <c r="S16" s="75">
        <f t="shared" si="2"/>
        <v>-8</v>
      </c>
      <c r="T16" s="92">
        <f t="shared" si="3"/>
        <v>-2</v>
      </c>
      <c r="U16" s="115"/>
    </row>
    <row r="17" spans="1:21" ht="18.75" customHeight="1">
      <c r="A17" s="10"/>
      <c r="B17" s="12" t="s">
        <v>11</v>
      </c>
      <c r="C17" s="12" t="s">
        <v>44</v>
      </c>
      <c r="D17" s="34" t="str">
        <f>VLOOKUP(E17,'[1]医療機関名（診療所）'!$A$2:$B$138,2)</f>
        <v>のぞみ記念 下田循環器・腎臓クリニック</v>
      </c>
      <c r="E17" s="34">
        <v>2210210262</v>
      </c>
      <c r="F17" s="59">
        <f>VLOOKUP(E17,'[1]R５許可・最大使用病床 '!$E$17:$Q$323,8)</f>
        <v>0</v>
      </c>
      <c r="G17" s="73">
        <f>VLOOKUP(E17,'[1]R５許可・最大使用病床 '!$E$17:$Q$323,9)</f>
        <v>0</v>
      </c>
      <c r="H17" s="73">
        <f>VLOOKUP(E17,'[1]R５許可・最大使用病床 '!$E$17:$Q$323,10)</f>
        <v>15</v>
      </c>
      <c r="I17" s="73">
        <f>VLOOKUP(E17,'[1]R５許可・最大使用病床 '!$E$17:$Q$323,11)</f>
        <v>0</v>
      </c>
      <c r="J17" s="88">
        <f t="shared" si="0"/>
        <v>15</v>
      </c>
      <c r="K17" s="59">
        <f>VLOOKUP(E17,'[1]R６許可・最大使用病床'!$E$17:$Q$320,8)</f>
        <v>0</v>
      </c>
      <c r="L17" s="73">
        <f>VLOOKUP(E17,'[1]R６許可・最大使用病床'!$E$17:$Q$320,9)</f>
        <v>0</v>
      </c>
      <c r="M17" s="73">
        <f>VLOOKUP(E17,'[1]R６許可・最大使用病床'!$E$17:$Q$320,10)</f>
        <v>15</v>
      </c>
      <c r="N17" s="73">
        <f>VLOOKUP(E17,'[1]R６許可・最大使用病床'!$E$17:$Q$320,11)</f>
        <v>0</v>
      </c>
      <c r="O17" s="88">
        <f t="shared" si="1"/>
        <v>15</v>
      </c>
      <c r="P17" s="59">
        <f t="shared" si="2"/>
        <v>0</v>
      </c>
      <c r="Q17" s="73">
        <f t="shared" si="2"/>
        <v>0</v>
      </c>
      <c r="R17" s="73">
        <f t="shared" si="2"/>
        <v>0</v>
      </c>
      <c r="S17" s="73">
        <f t="shared" si="2"/>
        <v>0</v>
      </c>
      <c r="T17" s="88">
        <f t="shared" si="3"/>
        <v>0</v>
      </c>
      <c r="U17" s="115"/>
    </row>
    <row r="18" spans="1:21" ht="18.75" customHeight="1">
      <c r="A18" s="10"/>
      <c r="B18" s="10"/>
      <c r="C18" s="10"/>
      <c r="D18" s="35" t="str">
        <f>VLOOKUP(E18,'[1]医療機関名（診療所）'!$A$2:$B$138,2)</f>
        <v>臼井医院</v>
      </c>
      <c r="E18" s="35">
        <v>2210210114</v>
      </c>
      <c r="F18" s="62">
        <f>VLOOKUP(E18,'[1]R５許可・最大使用病床 '!$E$17:$Q$323,8)</f>
        <v>0</v>
      </c>
      <c r="G18" s="76">
        <f>VLOOKUP(E18,'[1]R５許可・最大使用病床 '!$E$17:$Q$323,9)</f>
        <v>7</v>
      </c>
      <c r="H18" s="76">
        <f>VLOOKUP(E18,'[1]R５許可・最大使用病床 '!$E$17:$Q$323,10)</f>
        <v>0</v>
      </c>
      <c r="I18" s="76">
        <f>VLOOKUP(E18,'[1]R５許可・最大使用病床 '!$E$17:$Q$323,11)</f>
        <v>0</v>
      </c>
      <c r="J18" s="93">
        <f t="shared" si="0"/>
        <v>7</v>
      </c>
      <c r="K18" s="62">
        <f>VLOOKUP(E18,'[1]R６許可・最大使用病床'!$E$17:$Q$320,8)</f>
        <v>0</v>
      </c>
      <c r="L18" s="76">
        <f>VLOOKUP(E18,'[1]R６許可・最大使用病床'!$E$17:$Q$320,9)</f>
        <v>5</v>
      </c>
      <c r="M18" s="76">
        <f>VLOOKUP(E18,'[1]R６許可・最大使用病床'!$E$17:$Q$320,10)</f>
        <v>0</v>
      </c>
      <c r="N18" s="76">
        <f>VLOOKUP(E18,'[1]R６許可・最大使用病床'!$E$17:$Q$320,11)</f>
        <v>0</v>
      </c>
      <c r="O18" s="93">
        <f t="shared" si="1"/>
        <v>5</v>
      </c>
      <c r="P18" s="62">
        <f t="shared" si="2"/>
        <v>0</v>
      </c>
      <c r="Q18" s="76">
        <f t="shared" si="2"/>
        <v>-2</v>
      </c>
      <c r="R18" s="76">
        <f t="shared" si="2"/>
        <v>0</v>
      </c>
      <c r="S18" s="76">
        <f t="shared" si="2"/>
        <v>0</v>
      </c>
      <c r="T18" s="93">
        <f t="shared" si="3"/>
        <v>-2</v>
      </c>
      <c r="U18" s="115"/>
    </row>
    <row r="19" spans="1:21" ht="18.75" customHeight="1">
      <c r="A19" s="10"/>
      <c r="B19" s="10"/>
      <c r="C19" s="10"/>
      <c r="D19" s="29" t="str">
        <f>VLOOKUP(E19,'[1]医療機関名（診療所）'!$A$2:$B$138,2)</f>
        <v>河井医院</v>
      </c>
      <c r="E19" s="29">
        <v>2210210080</v>
      </c>
      <c r="F19" s="63">
        <f>VLOOKUP(E19,'[1]R５許可・最大使用病床 '!$E$17:$Q$323,8)</f>
        <v>0</v>
      </c>
      <c r="G19" s="3">
        <f>VLOOKUP(E19,'[1]R５許可・最大使用病床 '!$E$17:$Q$323,9)</f>
        <v>0</v>
      </c>
      <c r="H19" s="78">
        <f>VLOOKUP(E19,'[1]R５許可・最大使用病床 '!$E$17:$Q$323,10)</f>
        <v>0</v>
      </c>
      <c r="I19" s="78">
        <f>VLOOKUP(E19,'[1]R５許可・最大使用病床 '!$E$17:$Q$323,11)</f>
        <v>0</v>
      </c>
      <c r="J19" s="87">
        <f t="shared" si="0"/>
        <v>0</v>
      </c>
      <c r="K19" s="63">
        <f>VLOOKUP(E19,'[1]R６許可・最大使用病床'!$E$17:$Q$320,8)</f>
        <v>0</v>
      </c>
      <c r="L19" s="3">
        <f>VLOOKUP(E19,'[1]R６許可・最大使用病床'!$E$17:$Q$320,9)</f>
        <v>0</v>
      </c>
      <c r="M19" s="78">
        <f>VLOOKUP(E19,'[1]R６許可・最大使用病床'!$E$17:$Q$320,10)</f>
        <v>0</v>
      </c>
      <c r="N19" s="78">
        <f>VLOOKUP(E19,'[1]R６許可・最大使用病床'!$E$17:$Q$320,11)</f>
        <v>0</v>
      </c>
      <c r="O19" s="87">
        <f t="shared" si="1"/>
        <v>0</v>
      </c>
      <c r="P19" s="63">
        <f t="shared" si="2"/>
        <v>0</v>
      </c>
      <c r="Q19" s="78">
        <f t="shared" si="2"/>
        <v>0</v>
      </c>
      <c r="R19" s="78">
        <f t="shared" si="2"/>
        <v>0</v>
      </c>
      <c r="S19" s="78">
        <f t="shared" si="2"/>
        <v>0</v>
      </c>
      <c r="T19" s="87">
        <f t="shared" si="3"/>
        <v>0</v>
      </c>
      <c r="U19" s="115"/>
    </row>
    <row r="20" spans="1:21" ht="18.75" customHeight="1">
      <c r="A20" s="10"/>
      <c r="B20" s="10"/>
      <c r="C20" s="10"/>
      <c r="D20" s="36" t="str">
        <f>VLOOKUP(E20,'[1]医療機関名（診療所）'!$A$2:$B$138,2)</f>
        <v>小川クリニック</v>
      </c>
      <c r="E20" s="36">
        <v>2210200404</v>
      </c>
      <c r="F20" s="58">
        <f>VLOOKUP(E20,'[1]R５許可・最大使用病床 '!$E$17:$Q$323,8)</f>
        <v>0</v>
      </c>
      <c r="G20" s="72">
        <f>VLOOKUP(E20,'[1]R５許可・最大使用病床 '!$E$17:$Q$323,9)</f>
        <v>0</v>
      </c>
      <c r="H20" s="72">
        <f>VLOOKUP(E20,'[1]R５許可・最大使用病床 '!$E$17:$Q$323,10)</f>
        <v>0</v>
      </c>
      <c r="I20" s="72">
        <f>VLOOKUP(E20,'[1]R５許可・最大使用病床 '!$E$17:$Q$323,11)</f>
        <v>0</v>
      </c>
      <c r="J20" s="89">
        <f t="shared" si="0"/>
        <v>0</v>
      </c>
      <c r="K20" s="58">
        <f>VLOOKUP(E20,'[1]R６許可・最大使用病床'!$E$17:$Q$320,8)</f>
        <v>0</v>
      </c>
      <c r="L20" s="72">
        <f>VLOOKUP(E20,'[1]R６許可・最大使用病床'!$E$17:$Q$320,9)</f>
        <v>0</v>
      </c>
      <c r="M20" s="72">
        <f>VLOOKUP(E20,'[1]R６許可・最大使用病床'!$E$17:$Q$320,10)</f>
        <v>0</v>
      </c>
      <c r="N20" s="72">
        <f>VLOOKUP(E20,'[1]R６許可・最大使用病床'!$E$17:$Q$320,11)</f>
        <v>0</v>
      </c>
      <c r="O20" s="89">
        <f t="shared" si="1"/>
        <v>0</v>
      </c>
      <c r="P20" s="58">
        <f t="shared" si="2"/>
        <v>0</v>
      </c>
      <c r="Q20" s="72">
        <f t="shared" si="2"/>
        <v>0</v>
      </c>
      <c r="R20" s="72">
        <f t="shared" si="2"/>
        <v>0</v>
      </c>
      <c r="S20" s="72">
        <f t="shared" si="2"/>
        <v>0</v>
      </c>
      <c r="T20" s="89">
        <f t="shared" si="3"/>
        <v>0</v>
      </c>
      <c r="U20" s="115"/>
    </row>
    <row r="21" spans="1:21" ht="18.75" customHeight="1">
      <c r="A21" s="10"/>
      <c r="B21" s="15" t="s">
        <v>2</v>
      </c>
      <c r="C21" s="20"/>
      <c r="D21" s="33"/>
      <c r="E21" s="50"/>
      <c r="F21" s="61">
        <f>SUM(F17:F20)</f>
        <v>0</v>
      </c>
      <c r="G21" s="75">
        <f>SUM(G17:G20)</f>
        <v>7</v>
      </c>
      <c r="H21" s="75">
        <f>SUM(H17:H20)</f>
        <v>15</v>
      </c>
      <c r="I21" s="75">
        <f>SUM(I17:I20)</f>
        <v>0</v>
      </c>
      <c r="J21" s="92">
        <f t="shared" si="0"/>
        <v>22</v>
      </c>
      <c r="K21" s="61">
        <f>SUM(K17:K20)</f>
        <v>0</v>
      </c>
      <c r="L21" s="75">
        <f>SUM(L17:L20)</f>
        <v>5</v>
      </c>
      <c r="M21" s="75">
        <f>SUM(M17:M20)</f>
        <v>15</v>
      </c>
      <c r="N21" s="75">
        <f>SUM(N17:N20)</f>
        <v>0</v>
      </c>
      <c r="O21" s="92">
        <f t="shared" si="1"/>
        <v>20</v>
      </c>
      <c r="P21" s="61">
        <f t="shared" si="2"/>
        <v>0</v>
      </c>
      <c r="Q21" s="75">
        <f t="shared" si="2"/>
        <v>-2</v>
      </c>
      <c r="R21" s="75">
        <f t="shared" si="2"/>
        <v>0</v>
      </c>
      <c r="S21" s="75">
        <f t="shared" si="2"/>
        <v>0</v>
      </c>
      <c r="T21" s="92">
        <f t="shared" si="3"/>
        <v>-2</v>
      </c>
      <c r="U21" s="115"/>
    </row>
    <row r="22" spans="1:21" ht="18.75" customHeight="1">
      <c r="A22" s="11" t="s">
        <v>8</v>
      </c>
      <c r="B22" s="16"/>
      <c r="C22" s="16"/>
      <c r="D22" s="37"/>
      <c r="E22" s="51"/>
      <c r="F22" s="64">
        <f>F16+F21</f>
        <v>0</v>
      </c>
      <c r="G22" s="77">
        <f>G16+G21</f>
        <v>243</v>
      </c>
      <c r="H22" s="77">
        <f>H16+H21</f>
        <v>163</v>
      </c>
      <c r="I22" s="77">
        <f>I16+I21</f>
        <v>277</v>
      </c>
      <c r="J22" s="94">
        <f t="shared" si="0"/>
        <v>683</v>
      </c>
      <c r="K22" s="64">
        <f>K16+K21</f>
        <v>0</v>
      </c>
      <c r="L22" s="77">
        <f>L16+L21</f>
        <v>205</v>
      </c>
      <c r="M22" s="77">
        <f>M16+M21</f>
        <v>205</v>
      </c>
      <c r="N22" s="77">
        <f>N16+N21</f>
        <v>269</v>
      </c>
      <c r="O22" s="94">
        <f t="shared" si="1"/>
        <v>679</v>
      </c>
      <c r="P22" s="64">
        <f t="shared" si="2"/>
        <v>0</v>
      </c>
      <c r="Q22" s="77">
        <f t="shared" si="2"/>
        <v>-38</v>
      </c>
      <c r="R22" s="77">
        <f t="shared" si="2"/>
        <v>42</v>
      </c>
      <c r="S22" s="77">
        <f t="shared" si="2"/>
        <v>-8</v>
      </c>
      <c r="T22" s="94">
        <f t="shared" si="3"/>
        <v>-4</v>
      </c>
      <c r="U22" s="115"/>
    </row>
    <row r="23" spans="1:21" ht="18.75" customHeight="1">
      <c r="A23" s="12" t="s">
        <v>16</v>
      </c>
      <c r="B23" s="12" t="s">
        <v>39</v>
      </c>
      <c r="C23" s="12" t="s">
        <v>22</v>
      </c>
      <c r="D23" s="34" t="str">
        <f>VLOOKUP(E23,'[1]医療機関名(病院）'!$A$2:$B$140,2)</f>
        <v>熱海ちとせ病院</v>
      </c>
      <c r="E23" s="34">
        <v>2210510216</v>
      </c>
      <c r="F23" s="59">
        <f>VLOOKUP(E23,'[1]R５許可・最大使用病床 '!$E$17:$Q$323,8)</f>
        <v>0</v>
      </c>
      <c r="G23" s="73">
        <f>VLOOKUP(E23,'[1]R５許可・最大使用病床 '!$E$17:$Q$323,9)</f>
        <v>0</v>
      </c>
      <c r="H23" s="73">
        <f>VLOOKUP(E23,'[1]R５許可・最大使用病床 '!$E$17:$Q$323,10)</f>
        <v>0</v>
      </c>
      <c r="I23" s="73">
        <f>VLOOKUP(E23,'[1]R５許可・最大使用病床 '!$E$17:$Q$323,11)</f>
        <v>89</v>
      </c>
      <c r="J23" s="88">
        <f t="shared" si="0"/>
        <v>89</v>
      </c>
      <c r="K23" s="59">
        <f>VLOOKUP(E23,'[1]R６許可・最大使用病床'!$E$17:$Q$320,8)</f>
        <v>0</v>
      </c>
      <c r="L23" s="73">
        <f>VLOOKUP(E23,'[1]R６許可・最大使用病床'!$E$17:$Q$320,9)</f>
        <v>0</v>
      </c>
      <c r="M23" s="73">
        <f>VLOOKUP(E23,'[1]R６許可・最大使用病床'!$E$17:$Q$320,10)</f>
        <v>0</v>
      </c>
      <c r="N23" s="73">
        <f>VLOOKUP(E23,'[1]R６許可・最大使用病床'!$E$17:$Q$320,11)</f>
        <v>89</v>
      </c>
      <c r="O23" s="88">
        <f t="shared" si="1"/>
        <v>89</v>
      </c>
      <c r="P23" s="59">
        <f t="shared" si="2"/>
        <v>0</v>
      </c>
      <c r="Q23" s="73">
        <f t="shared" si="2"/>
        <v>0</v>
      </c>
      <c r="R23" s="73">
        <f t="shared" si="2"/>
        <v>0</v>
      </c>
      <c r="S23" s="73">
        <f t="shared" si="2"/>
        <v>0</v>
      </c>
      <c r="T23" s="88">
        <f t="shared" si="3"/>
        <v>0</v>
      </c>
      <c r="U23" s="115"/>
    </row>
    <row r="24" spans="1:21" ht="18.75" customHeight="1">
      <c r="A24" s="10"/>
      <c r="B24" s="10"/>
      <c r="C24" s="10"/>
      <c r="D24" s="35" t="str">
        <f>VLOOKUP(E24,'[1]医療機関名(病院）'!$A$2:$B$140,2)</f>
        <v>医療法人社団伊豆七海会 熱海 海の見える病院</v>
      </c>
      <c r="E24" s="35">
        <v>2210510380</v>
      </c>
      <c r="F24" s="62">
        <f>VLOOKUP(E24,'[1]R５許可・最大使用病床 '!$E$17:$Q$323,8)</f>
        <v>0</v>
      </c>
      <c r="G24" s="76">
        <f>VLOOKUP(E24,'[1]R５許可・最大使用病床 '!$E$17:$Q$323,9)</f>
        <v>0</v>
      </c>
      <c r="H24" s="76">
        <f>VLOOKUP(E24,'[1]R５許可・最大使用病床 '!$E$17:$Q$323,10)</f>
        <v>0</v>
      </c>
      <c r="I24" s="76">
        <f>VLOOKUP(E24,'[1]R５許可・最大使用病床 '!$E$17:$Q$323,11)</f>
        <v>112</v>
      </c>
      <c r="J24" s="93">
        <f t="shared" si="0"/>
        <v>112</v>
      </c>
      <c r="K24" s="62">
        <f>VLOOKUP(E24,'[1]R６許可・最大使用病床'!$E$17:$Q$320,8)</f>
        <v>0</v>
      </c>
      <c r="L24" s="76">
        <f>VLOOKUP(E24,'[1]R６許可・最大使用病床'!$E$17:$Q$320,9)</f>
        <v>0</v>
      </c>
      <c r="M24" s="76">
        <f>VLOOKUP(E24,'[1]R６許可・最大使用病床'!$E$17:$Q$320,10)</f>
        <v>0</v>
      </c>
      <c r="N24" s="76">
        <f>VLOOKUP(E24,'[1]R６許可・最大使用病床'!$E$17:$Q$320,11)</f>
        <v>112</v>
      </c>
      <c r="O24" s="93">
        <f t="shared" si="1"/>
        <v>112</v>
      </c>
      <c r="P24" s="62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93">
        <f t="shared" si="3"/>
        <v>0</v>
      </c>
      <c r="U24" s="115"/>
    </row>
    <row r="25" spans="1:21" ht="18.75" customHeight="1">
      <c r="A25" s="10"/>
      <c r="B25" s="10"/>
      <c r="C25" s="10"/>
      <c r="D25" s="35" t="str">
        <f>VLOOKUP(E25,'[1]医療機関名(病院）'!$A$2:$B$140,2)</f>
        <v>医療法人社団伊豆七海会 熱海所記念病院</v>
      </c>
      <c r="E25" s="35">
        <v>2210510182</v>
      </c>
      <c r="F25" s="62">
        <f>VLOOKUP(E25,'[1]R５許可・最大使用病床 '!$E$17:$Q$323,8)</f>
        <v>0</v>
      </c>
      <c r="G25" s="76">
        <f>VLOOKUP(E25,'[1]R５許可・最大使用病床 '!$E$17:$Q$323,9)</f>
        <v>96</v>
      </c>
      <c r="H25" s="76">
        <f>VLOOKUP(E25,'[1]R５許可・最大使用病床 '!$E$17:$Q$323,10)</f>
        <v>48</v>
      </c>
      <c r="I25" s="76">
        <f>VLOOKUP(E25,'[1]R５許可・最大使用病床 '!$E$17:$Q$323,11)</f>
        <v>0</v>
      </c>
      <c r="J25" s="93">
        <f t="shared" si="0"/>
        <v>144</v>
      </c>
      <c r="K25" s="62">
        <f>VLOOKUP(E25,'[1]R６許可・最大使用病床'!$E$17:$Q$320,8)</f>
        <v>0</v>
      </c>
      <c r="L25" s="76">
        <f>VLOOKUP(E25,'[1]R６許可・最大使用病床'!$E$17:$Q$320,9)</f>
        <v>95</v>
      </c>
      <c r="M25" s="76">
        <f>VLOOKUP(E25,'[1]R６許可・最大使用病床'!$E$17:$Q$320,10)</f>
        <v>48</v>
      </c>
      <c r="N25" s="76">
        <f>VLOOKUP(E25,'[1]R６許可・最大使用病床'!$E$17:$Q$320,11)</f>
        <v>0</v>
      </c>
      <c r="O25" s="93">
        <f t="shared" si="1"/>
        <v>143</v>
      </c>
      <c r="P25" s="62">
        <f t="shared" si="2"/>
        <v>0</v>
      </c>
      <c r="Q25" s="76">
        <f t="shared" si="2"/>
        <v>-1</v>
      </c>
      <c r="R25" s="76">
        <f t="shared" si="2"/>
        <v>0</v>
      </c>
      <c r="S25" s="76">
        <f t="shared" si="2"/>
        <v>0</v>
      </c>
      <c r="T25" s="93">
        <f t="shared" si="3"/>
        <v>-1</v>
      </c>
      <c r="U25" s="115"/>
    </row>
    <row r="26" spans="1:21" ht="18.75" customHeight="1">
      <c r="A26" s="10"/>
      <c r="B26" s="10"/>
      <c r="C26" s="10"/>
      <c r="D26" s="35" t="str">
        <f>VLOOKUP(E26,'[1]医療機関名(病院）'!$A$2:$B$140,2)</f>
        <v>社会福祉法人愛誠会 南あたみ第一病院</v>
      </c>
      <c r="E26" s="35">
        <v>2210510422</v>
      </c>
      <c r="F26" s="62">
        <f>VLOOKUP(E26,'[1]R５許可・最大使用病床 '!$E$17:$Q$323,8)</f>
        <v>0</v>
      </c>
      <c r="G26" s="76">
        <f>VLOOKUP(E26,'[1]R５許可・最大使用病床 '!$E$17:$Q$323,9)</f>
        <v>0</v>
      </c>
      <c r="H26" s="76">
        <v>10</v>
      </c>
      <c r="I26" s="76">
        <v>81</v>
      </c>
      <c r="J26" s="93">
        <f t="shared" si="0"/>
        <v>91</v>
      </c>
      <c r="K26" s="62">
        <f>VLOOKUP(E26,'[1]R６許可・最大使用病床'!$E$17:$Q$320,8)</f>
        <v>0</v>
      </c>
      <c r="L26" s="76">
        <f>VLOOKUP(E26,'[1]R６許可・最大使用病床'!$E$17:$Q$320,9)</f>
        <v>0</v>
      </c>
      <c r="M26" s="76">
        <f>VLOOKUP(E26,'[1]R６許可・最大使用病床'!$E$17:$Q$320,10)</f>
        <v>0</v>
      </c>
      <c r="N26" s="76">
        <f>VLOOKUP(E26,'[1]R６許可・最大使用病床'!$E$17:$Q$320,11)</f>
        <v>79</v>
      </c>
      <c r="O26" s="93">
        <f t="shared" si="1"/>
        <v>79</v>
      </c>
      <c r="P26" s="62">
        <f t="shared" si="2"/>
        <v>0</v>
      </c>
      <c r="Q26" s="76">
        <f t="shared" si="2"/>
        <v>0</v>
      </c>
      <c r="R26" s="76">
        <f t="shared" si="2"/>
        <v>-10</v>
      </c>
      <c r="S26" s="76">
        <f t="shared" si="2"/>
        <v>-2</v>
      </c>
      <c r="T26" s="93">
        <f t="shared" si="3"/>
        <v>-12</v>
      </c>
      <c r="U26" s="115"/>
    </row>
    <row r="27" spans="1:21" ht="18.75" customHeight="1">
      <c r="A27" s="10"/>
      <c r="B27" s="10"/>
      <c r="C27" s="10"/>
      <c r="D27" s="36" t="str">
        <f>VLOOKUP(E27,'[1]医療機関名(病院）'!$A$2:$B$140,2)</f>
        <v>国際医療福祉大学熱海病院</v>
      </c>
      <c r="E27" s="36">
        <v>2210510265</v>
      </c>
      <c r="F27" s="58">
        <f>VLOOKUP(E27,'[1]R５許可・最大使用病床 '!$E$17:$Q$323,8)</f>
        <v>4</v>
      </c>
      <c r="G27" s="72">
        <f>VLOOKUP(E27,'[1]R５許可・最大使用病床 '!$E$17:$Q$323,9)</f>
        <v>203</v>
      </c>
      <c r="H27" s="72">
        <f>VLOOKUP(E27,'[1]R５許可・最大使用病床 '!$E$17:$Q$323,10)</f>
        <v>28</v>
      </c>
      <c r="I27" s="72">
        <f>VLOOKUP(E27,'[1]R５許可・最大使用病床 '!$E$17:$Q$323,11)</f>
        <v>0</v>
      </c>
      <c r="J27" s="89">
        <f t="shared" si="0"/>
        <v>235</v>
      </c>
      <c r="K27" s="58">
        <f>VLOOKUP(E27,'[1]R６許可・最大使用病床'!$E$17:$Q$320,8)</f>
        <v>4</v>
      </c>
      <c r="L27" s="72">
        <f>VLOOKUP(E27,'[1]R６許可・最大使用病床'!$E$17:$Q$320,9)</f>
        <v>199</v>
      </c>
      <c r="M27" s="72">
        <f>VLOOKUP(E27,'[1]R６許可・最大使用病床'!$E$17:$Q$320,10)</f>
        <v>31</v>
      </c>
      <c r="N27" s="72">
        <f>VLOOKUP(E27,'[1]R６許可・最大使用病床'!$E$17:$Q$320,11)</f>
        <v>0</v>
      </c>
      <c r="O27" s="89">
        <f t="shared" si="1"/>
        <v>234</v>
      </c>
      <c r="P27" s="58">
        <f t="shared" si="2"/>
        <v>0</v>
      </c>
      <c r="Q27" s="72">
        <f t="shared" si="2"/>
        <v>-4</v>
      </c>
      <c r="R27" s="72">
        <f t="shared" si="2"/>
        <v>3</v>
      </c>
      <c r="S27" s="72">
        <f t="shared" si="2"/>
        <v>0</v>
      </c>
      <c r="T27" s="89">
        <f t="shared" si="3"/>
        <v>-1</v>
      </c>
      <c r="U27" s="115"/>
    </row>
    <row r="28" spans="1:21" s="1" customFormat="1" ht="18.75" customHeight="1">
      <c r="A28" s="10"/>
      <c r="B28" s="10"/>
      <c r="C28" s="12" t="s">
        <v>38</v>
      </c>
      <c r="D28" s="34" t="str">
        <f>VLOOKUP(E28,'[1]医療機関名(病院）'!$A$2:$B$140,2)</f>
        <v>伊東市民病院</v>
      </c>
      <c r="E28" s="34">
        <v>2210410276</v>
      </c>
      <c r="F28" s="59">
        <f>VLOOKUP(E28,'[1]R５許可・最大使用病床 '!$E$17:$Q$323,8)</f>
        <v>12</v>
      </c>
      <c r="G28" s="73">
        <f>VLOOKUP(E28,'[1]R５許可・最大使用病床 '!$E$17:$Q$323,9)</f>
        <v>167</v>
      </c>
      <c r="H28" s="73">
        <f>VLOOKUP(E28,'[1]R５許可・最大使用病床 '!$E$17:$Q$323,10)</f>
        <v>42</v>
      </c>
      <c r="I28" s="73">
        <f>VLOOKUP(E28,'[1]R５許可・最大使用病床 '!$E$17:$Q$323,11)</f>
        <v>0</v>
      </c>
      <c r="J28" s="88">
        <f t="shared" si="0"/>
        <v>221</v>
      </c>
      <c r="K28" s="59">
        <f>VLOOKUP(E28,'[1]R６許可・最大使用病床'!$E$17:$Q$320,8)</f>
        <v>12</v>
      </c>
      <c r="L28" s="73">
        <f>VLOOKUP(E28,'[1]R６許可・最大使用病床'!$E$17:$Q$320,9)</f>
        <v>171</v>
      </c>
      <c r="M28" s="73">
        <f>VLOOKUP(E28,'[1]R６許可・最大使用病床'!$E$17:$Q$320,10)</f>
        <v>42</v>
      </c>
      <c r="N28" s="73">
        <f>VLOOKUP(E28,'[1]R６許可・最大使用病床'!$E$17:$Q$320,11)</f>
        <v>0</v>
      </c>
      <c r="O28" s="88">
        <f t="shared" si="1"/>
        <v>225</v>
      </c>
      <c r="P28" s="59">
        <f t="shared" si="2"/>
        <v>0</v>
      </c>
      <c r="Q28" s="73">
        <f t="shared" si="2"/>
        <v>4</v>
      </c>
      <c r="R28" s="73">
        <f t="shared" si="2"/>
        <v>0</v>
      </c>
      <c r="S28" s="73">
        <f t="shared" si="2"/>
        <v>0</v>
      </c>
      <c r="T28" s="88">
        <f t="shared" si="3"/>
        <v>4</v>
      </c>
      <c r="U28" s="115"/>
    </row>
    <row r="29" spans="1:21" ht="18.75" customHeight="1">
      <c r="A29" s="10"/>
      <c r="B29" s="15" t="s">
        <v>41</v>
      </c>
      <c r="C29" s="20"/>
      <c r="D29" s="33"/>
      <c r="E29" s="50"/>
      <c r="F29" s="61">
        <f>SUM(F23:F28)</f>
        <v>16</v>
      </c>
      <c r="G29" s="75">
        <f>SUM(G23:G28)</f>
        <v>466</v>
      </c>
      <c r="H29" s="75">
        <f>SUM(H23:H28)</f>
        <v>128</v>
      </c>
      <c r="I29" s="75">
        <f>SUM(I23:I28)</f>
        <v>282</v>
      </c>
      <c r="J29" s="92">
        <f t="shared" si="0"/>
        <v>892</v>
      </c>
      <c r="K29" s="61">
        <f>SUM(K23:K28)</f>
        <v>16</v>
      </c>
      <c r="L29" s="75">
        <f>SUM(L23:L28)</f>
        <v>465</v>
      </c>
      <c r="M29" s="75">
        <f>SUM(M23:M28)</f>
        <v>121</v>
      </c>
      <c r="N29" s="75">
        <f>SUM(N23:N28)</f>
        <v>280</v>
      </c>
      <c r="O29" s="92">
        <f t="shared" si="1"/>
        <v>882</v>
      </c>
      <c r="P29" s="61">
        <f t="shared" si="2"/>
        <v>0</v>
      </c>
      <c r="Q29" s="75">
        <f t="shared" si="2"/>
        <v>-1</v>
      </c>
      <c r="R29" s="75">
        <f t="shared" si="2"/>
        <v>-7</v>
      </c>
      <c r="S29" s="75">
        <f t="shared" si="2"/>
        <v>-2</v>
      </c>
      <c r="T29" s="92">
        <f t="shared" si="3"/>
        <v>-10</v>
      </c>
      <c r="U29" s="115"/>
    </row>
    <row r="30" spans="1:21" ht="18.75" customHeight="1">
      <c r="A30" s="10"/>
      <c r="B30" s="12" t="s">
        <v>11</v>
      </c>
      <c r="C30" s="12" t="s">
        <v>22</v>
      </c>
      <c r="D30" s="34" t="str">
        <f>VLOOKUP(E30,'[1]医療機関名（診療所）'!$A$2:$B$138,2)</f>
        <v>安井医院</v>
      </c>
      <c r="E30" s="34">
        <v>2210501314</v>
      </c>
      <c r="F30" s="59">
        <f>VLOOKUP(E30,'[1]R５許可・最大使用病床 '!$E$17:$Q$323,8)</f>
        <v>0</v>
      </c>
      <c r="G30" s="73">
        <f>VLOOKUP(E30,'[1]R５許可・最大使用病床 '!$E$17:$Q$323,9)</f>
        <v>0</v>
      </c>
      <c r="H30" s="73">
        <f>VLOOKUP(E30,'[1]R５許可・最大使用病床 '!$E$17:$Q$323,10)</f>
        <v>0</v>
      </c>
      <c r="I30" s="73">
        <f>VLOOKUP(E30,'[1]R５許可・最大使用病床 '!$E$17:$Q$323,11)</f>
        <v>0</v>
      </c>
      <c r="J30" s="88">
        <f t="shared" si="0"/>
        <v>0</v>
      </c>
      <c r="K30" s="59">
        <f>VLOOKUP(E30,'[1]R６許可・最大使用病床'!$E$17:$Q$320,8)</f>
        <v>0</v>
      </c>
      <c r="L30" s="73">
        <f>VLOOKUP(E30,'[1]R６許可・最大使用病床'!$E$17:$Q$320,9)</f>
        <v>0</v>
      </c>
      <c r="M30" s="73">
        <f>VLOOKUP(E30,'[1]R６許可・最大使用病床'!$E$17:$Q$320,10)</f>
        <v>0</v>
      </c>
      <c r="N30" s="73">
        <f>VLOOKUP(E30,'[1]R６許可・最大使用病床'!$E$17:$Q$320,11)</f>
        <v>0</v>
      </c>
      <c r="O30" s="88">
        <f t="shared" si="1"/>
        <v>0</v>
      </c>
      <c r="P30" s="59">
        <f t="shared" si="2"/>
        <v>0</v>
      </c>
      <c r="Q30" s="73">
        <f t="shared" si="2"/>
        <v>0</v>
      </c>
      <c r="R30" s="73">
        <f t="shared" si="2"/>
        <v>0</v>
      </c>
      <c r="S30" s="73">
        <f t="shared" si="2"/>
        <v>0</v>
      </c>
      <c r="T30" s="88">
        <f t="shared" si="3"/>
        <v>0</v>
      </c>
      <c r="U30" s="115"/>
    </row>
    <row r="31" spans="1:21" ht="18.75" customHeight="1">
      <c r="A31" s="10"/>
      <c r="B31" s="10"/>
      <c r="C31" s="12" t="s">
        <v>38</v>
      </c>
      <c r="D31" s="34" t="str">
        <f>VLOOKUP(E31,'[1]医療機関名（診療所）'!$A$2:$B$138,2)</f>
        <v>はぁとふる内科・泌尿器科 伊豆高原</v>
      </c>
      <c r="E31" s="34">
        <v>2210410342</v>
      </c>
      <c r="F31" s="59">
        <f>VLOOKUP(E31,'[1]R５許可・最大使用病床 '!$E$17:$Q$323,8)</f>
        <v>0</v>
      </c>
      <c r="G31" s="73">
        <f>VLOOKUP(E31,'[1]R５許可・最大使用病床 '!$E$17:$Q$323,9)</f>
        <v>13</v>
      </c>
      <c r="H31" s="73">
        <f>VLOOKUP(E31,'[1]R５許可・最大使用病床 '!$E$17:$Q$323,10)</f>
        <v>0</v>
      </c>
      <c r="I31" s="73">
        <f>VLOOKUP(E31,'[1]R５許可・最大使用病床 '!$E$17:$Q$323,11)</f>
        <v>0</v>
      </c>
      <c r="J31" s="88">
        <f t="shared" si="0"/>
        <v>13</v>
      </c>
      <c r="K31" s="59">
        <f>VLOOKUP(E31,'[1]R６許可・最大使用病床'!$E$17:$Q$320,8)</f>
        <v>0</v>
      </c>
      <c r="L31" s="73">
        <f>VLOOKUP(E31,'[1]R６許可・最大使用病床'!$E$17:$Q$320,9)</f>
        <v>13</v>
      </c>
      <c r="M31" s="73">
        <f>VLOOKUP(E31,'[1]R６許可・最大使用病床'!$E$17:$Q$320,10)</f>
        <v>0</v>
      </c>
      <c r="N31" s="73">
        <f>VLOOKUP(E31,'[1]R６許可・最大使用病床'!$E$17:$Q$320,11)</f>
        <v>0</v>
      </c>
      <c r="O31" s="88">
        <f t="shared" si="1"/>
        <v>13</v>
      </c>
      <c r="P31" s="59">
        <f t="shared" si="2"/>
        <v>0</v>
      </c>
      <c r="Q31" s="73">
        <f t="shared" si="2"/>
        <v>0</v>
      </c>
      <c r="R31" s="73">
        <f t="shared" si="2"/>
        <v>0</v>
      </c>
      <c r="S31" s="73">
        <f t="shared" si="2"/>
        <v>0</v>
      </c>
      <c r="T31" s="88">
        <f t="shared" si="3"/>
        <v>0</v>
      </c>
      <c r="U31" s="115"/>
    </row>
    <row r="32" spans="1:21" ht="18.75" customHeight="1">
      <c r="A32" s="10"/>
      <c r="B32" s="10"/>
      <c r="C32" s="10"/>
      <c r="D32" s="28" t="str">
        <f>VLOOKUP(E32,'[1]医療機関名（診療所）'!$A$2:$B$138,2)</f>
        <v>伊豆高原ゆうゆうの里診療所</v>
      </c>
      <c r="E32" s="28">
        <v>2210410045</v>
      </c>
      <c r="F32" s="62">
        <f>VLOOKUP(E32,'[1]R５許可・最大使用病床 '!$E$17:$Q$323,8)</f>
        <v>0</v>
      </c>
      <c r="G32" s="76">
        <f>VLOOKUP(E32,'[1]R５許可・最大使用病床 '!$E$17:$Q$323,9)</f>
        <v>0</v>
      </c>
      <c r="H32" s="76">
        <f>VLOOKUP(E32,'[1]R５許可・最大使用病床 '!$E$17:$Q$323,10)</f>
        <v>8</v>
      </c>
      <c r="I32" s="76">
        <f>VLOOKUP(E32,'[1]R５許可・最大使用病床 '!$E$17:$Q$323,11)</f>
        <v>0</v>
      </c>
      <c r="J32" s="86">
        <f t="shared" si="0"/>
        <v>8</v>
      </c>
      <c r="K32" s="62">
        <f>VLOOKUP(E32,'[1]R６許可・最大使用病床'!$E$17:$Q$320,8)</f>
        <v>0</v>
      </c>
      <c r="L32" s="76">
        <f>VLOOKUP(E32,'[1]R６許可・最大使用病床'!$E$17:$Q$320,9)</f>
        <v>0</v>
      </c>
      <c r="M32" s="76">
        <f>VLOOKUP(E32,'[1]R６許可・最大使用病床'!$E$17:$Q$320,10)</f>
        <v>8</v>
      </c>
      <c r="N32" s="76">
        <f>VLOOKUP(E32,'[1]R６許可・最大使用病床'!$E$17:$Q$320,11)</f>
        <v>0</v>
      </c>
      <c r="O32" s="86">
        <f t="shared" si="1"/>
        <v>8</v>
      </c>
      <c r="P32" s="57">
        <f t="shared" si="2"/>
        <v>0</v>
      </c>
      <c r="Q32" s="71">
        <f t="shared" si="2"/>
        <v>0</v>
      </c>
      <c r="R32" s="71">
        <f t="shared" si="2"/>
        <v>0</v>
      </c>
      <c r="S32" s="71">
        <f t="shared" si="2"/>
        <v>0</v>
      </c>
      <c r="T32" s="86">
        <f t="shared" si="3"/>
        <v>0</v>
      </c>
      <c r="U32" s="115"/>
    </row>
    <row r="33" spans="1:21" ht="18.75" customHeight="1">
      <c r="A33" s="10"/>
      <c r="B33" s="10"/>
      <c r="C33" s="10"/>
      <c r="D33" s="35" t="str">
        <f>VLOOKUP(E33,'[1]医療機関名（診療所）'!$A$2:$B$138,2)</f>
        <v>医療法人社団望洋会 横山医院</v>
      </c>
      <c r="E33" s="35">
        <v>2210410102</v>
      </c>
      <c r="F33" s="62">
        <f>VLOOKUP(E33,'[1]R５許可・最大使用病床 '!$E$17:$Q$323,8)</f>
        <v>0</v>
      </c>
      <c r="G33" s="76">
        <f>VLOOKUP(E33,'[1]R５許可・最大使用病床 '!$E$17:$Q$323,9)</f>
        <v>0</v>
      </c>
      <c r="H33" s="76">
        <f>VLOOKUP(E33,'[1]R５許可・最大使用病床 '!$E$17:$Q$323,10)</f>
        <v>9</v>
      </c>
      <c r="I33" s="76">
        <f>VLOOKUP(E33,'[1]R５許可・最大使用病床 '!$E$17:$Q$323,11)</f>
        <v>0</v>
      </c>
      <c r="J33" s="93">
        <f t="shared" si="0"/>
        <v>9</v>
      </c>
      <c r="K33" s="62">
        <f>VLOOKUP(E33,'[1]R６許可・最大使用病床'!$E$17:$Q$320,8)</f>
        <v>0</v>
      </c>
      <c r="L33" s="76">
        <f>VLOOKUP(E33,'[1]R６許可・最大使用病床'!$E$17:$Q$320,9)</f>
        <v>0</v>
      </c>
      <c r="M33" s="76">
        <f>VLOOKUP(E33,'[1]R６許可・最大使用病床'!$E$17:$Q$320,10)</f>
        <v>13</v>
      </c>
      <c r="N33" s="76">
        <f>VLOOKUP(E33,'[1]R６許可・最大使用病床'!$E$17:$Q$320,11)</f>
        <v>0</v>
      </c>
      <c r="O33" s="93">
        <f t="shared" si="1"/>
        <v>13</v>
      </c>
      <c r="P33" s="62">
        <f t="shared" si="2"/>
        <v>0</v>
      </c>
      <c r="Q33" s="76">
        <f t="shared" si="2"/>
        <v>0</v>
      </c>
      <c r="R33" s="76">
        <f t="shared" si="2"/>
        <v>4</v>
      </c>
      <c r="S33" s="76">
        <f t="shared" si="2"/>
        <v>0</v>
      </c>
      <c r="T33" s="93">
        <f t="shared" si="3"/>
        <v>4</v>
      </c>
      <c r="U33" s="115"/>
    </row>
    <row r="34" spans="1:21" ht="18.75" customHeight="1">
      <c r="A34" s="10"/>
      <c r="B34" s="10"/>
      <c r="C34" s="10"/>
      <c r="D34" s="35" t="str">
        <f>VLOOKUP(E34,'[1]医療機関名（診療所）'!$A$2:$B$138,2)</f>
        <v>佐藤産婦人科医院</v>
      </c>
      <c r="E34" s="35">
        <v>2210400871</v>
      </c>
      <c r="F34" s="62">
        <f>VLOOKUP(E34,'[1]R５許可・最大使用病床 '!$E$17:$Q$323,8)</f>
        <v>0</v>
      </c>
      <c r="G34" s="76">
        <f>VLOOKUP(E34,'[1]R５許可・最大使用病床 '!$E$17:$Q$323,9)</f>
        <v>0</v>
      </c>
      <c r="H34" s="76">
        <f>VLOOKUP(E34,'[1]R５許可・最大使用病床 '!$E$17:$Q$323,10)</f>
        <v>0</v>
      </c>
      <c r="I34" s="76">
        <f>VLOOKUP(E34,'[1]R５許可・最大使用病床 '!$E$17:$Q$323,11)</f>
        <v>0</v>
      </c>
      <c r="J34" s="93">
        <f t="shared" si="0"/>
        <v>0</v>
      </c>
      <c r="K34" s="62">
        <f>VLOOKUP(E34,'[1]R６許可・最大使用病床'!$E$17:$Q$320,8)</f>
        <v>0</v>
      </c>
      <c r="L34" s="76">
        <f>VLOOKUP(E34,'[1]R６許可・最大使用病床'!$E$17:$Q$320,9)</f>
        <v>0</v>
      </c>
      <c r="M34" s="76">
        <f>VLOOKUP(E34,'[1]R６許可・最大使用病床'!$E$17:$Q$320,10)</f>
        <v>0</v>
      </c>
      <c r="N34" s="76">
        <f>VLOOKUP(E34,'[1]R６許可・最大使用病床'!$E$17:$Q$320,11)</f>
        <v>0</v>
      </c>
      <c r="O34" s="93">
        <f t="shared" si="1"/>
        <v>0</v>
      </c>
      <c r="P34" s="62">
        <f t="shared" si="2"/>
        <v>0</v>
      </c>
      <c r="Q34" s="76">
        <f t="shared" si="2"/>
        <v>0</v>
      </c>
      <c r="R34" s="76">
        <f t="shared" si="2"/>
        <v>0</v>
      </c>
      <c r="S34" s="76">
        <f t="shared" si="2"/>
        <v>0</v>
      </c>
      <c r="T34" s="93">
        <f t="shared" si="3"/>
        <v>0</v>
      </c>
      <c r="U34" s="115"/>
    </row>
    <row r="35" spans="1:21" ht="18.75" customHeight="1">
      <c r="A35" s="10"/>
      <c r="B35" s="10"/>
      <c r="C35" s="10"/>
      <c r="D35" s="35" t="str">
        <f>VLOOKUP(E35,'[1]医療機関名（診療所）'!$A$2:$B$138,2)</f>
        <v>上山レディースクリニック</v>
      </c>
      <c r="E35" s="35">
        <v>2210410425</v>
      </c>
      <c r="F35" s="62">
        <f>VLOOKUP(E35,'[1]R５許可・最大使用病床 '!$E$17:$Q$323,8)</f>
        <v>0</v>
      </c>
      <c r="G35" s="76">
        <f>VLOOKUP(E35,'[1]R５許可・最大使用病床 '!$E$17:$Q$323,9)</f>
        <v>7</v>
      </c>
      <c r="H35" s="76">
        <f>VLOOKUP(E35,'[1]R５許可・最大使用病床 '!$E$17:$Q$323,10)</f>
        <v>0</v>
      </c>
      <c r="I35" s="76">
        <f>VLOOKUP(E35,'[1]R５許可・最大使用病床 '!$E$17:$Q$323,11)</f>
        <v>0</v>
      </c>
      <c r="J35" s="93">
        <f t="shared" si="0"/>
        <v>7</v>
      </c>
      <c r="K35" s="62">
        <f>VLOOKUP(E35,'[1]R６許可・最大使用病床'!$E$17:$Q$320,8)</f>
        <v>0</v>
      </c>
      <c r="L35" s="76">
        <f>VLOOKUP(E35,'[1]R６許可・最大使用病床'!$E$17:$Q$320,9)</f>
        <v>7</v>
      </c>
      <c r="M35" s="76">
        <f>VLOOKUP(E35,'[1]R６許可・最大使用病床'!$E$17:$Q$320,10)</f>
        <v>0</v>
      </c>
      <c r="N35" s="76">
        <f>VLOOKUP(E35,'[1]R６許可・最大使用病床'!$E$17:$Q$320,11)</f>
        <v>0</v>
      </c>
      <c r="O35" s="93">
        <f t="shared" si="1"/>
        <v>7</v>
      </c>
      <c r="P35" s="62">
        <f t="shared" si="2"/>
        <v>0</v>
      </c>
      <c r="Q35" s="76">
        <f t="shared" si="2"/>
        <v>0</v>
      </c>
      <c r="R35" s="76">
        <f t="shared" si="2"/>
        <v>0</v>
      </c>
      <c r="S35" s="76">
        <f t="shared" si="2"/>
        <v>0</v>
      </c>
      <c r="T35" s="93">
        <f t="shared" si="3"/>
        <v>0</v>
      </c>
      <c r="U35" s="115"/>
    </row>
    <row r="36" spans="1:21" ht="18.75" customHeight="1">
      <c r="A36" s="10"/>
      <c r="B36" s="15" t="s">
        <v>2</v>
      </c>
      <c r="C36" s="20"/>
      <c r="D36" s="33"/>
      <c r="E36" s="50"/>
      <c r="F36" s="61">
        <f>SUM(F30:F35)</f>
        <v>0</v>
      </c>
      <c r="G36" s="75">
        <f>SUM(G30:G35)</f>
        <v>20</v>
      </c>
      <c r="H36" s="75">
        <f>SUM(H30:H35)</f>
        <v>17</v>
      </c>
      <c r="I36" s="75">
        <f>SUM(I30:I35)</f>
        <v>0</v>
      </c>
      <c r="J36" s="92">
        <f t="shared" si="0"/>
        <v>37</v>
      </c>
      <c r="K36" s="61">
        <f>SUM(K30:K35)</f>
        <v>0</v>
      </c>
      <c r="L36" s="75">
        <f>SUM(L30:L35)</f>
        <v>20</v>
      </c>
      <c r="M36" s="75">
        <f>SUM(M30:M35)</f>
        <v>21</v>
      </c>
      <c r="N36" s="75">
        <f>SUM(N30:N35)</f>
        <v>0</v>
      </c>
      <c r="O36" s="92">
        <f t="shared" si="1"/>
        <v>41</v>
      </c>
      <c r="P36" s="61">
        <f t="shared" si="2"/>
        <v>0</v>
      </c>
      <c r="Q36" s="75">
        <f t="shared" si="2"/>
        <v>0</v>
      </c>
      <c r="R36" s="75">
        <f t="shared" si="2"/>
        <v>4</v>
      </c>
      <c r="S36" s="75">
        <f t="shared" si="2"/>
        <v>0</v>
      </c>
      <c r="T36" s="92">
        <f t="shared" si="3"/>
        <v>4</v>
      </c>
      <c r="U36" s="115"/>
    </row>
    <row r="37" spans="1:21" ht="18.75" customHeight="1">
      <c r="A37" s="11" t="s">
        <v>20</v>
      </c>
      <c r="B37" s="16"/>
      <c r="C37" s="16"/>
      <c r="D37" s="37"/>
      <c r="E37" s="51"/>
      <c r="F37" s="64">
        <f>F29+F36</f>
        <v>16</v>
      </c>
      <c r="G37" s="77">
        <f>G29+G36</f>
        <v>486</v>
      </c>
      <c r="H37" s="77">
        <f>H29+H36</f>
        <v>145</v>
      </c>
      <c r="I37" s="77">
        <f>I29+I36</f>
        <v>282</v>
      </c>
      <c r="J37" s="94">
        <f t="shared" si="0"/>
        <v>929</v>
      </c>
      <c r="K37" s="64">
        <f>K29+K36</f>
        <v>16</v>
      </c>
      <c r="L37" s="77">
        <f>L29+L36</f>
        <v>485</v>
      </c>
      <c r="M37" s="77">
        <f>M29+M36</f>
        <v>142</v>
      </c>
      <c r="N37" s="77">
        <f>N29+N36</f>
        <v>280</v>
      </c>
      <c r="O37" s="94">
        <f t="shared" si="1"/>
        <v>923</v>
      </c>
      <c r="P37" s="64">
        <f t="shared" si="2"/>
        <v>0</v>
      </c>
      <c r="Q37" s="77">
        <f t="shared" si="2"/>
        <v>-1</v>
      </c>
      <c r="R37" s="77">
        <f t="shared" si="2"/>
        <v>-3</v>
      </c>
      <c r="S37" s="77">
        <f t="shared" si="2"/>
        <v>-2</v>
      </c>
      <c r="T37" s="94">
        <f t="shared" si="3"/>
        <v>-6</v>
      </c>
      <c r="U37" s="115"/>
    </row>
    <row r="38" spans="1:21" ht="18.75" customHeight="1">
      <c r="A38" s="12" t="s">
        <v>23</v>
      </c>
      <c r="B38" s="12" t="s">
        <v>39</v>
      </c>
      <c r="C38" s="12" t="s">
        <v>50</v>
      </c>
      <c r="D38" s="34" t="str">
        <f>VLOOKUP(E38,'[1]医療機関名(病院）'!$A$2:$B$140,2)</f>
        <v>医療法人社団真養会 きせがわ病院</v>
      </c>
      <c r="E38" s="34">
        <v>2211110198</v>
      </c>
      <c r="F38" s="59">
        <f>VLOOKUP(E38,'[1]R５許可・最大使用病床 '!$E$17:$Q$323,8)</f>
        <v>0</v>
      </c>
      <c r="G38" s="73">
        <f>VLOOKUP(E38,'[1]R５許可・最大使用病床 '!$E$17:$Q$323,9)</f>
        <v>0</v>
      </c>
      <c r="H38" s="73">
        <f>VLOOKUP(E38,'[1]R５許可・最大使用病床 '!$E$17:$Q$323,10)</f>
        <v>0</v>
      </c>
      <c r="I38" s="73">
        <f>VLOOKUP(E38,'[1]R５許可・最大使用病床 '!$E$17:$Q$323,11)</f>
        <v>86</v>
      </c>
      <c r="J38" s="88">
        <f t="shared" si="0"/>
        <v>86</v>
      </c>
      <c r="K38" s="59">
        <f>VLOOKUP(E38,'[1]R６許可・最大使用病床'!$E$17:$Q$320,8)</f>
        <v>0</v>
      </c>
      <c r="L38" s="73">
        <f>VLOOKUP(E38,'[1]R６許可・最大使用病床'!$E$17:$Q$320,9)</f>
        <v>0</v>
      </c>
      <c r="M38" s="73">
        <f>VLOOKUP(E38,'[1]R６許可・最大使用病床'!$E$17:$Q$320,10)</f>
        <v>43</v>
      </c>
      <c r="N38" s="73">
        <f>VLOOKUP(E38,'[1]R６許可・最大使用病床'!$E$17:$Q$320,11)</f>
        <v>42</v>
      </c>
      <c r="O38" s="88">
        <f t="shared" si="1"/>
        <v>85</v>
      </c>
      <c r="P38" s="59">
        <f t="shared" si="2"/>
        <v>0</v>
      </c>
      <c r="Q38" s="73">
        <f t="shared" si="2"/>
        <v>0</v>
      </c>
      <c r="R38" s="73">
        <f t="shared" si="2"/>
        <v>43</v>
      </c>
      <c r="S38" s="73">
        <f t="shared" si="2"/>
        <v>-44</v>
      </c>
      <c r="T38" s="88">
        <f t="shared" si="3"/>
        <v>-1</v>
      </c>
      <c r="U38" s="115"/>
    </row>
    <row r="39" spans="1:21" ht="18.75" customHeight="1">
      <c r="A39" s="10"/>
      <c r="B39" s="10"/>
      <c r="C39" s="10"/>
      <c r="D39" s="35" t="str">
        <f>VLOOKUP(E39,'[1]医療機関名(病院）'!$A$2:$B$140,2)</f>
        <v>医療法人社団親和会 西島病院</v>
      </c>
      <c r="E39" s="35">
        <v>2211110412</v>
      </c>
      <c r="F39" s="62">
        <f>VLOOKUP(E39,'[1]R５許可・最大使用病床 '!$E$17:$Q$323,8)</f>
        <v>0</v>
      </c>
      <c r="G39" s="76">
        <f>VLOOKUP(E39,'[1]R５許可・最大使用病床 '!$E$17:$Q$323,9)</f>
        <v>150</v>
      </c>
      <c r="H39" s="76">
        <f>VLOOKUP(E39,'[1]R５許可・最大使用病床 '!$E$17:$Q$323,10)</f>
        <v>0</v>
      </c>
      <c r="I39" s="76">
        <f>VLOOKUP(E39,'[1]R５許可・最大使用病床 '!$E$17:$Q$323,11)</f>
        <v>0</v>
      </c>
      <c r="J39" s="93">
        <f t="shared" si="0"/>
        <v>150</v>
      </c>
      <c r="K39" s="62">
        <f>VLOOKUP(E39,'[1]R６許可・最大使用病床'!$E$17:$Q$320,8)</f>
        <v>0</v>
      </c>
      <c r="L39" s="76">
        <f>VLOOKUP(E39,'[1]R６許可・最大使用病床'!$E$17:$Q$320,9)</f>
        <v>150</v>
      </c>
      <c r="M39" s="76">
        <f>VLOOKUP(E39,'[1]R６許可・最大使用病床'!$E$17:$Q$320,10)</f>
        <v>0</v>
      </c>
      <c r="N39" s="76">
        <f>VLOOKUP(E39,'[1]R６許可・最大使用病床'!$E$17:$Q$320,11)</f>
        <v>0</v>
      </c>
      <c r="O39" s="93">
        <f t="shared" si="1"/>
        <v>150</v>
      </c>
      <c r="P39" s="62">
        <f t="shared" si="2"/>
        <v>0</v>
      </c>
      <c r="Q39" s="76">
        <f t="shared" si="2"/>
        <v>0</v>
      </c>
      <c r="R39" s="76">
        <f t="shared" si="2"/>
        <v>0</v>
      </c>
      <c r="S39" s="76">
        <f t="shared" si="2"/>
        <v>0</v>
      </c>
      <c r="T39" s="93">
        <f t="shared" si="3"/>
        <v>0</v>
      </c>
      <c r="U39" s="115"/>
    </row>
    <row r="40" spans="1:21" ht="18.75" customHeight="1">
      <c r="A40" s="10"/>
      <c r="B40" s="10"/>
      <c r="C40" s="10"/>
      <c r="D40" s="35" t="str">
        <f>VLOOKUP(E40,'[1]医療機関名(病院）'!$A$2:$B$140,2)</f>
        <v>一般財団法人 芙蓉協会 聖隷沼津病院</v>
      </c>
      <c r="E40" s="35">
        <v>2211110057</v>
      </c>
      <c r="F40" s="62">
        <f>VLOOKUP(E40,'[1]R５許可・最大使用病床 '!$E$17:$Q$323,8)</f>
        <v>0</v>
      </c>
      <c r="G40" s="76">
        <f>VLOOKUP(E40,'[1]R５許可・最大使用病床 '!$E$17:$Q$323,9)</f>
        <v>172</v>
      </c>
      <c r="H40" s="76">
        <f>VLOOKUP(E40,'[1]R５許可・最大使用病床 '!$E$17:$Q$323,10)</f>
        <v>74</v>
      </c>
      <c r="I40" s="76">
        <f>VLOOKUP(E40,'[1]R５許可・最大使用病床 '!$E$17:$Q$323,11)</f>
        <v>0</v>
      </c>
      <c r="J40" s="93">
        <f t="shared" si="0"/>
        <v>246</v>
      </c>
      <c r="K40" s="62">
        <f>VLOOKUP(E40,'[1]R６許可・最大使用病床'!$E$17:$Q$320,8)</f>
        <v>0</v>
      </c>
      <c r="L40" s="76">
        <f>VLOOKUP(E40,'[1]R６許可・最大使用病床'!$E$17:$Q$320,9)</f>
        <v>195</v>
      </c>
      <c r="M40" s="76">
        <f>VLOOKUP(E40,'[1]R６許可・最大使用病床'!$E$17:$Q$320,10)</f>
        <v>48</v>
      </c>
      <c r="N40" s="76">
        <f>VLOOKUP(E40,'[1]R６許可・最大使用病床'!$E$17:$Q$320,11)</f>
        <v>0</v>
      </c>
      <c r="O40" s="93">
        <f t="shared" si="1"/>
        <v>243</v>
      </c>
      <c r="P40" s="62">
        <f t="shared" si="2"/>
        <v>0</v>
      </c>
      <c r="Q40" s="76">
        <f t="shared" si="2"/>
        <v>23</v>
      </c>
      <c r="R40" s="76">
        <f t="shared" si="2"/>
        <v>-26</v>
      </c>
      <c r="S40" s="76">
        <f t="shared" si="2"/>
        <v>0</v>
      </c>
      <c r="T40" s="93">
        <f t="shared" si="3"/>
        <v>-3</v>
      </c>
      <c r="U40" s="115"/>
    </row>
    <row r="41" spans="1:21" ht="18.75" customHeight="1">
      <c r="A41" s="10"/>
      <c r="B41" s="10"/>
      <c r="C41" s="10"/>
      <c r="D41" s="35" t="str">
        <f>VLOOKUP(E41,'[1]医療機関名(病院）'!$A$2:$B$140,2)</f>
        <v>公益財団法人復康会 沼津リハビリテーション病院</v>
      </c>
      <c r="E41" s="35">
        <v>2211110099</v>
      </c>
      <c r="F41" s="62">
        <f>VLOOKUP(E41,'[1]R５許可・最大使用病床 '!$E$17:$Q$323,8)</f>
        <v>0</v>
      </c>
      <c r="G41" s="76">
        <f>VLOOKUP(E41,'[1]R５許可・最大使用病床 '!$E$17:$Q$323,9)</f>
        <v>0</v>
      </c>
      <c r="H41" s="76">
        <f>VLOOKUP(E41,'[1]R５許可・最大使用病床 '!$E$17:$Q$323,10)</f>
        <v>51</v>
      </c>
      <c r="I41" s="76">
        <f>VLOOKUP(E41,'[1]R５許可・最大使用病床 '!$E$17:$Q$323,11)</f>
        <v>48</v>
      </c>
      <c r="J41" s="93">
        <f t="shared" si="0"/>
        <v>99</v>
      </c>
      <c r="K41" s="62">
        <f>VLOOKUP(E41,'[1]R６許可・最大使用病床'!$E$17:$Q$320,8)</f>
        <v>0</v>
      </c>
      <c r="L41" s="76">
        <f>VLOOKUP(E41,'[1]R６許可・最大使用病床'!$E$17:$Q$320,9)</f>
        <v>0</v>
      </c>
      <c r="M41" s="76">
        <f>VLOOKUP(E41,'[1]R６許可・最大使用病床'!$E$17:$Q$320,10)</f>
        <v>51</v>
      </c>
      <c r="N41" s="76">
        <f>VLOOKUP(E41,'[1]R６許可・最大使用病床'!$E$17:$Q$320,11)</f>
        <v>44</v>
      </c>
      <c r="O41" s="93">
        <f t="shared" si="1"/>
        <v>95</v>
      </c>
      <c r="P41" s="62">
        <f t="shared" si="2"/>
        <v>0</v>
      </c>
      <c r="Q41" s="76">
        <f t="shared" si="2"/>
        <v>0</v>
      </c>
      <c r="R41" s="76">
        <f t="shared" si="2"/>
        <v>0</v>
      </c>
      <c r="S41" s="76">
        <f t="shared" si="2"/>
        <v>-4</v>
      </c>
      <c r="T41" s="93">
        <f t="shared" si="3"/>
        <v>-4</v>
      </c>
      <c r="U41" s="115"/>
    </row>
    <row r="42" spans="1:21" ht="18.75" customHeight="1">
      <c r="A42" s="10"/>
      <c r="B42" s="10"/>
      <c r="C42" s="10"/>
      <c r="D42" s="35" t="str">
        <f>VLOOKUP(E42,'[1]医療機関名(病院）'!$A$2:$B$140,2)</f>
        <v>沼津市立病院</v>
      </c>
      <c r="E42" s="35">
        <v>2211160011</v>
      </c>
      <c r="F42" s="62">
        <f>VLOOKUP(E42,'[1]R５許可・最大使用病床 '!$E$17:$Q$323,8)</f>
        <v>6</v>
      </c>
      <c r="G42" s="76">
        <f>VLOOKUP(E42,'[1]R５許可・最大使用病床 '!$E$17:$Q$323,9)</f>
        <v>348</v>
      </c>
      <c r="H42" s="76">
        <f>VLOOKUP(E42,'[1]R５許可・最大使用病床 '!$E$17:$Q$323,10)</f>
        <v>0</v>
      </c>
      <c r="I42" s="76">
        <f>VLOOKUP(E42,'[1]R５許可・最大使用病床 '!$E$17:$Q$323,11)</f>
        <v>0</v>
      </c>
      <c r="J42" s="93">
        <f t="shared" si="0"/>
        <v>354</v>
      </c>
      <c r="K42" s="62">
        <f>VLOOKUP(E42,'[1]R６許可・最大使用病床'!$E$17:$Q$320,8)</f>
        <v>7</v>
      </c>
      <c r="L42" s="76">
        <f>VLOOKUP(E42,'[1]R６許可・最大使用病床'!$E$17:$Q$320,9)</f>
        <v>307</v>
      </c>
      <c r="M42" s="76">
        <f>VLOOKUP(E42,'[1]R６許可・最大使用病床'!$E$17:$Q$320,10)</f>
        <v>0</v>
      </c>
      <c r="N42" s="76">
        <f>VLOOKUP(E42,'[1]R６許可・最大使用病床'!$E$17:$Q$320,11)</f>
        <v>0</v>
      </c>
      <c r="O42" s="93">
        <f t="shared" si="1"/>
        <v>314</v>
      </c>
      <c r="P42" s="62">
        <f t="shared" si="2"/>
        <v>1</v>
      </c>
      <c r="Q42" s="76">
        <f t="shared" si="2"/>
        <v>-41</v>
      </c>
      <c r="R42" s="76">
        <f t="shared" si="2"/>
        <v>0</v>
      </c>
      <c r="S42" s="76">
        <f t="shared" si="2"/>
        <v>0</v>
      </c>
      <c r="T42" s="93">
        <f t="shared" si="3"/>
        <v>-40</v>
      </c>
      <c r="U42" s="115"/>
    </row>
    <row r="43" spans="1:21" ht="18.75" customHeight="1">
      <c r="A43" s="10"/>
      <c r="B43" s="10"/>
      <c r="C43" s="10"/>
      <c r="D43" s="35" t="str">
        <f>VLOOKUP(E43,'[1]医療機関名(病院）'!$A$2:$B$140,2)</f>
        <v>医療法人財団フリージア会沼津西病院</v>
      </c>
      <c r="E43" s="35">
        <v>2211110461</v>
      </c>
      <c r="F43" s="62">
        <f>VLOOKUP(E43,'[1]R５許可・最大使用病床 '!$E$17:$Q$323,8)</f>
        <v>0</v>
      </c>
      <c r="G43" s="76">
        <f>VLOOKUP(E43,'[1]R５許可・最大使用病床 '!$E$17:$Q$323,9)</f>
        <v>0</v>
      </c>
      <c r="H43" s="76">
        <f>VLOOKUP(E43,'[1]R５許可・最大使用病床 '!$E$17:$Q$323,10)</f>
        <v>0</v>
      </c>
      <c r="I43" s="76">
        <f>VLOOKUP(E43,'[1]R５許可・最大使用病床 '!$E$17:$Q$323,11)</f>
        <v>60</v>
      </c>
      <c r="J43" s="93">
        <f t="shared" si="0"/>
        <v>60</v>
      </c>
      <c r="K43" s="62">
        <f>VLOOKUP(E43,'[1]R６許可・最大使用病床'!$E$17:$Q$320,8)</f>
        <v>0</v>
      </c>
      <c r="L43" s="76">
        <f>VLOOKUP(E43,'[1]R６許可・最大使用病床'!$E$17:$Q$320,9)</f>
        <v>0</v>
      </c>
      <c r="M43" s="76">
        <f>VLOOKUP(E43,'[1]R６許可・最大使用病床'!$E$17:$Q$320,10)</f>
        <v>0</v>
      </c>
      <c r="N43" s="76">
        <f>VLOOKUP(E43,'[1]R６許可・最大使用病床'!$E$17:$Q$320,11)</f>
        <v>60</v>
      </c>
      <c r="O43" s="93">
        <f t="shared" si="1"/>
        <v>60</v>
      </c>
      <c r="P43" s="62">
        <f t="shared" si="2"/>
        <v>0</v>
      </c>
      <c r="Q43" s="76">
        <f t="shared" si="2"/>
        <v>0</v>
      </c>
      <c r="R43" s="76">
        <f t="shared" si="2"/>
        <v>0</v>
      </c>
      <c r="S43" s="76">
        <f t="shared" si="2"/>
        <v>0</v>
      </c>
      <c r="T43" s="93">
        <f t="shared" si="3"/>
        <v>0</v>
      </c>
      <c r="U43" s="115"/>
    </row>
    <row r="44" spans="1:21" ht="18.75" customHeight="1">
      <c r="A44" s="10"/>
      <c r="B44" s="10"/>
      <c r="C44" s="10"/>
      <c r="D44" s="35" t="str">
        <f>VLOOKUP(E44,'[1]医療機関名(病院）'!$A$2:$B$140,2)</f>
        <v>医療法人社団賢仁会沼津はまゆう病院</v>
      </c>
      <c r="E44" s="35">
        <v>2211110164</v>
      </c>
      <c r="F44" s="62">
        <f>VLOOKUP(E44,'[1]R５許可・最大使用病床 '!$E$17:$Q$323,8)</f>
        <v>0</v>
      </c>
      <c r="G44" s="76">
        <f>VLOOKUP(E44,'[1]R５許可・最大使用病床 '!$E$17:$Q$323,9)</f>
        <v>0</v>
      </c>
      <c r="H44" s="76">
        <f>VLOOKUP(E44,'[1]R５許可・最大使用病床 '!$E$17:$Q$323,10)</f>
        <v>0</v>
      </c>
      <c r="I44" s="76">
        <f>VLOOKUP(E44,'[1]R５許可・最大使用病床 '!$E$17:$Q$323,11)</f>
        <v>28</v>
      </c>
      <c r="J44" s="93">
        <f t="shared" si="0"/>
        <v>28</v>
      </c>
      <c r="K44" s="62">
        <f>VLOOKUP(E44,'[1]R６許可・最大使用病床'!$E$17:$Q$320,8)</f>
        <v>0</v>
      </c>
      <c r="L44" s="76">
        <f>VLOOKUP(E44,'[1]R６許可・最大使用病床'!$E$17:$Q$320,9)</f>
        <v>0</v>
      </c>
      <c r="M44" s="76">
        <f>VLOOKUP(E44,'[1]R６許可・最大使用病床'!$E$17:$Q$320,10)</f>
        <v>0</v>
      </c>
      <c r="N44" s="76">
        <f>VLOOKUP(E44,'[1]R６許可・最大使用病床'!$E$17:$Q$320,11)</f>
        <v>42</v>
      </c>
      <c r="O44" s="93">
        <f t="shared" si="1"/>
        <v>42</v>
      </c>
      <c r="P44" s="62">
        <f t="shared" si="2"/>
        <v>0</v>
      </c>
      <c r="Q44" s="76">
        <f t="shared" si="2"/>
        <v>0</v>
      </c>
      <c r="R44" s="76">
        <f t="shared" si="2"/>
        <v>0</v>
      </c>
      <c r="S44" s="76">
        <f t="shared" si="2"/>
        <v>14</v>
      </c>
      <c r="T44" s="93">
        <f t="shared" si="3"/>
        <v>14</v>
      </c>
      <c r="U44" s="115"/>
    </row>
    <row r="45" spans="1:21" ht="18.75" customHeight="1">
      <c r="A45" s="10"/>
      <c r="B45" s="10"/>
      <c r="C45" s="10"/>
      <c r="D45" s="36" t="str">
        <f>VLOOKUP(E45,'[1]医療機関名(病院）'!$A$2:$B$140,2)</f>
        <v>瀬尾記念慶友病院</v>
      </c>
      <c r="E45" s="36">
        <v>2211110966</v>
      </c>
      <c r="F45" s="58">
        <f>VLOOKUP(E45,'[1]R５許可・最大使用病床 '!$E$17:$Q$323,8)</f>
        <v>0</v>
      </c>
      <c r="G45" s="72">
        <f>VLOOKUP(E45,'[1]R５許可・最大使用病床 '!$E$17:$Q$323,9)</f>
        <v>32</v>
      </c>
      <c r="H45" s="72">
        <f>VLOOKUP(E45,'[1]R５許可・最大使用病床 '!$E$17:$Q$323,10)</f>
        <v>41</v>
      </c>
      <c r="I45" s="72">
        <f>VLOOKUP(E45,'[1]R５許可・最大使用病床 '!$E$17:$Q$323,11)</f>
        <v>0</v>
      </c>
      <c r="J45" s="89">
        <f t="shared" si="0"/>
        <v>73</v>
      </c>
      <c r="K45" s="58">
        <f>VLOOKUP(E45,'[1]R６許可・最大使用病床'!$E$17:$Q$320,8)</f>
        <v>0</v>
      </c>
      <c r="L45" s="72">
        <f>VLOOKUP(E45,'[1]R６許可・最大使用病床'!$E$17:$Q$320,9)</f>
        <v>31</v>
      </c>
      <c r="M45" s="72">
        <f>VLOOKUP(E45,'[1]R６許可・最大使用病床'!$E$17:$Q$320,10)</f>
        <v>42</v>
      </c>
      <c r="N45" s="72">
        <f>VLOOKUP(E45,'[1]R６許可・最大使用病床'!$E$17:$Q$320,11)</f>
        <v>0</v>
      </c>
      <c r="O45" s="89">
        <f t="shared" si="1"/>
        <v>73</v>
      </c>
      <c r="P45" s="58">
        <f t="shared" si="2"/>
        <v>0</v>
      </c>
      <c r="Q45" s="72">
        <f t="shared" si="2"/>
        <v>-1</v>
      </c>
      <c r="R45" s="72">
        <f t="shared" si="2"/>
        <v>1</v>
      </c>
      <c r="S45" s="72">
        <f t="shared" si="2"/>
        <v>0</v>
      </c>
      <c r="T45" s="89">
        <f t="shared" si="3"/>
        <v>0</v>
      </c>
      <c r="U45" s="115"/>
    </row>
    <row r="46" spans="1:21" ht="18.75" customHeight="1">
      <c r="A46" s="10"/>
      <c r="B46" s="10"/>
      <c r="C46" s="12" t="s">
        <v>52</v>
      </c>
      <c r="D46" s="34" t="str">
        <f>VLOOKUP(E46,'[1]医療機関名(病院）'!$A$2:$B$140,2)</f>
        <v>社会医療法人志仁会三島中央病院</v>
      </c>
      <c r="E46" s="34">
        <v>2210610362</v>
      </c>
      <c r="F46" s="59">
        <f>VLOOKUP(E46,'[1]R５許可・最大使用病床 '!$E$17:$Q$323,8)</f>
        <v>0</v>
      </c>
      <c r="G46" s="73">
        <f>VLOOKUP(E46,'[1]R５許可・最大使用病床 '!$E$17:$Q$323,9)</f>
        <v>111</v>
      </c>
      <c r="H46" s="73">
        <f>VLOOKUP(E46,'[1]R５許可・最大使用病床 '!$E$17:$Q$323,10)</f>
        <v>40</v>
      </c>
      <c r="I46" s="73">
        <f>VLOOKUP(E46,'[1]R５許可・最大使用病床 '!$E$17:$Q$323,11)</f>
        <v>45</v>
      </c>
      <c r="J46" s="88">
        <f t="shared" si="0"/>
        <v>196</v>
      </c>
      <c r="K46" s="59">
        <f>VLOOKUP(E46,'[1]R６許可・最大使用病床'!$E$17:$Q$320,8)</f>
        <v>0</v>
      </c>
      <c r="L46" s="73">
        <f>VLOOKUP(E46,'[1]R６許可・最大使用病床'!$E$17:$Q$320,9)</f>
        <v>111</v>
      </c>
      <c r="M46" s="73">
        <f>VLOOKUP(E46,'[1]R６許可・最大使用病床'!$E$17:$Q$320,10)</f>
        <v>40</v>
      </c>
      <c r="N46" s="73">
        <f>VLOOKUP(E46,'[1]R６許可・最大使用病床'!$E$17:$Q$320,11)</f>
        <v>45</v>
      </c>
      <c r="O46" s="88">
        <f t="shared" si="1"/>
        <v>196</v>
      </c>
      <c r="P46" s="59">
        <f t="shared" si="2"/>
        <v>0</v>
      </c>
      <c r="Q46" s="73">
        <f t="shared" si="2"/>
        <v>0</v>
      </c>
      <c r="R46" s="73">
        <f t="shared" si="2"/>
        <v>0</v>
      </c>
      <c r="S46" s="73">
        <f t="shared" si="2"/>
        <v>0</v>
      </c>
      <c r="T46" s="88">
        <f t="shared" si="3"/>
        <v>0</v>
      </c>
      <c r="U46" s="115"/>
    </row>
    <row r="47" spans="1:21" ht="18.75" customHeight="1">
      <c r="A47" s="10"/>
      <c r="B47" s="10"/>
      <c r="C47" s="10"/>
      <c r="D47" s="35" t="str">
        <f>VLOOKUP(E47,'[1]医療機関名(病院）'!$A$2:$B$140,2)</f>
        <v>医療法人社団清風会芹沢病院</v>
      </c>
      <c r="E47" s="35">
        <v>2210610198</v>
      </c>
      <c r="F47" s="62">
        <f>VLOOKUP(E47,'[1]R５許可・最大使用病床 '!$E$17:$Q$323,8)</f>
        <v>0</v>
      </c>
      <c r="G47" s="76">
        <f>VLOOKUP(E47,'[1]R５許可・最大使用病床 '!$E$17:$Q$323,9)</f>
        <v>0</v>
      </c>
      <c r="H47" s="76">
        <f>VLOOKUP(E47,'[1]R５許可・最大使用病床 '!$E$17:$Q$323,10)</f>
        <v>0</v>
      </c>
      <c r="I47" s="76">
        <f>VLOOKUP(E47,'[1]R５許可・最大使用病床 '!$E$17:$Q$323,11)</f>
        <v>105</v>
      </c>
      <c r="J47" s="93">
        <f t="shared" si="0"/>
        <v>105</v>
      </c>
      <c r="K47" s="62">
        <f>VLOOKUP(E47,'[1]R６許可・最大使用病床'!$E$17:$Q$320,8)</f>
        <v>0</v>
      </c>
      <c r="L47" s="76">
        <f>VLOOKUP(E47,'[1]R６許可・最大使用病床'!$E$17:$Q$320,9)</f>
        <v>0</v>
      </c>
      <c r="M47" s="76">
        <f>VLOOKUP(E47,'[1]R６許可・最大使用病床'!$E$17:$Q$320,10)</f>
        <v>0</v>
      </c>
      <c r="N47" s="76">
        <f>VLOOKUP(E47,'[1]R６許可・最大使用病床'!$E$17:$Q$320,11)</f>
        <v>105</v>
      </c>
      <c r="O47" s="93">
        <f t="shared" si="1"/>
        <v>105</v>
      </c>
      <c r="P47" s="62">
        <f t="shared" si="2"/>
        <v>0</v>
      </c>
      <c r="Q47" s="76">
        <f t="shared" si="2"/>
        <v>0</v>
      </c>
      <c r="R47" s="76">
        <f t="shared" si="2"/>
        <v>0</v>
      </c>
      <c r="S47" s="76">
        <f t="shared" si="2"/>
        <v>0</v>
      </c>
      <c r="T47" s="93">
        <f t="shared" si="3"/>
        <v>0</v>
      </c>
      <c r="U47" s="115"/>
    </row>
    <row r="48" spans="1:21" ht="18.75" customHeight="1">
      <c r="A48" s="10"/>
      <c r="B48" s="10"/>
      <c r="C48" s="10"/>
      <c r="D48" s="35" t="str">
        <f>VLOOKUP(E48,'[1]医療機関名(病院）'!$A$2:$B$140,2)</f>
        <v>医療法人社団 静岡健生会 三島共立病院</v>
      </c>
      <c r="E48" s="35">
        <v>2210610347</v>
      </c>
      <c r="F48" s="62">
        <f>VLOOKUP(E48,'[1]R５許可・最大使用病床 '!$E$17:$Q$323,8)</f>
        <v>0</v>
      </c>
      <c r="G48" s="76">
        <f>VLOOKUP(E48,'[1]R５許可・最大使用病床 '!$E$17:$Q$323,9)</f>
        <v>0</v>
      </c>
      <c r="H48" s="76">
        <f>VLOOKUP(E48,'[1]R５許可・最大使用病床 '!$E$17:$Q$323,10)</f>
        <v>59</v>
      </c>
      <c r="I48" s="76">
        <f>VLOOKUP(E48,'[1]R５許可・最大使用病床 '!$E$17:$Q$323,11)</f>
        <v>30</v>
      </c>
      <c r="J48" s="93">
        <f t="shared" si="0"/>
        <v>89</v>
      </c>
      <c r="K48" s="62">
        <f>VLOOKUP(E48,'[1]R６許可・最大使用病床'!$E$17:$Q$320,8)</f>
        <v>0</v>
      </c>
      <c r="L48" s="76">
        <f>VLOOKUP(E48,'[1]R６許可・最大使用病床'!$E$17:$Q$320,9)</f>
        <v>0</v>
      </c>
      <c r="M48" s="76">
        <f>VLOOKUP(E48,'[1]R６許可・最大使用病床'!$E$17:$Q$320,10)</f>
        <v>54</v>
      </c>
      <c r="N48" s="76">
        <f>VLOOKUP(E48,'[1]R６許可・最大使用病床'!$E$17:$Q$320,11)</f>
        <v>30</v>
      </c>
      <c r="O48" s="93">
        <f t="shared" si="1"/>
        <v>84</v>
      </c>
      <c r="P48" s="62">
        <f t="shared" si="2"/>
        <v>0</v>
      </c>
      <c r="Q48" s="76">
        <f t="shared" si="2"/>
        <v>0</v>
      </c>
      <c r="R48" s="76">
        <f t="shared" si="2"/>
        <v>-5</v>
      </c>
      <c r="S48" s="76">
        <f t="shared" si="2"/>
        <v>0</v>
      </c>
      <c r="T48" s="93">
        <f t="shared" si="3"/>
        <v>-5</v>
      </c>
      <c r="U48" s="115"/>
    </row>
    <row r="49" spans="1:21" ht="18.75" customHeight="1">
      <c r="A49" s="10"/>
      <c r="B49" s="10"/>
      <c r="C49" s="10"/>
      <c r="D49" s="35" t="str">
        <f>VLOOKUP(E49,'[1]医療機関名(病院）'!$A$2:$B$140,2)</f>
        <v>医療法人社団福仁会 三島東海病院</v>
      </c>
      <c r="E49" s="35">
        <v>2210610230</v>
      </c>
      <c r="F49" s="62">
        <f>VLOOKUP(E49,'[1]R５許可・最大使用病床 '!$E$17:$Q$323,8)</f>
        <v>0</v>
      </c>
      <c r="G49" s="76">
        <f>VLOOKUP(E49,'[1]R５許可・最大使用病床 '!$E$17:$Q$323,9)</f>
        <v>0</v>
      </c>
      <c r="H49" s="76">
        <f>VLOOKUP(E49,'[1]R５許可・最大使用病床 '!$E$17:$Q$323,10)</f>
        <v>55</v>
      </c>
      <c r="I49" s="76">
        <f>VLOOKUP(E49,'[1]R５許可・最大使用病床 '!$E$17:$Q$323,11)</f>
        <v>44</v>
      </c>
      <c r="J49" s="93">
        <f t="shared" si="0"/>
        <v>99</v>
      </c>
      <c r="K49" s="62">
        <f>VLOOKUP(E49,'[1]R６許可・最大使用病床'!$E$17:$Q$320,8)</f>
        <v>0</v>
      </c>
      <c r="L49" s="76">
        <f>VLOOKUP(E49,'[1]R６許可・最大使用病床'!$E$17:$Q$320,9)</f>
        <v>0</v>
      </c>
      <c r="M49" s="76">
        <f>VLOOKUP(E49,'[1]R６許可・最大使用病床'!$E$17:$Q$320,10)</f>
        <v>55</v>
      </c>
      <c r="N49" s="76">
        <f>VLOOKUP(E49,'[1]R６許可・最大使用病床'!$E$17:$Q$320,11)</f>
        <v>44</v>
      </c>
      <c r="O49" s="93">
        <f t="shared" si="1"/>
        <v>99</v>
      </c>
      <c r="P49" s="62">
        <f t="shared" si="2"/>
        <v>0</v>
      </c>
      <c r="Q49" s="76">
        <f t="shared" si="2"/>
        <v>0</v>
      </c>
      <c r="R49" s="76">
        <f t="shared" si="2"/>
        <v>0</v>
      </c>
      <c r="S49" s="76">
        <f t="shared" si="2"/>
        <v>0</v>
      </c>
      <c r="T49" s="93">
        <f t="shared" si="3"/>
        <v>0</v>
      </c>
      <c r="U49" s="115"/>
    </row>
    <row r="50" spans="1:21" ht="18.75" customHeight="1">
      <c r="A50" s="10"/>
      <c r="B50" s="10"/>
      <c r="C50" s="10"/>
      <c r="D50" s="36" t="str">
        <f>VLOOKUP(E50,'[1]医療機関名(病院）'!$A$2:$B$140,2)</f>
        <v>独立行政法人 地域医療機能推進機構 三島総合病院</v>
      </c>
      <c r="E50" s="36">
        <v>2210610180</v>
      </c>
      <c r="F50" s="58">
        <f>VLOOKUP(E50,'[1]R５許可・最大使用病床 '!$E$17:$Q$323,8)</f>
        <v>0</v>
      </c>
      <c r="G50" s="72">
        <f>VLOOKUP(E50,'[1]R５許可・最大使用病床 '!$E$17:$Q$323,9)</f>
        <v>105</v>
      </c>
      <c r="H50" s="72">
        <f>VLOOKUP(E50,'[1]R５許可・最大使用病床 '!$E$17:$Q$323,10)</f>
        <v>48</v>
      </c>
      <c r="I50" s="72">
        <f>VLOOKUP(E50,'[1]R５許可・最大使用病床 '!$E$17:$Q$323,11)</f>
        <v>0</v>
      </c>
      <c r="J50" s="89">
        <f t="shared" si="0"/>
        <v>153</v>
      </c>
      <c r="K50" s="58">
        <f>VLOOKUP(E50,'[1]R６許可・最大使用病床'!$E$17:$Q$320,8)</f>
        <v>0</v>
      </c>
      <c r="L50" s="72">
        <f>VLOOKUP(E50,'[1]R６許可・最大使用病床'!$E$17:$Q$320,9)</f>
        <v>108</v>
      </c>
      <c r="M50" s="72">
        <f>VLOOKUP(E50,'[1]R６許可・最大使用病床'!$E$17:$Q$320,10)</f>
        <v>48</v>
      </c>
      <c r="N50" s="72">
        <f>VLOOKUP(E50,'[1]R６許可・最大使用病床'!$E$17:$Q$320,11)</f>
        <v>0</v>
      </c>
      <c r="O50" s="89">
        <f t="shared" si="1"/>
        <v>156</v>
      </c>
      <c r="P50" s="58">
        <f t="shared" si="2"/>
        <v>0</v>
      </c>
      <c r="Q50" s="72">
        <f t="shared" si="2"/>
        <v>3</v>
      </c>
      <c r="R50" s="72">
        <f t="shared" si="2"/>
        <v>0</v>
      </c>
      <c r="S50" s="72">
        <f t="shared" si="2"/>
        <v>0</v>
      </c>
      <c r="T50" s="89">
        <f t="shared" si="3"/>
        <v>3</v>
      </c>
      <c r="U50" s="115"/>
    </row>
    <row r="51" spans="1:21" ht="18.75" customHeight="1">
      <c r="A51" s="10"/>
      <c r="B51" s="10"/>
      <c r="C51" s="12" t="s">
        <v>54</v>
      </c>
      <c r="D51" s="34" t="str">
        <f>VLOOKUP(E51,'[1]医療機関名(病院）'!$A$2:$B$140,2)</f>
        <v>医療法人社団 駿栄会 御殿場石川病院</v>
      </c>
      <c r="E51" s="34">
        <v>2211210295</v>
      </c>
      <c r="F51" s="59">
        <f>VLOOKUP(E51,'[1]R５許可・最大使用病床 '!$E$17:$Q$323,8)</f>
        <v>0</v>
      </c>
      <c r="G51" s="73">
        <f>VLOOKUP(E51,'[1]R５許可・最大使用病床 '!$E$17:$Q$323,9)</f>
        <v>0</v>
      </c>
      <c r="H51" s="73">
        <f>VLOOKUP(E51,'[1]R５許可・最大使用病床 '!$E$17:$Q$323,10)</f>
        <v>0</v>
      </c>
      <c r="I51" s="73">
        <f>VLOOKUP(E51,'[1]R５許可・最大使用病床 '!$E$17:$Q$323,11)</f>
        <v>159</v>
      </c>
      <c r="J51" s="88">
        <f t="shared" si="0"/>
        <v>159</v>
      </c>
      <c r="K51" s="59">
        <f>VLOOKUP(E51,'[1]R６許可・最大使用病床'!$E$17:$Q$320,8)</f>
        <v>0</v>
      </c>
      <c r="L51" s="73">
        <f>VLOOKUP(E51,'[1]R６許可・最大使用病床'!$E$17:$Q$320,9)</f>
        <v>0</v>
      </c>
      <c r="M51" s="73">
        <f>VLOOKUP(E51,'[1]R６許可・最大使用病床'!$E$17:$Q$320,10)</f>
        <v>0</v>
      </c>
      <c r="N51" s="73">
        <f>VLOOKUP(E51,'[1]R６許可・最大使用病床'!$E$17:$Q$320,11)</f>
        <v>159</v>
      </c>
      <c r="O51" s="88">
        <f t="shared" si="1"/>
        <v>159</v>
      </c>
      <c r="P51" s="59">
        <f t="shared" si="2"/>
        <v>0</v>
      </c>
      <c r="Q51" s="73">
        <f t="shared" si="2"/>
        <v>0</v>
      </c>
      <c r="R51" s="73">
        <f t="shared" si="2"/>
        <v>0</v>
      </c>
      <c r="S51" s="73">
        <f t="shared" si="2"/>
        <v>0</v>
      </c>
      <c r="T51" s="88">
        <f t="shared" si="3"/>
        <v>0</v>
      </c>
      <c r="U51" s="115"/>
    </row>
    <row r="52" spans="1:21" ht="18.75" customHeight="1">
      <c r="A52" s="10"/>
      <c r="B52" s="10"/>
      <c r="C52" s="10"/>
      <c r="D52" s="35" t="str">
        <f>VLOOKUP(E52,'[1]医療機関名(病院）'!$A$2:$B$140,2)</f>
        <v>社会医療法人 青虎会 フジ虎ノ門整形外科病院</v>
      </c>
      <c r="E52" s="35">
        <v>2211210204</v>
      </c>
      <c r="F52" s="62">
        <f>VLOOKUP(E52,'[1]R５許可・最大使用病床 '!$E$17:$Q$323,8)</f>
        <v>0</v>
      </c>
      <c r="G52" s="76">
        <f>VLOOKUP(E52,'[1]R５許可・最大使用病床 '!$E$17:$Q$323,9)</f>
        <v>127</v>
      </c>
      <c r="H52" s="76">
        <f>VLOOKUP(E52,'[1]R５許可・最大使用病床 '!$E$17:$Q$323,10)</f>
        <v>41</v>
      </c>
      <c r="I52" s="76">
        <f>VLOOKUP(E52,'[1]R５許可・最大使用病床 '!$E$17:$Q$323,11)</f>
        <v>43</v>
      </c>
      <c r="J52" s="93">
        <f t="shared" si="0"/>
        <v>211</v>
      </c>
      <c r="K52" s="62">
        <f>VLOOKUP(E52,'[1]R６許可・最大使用病床'!$E$17:$Q$320,8)</f>
        <v>0</v>
      </c>
      <c r="L52" s="76">
        <f>VLOOKUP(E52,'[1]R６許可・最大使用病床'!$E$17:$Q$320,9)</f>
        <v>127</v>
      </c>
      <c r="M52" s="76">
        <f>VLOOKUP(E52,'[1]R６許可・最大使用病床'!$E$17:$Q$320,10)</f>
        <v>41</v>
      </c>
      <c r="N52" s="76">
        <f>VLOOKUP(E52,'[1]R６許可・最大使用病床'!$E$17:$Q$320,11)</f>
        <v>43</v>
      </c>
      <c r="O52" s="93">
        <f t="shared" si="1"/>
        <v>211</v>
      </c>
      <c r="P52" s="62">
        <f t="shared" si="2"/>
        <v>0</v>
      </c>
      <c r="Q52" s="76">
        <f t="shared" si="2"/>
        <v>0</v>
      </c>
      <c r="R52" s="76">
        <f t="shared" si="2"/>
        <v>0</v>
      </c>
      <c r="S52" s="76">
        <f t="shared" si="2"/>
        <v>0</v>
      </c>
      <c r="T52" s="93">
        <f t="shared" si="3"/>
        <v>0</v>
      </c>
      <c r="U52" s="115"/>
    </row>
    <row r="53" spans="1:21" ht="18.75" customHeight="1">
      <c r="A53" s="10"/>
      <c r="B53" s="10"/>
      <c r="C53" s="10"/>
      <c r="D53" s="35" t="str">
        <f>VLOOKUP(E53,'[1]医療機関名(病院）'!$A$2:$B$140,2)</f>
        <v>一般財団法人神山復生会 神山復生病院</v>
      </c>
      <c r="E53" s="35">
        <v>2211210097</v>
      </c>
      <c r="F53" s="62">
        <f>VLOOKUP(E53,'[1]R５許可・最大使用病床 '!$E$17:$Q$323,8)</f>
        <v>0</v>
      </c>
      <c r="G53" s="76">
        <f>VLOOKUP(E53,'[1]R５許可・最大使用病床 '!$E$17:$Q$323,9)</f>
        <v>0</v>
      </c>
      <c r="H53" s="76">
        <f>VLOOKUP(E53,'[1]R５許可・最大使用病床 '!$E$17:$Q$323,10)</f>
        <v>0</v>
      </c>
      <c r="I53" s="76">
        <f>VLOOKUP(E53,'[1]R５許可・最大使用病床 '!$E$17:$Q$323,11)</f>
        <v>20</v>
      </c>
      <c r="J53" s="93">
        <f t="shared" si="0"/>
        <v>20</v>
      </c>
      <c r="K53" s="62">
        <f>VLOOKUP(E53,'[1]R６許可・最大使用病床'!$E$17:$Q$320,8)</f>
        <v>0</v>
      </c>
      <c r="L53" s="76">
        <f>VLOOKUP(E53,'[1]R６許可・最大使用病床'!$E$17:$Q$320,9)</f>
        <v>0</v>
      </c>
      <c r="M53" s="76">
        <f>VLOOKUP(E53,'[1]R６許可・最大使用病床'!$E$17:$Q$320,10)</f>
        <v>0</v>
      </c>
      <c r="N53" s="76">
        <f>VLOOKUP(E53,'[1]R６許可・最大使用病床'!$E$17:$Q$320,11)</f>
        <v>20</v>
      </c>
      <c r="O53" s="93">
        <f t="shared" si="1"/>
        <v>20</v>
      </c>
      <c r="P53" s="62">
        <f t="shared" si="2"/>
        <v>0</v>
      </c>
      <c r="Q53" s="76">
        <f t="shared" si="2"/>
        <v>0</v>
      </c>
      <c r="R53" s="76">
        <f t="shared" si="2"/>
        <v>0</v>
      </c>
      <c r="S53" s="76">
        <f t="shared" si="2"/>
        <v>0</v>
      </c>
      <c r="T53" s="93">
        <f t="shared" si="3"/>
        <v>0</v>
      </c>
      <c r="U53" s="115"/>
    </row>
    <row r="54" spans="1:21" ht="18.75" customHeight="1">
      <c r="A54" s="10"/>
      <c r="B54" s="10"/>
      <c r="C54" s="10"/>
      <c r="D54" s="35" t="str">
        <f>VLOOKUP(E54,'[1]医療機関名(病院）'!$A$2:$B$140,2)</f>
        <v>御殿場かいせい病院</v>
      </c>
      <c r="E54" s="35">
        <v>2211210337</v>
      </c>
      <c r="F54" s="62">
        <f>VLOOKUP(E54,'[1]R５許可・最大使用病床 '!$E$17:$Q$323,8)</f>
        <v>0</v>
      </c>
      <c r="G54" s="76">
        <f>VLOOKUP(E54,'[1]R５許可・最大使用病床 '!$E$17:$Q$323,9)</f>
        <v>0</v>
      </c>
      <c r="H54" s="76">
        <f>VLOOKUP(E54,'[1]R５許可・最大使用病床 '!$E$17:$Q$323,10)</f>
        <v>0</v>
      </c>
      <c r="I54" s="76">
        <f>VLOOKUP(E54,'[1]R５許可・最大使用病床 '!$E$17:$Q$323,11)</f>
        <v>120</v>
      </c>
      <c r="J54" s="93">
        <f t="shared" si="0"/>
        <v>120</v>
      </c>
      <c r="K54" s="62">
        <f>VLOOKUP(E54,'[1]R６許可・最大使用病床'!$E$17:$Q$320,8)</f>
        <v>0</v>
      </c>
      <c r="L54" s="76">
        <f>VLOOKUP(E54,'[1]R６許可・最大使用病床'!$E$17:$Q$320,9)</f>
        <v>0</v>
      </c>
      <c r="M54" s="76">
        <f>VLOOKUP(E54,'[1]R６許可・最大使用病床'!$E$17:$Q$320,10)</f>
        <v>0</v>
      </c>
      <c r="N54" s="76">
        <f>VLOOKUP(E54,'[1]R６許可・最大使用病床'!$E$17:$Q$320,11)</f>
        <v>118</v>
      </c>
      <c r="O54" s="93">
        <f t="shared" si="1"/>
        <v>118</v>
      </c>
      <c r="P54" s="62">
        <f t="shared" si="2"/>
        <v>0</v>
      </c>
      <c r="Q54" s="76">
        <f t="shared" si="2"/>
        <v>0</v>
      </c>
      <c r="R54" s="76">
        <f t="shared" si="2"/>
        <v>0</v>
      </c>
      <c r="S54" s="76">
        <f t="shared" si="2"/>
        <v>-2</v>
      </c>
      <c r="T54" s="93">
        <f t="shared" si="3"/>
        <v>-2</v>
      </c>
      <c r="U54" s="115"/>
    </row>
    <row r="55" spans="1:21" ht="18.75" customHeight="1">
      <c r="A55" s="10"/>
      <c r="B55" s="10"/>
      <c r="C55" s="10"/>
      <c r="D55" s="35" t="str">
        <f>VLOOKUP(E55,'[1]医療機関名(病院）'!$A$2:$B$140,2)</f>
        <v>公益社団法人有隣厚生会 東部病院</v>
      </c>
      <c r="E55" s="35">
        <v>2211210436</v>
      </c>
      <c r="F55" s="62">
        <f>VLOOKUP(E55,'[1]R５許可・最大使用病床 '!$E$17:$Q$323,8)</f>
        <v>0</v>
      </c>
      <c r="G55" s="76">
        <f>VLOOKUP(E55,'[1]R５許可・最大使用病床 '!$E$17:$Q$323,9)</f>
        <v>50</v>
      </c>
      <c r="H55" s="76">
        <f>VLOOKUP(E55,'[1]R５許可・最大使用病床 '!$E$17:$Q$323,10)</f>
        <v>0</v>
      </c>
      <c r="I55" s="76">
        <f>VLOOKUP(E55,'[1]R５許可・最大使用病床 '!$E$17:$Q$323,11)</f>
        <v>0</v>
      </c>
      <c r="J55" s="93">
        <f t="shared" si="0"/>
        <v>50</v>
      </c>
      <c r="K55" s="62">
        <f>VLOOKUP(E55,'[1]R６許可・最大使用病床'!$E$17:$Q$320,8)</f>
        <v>0</v>
      </c>
      <c r="L55" s="76">
        <f>VLOOKUP(E55,'[1]R６許可・最大使用病床'!$E$17:$Q$320,9)</f>
        <v>60</v>
      </c>
      <c r="M55" s="76">
        <f>VLOOKUP(E55,'[1]R６許可・最大使用病床'!$E$17:$Q$320,10)</f>
        <v>0</v>
      </c>
      <c r="N55" s="76">
        <f>VLOOKUP(E55,'[1]R６許可・最大使用病床'!$E$17:$Q$320,11)</f>
        <v>0</v>
      </c>
      <c r="O55" s="93">
        <f t="shared" si="1"/>
        <v>60</v>
      </c>
      <c r="P55" s="62">
        <f t="shared" si="2"/>
        <v>0</v>
      </c>
      <c r="Q55" s="76">
        <f t="shared" si="2"/>
        <v>10</v>
      </c>
      <c r="R55" s="76">
        <f t="shared" si="2"/>
        <v>0</v>
      </c>
      <c r="S55" s="76">
        <f t="shared" si="2"/>
        <v>0</v>
      </c>
      <c r="T55" s="93">
        <f t="shared" si="3"/>
        <v>10</v>
      </c>
      <c r="U55" s="115"/>
    </row>
    <row r="56" spans="1:21" ht="18.75" customHeight="1">
      <c r="A56" s="10"/>
      <c r="B56" s="10"/>
      <c r="C56" s="10"/>
      <c r="D56" s="35" t="str">
        <f>VLOOKUP(E56,'[1]医療機関名(病院）'!$A$2:$B$140,2)</f>
        <v>公益社団法人有隣厚生会富士病院</v>
      </c>
      <c r="E56" s="35">
        <v>2211210139</v>
      </c>
      <c r="F56" s="62">
        <f>VLOOKUP(E56,'[1]R５許可・最大使用病床 '!$E$17:$Q$323,8)</f>
        <v>0</v>
      </c>
      <c r="G56" s="76">
        <f>VLOOKUP(E56,'[1]R５許可・最大使用病床 '!$E$17:$Q$323,9)</f>
        <v>98</v>
      </c>
      <c r="H56" s="76">
        <f>VLOOKUP(E56,'[1]R５許可・最大使用病床 '!$E$17:$Q$323,10)</f>
        <v>31</v>
      </c>
      <c r="I56" s="76">
        <f>VLOOKUP(E56,'[1]R５許可・最大使用病床 '!$E$17:$Q$323,11)</f>
        <v>0</v>
      </c>
      <c r="J56" s="93">
        <f t="shared" si="0"/>
        <v>129</v>
      </c>
      <c r="K56" s="62">
        <f>VLOOKUP(E56,'[1]R６許可・最大使用病床'!$E$17:$Q$320,8)</f>
        <v>50</v>
      </c>
      <c r="L56" s="76">
        <f>VLOOKUP(E56,'[1]R６許可・最大使用病床'!$E$17:$Q$320,9)</f>
        <v>49</v>
      </c>
      <c r="M56" s="76">
        <f>VLOOKUP(E56,'[1]R６許可・最大使用病床'!$E$17:$Q$320,10)</f>
        <v>42</v>
      </c>
      <c r="N56" s="76">
        <f>VLOOKUP(E56,'[1]R６許可・最大使用病床'!$E$17:$Q$320,11)</f>
        <v>0</v>
      </c>
      <c r="O56" s="93">
        <f t="shared" si="1"/>
        <v>141</v>
      </c>
      <c r="P56" s="62">
        <f t="shared" si="2"/>
        <v>50</v>
      </c>
      <c r="Q56" s="76">
        <f t="shared" si="2"/>
        <v>-49</v>
      </c>
      <c r="R56" s="76">
        <f t="shared" si="2"/>
        <v>11</v>
      </c>
      <c r="S56" s="76">
        <f t="shared" si="2"/>
        <v>0</v>
      </c>
      <c r="T56" s="93">
        <f t="shared" si="3"/>
        <v>12</v>
      </c>
      <c r="U56" s="115"/>
    </row>
    <row r="57" spans="1:21" ht="18.75" customHeight="1">
      <c r="A57" s="10"/>
      <c r="B57" s="10"/>
      <c r="C57" s="10"/>
      <c r="D57" s="36" t="str">
        <f>VLOOKUP(E57,'[1]医療機関名(病院）'!$A$2:$B$140,2)</f>
        <v>国立駿河療養所</v>
      </c>
      <c r="E57" s="36">
        <v>2219860182</v>
      </c>
      <c r="F57" s="58">
        <f>VLOOKUP(E57,'[1]R５許可・最大使用病床 '!$E$17:$Q$323,8)</f>
        <v>0</v>
      </c>
      <c r="G57" s="72">
        <f>VLOOKUP(E57,'[1]R５許可・最大使用病床 '!$E$17:$Q$323,9)</f>
        <v>0</v>
      </c>
      <c r="H57" s="72">
        <f>VLOOKUP(E57,'[1]R５許可・最大使用病床 '!$E$17:$Q$323,10)</f>
        <v>0</v>
      </c>
      <c r="I57" s="72">
        <f>VLOOKUP(E57,'[1]R５許可・最大使用病床 '!$E$17:$Q$323,11)</f>
        <v>48</v>
      </c>
      <c r="J57" s="89">
        <f t="shared" si="0"/>
        <v>48</v>
      </c>
      <c r="K57" s="58">
        <f>VLOOKUP(E57,'[1]R６許可・最大使用病床'!$E$17:$Q$320,8)</f>
        <v>0</v>
      </c>
      <c r="L57" s="72">
        <f>VLOOKUP(E57,'[1]R６許可・最大使用病床'!$E$17:$Q$320,9)</f>
        <v>0</v>
      </c>
      <c r="M57" s="72">
        <f>VLOOKUP(E57,'[1]R６許可・最大使用病床'!$E$17:$Q$320,10)</f>
        <v>0</v>
      </c>
      <c r="N57" s="72">
        <f>VLOOKUP(E57,'[1]R６許可・最大使用病床'!$E$17:$Q$320,11)</f>
        <v>0</v>
      </c>
      <c r="O57" s="89">
        <f t="shared" si="1"/>
        <v>0</v>
      </c>
      <c r="P57" s="58">
        <f t="shared" si="2"/>
        <v>0</v>
      </c>
      <c r="Q57" s="72">
        <f t="shared" si="2"/>
        <v>0</v>
      </c>
      <c r="R57" s="72">
        <f t="shared" si="2"/>
        <v>0</v>
      </c>
      <c r="S57" s="72">
        <f t="shared" si="2"/>
        <v>-48</v>
      </c>
      <c r="T57" s="89">
        <f t="shared" si="3"/>
        <v>-48</v>
      </c>
      <c r="U57" s="115"/>
    </row>
    <row r="58" spans="1:21" ht="18.75" customHeight="1">
      <c r="A58" s="10"/>
      <c r="B58" s="10"/>
      <c r="C58" s="12" t="s">
        <v>55</v>
      </c>
      <c r="D58" s="34" t="str">
        <f>VLOOKUP(E58,'[1]医療機関名(病院）'!$A$2:$B$140,2)</f>
        <v>医療法人社団榮紀会 東名裾野病院</v>
      </c>
      <c r="E58" s="34">
        <v>2211410093</v>
      </c>
      <c r="F58" s="59">
        <f>VLOOKUP(E58,'[1]R５許可・最大使用病床 '!$E$17:$Q$323,8)</f>
        <v>0</v>
      </c>
      <c r="G58" s="73">
        <f>VLOOKUP(E58,'[1]R５許可・最大使用病床 '!$E$17:$Q$323,9)</f>
        <v>0</v>
      </c>
      <c r="H58" s="73">
        <f>VLOOKUP(E58,'[1]R５許可・最大使用病床 '!$E$17:$Q$323,10)</f>
        <v>0</v>
      </c>
      <c r="I58" s="73">
        <f>VLOOKUP(E58,'[1]R５許可・最大使用病床 '!$E$17:$Q$323,11)</f>
        <v>94</v>
      </c>
      <c r="J58" s="88">
        <f t="shared" si="0"/>
        <v>94</v>
      </c>
      <c r="K58" s="59">
        <f>VLOOKUP(E58,'[1]R６許可・最大使用病床'!$E$17:$Q$320,8)</f>
        <v>0</v>
      </c>
      <c r="L58" s="73">
        <f>VLOOKUP(E58,'[1]R６許可・最大使用病床'!$E$17:$Q$320,9)</f>
        <v>0</v>
      </c>
      <c r="M58" s="73">
        <f>VLOOKUP(E58,'[1]R６許可・最大使用病床'!$E$17:$Q$320,10)</f>
        <v>0</v>
      </c>
      <c r="N58" s="73">
        <f>VLOOKUP(E58,'[1]R６許可・最大使用病床'!$E$17:$Q$320,11)</f>
        <v>94</v>
      </c>
      <c r="O58" s="88">
        <f t="shared" si="1"/>
        <v>94</v>
      </c>
      <c r="P58" s="59">
        <f t="shared" si="2"/>
        <v>0</v>
      </c>
      <c r="Q58" s="73">
        <f t="shared" si="2"/>
        <v>0</v>
      </c>
      <c r="R58" s="73">
        <f t="shared" si="2"/>
        <v>0</v>
      </c>
      <c r="S58" s="73">
        <f t="shared" si="2"/>
        <v>0</v>
      </c>
      <c r="T58" s="88">
        <f t="shared" si="3"/>
        <v>0</v>
      </c>
      <c r="U58" s="115"/>
    </row>
    <row r="59" spans="1:21" ht="18.75" customHeight="1">
      <c r="A59" s="10"/>
      <c r="B59" s="10"/>
      <c r="C59" s="10"/>
      <c r="D59" s="36" t="str">
        <f>VLOOKUP(E59,'[1]医療機関名(病院）'!$A$2:$B$140,2)</f>
        <v>裾野赤十字病院</v>
      </c>
      <c r="E59" s="36">
        <v>2211410010</v>
      </c>
      <c r="F59" s="58">
        <f>VLOOKUP(E59,'[1]R５許可・最大使用病床 '!$E$17:$Q$323,8)</f>
        <v>0</v>
      </c>
      <c r="G59" s="72">
        <f>VLOOKUP(E59,'[1]R５許可・最大使用病床 '!$E$17:$Q$323,9)</f>
        <v>46</v>
      </c>
      <c r="H59" s="72">
        <f>VLOOKUP(E59,'[1]R５許可・最大使用病床 '!$E$17:$Q$323,10)</f>
        <v>48</v>
      </c>
      <c r="I59" s="72">
        <f>VLOOKUP(E59,'[1]R５許可・最大使用病床 '!$E$17:$Q$323,11)</f>
        <v>0</v>
      </c>
      <c r="J59" s="89">
        <f t="shared" si="0"/>
        <v>94</v>
      </c>
      <c r="K59" s="58">
        <f>VLOOKUP(E59,'[1]R６許可・最大使用病床'!$E$17:$Q$320,8)</f>
        <v>0</v>
      </c>
      <c r="L59" s="72">
        <f>VLOOKUP(E59,'[1]R６許可・最大使用病床'!$E$17:$Q$320,9)</f>
        <v>50</v>
      </c>
      <c r="M59" s="72">
        <f>VLOOKUP(E59,'[1]R６許可・最大使用病床'!$E$17:$Q$320,10)</f>
        <v>46</v>
      </c>
      <c r="N59" s="72">
        <f>VLOOKUP(E59,'[1]R６許可・最大使用病床'!$E$17:$Q$320,11)</f>
        <v>0</v>
      </c>
      <c r="O59" s="89">
        <f t="shared" si="1"/>
        <v>96</v>
      </c>
      <c r="P59" s="58">
        <f t="shared" si="2"/>
        <v>0</v>
      </c>
      <c r="Q59" s="72">
        <f t="shared" si="2"/>
        <v>4</v>
      </c>
      <c r="R59" s="72">
        <f t="shared" si="2"/>
        <v>-2</v>
      </c>
      <c r="S59" s="72">
        <f t="shared" si="2"/>
        <v>0</v>
      </c>
      <c r="T59" s="89">
        <f t="shared" si="3"/>
        <v>2</v>
      </c>
      <c r="U59" s="115"/>
    </row>
    <row r="60" spans="1:21" ht="18.75" customHeight="1">
      <c r="A60" s="10"/>
      <c r="B60" s="10"/>
      <c r="C60" s="12" t="s">
        <v>42</v>
      </c>
      <c r="D60" s="34" t="str">
        <f>VLOOKUP(E60,'[1]医療機関名(病院）'!$A$2:$B$140,2)</f>
        <v>ＪＡ静岡厚生連中伊豆温泉病院</v>
      </c>
      <c r="E60" s="34">
        <v>2210310179</v>
      </c>
      <c r="F60" s="59">
        <f>VLOOKUP(E60,'[1]R５許可・最大使用病床 '!$E$17:$Q$323,8)</f>
        <v>0</v>
      </c>
      <c r="G60" s="73">
        <f>VLOOKUP(E60,'[1]R５許可・最大使用病床 '!$E$17:$Q$323,9)</f>
        <v>50</v>
      </c>
      <c r="H60" s="73">
        <f>VLOOKUP(E60,'[1]R５許可・最大使用病床 '!$E$17:$Q$323,10)</f>
        <v>189</v>
      </c>
      <c r="I60" s="73">
        <f>VLOOKUP(E60,'[1]R５許可・最大使用病床 '!$E$17:$Q$323,11)</f>
        <v>0</v>
      </c>
      <c r="J60" s="88">
        <f t="shared" si="0"/>
        <v>239</v>
      </c>
      <c r="K60" s="59">
        <f>VLOOKUP(E60,'[1]R６許可・最大使用病床'!$E$17:$Q$320,8)</f>
        <v>0</v>
      </c>
      <c r="L60" s="73">
        <f>VLOOKUP(E60,'[1]R６許可・最大使用病床'!$E$17:$Q$320,9)</f>
        <v>52</v>
      </c>
      <c r="M60" s="73">
        <f>VLOOKUP(E60,'[1]R６許可・最大使用病床'!$E$17:$Q$320,10)</f>
        <v>165</v>
      </c>
      <c r="N60" s="73">
        <f>VLOOKUP(E60,'[1]R６許可・最大使用病床'!$E$17:$Q$320,11)</f>
        <v>0</v>
      </c>
      <c r="O60" s="88">
        <f t="shared" si="1"/>
        <v>217</v>
      </c>
      <c r="P60" s="59">
        <f t="shared" si="2"/>
        <v>0</v>
      </c>
      <c r="Q60" s="73">
        <f t="shared" si="2"/>
        <v>2</v>
      </c>
      <c r="R60" s="73">
        <f t="shared" si="2"/>
        <v>-24</v>
      </c>
      <c r="S60" s="73">
        <f t="shared" si="2"/>
        <v>0</v>
      </c>
      <c r="T60" s="88">
        <f t="shared" si="3"/>
        <v>-22</v>
      </c>
      <c r="U60" s="115"/>
    </row>
    <row r="61" spans="1:21" ht="18.75" customHeight="1">
      <c r="A61" s="10"/>
      <c r="B61" s="10"/>
      <c r="C61" s="10"/>
      <c r="D61" s="35" t="str">
        <f>VLOOKUP(E61,'[1]医療機関名(病院）'!$A$2:$B$140,2)</f>
        <v>伊豆赤十字病院</v>
      </c>
      <c r="E61" s="35">
        <v>2210310062</v>
      </c>
      <c r="F61" s="62">
        <f>VLOOKUP(E61,'[1]R５許可・最大使用病床 '!$E$17:$Q$323,8)</f>
        <v>0</v>
      </c>
      <c r="G61" s="76">
        <f>VLOOKUP(E61,'[1]R５許可・最大使用病床 '!$E$17:$Q$323,9)</f>
        <v>34</v>
      </c>
      <c r="H61" s="76">
        <f>VLOOKUP(E61,'[1]R５許可・最大使用病床 '!$E$17:$Q$323,10)</f>
        <v>0</v>
      </c>
      <c r="I61" s="76">
        <f>VLOOKUP(E61,'[1]R５許可・最大使用病床 '!$E$17:$Q$323,11)</f>
        <v>34</v>
      </c>
      <c r="J61" s="93">
        <f t="shared" si="0"/>
        <v>68</v>
      </c>
      <c r="K61" s="62">
        <f>VLOOKUP(E61,'[1]R６許可・最大使用病床'!$E$17:$Q$320,8)</f>
        <v>0</v>
      </c>
      <c r="L61" s="76">
        <f>VLOOKUP(E61,'[1]R６許可・最大使用病床'!$E$17:$Q$320,9)</f>
        <v>34</v>
      </c>
      <c r="M61" s="76">
        <f>VLOOKUP(E61,'[1]R６許可・最大使用病床'!$E$17:$Q$320,10)</f>
        <v>0</v>
      </c>
      <c r="N61" s="76">
        <f>VLOOKUP(E61,'[1]R６許可・最大使用病床'!$E$17:$Q$320,11)</f>
        <v>34</v>
      </c>
      <c r="O61" s="93">
        <f t="shared" si="1"/>
        <v>68</v>
      </c>
      <c r="P61" s="62">
        <f t="shared" si="2"/>
        <v>0</v>
      </c>
      <c r="Q61" s="76">
        <f t="shared" si="2"/>
        <v>0</v>
      </c>
      <c r="R61" s="76">
        <f t="shared" si="2"/>
        <v>0</v>
      </c>
      <c r="S61" s="76">
        <f t="shared" si="2"/>
        <v>0</v>
      </c>
      <c r="T61" s="93">
        <f t="shared" si="3"/>
        <v>0</v>
      </c>
      <c r="U61" s="115"/>
    </row>
    <row r="62" spans="1:21" ht="18.75" customHeight="1">
      <c r="A62" s="10"/>
      <c r="B62" s="10"/>
      <c r="C62" s="10"/>
      <c r="D62" s="35" t="str">
        <f>VLOOKUP(E62,'[1]医療機関名(病院）'!$A$2:$B$140,2)</f>
        <v>医療法人社団同仁会 中島病院</v>
      </c>
      <c r="E62" s="35">
        <v>2210310476</v>
      </c>
      <c r="F62" s="62">
        <f>VLOOKUP(E62,'[1]R５許可・最大使用病床 '!$E$17:$Q$323,8)</f>
        <v>0</v>
      </c>
      <c r="G62" s="76">
        <f>VLOOKUP(E62,'[1]R５許可・最大使用病床 '!$E$17:$Q$323,9)</f>
        <v>0</v>
      </c>
      <c r="H62" s="76">
        <f>VLOOKUP(E62,'[1]R５許可・最大使用病床 '!$E$17:$Q$323,10)</f>
        <v>0</v>
      </c>
      <c r="I62" s="76">
        <f>VLOOKUP(E62,'[1]R５許可・最大使用病床 '!$E$17:$Q$323,11)</f>
        <v>80</v>
      </c>
      <c r="J62" s="93">
        <f t="shared" si="0"/>
        <v>80</v>
      </c>
      <c r="K62" s="62">
        <f>VLOOKUP(E62,'[1]R６許可・最大使用病床'!$E$17:$Q$320,8)</f>
        <v>0</v>
      </c>
      <c r="L62" s="76">
        <f>VLOOKUP(E62,'[1]R６許可・最大使用病床'!$E$17:$Q$320,9)</f>
        <v>0</v>
      </c>
      <c r="M62" s="76">
        <f>VLOOKUP(E62,'[1]R６許可・最大使用病床'!$E$17:$Q$320,10)</f>
        <v>0</v>
      </c>
      <c r="N62" s="76">
        <f>VLOOKUP(E62,'[1]R６許可・最大使用病床'!$E$17:$Q$320,11)</f>
        <v>37</v>
      </c>
      <c r="O62" s="93">
        <f t="shared" si="1"/>
        <v>37</v>
      </c>
      <c r="P62" s="62">
        <f t="shared" si="2"/>
        <v>0</v>
      </c>
      <c r="Q62" s="76">
        <f t="shared" si="2"/>
        <v>0</v>
      </c>
      <c r="R62" s="76">
        <f t="shared" si="2"/>
        <v>0</v>
      </c>
      <c r="S62" s="76">
        <f t="shared" si="2"/>
        <v>-43</v>
      </c>
      <c r="T62" s="93">
        <f t="shared" si="3"/>
        <v>-43</v>
      </c>
      <c r="U62" s="115"/>
    </row>
    <row r="63" spans="1:21" ht="18.75" customHeight="1">
      <c r="A63" s="10"/>
      <c r="B63" s="10"/>
      <c r="C63" s="10"/>
      <c r="D63" s="35" t="str">
        <f>VLOOKUP(E63,'[1]医療機関名(病院）'!$A$2:$B$140,2)</f>
        <v>医療法人全心会 伊豆慶友病院</v>
      </c>
      <c r="E63" s="35">
        <v>2210710048</v>
      </c>
      <c r="F63" s="62">
        <f>VLOOKUP(E63,'[1]R５許可・最大使用病床 '!$E$17:$Q$323,8)</f>
        <v>0</v>
      </c>
      <c r="G63" s="76">
        <f>VLOOKUP(E63,'[1]R５許可・最大使用病床 '!$E$17:$Q$323,9)</f>
        <v>0</v>
      </c>
      <c r="H63" s="76">
        <f>VLOOKUP(E63,'[1]R５許可・最大使用病床 '!$E$17:$Q$323,10)</f>
        <v>0</v>
      </c>
      <c r="I63" s="76">
        <f>VLOOKUP(E63,'[1]R５許可・最大使用病床 '!$E$17:$Q$323,11)</f>
        <v>47</v>
      </c>
      <c r="J63" s="93">
        <f t="shared" si="0"/>
        <v>47</v>
      </c>
      <c r="K63" s="62">
        <f>VLOOKUP(E63,'[1]R６許可・最大使用病床'!$E$17:$Q$320,8)</f>
        <v>0</v>
      </c>
      <c r="L63" s="76">
        <f>VLOOKUP(E63,'[1]R６許可・最大使用病床'!$E$17:$Q$320,9)</f>
        <v>0</v>
      </c>
      <c r="M63" s="76">
        <f>VLOOKUP(E63,'[1]R６許可・最大使用病床'!$E$17:$Q$320,10)</f>
        <v>0</v>
      </c>
      <c r="N63" s="76">
        <f>VLOOKUP(E63,'[1]R６許可・最大使用病床'!$E$17:$Q$320,11)</f>
        <v>47</v>
      </c>
      <c r="O63" s="93">
        <f t="shared" si="1"/>
        <v>47</v>
      </c>
      <c r="P63" s="62">
        <f t="shared" si="2"/>
        <v>0</v>
      </c>
      <c r="Q63" s="76">
        <f t="shared" si="2"/>
        <v>0</v>
      </c>
      <c r="R63" s="76">
        <f t="shared" si="2"/>
        <v>0</v>
      </c>
      <c r="S63" s="76">
        <f t="shared" si="2"/>
        <v>0</v>
      </c>
      <c r="T63" s="93">
        <f t="shared" si="3"/>
        <v>0</v>
      </c>
      <c r="U63" s="115"/>
    </row>
    <row r="64" spans="1:21" ht="18.75" customHeight="1">
      <c r="A64" s="10"/>
      <c r="B64" s="10"/>
      <c r="C64" s="10"/>
      <c r="D64" s="36" t="str">
        <f>VLOOKUP(E64,'[1]医療機関名(病院）'!$A$2:$B$140,2)</f>
        <v>農協共済中伊豆リハビリテーションセンター</v>
      </c>
      <c r="E64" s="36">
        <v>2210310203</v>
      </c>
      <c r="F64" s="58">
        <f>VLOOKUP(E64,'[1]R５許可・最大使用病床 '!$E$17:$Q$323,8)</f>
        <v>0</v>
      </c>
      <c r="G64" s="72">
        <f>VLOOKUP(E64,'[1]R５許可・最大使用病床 '!$E$17:$Q$323,9)</f>
        <v>0</v>
      </c>
      <c r="H64" s="72">
        <f>VLOOKUP(E64,'[1]R５許可・最大使用病床 '!$E$17:$Q$323,10)</f>
        <v>95</v>
      </c>
      <c r="I64" s="72">
        <f>VLOOKUP(E64,'[1]R５許可・最大使用病床 '!$E$17:$Q$323,11)</f>
        <v>0</v>
      </c>
      <c r="J64" s="89">
        <f t="shared" si="0"/>
        <v>95</v>
      </c>
      <c r="K64" s="58">
        <f>VLOOKUP(E64,'[1]R６許可・最大使用病床'!$E$17:$Q$320,8)</f>
        <v>0</v>
      </c>
      <c r="L64" s="72">
        <f>VLOOKUP(E64,'[1]R６許可・最大使用病床'!$E$17:$Q$320,9)</f>
        <v>0</v>
      </c>
      <c r="M64" s="72">
        <f>VLOOKUP(E64,'[1]R６許可・最大使用病床'!$E$17:$Q$320,10)</f>
        <v>96</v>
      </c>
      <c r="N64" s="72">
        <f>VLOOKUP(E64,'[1]R６許可・最大使用病床'!$E$17:$Q$320,11)</f>
        <v>0</v>
      </c>
      <c r="O64" s="89">
        <f t="shared" si="1"/>
        <v>96</v>
      </c>
      <c r="P64" s="58">
        <f t="shared" si="2"/>
        <v>0</v>
      </c>
      <c r="Q64" s="72">
        <f t="shared" si="2"/>
        <v>0</v>
      </c>
      <c r="R64" s="72">
        <f t="shared" si="2"/>
        <v>1</v>
      </c>
      <c r="S64" s="72">
        <f t="shared" si="2"/>
        <v>0</v>
      </c>
      <c r="T64" s="89">
        <f t="shared" si="3"/>
        <v>1</v>
      </c>
      <c r="U64" s="115"/>
    </row>
    <row r="65" spans="1:21" ht="18.75" customHeight="1">
      <c r="A65" s="10"/>
      <c r="B65" s="10"/>
      <c r="C65" s="12" t="s">
        <v>40</v>
      </c>
      <c r="D65" s="34" t="str">
        <f>VLOOKUP(E65,'[1]医療機関名(病院）'!$A$2:$B$140,2)</f>
        <v>伊豆医療福祉センター</v>
      </c>
      <c r="E65" s="34">
        <v>2210810061</v>
      </c>
      <c r="F65" s="59">
        <f>VLOOKUP(E65,'[1]R５許可・最大使用病床 '!$E$17:$Q$323,8)</f>
        <v>0</v>
      </c>
      <c r="G65" s="73">
        <f>VLOOKUP(E65,'[1]R５許可・最大使用病床 '!$E$17:$Q$323,9)</f>
        <v>0</v>
      </c>
      <c r="H65" s="73">
        <f>VLOOKUP(E65,'[1]R５許可・最大使用病床 '!$E$17:$Q$323,10)</f>
        <v>0</v>
      </c>
      <c r="I65" s="73">
        <f>VLOOKUP(E65,'[1]R５許可・最大使用病床 '!$E$17:$Q$323,11)</f>
        <v>43</v>
      </c>
      <c r="J65" s="88">
        <f t="shared" si="0"/>
        <v>43</v>
      </c>
      <c r="K65" s="59">
        <f>VLOOKUP(E65,'[1]R６許可・最大使用病床'!$E$17:$Q$320,8)</f>
        <v>0</v>
      </c>
      <c r="L65" s="73">
        <f>VLOOKUP(E65,'[1]R６許可・最大使用病床'!$E$17:$Q$320,9)</f>
        <v>0</v>
      </c>
      <c r="M65" s="73">
        <f>VLOOKUP(E65,'[1]R６許可・最大使用病床'!$E$17:$Q$320,10)</f>
        <v>0</v>
      </c>
      <c r="N65" s="73">
        <f>VLOOKUP(E65,'[1]R６許可・最大使用病床'!$E$17:$Q$320,11)</f>
        <v>40</v>
      </c>
      <c r="O65" s="88">
        <f t="shared" si="1"/>
        <v>40</v>
      </c>
      <c r="P65" s="59">
        <f t="shared" si="2"/>
        <v>0</v>
      </c>
      <c r="Q65" s="73">
        <f t="shared" si="2"/>
        <v>0</v>
      </c>
      <c r="R65" s="73">
        <f t="shared" si="2"/>
        <v>0</v>
      </c>
      <c r="S65" s="73">
        <f t="shared" si="2"/>
        <v>-3</v>
      </c>
      <c r="T65" s="88">
        <f t="shared" si="3"/>
        <v>-3</v>
      </c>
      <c r="U65" s="115"/>
    </row>
    <row r="66" spans="1:21" ht="18.75" customHeight="1">
      <c r="A66" s="10"/>
      <c r="B66" s="10"/>
      <c r="C66" s="10"/>
      <c r="D66" s="35" t="str">
        <f>VLOOKUP(E66,'[1]医療機関名(病院）'!$A$2:$B$140,2)</f>
        <v>伊豆韮山温泉病院</v>
      </c>
      <c r="E66" s="35">
        <v>2210310112</v>
      </c>
      <c r="F66" s="62">
        <f>VLOOKUP(E66,'[1]R５許可・最大使用病床 '!$E$17:$Q$323,8)</f>
        <v>0</v>
      </c>
      <c r="G66" s="76">
        <f>VLOOKUP(E66,'[1]R５許可・最大使用病床 '!$E$17:$Q$323,9)</f>
        <v>0</v>
      </c>
      <c r="H66" s="76">
        <f>VLOOKUP(E66,'[1]R５許可・最大使用病床 '!$E$17:$Q$323,10)</f>
        <v>0</v>
      </c>
      <c r="I66" s="76">
        <f>VLOOKUP(E66,'[1]R５許可・最大使用病床 '!$E$17:$Q$323,11)</f>
        <v>100</v>
      </c>
      <c r="J66" s="93">
        <f t="shared" si="0"/>
        <v>100</v>
      </c>
      <c r="K66" s="62">
        <f>VLOOKUP(E66,'[1]R６許可・最大使用病床'!$E$17:$Q$320,8)</f>
        <v>0</v>
      </c>
      <c r="L66" s="76">
        <f>VLOOKUP(E66,'[1]R６許可・最大使用病床'!$E$17:$Q$320,9)</f>
        <v>0</v>
      </c>
      <c r="M66" s="76">
        <f>VLOOKUP(E66,'[1]R６許可・最大使用病床'!$E$17:$Q$320,10)</f>
        <v>0</v>
      </c>
      <c r="N66" s="76">
        <f>VLOOKUP(E66,'[1]R６許可・最大使用病床'!$E$17:$Q$320,11)</f>
        <v>96</v>
      </c>
      <c r="O66" s="93">
        <f t="shared" si="1"/>
        <v>96</v>
      </c>
      <c r="P66" s="62">
        <f t="shared" si="2"/>
        <v>0</v>
      </c>
      <c r="Q66" s="76">
        <f t="shared" si="2"/>
        <v>0</v>
      </c>
      <c r="R66" s="76">
        <f t="shared" si="2"/>
        <v>0</v>
      </c>
      <c r="S66" s="76">
        <f t="shared" si="2"/>
        <v>-4</v>
      </c>
      <c r="T66" s="93">
        <f t="shared" si="3"/>
        <v>-4</v>
      </c>
      <c r="U66" s="115"/>
    </row>
    <row r="67" spans="1:21" ht="18.75" customHeight="1">
      <c r="A67" s="10"/>
      <c r="B67" s="10"/>
      <c r="C67" s="10"/>
      <c r="D67" s="35" t="str">
        <f>VLOOKUP(E67,'[1]医療機関名(病院）'!$A$2:$B$140,2)</f>
        <v>伊豆保健医療センター</v>
      </c>
      <c r="E67" s="35">
        <v>2210310245</v>
      </c>
      <c r="F67" s="62">
        <f>VLOOKUP(E67,'[1]R５許可・最大使用病床 '!$E$17:$Q$323,8)</f>
        <v>0</v>
      </c>
      <c r="G67" s="76">
        <f>VLOOKUP(E67,'[1]R５許可・最大使用病床 '!$E$17:$Q$323,9)</f>
        <v>44</v>
      </c>
      <c r="H67" s="76">
        <f>VLOOKUP(E67,'[1]R５許可・最大使用病床 '!$E$17:$Q$323,10)</f>
        <v>0</v>
      </c>
      <c r="I67" s="76">
        <f>VLOOKUP(E67,'[1]R５許可・最大使用病床 '!$E$17:$Q$323,11)</f>
        <v>0</v>
      </c>
      <c r="J67" s="93">
        <f t="shared" si="0"/>
        <v>44</v>
      </c>
      <c r="K67" s="62">
        <f>VLOOKUP(E67,'[1]R６許可・最大使用病床'!$E$17:$Q$320,8)</f>
        <v>0</v>
      </c>
      <c r="L67" s="76">
        <f>VLOOKUP(E67,'[1]R６許可・最大使用病床'!$E$17:$Q$320,9)</f>
        <v>57</v>
      </c>
      <c r="M67" s="76">
        <f>VLOOKUP(E67,'[1]R６許可・最大使用病床'!$E$17:$Q$320,10)</f>
        <v>0</v>
      </c>
      <c r="N67" s="76">
        <f>VLOOKUP(E67,'[1]R６許可・最大使用病床'!$E$17:$Q$320,11)</f>
        <v>0</v>
      </c>
      <c r="O67" s="93">
        <f t="shared" si="1"/>
        <v>57</v>
      </c>
      <c r="P67" s="62">
        <f t="shared" si="2"/>
        <v>0</v>
      </c>
      <c r="Q67" s="76">
        <f t="shared" si="2"/>
        <v>13</v>
      </c>
      <c r="R67" s="76">
        <f t="shared" si="2"/>
        <v>0</v>
      </c>
      <c r="S67" s="76">
        <f t="shared" si="2"/>
        <v>0</v>
      </c>
      <c r="T67" s="93">
        <f t="shared" si="3"/>
        <v>13</v>
      </c>
      <c r="U67" s="115"/>
    </row>
    <row r="68" spans="1:21" ht="18.75" customHeight="1">
      <c r="A68" s="10"/>
      <c r="B68" s="10"/>
      <c r="C68" s="10"/>
      <c r="D68" s="35" t="str">
        <f>VLOOKUP(E68,'[1]医療機関名(病院）'!$A$2:$B$140,2)</f>
        <v>医療法人社団慈広会記念病院</v>
      </c>
      <c r="E68" s="35">
        <v>2210310252</v>
      </c>
      <c r="F68" s="62">
        <f>VLOOKUP(E68,'[1]R５許可・最大使用病床 '!$E$17:$Q$323,8)</f>
        <v>0</v>
      </c>
      <c r="G68" s="76">
        <f>VLOOKUP(E68,'[1]R５許可・最大使用病床 '!$E$17:$Q$323,9)</f>
        <v>0</v>
      </c>
      <c r="H68" s="76">
        <f>VLOOKUP(E68,'[1]R５許可・最大使用病床 '!$E$17:$Q$323,10)</f>
        <v>0</v>
      </c>
      <c r="I68" s="76">
        <f>VLOOKUP(E68,'[1]R５許可・最大使用病床 '!$E$17:$Q$323,11)</f>
        <v>51</v>
      </c>
      <c r="J68" s="93">
        <f t="shared" si="0"/>
        <v>51</v>
      </c>
      <c r="K68" s="62">
        <f>VLOOKUP(E68,'[1]R６許可・最大使用病床'!$E$17:$Q$320,8)</f>
        <v>0</v>
      </c>
      <c r="L68" s="76">
        <f>VLOOKUP(E68,'[1]R６許可・最大使用病床'!$E$17:$Q$320,9)</f>
        <v>0</v>
      </c>
      <c r="M68" s="76">
        <f>VLOOKUP(E68,'[1]R６許可・最大使用病床'!$E$17:$Q$320,10)</f>
        <v>0</v>
      </c>
      <c r="N68" s="76">
        <f>VLOOKUP(E68,'[1]R６許可・最大使用病床'!$E$17:$Q$320,11)</f>
        <v>53</v>
      </c>
      <c r="O68" s="93">
        <f t="shared" si="1"/>
        <v>53</v>
      </c>
      <c r="P68" s="62">
        <f t="shared" si="2"/>
        <v>0</v>
      </c>
      <c r="Q68" s="76">
        <f t="shared" si="2"/>
        <v>0</v>
      </c>
      <c r="R68" s="76">
        <f t="shared" si="2"/>
        <v>0</v>
      </c>
      <c r="S68" s="76">
        <f t="shared" si="2"/>
        <v>2</v>
      </c>
      <c r="T68" s="93">
        <f t="shared" si="3"/>
        <v>2</v>
      </c>
      <c r="U68" s="115"/>
    </row>
    <row r="69" spans="1:21" ht="18.75" customHeight="1">
      <c r="A69" s="10"/>
      <c r="B69" s="10"/>
      <c r="C69" s="10"/>
      <c r="D69" s="35" t="str">
        <f>VLOOKUP(E69,'[1]医療機関名(病院）'!$A$2:$B$140,2)</f>
        <v>順天堂大学医学部附属静岡病院</v>
      </c>
      <c r="E69" s="35">
        <v>2210310146</v>
      </c>
      <c r="F69" s="62">
        <f>VLOOKUP(E69,'[1]R５許可・最大使用病床 '!$E$17:$Q$323,8)</f>
        <v>84</v>
      </c>
      <c r="G69" s="76">
        <f>VLOOKUP(E69,'[1]R５許可・最大使用病床 '!$E$17:$Q$323,9)</f>
        <v>520</v>
      </c>
      <c r="H69" s="76">
        <f>VLOOKUP(E69,'[1]R５許可・最大使用病床 '!$E$17:$Q$323,10)</f>
        <v>0</v>
      </c>
      <c r="I69" s="76">
        <f>VLOOKUP(E69,'[1]R５許可・最大使用病床 '!$E$17:$Q$323,11)</f>
        <v>0</v>
      </c>
      <c r="J69" s="93">
        <f t="shared" si="0"/>
        <v>604</v>
      </c>
      <c r="K69" s="62">
        <f>VLOOKUP(E69,'[1]R６許可・最大使用病床'!$E$17:$Q$320,8)</f>
        <v>84</v>
      </c>
      <c r="L69" s="76">
        <f>VLOOKUP(E69,'[1]R６許可・最大使用病床'!$E$17:$Q$320,9)</f>
        <v>475</v>
      </c>
      <c r="M69" s="76">
        <f>VLOOKUP(E69,'[1]R６許可・最大使用病床'!$E$17:$Q$320,10)</f>
        <v>0</v>
      </c>
      <c r="N69" s="76">
        <f>VLOOKUP(E69,'[1]R６許可・最大使用病床'!$E$17:$Q$320,11)</f>
        <v>0</v>
      </c>
      <c r="O69" s="93">
        <f t="shared" si="1"/>
        <v>559</v>
      </c>
      <c r="P69" s="62">
        <f t="shared" si="2"/>
        <v>0</v>
      </c>
      <c r="Q69" s="76">
        <f t="shared" si="2"/>
        <v>-45</v>
      </c>
      <c r="R69" s="76">
        <f t="shared" si="2"/>
        <v>0</v>
      </c>
      <c r="S69" s="76">
        <f t="shared" si="2"/>
        <v>0</v>
      </c>
      <c r="T69" s="93">
        <f t="shared" si="3"/>
        <v>-45</v>
      </c>
      <c r="U69" s="115"/>
    </row>
    <row r="70" spans="1:21" ht="18.75" customHeight="1">
      <c r="A70" s="10"/>
      <c r="B70" s="10"/>
      <c r="C70" s="10"/>
      <c r="D70" s="36" t="str">
        <f>VLOOKUP(E70,'[1]医療機関名(病院）'!$A$2:$B$140,2)</f>
        <v>長岡リハビリテーション病院</v>
      </c>
      <c r="E70" s="36">
        <v>2210310393</v>
      </c>
      <c r="F70" s="58">
        <f>VLOOKUP(E70,'[1]R５許可・最大使用病床 '!$E$17:$Q$323,8)</f>
        <v>0</v>
      </c>
      <c r="G70" s="72">
        <f>VLOOKUP(E70,'[1]R５許可・最大使用病床 '!$E$17:$Q$323,9)</f>
        <v>0</v>
      </c>
      <c r="H70" s="72">
        <f>VLOOKUP(E70,'[1]R５許可・最大使用病床 '!$E$17:$Q$323,10)</f>
        <v>0</v>
      </c>
      <c r="I70" s="72">
        <f>VLOOKUP(E70,'[1]R５許可・最大使用病床 '!$E$17:$Q$323,11)</f>
        <v>54</v>
      </c>
      <c r="J70" s="89">
        <f t="shared" si="0"/>
        <v>54</v>
      </c>
      <c r="K70" s="58">
        <f>VLOOKUP(E70,'[1]R６許可・最大使用病床'!$E$17:$Q$320,8)</f>
        <v>0</v>
      </c>
      <c r="L70" s="72">
        <f>VLOOKUP(E70,'[1]R６許可・最大使用病床'!$E$17:$Q$320,9)</f>
        <v>0</v>
      </c>
      <c r="M70" s="72">
        <f>VLOOKUP(E70,'[1]R６許可・最大使用病床'!$E$17:$Q$320,10)</f>
        <v>0</v>
      </c>
      <c r="N70" s="72">
        <f>VLOOKUP(E70,'[1]R６許可・最大使用病床'!$E$17:$Q$320,11)</f>
        <v>50</v>
      </c>
      <c r="O70" s="89">
        <f t="shared" si="1"/>
        <v>50</v>
      </c>
      <c r="P70" s="58">
        <f t="shared" si="2"/>
        <v>0</v>
      </c>
      <c r="Q70" s="72">
        <f t="shared" si="2"/>
        <v>0</v>
      </c>
      <c r="R70" s="72">
        <f t="shared" si="2"/>
        <v>0</v>
      </c>
      <c r="S70" s="72">
        <f t="shared" si="2"/>
        <v>-4</v>
      </c>
      <c r="T70" s="89">
        <f t="shared" si="3"/>
        <v>-4</v>
      </c>
      <c r="U70" s="115"/>
    </row>
    <row r="71" spans="1:21" ht="18.75" customHeight="1">
      <c r="A71" s="10"/>
      <c r="B71" s="10"/>
      <c r="C71" s="12" t="s">
        <v>58</v>
      </c>
      <c r="D71" s="34" t="str">
        <f>VLOOKUP(E71,'[1]医療機関名(病院）'!$A$2:$B$140,2)</f>
        <v>ＮＴＴ東日本伊豆病院</v>
      </c>
      <c r="E71" s="34">
        <v>2210360273</v>
      </c>
      <c r="F71" s="59">
        <f>VLOOKUP(E71,'[1]R５許可・最大使用病床 '!$E$17:$Q$323,8)</f>
        <v>0</v>
      </c>
      <c r="G71" s="73">
        <f>VLOOKUP(E71,'[1]R５許可・最大使用病床 '!$E$17:$Q$323,9)</f>
        <v>49</v>
      </c>
      <c r="H71" s="73">
        <f>VLOOKUP(E71,'[1]R５許可・最大使用病床 '!$E$17:$Q$323,10)</f>
        <v>100</v>
      </c>
      <c r="I71" s="73">
        <f>VLOOKUP(E71,'[1]R５許可・最大使用病床 '!$E$17:$Q$323,11)</f>
        <v>0</v>
      </c>
      <c r="J71" s="88">
        <f t="shared" si="0"/>
        <v>149</v>
      </c>
      <c r="K71" s="59">
        <f>VLOOKUP(E71,'[1]R６許可・最大使用病床'!$E$17:$Q$320,8)</f>
        <v>0</v>
      </c>
      <c r="L71" s="73">
        <f>VLOOKUP(E71,'[1]R６許可・最大使用病床'!$E$17:$Q$320,9)</f>
        <v>0</v>
      </c>
      <c r="M71" s="73">
        <f>VLOOKUP(E71,'[1]R６許可・最大使用病床'!$E$17:$Q$320,10)</f>
        <v>149</v>
      </c>
      <c r="N71" s="73">
        <f>VLOOKUP(E71,'[1]R６許可・最大使用病床'!$E$17:$Q$320,11)</f>
        <v>0</v>
      </c>
      <c r="O71" s="88">
        <f t="shared" si="1"/>
        <v>149</v>
      </c>
      <c r="P71" s="59">
        <f t="shared" si="2"/>
        <v>0</v>
      </c>
      <c r="Q71" s="73">
        <f t="shared" si="2"/>
        <v>-49</v>
      </c>
      <c r="R71" s="73">
        <f t="shared" si="2"/>
        <v>49</v>
      </c>
      <c r="S71" s="73">
        <f t="shared" si="2"/>
        <v>0</v>
      </c>
      <c r="T71" s="88">
        <f t="shared" si="3"/>
        <v>0</v>
      </c>
      <c r="U71" s="115"/>
    </row>
    <row r="72" spans="1:21" ht="18.75" customHeight="1">
      <c r="A72" s="10"/>
      <c r="B72" s="10"/>
      <c r="C72" s="10"/>
      <c r="D72" s="36" t="str">
        <f>VLOOKUP(E72,'[1]医療機関名(病院）'!$A$2:$B$140,2)</f>
        <v>医療法人新光会伊豆平和病院</v>
      </c>
      <c r="E72" s="36">
        <v>2210310237</v>
      </c>
      <c r="F72" s="58">
        <f>VLOOKUP(E72,'[1]R５許可・最大使用病床 '!$E$17:$Q$323,8)</f>
        <v>0</v>
      </c>
      <c r="G72" s="72">
        <f>VLOOKUP(E72,'[1]R５許可・最大使用病床 '!$E$17:$Q$323,9)</f>
        <v>0</v>
      </c>
      <c r="H72" s="72">
        <f>VLOOKUP(E72,'[1]R５許可・最大使用病床 '!$E$17:$Q$323,10)</f>
        <v>0</v>
      </c>
      <c r="I72" s="72">
        <f>VLOOKUP(E72,'[1]R５許可・最大使用病床 '!$E$17:$Q$323,11)</f>
        <v>107</v>
      </c>
      <c r="J72" s="89">
        <f t="shared" si="0"/>
        <v>107</v>
      </c>
      <c r="K72" s="58">
        <f>VLOOKUP(E72,'[1]R６許可・最大使用病床'!$E$17:$Q$320,8)</f>
        <v>0</v>
      </c>
      <c r="L72" s="72">
        <f>VLOOKUP(E72,'[1]R６許可・最大使用病床'!$E$17:$Q$320,9)</f>
        <v>0</v>
      </c>
      <c r="M72" s="72">
        <f>VLOOKUP(E72,'[1]R６許可・最大使用病床'!$E$17:$Q$320,10)</f>
        <v>0</v>
      </c>
      <c r="N72" s="72">
        <f>VLOOKUP(E72,'[1]R６許可・最大使用病床'!$E$17:$Q$320,11)</f>
        <v>109</v>
      </c>
      <c r="O72" s="89">
        <f t="shared" si="1"/>
        <v>109</v>
      </c>
      <c r="P72" s="58">
        <f t="shared" si="2"/>
        <v>0</v>
      </c>
      <c r="Q72" s="72">
        <f t="shared" si="2"/>
        <v>0</v>
      </c>
      <c r="R72" s="72">
        <f t="shared" si="2"/>
        <v>0</v>
      </c>
      <c r="S72" s="72">
        <f t="shared" si="2"/>
        <v>2</v>
      </c>
      <c r="T72" s="89">
        <f t="shared" si="3"/>
        <v>2</v>
      </c>
      <c r="U72" s="115"/>
    </row>
    <row r="73" spans="1:21" ht="18.75" customHeight="1">
      <c r="A73" s="10"/>
      <c r="B73" s="10"/>
      <c r="C73" s="12" t="s">
        <v>43</v>
      </c>
      <c r="D73" s="34" t="str">
        <f>VLOOKUP(E73,'[1]医療機関名(病院）'!$A$2:$B$140,2)</f>
        <v>医療法人社団宏和会 岡村記念病院</v>
      </c>
      <c r="E73" s="34">
        <v>2211310129</v>
      </c>
      <c r="F73" s="59">
        <f>VLOOKUP(E73,'[1]R５許可・最大使用病床 '!$E$17:$Q$323,8)</f>
        <v>10</v>
      </c>
      <c r="G73" s="73">
        <f>VLOOKUP(E73,'[1]R５許可・最大使用病床 '!$E$17:$Q$323,9)</f>
        <v>55</v>
      </c>
      <c r="H73" s="73">
        <f>VLOOKUP(E73,'[1]R５許可・最大使用病床 '!$E$17:$Q$323,10)</f>
        <v>0</v>
      </c>
      <c r="I73" s="73">
        <f>VLOOKUP(E73,'[1]R５許可・最大使用病床 '!$E$17:$Q$323,11)</f>
        <v>0</v>
      </c>
      <c r="J73" s="88">
        <f t="shared" si="0"/>
        <v>65</v>
      </c>
      <c r="K73" s="59">
        <f>VLOOKUP(E73,'[1]R６許可・最大使用病床'!$E$17:$Q$320,8)</f>
        <v>10</v>
      </c>
      <c r="L73" s="73">
        <f>VLOOKUP(E73,'[1]R６許可・最大使用病床'!$E$17:$Q$320,9)</f>
        <v>55</v>
      </c>
      <c r="M73" s="73">
        <f>VLOOKUP(E73,'[1]R６許可・最大使用病床'!$E$17:$Q$320,10)</f>
        <v>0</v>
      </c>
      <c r="N73" s="73">
        <f>VLOOKUP(E73,'[1]R６許可・最大使用病床'!$E$17:$Q$320,11)</f>
        <v>0</v>
      </c>
      <c r="O73" s="88">
        <f t="shared" si="1"/>
        <v>65</v>
      </c>
      <c r="P73" s="59">
        <f t="shared" si="2"/>
        <v>0</v>
      </c>
      <c r="Q73" s="73">
        <f t="shared" si="2"/>
        <v>0</v>
      </c>
      <c r="R73" s="73">
        <f t="shared" si="2"/>
        <v>0</v>
      </c>
      <c r="S73" s="73">
        <f t="shared" si="2"/>
        <v>0</v>
      </c>
      <c r="T73" s="88">
        <f t="shared" si="3"/>
        <v>0</v>
      </c>
      <c r="U73" s="115"/>
    </row>
    <row r="74" spans="1:21" ht="18.75" customHeight="1">
      <c r="A74" s="10"/>
      <c r="B74" s="10"/>
      <c r="C74" s="10"/>
      <c r="D74" s="36" t="str">
        <f>VLOOKUP(E74,'[1]医療機関名(病院）'!$A$2:$B$140,2)</f>
        <v>独立行政法人国立病院機構静岡医療センター</v>
      </c>
      <c r="E74" s="36">
        <v>2219710015</v>
      </c>
      <c r="F74" s="58">
        <f>VLOOKUP(E74,'[1]R５許可・最大使用病床 '!$E$17:$Q$323,8)</f>
        <v>16</v>
      </c>
      <c r="G74" s="72">
        <f>VLOOKUP(E74,'[1]R５許可・最大使用病床 '!$E$17:$Q$323,9)</f>
        <v>309</v>
      </c>
      <c r="H74" s="72">
        <f>VLOOKUP(E74,'[1]R５許可・最大使用病床 '!$E$17:$Q$323,10)</f>
        <v>0</v>
      </c>
      <c r="I74" s="72">
        <f>VLOOKUP(E74,'[1]R５許可・最大使用病床 '!$E$17:$Q$323,11)</f>
        <v>100</v>
      </c>
      <c r="J74" s="89">
        <f t="shared" ref="J74:J137" si="4">SUM(F74:I74)</f>
        <v>425</v>
      </c>
      <c r="K74" s="58">
        <f>VLOOKUP(E74,'[1]R６許可・最大使用病床'!$E$17:$Q$320,8)</f>
        <v>16</v>
      </c>
      <c r="L74" s="72">
        <f>VLOOKUP(E74,'[1]R６許可・最大使用病床'!$E$17:$Q$320,9)</f>
        <v>292</v>
      </c>
      <c r="M74" s="72">
        <f>VLOOKUP(E74,'[1]R６許可・最大使用病床'!$E$17:$Q$320,10)</f>
        <v>0</v>
      </c>
      <c r="N74" s="72">
        <f>VLOOKUP(E74,'[1]R６許可・最大使用病床'!$E$17:$Q$320,11)</f>
        <v>99</v>
      </c>
      <c r="O74" s="89">
        <f t="shared" ref="O74:O137" si="5">SUM(K74:N74)</f>
        <v>407</v>
      </c>
      <c r="P74" s="58">
        <f t="shared" ref="P74:S137" si="6">K74-F74</f>
        <v>0</v>
      </c>
      <c r="Q74" s="72">
        <f t="shared" si="6"/>
        <v>-17</v>
      </c>
      <c r="R74" s="72">
        <f t="shared" si="6"/>
        <v>0</v>
      </c>
      <c r="S74" s="72">
        <f t="shared" si="6"/>
        <v>-1</v>
      </c>
      <c r="T74" s="89">
        <f t="shared" ref="T74:T137" si="7">SUM(P74:S74)</f>
        <v>-18</v>
      </c>
      <c r="U74" s="115"/>
    </row>
    <row r="75" spans="1:21" ht="18.75" customHeight="1">
      <c r="A75" s="10"/>
      <c r="B75" s="10"/>
      <c r="C75" s="12" t="s">
        <v>59</v>
      </c>
      <c r="D75" s="34" t="str">
        <f>VLOOKUP(E75,'[1]医療機関名(病院）'!$A$2:$B$140,2)</f>
        <v>静岡県立静岡がんセンター</v>
      </c>
      <c r="E75" s="34">
        <v>2211310202</v>
      </c>
      <c r="F75" s="59">
        <f>VLOOKUP(E75,'[1]R５許可・最大使用病床 '!$E$17:$Q$323,8)</f>
        <v>555</v>
      </c>
      <c r="G75" s="73">
        <f>VLOOKUP(E75,'[1]R５許可・最大使用病床 '!$E$17:$Q$323,9)</f>
        <v>50</v>
      </c>
      <c r="H75" s="73">
        <f>VLOOKUP(E75,'[1]R５許可・最大使用病床 '!$E$17:$Q$323,10)</f>
        <v>0</v>
      </c>
      <c r="I75" s="73">
        <f>VLOOKUP(E75,'[1]R５許可・最大使用病床 '!$E$17:$Q$323,11)</f>
        <v>0</v>
      </c>
      <c r="J75" s="88">
        <f t="shared" si="4"/>
        <v>605</v>
      </c>
      <c r="K75" s="59">
        <f>VLOOKUP(E75,'[1]R６許可・最大使用病床'!$E$17:$Q$320,8)</f>
        <v>556</v>
      </c>
      <c r="L75" s="73">
        <f>VLOOKUP(E75,'[1]R６許可・最大使用病床'!$E$17:$Q$320,9)</f>
        <v>50</v>
      </c>
      <c r="M75" s="73">
        <f>VLOOKUP(E75,'[1]R６許可・最大使用病床'!$E$17:$Q$320,10)</f>
        <v>0</v>
      </c>
      <c r="N75" s="73">
        <f>VLOOKUP(E75,'[1]R６許可・最大使用病床'!$E$17:$Q$320,11)</f>
        <v>0</v>
      </c>
      <c r="O75" s="88">
        <f t="shared" si="5"/>
        <v>606</v>
      </c>
      <c r="P75" s="59">
        <f t="shared" si="6"/>
        <v>1</v>
      </c>
      <c r="Q75" s="73">
        <f t="shared" si="6"/>
        <v>0</v>
      </c>
      <c r="R75" s="73">
        <f t="shared" si="6"/>
        <v>0</v>
      </c>
      <c r="S75" s="73">
        <f t="shared" si="6"/>
        <v>0</v>
      </c>
      <c r="T75" s="88">
        <f t="shared" si="7"/>
        <v>1</v>
      </c>
      <c r="U75" s="115"/>
    </row>
    <row r="76" spans="1:21" ht="18.75" customHeight="1">
      <c r="A76" s="10"/>
      <c r="B76" s="10"/>
      <c r="C76" s="10"/>
      <c r="D76" s="36" t="str">
        <f>VLOOKUP(E76,'[1]医療機関名(病院）'!$A$2:$B$140,2)</f>
        <v>医療法人社団 聡誠会 池田病院</v>
      </c>
      <c r="E76" s="36">
        <v>2211310418</v>
      </c>
      <c r="F76" s="58">
        <f>VLOOKUP(E76,'[1]R５許可・最大使用病床 '!$E$17:$Q$323,8)</f>
        <v>0</v>
      </c>
      <c r="G76" s="72">
        <f>VLOOKUP(E76,'[1]R５許可・最大使用病床 '!$E$17:$Q$323,9)</f>
        <v>0</v>
      </c>
      <c r="H76" s="72">
        <f>VLOOKUP(E76,'[1]R５許可・最大使用病床 '!$E$17:$Q$323,10)</f>
        <v>44</v>
      </c>
      <c r="I76" s="72">
        <f>VLOOKUP(E76,'[1]R５許可・最大使用病床 '!$E$17:$Q$323,11)</f>
        <v>44</v>
      </c>
      <c r="J76" s="89">
        <f t="shared" si="4"/>
        <v>88</v>
      </c>
      <c r="K76" s="58">
        <f>VLOOKUP(E76,'[1]R６許可・最大使用病床'!$E$17:$Q$320,8)</f>
        <v>0</v>
      </c>
      <c r="L76" s="72">
        <f>VLOOKUP(E76,'[1]R６許可・最大使用病床'!$E$17:$Q$320,9)</f>
        <v>0</v>
      </c>
      <c r="M76" s="72">
        <f>VLOOKUP(E76,'[1]R６許可・最大使用病床'!$E$17:$Q$320,10)</f>
        <v>44</v>
      </c>
      <c r="N76" s="72">
        <f>VLOOKUP(E76,'[1]R６許可・最大使用病床'!$E$17:$Q$320,11)</f>
        <v>44</v>
      </c>
      <c r="O76" s="89">
        <f t="shared" si="5"/>
        <v>88</v>
      </c>
      <c r="P76" s="58">
        <f t="shared" si="6"/>
        <v>0</v>
      </c>
      <c r="Q76" s="72">
        <f t="shared" si="6"/>
        <v>0</v>
      </c>
      <c r="R76" s="72">
        <f t="shared" si="6"/>
        <v>0</v>
      </c>
      <c r="S76" s="72">
        <f t="shared" si="6"/>
        <v>0</v>
      </c>
      <c r="T76" s="89">
        <f t="shared" si="7"/>
        <v>0</v>
      </c>
      <c r="U76" s="115"/>
    </row>
    <row r="77" spans="1:21" ht="18.75" customHeight="1">
      <c r="A77" s="10"/>
      <c r="B77" s="10"/>
      <c r="C77" s="12" t="s">
        <v>60</v>
      </c>
      <c r="D77" s="34" t="str">
        <f>VLOOKUP(E77,'[1]医療機関名(病院）'!$A$2:$B$140,2)</f>
        <v>公益社団法人 有隣厚生会 富士小山病院</v>
      </c>
      <c r="E77" s="30">
        <v>2211310160</v>
      </c>
      <c r="F77" s="60">
        <f>VLOOKUP(E77,'[1]R５許可・最大使用病床 '!$E$17:$Q$323,8)</f>
        <v>0</v>
      </c>
      <c r="G77" s="74">
        <f>VLOOKUP(E77,'[1]R５許可・最大使用病床 '!$E$17:$Q$323,9)</f>
        <v>36</v>
      </c>
      <c r="H77" s="74">
        <f>VLOOKUP(E77,'[1]R５許可・最大使用病床 '!$E$17:$Q$323,10)</f>
        <v>0</v>
      </c>
      <c r="I77" s="74">
        <f>VLOOKUP(E77,'[1]R５許可・最大使用病床 '!$E$17:$Q$323,11)</f>
        <v>49</v>
      </c>
      <c r="J77" s="95">
        <f t="shared" si="4"/>
        <v>85</v>
      </c>
      <c r="K77" s="60">
        <f>VLOOKUP(E77,'[1]R６許可・最大使用病床'!$E$17:$Q$320,8)</f>
        <v>0</v>
      </c>
      <c r="L77" s="74">
        <f>VLOOKUP(E77,'[1]R６許可・最大使用病床'!$E$17:$Q$320,9)</f>
        <v>35</v>
      </c>
      <c r="M77" s="74">
        <f>VLOOKUP(E77,'[1]R６許可・最大使用病床'!$E$17:$Q$320,10)</f>
        <v>0</v>
      </c>
      <c r="N77" s="74">
        <f>VLOOKUP(E77,'[1]R６許可・最大使用病床'!$E$17:$Q$320,11)</f>
        <v>57</v>
      </c>
      <c r="O77" s="95">
        <f t="shared" si="5"/>
        <v>92</v>
      </c>
      <c r="P77" s="59">
        <f t="shared" si="6"/>
        <v>0</v>
      </c>
      <c r="Q77" s="73">
        <f t="shared" si="6"/>
        <v>-1</v>
      </c>
      <c r="R77" s="73">
        <f t="shared" si="6"/>
        <v>0</v>
      </c>
      <c r="S77" s="73">
        <f t="shared" si="6"/>
        <v>8</v>
      </c>
      <c r="T77" s="88">
        <f t="shared" si="7"/>
        <v>7</v>
      </c>
      <c r="U77" s="115"/>
    </row>
    <row r="78" spans="1:21" ht="18.75" customHeight="1">
      <c r="A78" s="10"/>
      <c r="B78" s="10"/>
      <c r="C78" s="10"/>
      <c r="D78" s="36" t="str">
        <f>VLOOKUP(E78,'[1]医療機関名(病院）'!$A$2:$B$140,2)</f>
        <v>自衛隊富士病院</v>
      </c>
      <c r="E78" s="45">
        <v>2211310152</v>
      </c>
      <c r="F78" s="58">
        <f>VLOOKUP(E78,'[1]R５許可・最大使用病床 '!$E$17:$Q$323,8)</f>
        <v>0</v>
      </c>
      <c r="G78" s="72">
        <f>VLOOKUP(E78,'[1]R５許可・最大使用病床 '!$E$17:$Q$323,9)</f>
        <v>12</v>
      </c>
      <c r="H78" s="72">
        <f>VLOOKUP(E78,'[1]R５許可・最大使用病床 '!$E$17:$Q$323,10)</f>
        <v>0</v>
      </c>
      <c r="I78" s="72">
        <f>VLOOKUP(E78,'[1]R５許可・最大使用病床 '!$E$17:$Q$323,11)</f>
        <v>0</v>
      </c>
      <c r="J78" s="89">
        <f t="shared" si="4"/>
        <v>12</v>
      </c>
      <c r="K78" s="58">
        <f>VLOOKUP(E78,'[1]R６許可・最大使用病床'!$E$17:$Q$320,8)</f>
        <v>0</v>
      </c>
      <c r="L78" s="72">
        <f>VLOOKUP(E78,'[1]R６許可・最大使用病床'!$E$17:$Q$320,9)</f>
        <v>5</v>
      </c>
      <c r="M78" s="72">
        <f>VLOOKUP(E78,'[1]R６許可・最大使用病床'!$E$17:$Q$320,10)</f>
        <v>0</v>
      </c>
      <c r="N78" s="72">
        <f>VLOOKUP(E78,'[1]R６許可・最大使用病床'!$E$17:$Q$320,11)</f>
        <v>0</v>
      </c>
      <c r="O78" s="89">
        <f t="shared" si="5"/>
        <v>5</v>
      </c>
      <c r="P78" s="58">
        <f t="shared" si="6"/>
        <v>0</v>
      </c>
      <c r="Q78" s="72">
        <f t="shared" si="6"/>
        <v>-7</v>
      </c>
      <c r="R78" s="72">
        <f t="shared" si="6"/>
        <v>0</v>
      </c>
      <c r="S78" s="72">
        <f t="shared" si="6"/>
        <v>0</v>
      </c>
      <c r="T78" s="89">
        <f t="shared" si="7"/>
        <v>-7</v>
      </c>
      <c r="U78" s="115"/>
    </row>
    <row r="79" spans="1:21" ht="18.75" customHeight="1">
      <c r="A79" s="10"/>
      <c r="B79" s="15" t="s">
        <v>41</v>
      </c>
      <c r="C79" s="20"/>
      <c r="D79" s="33"/>
      <c r="E79" s="50"/>
      <c r="F79" s="61">
        <f>SUM(F38:F78)</f>
        <v>671</v>
      </c>
      <c r="G79" s="75">
        <f>SUM(G38:G78)</f>
        <v>2398</v>
      </c>
      <c r="H79" s="75">
        <f>SUM(H38:H78)</f>
        <v>916</v>
      </c>
      <c r="I79" s="75">
        <f>SUM(I38:I78)</f>
        <v>1639</v>
      </c>
      <c r="J79" s="92">
        <f t="shared" si="4"/>
        <v>5624</v>
      </c>
      <c r="K79" s="61">
        <f>SUM(K38:K78)</f>
        <v>723</v>
      </c>
      <c r="L79" s="75">
        <f>SUM(L38:L78)</f>
        <v>2243</v>
      </c>
      <c r="M79" s="75">
        <f>SUM(M38:M78)</f>
        <v>964</v>
      </c>
      <c r="N79" s="75">
        <f>SUM(N38:N78)</f>
        <v>1512</v>
      </c>
      <c r="O79" s="92">
        <f t="shared" si="5"/>
        <v>5442</v>
      </c>
      <c r="P79" s="61">
        <f t="shared" si="6"/>
        <v>52</v>
      </c>
      <c r="Q79" s="75">
        <f t="shared" si="6"/>
        <v>-155</v>
      </c>
      <c r="R79" s="75">
        <f t="shared" si="6"/>
        <v>48</v>
      </c>
      <c r="S79" s="75">
        <f t="shared" si="6"/>
        <v>-127</v>
      </c>
      <c r="T79" s="92">
        <f t="shared" si="7"/>
        <v>-182</v>
      </c>
      <c r="U79" s="115"/>
    </row>
    <row r="80" spans="1:21" ht="18.75" customHeight="1">
      <c r="A80" s="10"/>
      <c r="B80" s="12" t="s">
        <v>11</v>
      </c>
      <c r="C80" s="12" t="s">
        <v>50</v>
      </c>
      <c r="D80" s="34" t="str">
        <f>VLOOKUP(E80,'[1]医療機関名（診療所）'!$A$2:$B$138,2)</f>
        <v>かぬき岩端医院</v>
      </c>
      <c r="E80" s="34">
        <v>2211102872</v>
      </c>
      <c r="F80" s="59">
        <f>VLOOKUP(E80,'[1]R５許可・最大使用病床 '!$E$17:$Q$323,8)</f>
        <v>0</v>
      </c>
      <c r="G80" s="73">
        <f>VLOOKUP(E80,'[1]R５許可・最大使用病床 '!$E$17:$Q$323,9)</f>
        <v>7</v>
      </c>
      <c r="H80" s="73">
        <f>VLOOKUP(E80,'[1]R５許可・最大使用病床 '!$E$17:$Q$323,10)</f>
        <v>0</v>
      </c>
      <c r="I80" s="73">
        <f>VLOOKUP(E80,'[1]R５許可・最大使用病床 '!$E$17:$Q$323,11)</f>
        <v>0</v>
      </c>
      <c r="J80" s="88">
        <f t="shared" si="4"/>
        <v>7</v>
      </c>
      <c r="K80" s="59">
        <f>VLOOKUP(E80,'[1]R６許可・最大使用病床'!$E$17:$Q$320,8)</f>
        <v>0</v>
      </c>
      <c r="L80" s="73">
        <f>VLOOKUP(E80,'[1]R６許可・最大使用病床'!$E$17:$Q$320,9)</f>
        <v>7</v>
      </c>
      <c r="M80" s="73">
        <f>VLOOKUP(E80,'[1]R６許可・最大使用病床'!$E$17:$Q$320,10)</f>
        <v>0</v>
      </c>
      <c r="N80" s="73">
        <f>VLOOKUP(E80,'[1]R６許可・最大使用病床'!$E$17:$Q$320,11)</f>
        <v>0</v>
      </c>
      <c r="O80" s="88">
        <f t="shared" si="5"/>
        <v>7</v>
      </c>
      <c r="P80" s="59">
        <f t="shared" si="6"/>
        <v>0</v>
      </c>
      <c r="Q80" s="73">
        <f t="shared" si="6"/>
        <v>0</v>
      </c>
      <c r="R80" s="73">
        <f t="shared" si="6"/>
        <v>0</v>
      </c>
      <c r="S80" s="73">
        <f t="shared" si="6"/>
        <v>0</v>
      </c>
      <c r="T80" s="88">
        <f t="shared" si="7"/>
        <v>0</v>
      </c>
      <c r="U80" s="115"/>
    </row>
    <row r="81" spans="1:21" ht="18.75" customHeight="1">
      <c r="A81" s="10"/>
      <c r="B81" s="10"/>
      <c r="C81" s="10"/>
      <c r="D81" s="35" t="str">
        <f>VLOOKUP(E81,'[1]医療機関名（診療所）'!$A$2:$B$138,2)</f>
        <v>メディトピア沼津・内科クリニック</v>
      </c>
      <c r="E81" s="35">
        <v>2211110271</v>
      </c>
      <c r="F81" s="62">
        <f>VLOOKUP(E81,'[1]R５許可・最大使用病床 '!$E$17:$Q$323,8)</f>
        <v>0</v>
      </c>
      <c r="G81" s="76">
        <f>VLOOKUP(E81,'[1]R５許可・最大使用病床 '!$E$17:$Q$323,9)</f>
        <v>0</v>
      </c>
      <c r="H81" s="76">
        <f>VLOOKUP(E81,'[1]R５許可・最大使用病床 '!$E$17:$Q$323,10)</f>
        <v>0</v>
      </c>
      <c r="I81" s="76">
        <f>VLOOKUP(E81,'[1]R５許可・最大使用病床 '!$E$17:$Q$323,11)</f>
        <v>0</v>
      </c>
      <c r="J81" s="93">
        <f t="shared" si="4"/>
        <v>0</v>
      </c>
      <c r="K81" s="62">
        <f>VLOOKUP(E81,'[1]R６許可・最大使用病床'!$E$17:$Q$320,8)</f>
        <v>0</v>
      </c>
      <c r="L81" s="76">
        <f>VLOOKUP(E81,'[1]R６許可・最大使用病床'!$E$17:$Q$320,9)</f>
        <v>0</v>
      </c>
      <c r="M81" s="76">
        <f>VLOOKUP(E81,'[1]R６許可・最大使用病床'!$E$17:$Q$320,10)</f>
        <v>0</v>
      </c>
      <c r="N81" s="76">
        <f>VLOOKUP(E81,'[1]R６許可・最大使用病床'!$E$17:$Q$320,11)</f>
        <v>0</v>
      </c>
      <c r="O81" s="93">
        <f t="shared" si="5"/>
        <v>0</v>
      </c>
      <c r="P81" s="62">
        <f t="shared" si="6"/>
        <v>0</v>
      </c>
      <c r="Q81" s="76">
        <f t="shared" si="6"/>
        <v>0</v>
      </c>
      <c r="R81" s="76">
        <f t="shared" si="6"/>
        <v>0</v>
      </c>
      <c r="S81" s="76">
        <f t="shared" si="6"/>
        <v>0</v>
      </c>
      <c r="T81" s="93">
        <f t="shared" si="7"/>
        <v>0</v>
      </c>
      <c r="U81" s="115"/>
    </row>
    <row r="82" spans="1:21" ht="18.75" customHeight="1">
      <c r="A82" s="10"/>
      <c r="B82" s="10"/>
      <c r="C82" s="10"/>
      <c r="D82" s="35" t="str">
        <f>VLOOKUP(E82,'[1]医療機関名（診療所）'!$A$2:$B$138,2)</f>
        <v>ゆうあいクリニック</v>
      </c>
      <c r="E82" s="35">
        <v>2211103565</v>
      </c>
      <c r="F82" s="62">
        <f>VLOOKUP(E82,'[1]R５許可・最大使用病床 '!$E$17:$Q$323,8)</f>
        <v>0</v>
      </c>
      <c r="G82" s="76">
        <f>VLOOKUP(E82,'[1]R５許可・最大使用病床 '!$E$17:$Q$323,9)</f>
        <v>0</v>
      </c>
      <c r="H82" s="76">
        <f>VLOOKUP(E82,'[1]R５許可・最大使用病床 '!$E$17:$Q$323,10)</f>
        <v>0</v>
      </c>
      <c r="I82" s="76">
        <f>VLOOKUP(E82,'[1]R５許可・最大使用病床 '!$E$17:$Q$323,11)</f>
        <v>0</v>
      </c>
      <c r="J82" s="93">
        <f t="shared" si="4"/>
        <v>0</v>
      </c>
      <c r="K82" s="62">
        <f>VLOOKUP(E82,'[1]R６許可・最大使用病床'!$E$17:$Q$320,8)</f>
        <v>0</v>
      </c>
      <c r="L82" s="76">
        <f>VLOOKUP(E82,'[1]R６許可・最大使用病床'!$E$17:$Q$320,9)</f>
        <v>0</v>
      </c>
      <c r="M82" s="76">
        <f>VLOOKUP(E82,'[1]R６許可・最大使用病床'!$E$17:$Q$320,10)</f>
        <v>0</v>
      </c>
      <c r="N82" s="76">
        <f>VLOOKUP(E82,'[1]R６許可・最大使用病床'!$E$17:$Q$320,11)</f>
        <v>0</v>
      </c>
      <c r="O82" s="93">
        <f t="shared" si="5"/>
        <v>0</v>
      </c>
      <c r="P82" s="62">
        <f t="shared" si="6"/>
        <v>0</v>
      </c>
      <c r="Q82" s="76">
        <f t="shared" si="6"/>
        <v>0</v>
      </c>
      <c r="R82" s="76">
        <f t="shared" si="6"/>
        <v>0</v>
      </c>
      <c r="S82" s="76">
        <f t="shared" si="6"/>
        <v>0</v>
      </c>
      <c r="T82" s="93">
        <f t="shared" si="7"/>
        <v>0</v>
      </c>
      <c r="U82" s="115"/>
    </row>
    <row r="83" spans="1:21" ht="18.75" customHeight="1">
      <c r="A83" s="10"/>
      <c r="B83" s="10"/>
      <c r="C83" s="10"/>
      <c r="D83" s="35" t="str">
        <f>VLOOKUP(E83,'[1]医療機関名（診療所）'!$A$2:$B$138,2)</f>
        <v>医療法人社団弘仁勝和会 沼津勝和クリニック</v>
      </c>
      <c r="E83" s="35">
        <v>2211110289</v>
      </c>
      <c r="F83" s="62">
        <f>VLOOKUP(E83,'[1]R５許可・最大使用病床 '!$E$17:$Q$323,8)</f>
        <v>0</v>
      </c>
      <c r="G83" s="76">
        <f>VLOOKUP(E83,'[1]R５許可・最大使用病床 '!$E$17:$Q$323,9)</f>
        <v>4</v>
      </c>
      <c r="H83" s="76">
        <f>VLOOKUP(E83,'[1]R５許可・最大使用病床 '!$E$17:$Q$323,10)</f>
        <v>0</v>
      </c>
      <c r="I83" s="76">
        <f>VLOOKUP(E83,'[1]R５許可・最大使用病床 '!$E$17:$Q$323,11)</f>
        <v>0</v>
      </c>
      <c r="J83" s="93">
        <f t="shared" si="4"/>
        <v>4</v>
      </c>
      <c r="K83" s="62">
        <f>VLOOKUP(E83,'[1]R６許可・最大使用病床'!$E$17:$Q$320,8)</f>
        <v>0</v>
      </c>
      <c r="L83" s="76">
        <f>VLOOKUP(E83,'[1]R６許可・最大使用病床'!$E$17:$Q$320,9)</f>
        <v>4</v>
      </c>
      <c r="M83" s="76">
        <f>VLOOKUP(E83,'[1]R６許可・最大使用病床'!$E$17:$Q$320,10)</f>
        <v>0</v>
      </c>
      <c r="N83" s="76">
        <f>VLOOKUP(E83,'[1]R６許可・最大使用病床'!$E$17:$Q$320,11)</f>
        <v>0</v>
      </c>
      <c r="O83" s="93">
        <f t="shared" si="5"/>
        <v>4</v>
      </c>
      <c r="P83" s="62">
        <f t="shared" si="6"/>
        <v>0</v>
      </c>
      <c r="Q83" s="76">
        <f t="shared" si="6"/>
        <v>0</v>
      </c>
      <c r="R83" s="76">
        <f t="shared" si="6"/>
        <v>0</v>
      </c>
      <c r="S83" s="76">
        <f t="shared" si="6"/>
        <v>0</v>
      </c>
      <c r="T83" s="93">
        <f t="shared" si="7"/>
        <v>0</v>
      </c>
      <c r="U83" s="115"/>
    </row>
    <row r="84" spans="1:21" ht="18.75" customHeight="1">
      <c r="A84" s="10"/>
      <c r="B84" s="10"/>
      <c r="C84" s="10"/>
      <c r="D84" s="35" t="str">
        <f>VLOOKUP(E84,'[1]医療機関名（診療所）'!$A$2:$B$138,2)</f>
        <v>医療法人社団真養会田沢医院</v>
      </c>
      <c r="E84" s="35">
        <v>2211110701</v>
      </c>
      <c r="F84" s="62">
        <f>VLOOKUP(E84,'[1]R５許可・最大使用病床 '!$E$17:$Q$323,8)</f>
        <v>0</v>
      </c>
      <c r="G84" s="76">
        <f>VLOOKUP(E84,'[1]R５許可・最大使用病床 '!$E$17:$Q$323,9)</f>
        <v>0</v>
      </c>
      <c r="H84" s="76">
        <f>VLOOKUP(E84,'[1]R５許可・最大使用病床 '!$E$17:$Q$323,10)</f>
        <v>0</v>
      </c>
      <c r="I84" s="76">
        <f>VLOOKUP(E84,'[1]R５許可・最大使用病床 '!$E$17:$Q$323,11)</f>
        <v>0</v>
      </c>
      <c r="J84" s="93">
        <f t="shared" si="4"/>
        <v>0</v>
      </c>
      <c r="K84" s="62">
        <f>VLOOKUP(E84,'[1]R６許可・最大使用病床'!$E$17:$Q$320,8)</f>
        <v>0</v>
      </c>
      <c r="L84" s="76">
        <f>VLOOKUP(E84,'[1]R６許可・最大使用病床'!$E$17:$Q$320,9)</f>
        <v>0</v>
      </c>
      <c r="M84" s="76">
        <f>VLOOKUP(E84,'[1]R６許可・最大使用病床'!$E$17:$Q$320,10)</f>
        <v>0</v>
      </c>
      <c r="N84" s="76">
        <f>VLOOKUP(E84,'[1]R６許可・最大使用病床'!$E$17:$Q$320,11)</f>
        <v>0</v>
      </c>
      <c r="O84" s="93">
        <f t="shared" si="5"/>
        <v>0</v>
      </c>
      <c r="P84" s="62">
        <f t="shared" si="6"/>
        <v>0</v>
      </c>
      <c r="Q84" s="76">
        <f t="shared" si="6"/>
        <v>0</v>
      </c>
      <c r="R84" s="76">
        <f t="shared" si="6"/>
        <v>0</v>
      </c>
      <c r="S84" s="76">
        <f t="shared" si="6"/>
        <v>0</v>
      </c>
      <c r="T84" s="93">
        <f t="shared" si="7"/>
        <v>0</v>
      </c>
      <c r="U84" s="115"/>
    </row>
    <row r="85" spans="1:21" ht="18.75" customHeight="1">
      <c r="A85" s="10"/>
      <c r="B85" s="10"/>
      <c r="C85" s="10"/>
      <c r="D85" s="35" t="str">
        <f>VLOOKUP(E85,'[1]医療機関名（診療所）'!$A$2:$B$138,2)</f>
        <v>永野医院</v>
      </c>
      <c r="E85" s="35">
        <v>2211102625</v>
      </c>
      <c r="F85" s="62">
        <f>VLOOKUP(E85,'[1]R５許可・最大使用病床 '!$E$17:$Q$323,8)</f>
        <v>0</v>
      </c>
      <c r="G85" s="76">
        <f>VLOOKUP(E85,'[1]R５許可・最大使用病床 '!$E$17:$Q$323,9)</f>
        <v>0</v>
      </c>
      <c r="H85" s="76">
        <f>VLOOKUP(E85,'[1]R５許可・最大使用病床 '!$E$17:$Q$323,10)</f>
        <v>0</v>
      </c>
      <c r="I85" s="76">
        <f>VLOOKUP(E85,'[1]R５許可・最大使用病床 '!$E$17:$Q$323,11)</f>
        <v>0</v>
      </c>
      <c r="J85" s="93">
        <f t="shared" si="4"/>
        <v>0</v>
      </c>
      <c r="K85" s="62">
        <f>VLOOKUP(E85,'[1]R６許可・最大使用病床'!$E$17:$Q$320,8)</f>
        <v>0</v>
      </c>
      <c r="L85" s="76">
        <f>VLOOKUP(E85,'[1]R６許可・最大使用病床'!$E$17:$Q$320,9)</f>
        <v>0</v>
      </c>
      <c r="M85" s="76">
        <f>VLOOKUP(E85,'[1]R６許可・最大使用病床'!$E$17:$Q$320,10)</f>
        <v>0</v>
      </c>
      <c r="N85" s="76">
        <f>VLOOKUP(E85,'[1]R６許可・最大使用病床'!$E$17:$Q$320,11)</f>
        <v>0</v>
      </c>
      <c r="O85" s="93">
        <f t="shared" si="5"/>
        <v>0</v>
      </c>
      <c r="P85" s="62">
        <f t="shared" si="6"/>
        <v>0</v>
      </c>
      <c r="Q85" s="76">
        <f t="shared" si="6"/>
        <v>0</v>
      </c>
      <c r="R85" s="76">
        <f t="shared" si="6"/>
        <v>0</v>
      </c>
      <c r="S85" s="76">
        <f t="shared" si="6"/>
        <v>0</v>
      </c>
      <c r="T85" s="93">
        <f t="shared" si="7"/>
        <v>0</v>
      </c>
      <c r="U85" s="115"/>
    </row>
    <row r="86" spans="1:21" ht="18.75" customHeight="1">
      <c r="A86" s="10"/>
      <c r="B86" s="10"/>
      <c r="C86" s="10"/>
      <c r="D86" s="35" t="str">
        <f>VLOOKUP(E86,'[1]医療機関名（診療所）'!$A$2:$B$138,2)</f>
        <v>関谷レディースクリニック</v>
      </c>
      <c r="E86" s="35">
        <v>2211110537</v>
      </c>
      <c r="F86" s="62">
        <f>VLOOKUP(E86,'[1]R５許可・最大使用病床 '!$E$17:$Q$323,8)</f>
        <v>0</v>
      </c>
      <c r="G86" s="76">
        <f>VLOOKUP(E86,'[1]R５許可・最大使用病床 '!$E$17:$Q$323,9)</f>
        <v>8</v>
      </c>
      <c r="H86" s="76">
        <f>VLOOKUP(E86,'[1]R５許可・最大使用病床 '!$E$17:$Q$323,10)</f>
        <v>0</v>
      </c>
      <c r="I86" s="76">
        <f>VLOOKUP(E86,'[1]R５許可・最大使用病床 '!$E$17:$Q$323,11)</f>
        <v>0</v>
      </c>
      <c r="J86" s="93">
        <f t="shared" si="4"/>
        <v>8</v>
      </c>
      <c r="K86" s="62">
        <f>VLOOKUP(E86,'[1]R６許可・最大使用病床'!$E$17:$Q$320,8)</f>
        <v>0</v>
      </c>
      <c r="L86" s="76">
        <f>VLOOKUP(E86,'[1]R６許可・最大使用病床'!$E$17:$Q$320,9)</f>
        <v>9</v>
      </c>
      <c r="M86" s="76">
        <f>VLOOKUP(E86,'[1]R６許可・最大使用病床'!$E$17:$Q$320,10)</f>
        <v>0</v>
      </c>
      <c r="N86" s="76">
        <f>VLOOKUP(E86,'[1]R６許可・最大使用病床'!$E$17:$Q$320,11)</f>
        <v>0</v>
      </c>
      <c r="O86" s="93">
        <f t="shared" si="5"/>
        <v>9</v>
      </c>
      <c r="P86" s="62">
        <f t="shared" si="6"/>
        <v>0</v>
      </c>
      <c r="Q86" s="76">
        <f t="shared" si="6"/>
        <v>1</v>
      </c>
      <c r="R86" s="76">
        <f t="shared" si="6"/>
        <v>0</v>
      </c>
      <c r="S86" s="76">
        <f t="shared" si="6"/>
        <v>0</v>
      </c>
      <c r="T86" s="93">
        <f t="shared" si="7"/>
        <v>1</v>
      </c>
      <c r="U86" s="115"/>
    </row>
    <row r="87" spans="1:21" ht="18.75" customHeight="1">
      <c r="A87" s="10"/>
      <c r="B87" s="10"/>
      <c r="C87" s="10"/>
      <c r="D87" s="35" t="str">
        <f>VLOOKUP(E87,'[1]医療機関名（診療所）'!$A$2:$B$138,2)</f>
        <v>医療法人社団さくら　岩端医院</v>
      </c>
      <c r="E87" s="35">
        <v>2211111071</v>
      </c>
      <c r="F87" s="62">
        <f>VLOOKUP(E87,'[1]R５許可・最大使用病床 '!$E$17:$Q$323,8)</f>
        <v>0</v>
      </c>
      <c r="G87" s="76">
        <v>2</v>
      </c>
      <c r="H87" s="76">
        <v>0</v>
      </c>
      <c r="I87" s="76">
        <f>VLOOKUP(E87,'[1]R５許可・最大使用病床 '!$E$17:$Q$323,11)</f>
        <v>0</v>
      </c>
      <c r="J87" s="93">
        <f t="shared" si="4"/>
        <v>2</v>
      </c>
      <c r="K87" s="62">
        <f>VLOOKUP(E87,'[1]R６許可・最大使用病床'!$E$17:$Q$320,8)</f>
        <v>0</v>
      </c>
      <c r="L87" s="76">
        <f>VLOOKUP(E87,'[1]R６許可・最大使用病床'!$E$17:$Q$320,9)</f>
        <v>2</v>
      </c>
      <c r="M87" s="76">
        <f>VLOOKUP(E87,'[1]R６許可・最大使用病床'!$E$17:$Q$320,10)</f>
        <v>0</v>
      </c>
      <c r="N87" s="76">
        <f>VLOOKUP(E87,'[1]R６許可・最大使用病床'!$E$17:$Q$320,11)</f>
        <v>0</v>
      </c>
      <c r="O87" s="93">
        <f t="shared" si="5"/>
        <v>2</v>
      </c>
      <c r="P87" s="62">
        <f t="shared" si="6"/>
        <v>0</v>
      </c>
      <c r="Q87" s="76">
        <f t="shared" si="6"/>
        <v>0</v>
      </c>
      <c r="R87" s="76">
        <f t="shared" si="6"/>
        <v>0</v>
      </c>
      <c r="S87" s="76">
        <f t="shared" si="6"/>
        <v>0</v>
      </c>
      <c r="T87" s="93">
        <f t="shared" si="7"/>
        <v>0</v>
      </c>
      <c r="U87" s="115"/>
    </row>
    <row r="88" spans="1:21" ht="18.75" customHeight="1">
      <c r="A88" s="10"/>
      <c r="B88" s="10"/>
      <c r="C88" s="10"/>
      <c r="D88" s="35" t="str">
        <f>VLOOKUP(E88,'[1]医療機関名（診療所）'!$A$2:$B$138,2)</f>
        <v>香貫医院</v>
      </c>
      <c r="E88" s="35">
        <v>2211103615</v>
      </c>
      <c r="F88" s="62">
        <f>VLOOKUP(E88,'[1]R５許可・最大使用病床 '!$E$17:$Q$323,8)</f>
        <v>0</v>
      </c>
      <c r="G88" s="76">
        <f>VLOOKUP(E88,'[1]R５許可・最大使用病床 '!$E$17:$Q$323,9)</f>
        <v>6</v>
      </c>
      <c r="H88" s="76">
        <f>VLOOKUP(E88,'[1]R５許可・最大使用病床 '!$E$17:$Q$323,10)</f>
        <v>0</v>
      </c>
      <c r="I88" s="76">
        <f>VLOOKUP(E88,'[1]R５許可・最大使用病床 '!$E$17:$Q$323,11)</f>
        <v>0</v>
      </c>
      <c r="J88" s="93">
        <f t="shared" si="4"/>
        <v>6</v>
      </c>
      <c r="K88" s="62">
        <f>VLOOKUP(E88,'[1]R６許可・最大使用病床'!$E$17:$Q$320,8)</f>
        <v>0</v>
      </c>
      <c r="L88" s="76">
        <f>VLOOKUP(E88,'[1]R６許可・最大使用病床'!$E$17:$Q$320,9)</f>
        <v>4</v>
      </c>
      <c r="M88" s="76">
        <f>VLOOKUP(E88,'[1]R６許可・最大使用病床'!$E$17:$Q$320,10)</f>
        <v>0</v>
      </c>
      <c r="N88" s="76">
        <f>VLOOKUP(E88,'[1]R６許可・最大使用病床'!$E$17:$Q$320,11)</f>
        <v>0</v>
      </c>
      <c r="O88" s="93">
        <f t="shared" si="5"/>
        <v>4</v>
      </c>
      <c r="P88" s="62">
        <f t="shared" si="6"/>
        <v>0</v>
      </c>
      <c r="Q88" s="76">
        <f t="shared" si="6"/>
        <v>-2</v>
      </c>
      <c r="R88" s="76">
        <f t="shared" si="6"/>
        <v>0</v>
      </c>
      <c r="S88" s="76">
        <f t="shared" si="6"/>
        <v>0</v>
      </c>
      <c r="T88" s="93">
        <f t="shared" si="7"/>
        <v>-2</v>
      </c>
      <c r="U88" s="115"/>
    </row>
    <row r="89" spans="1:21" ht="18.75" customHeight="1">
      <c r="A89" s="10"/>
      <c r="B89" s="10"/>
      <c r="C89" s="10"/>
      <c r="D89" s="35" t="str">
        <f>VLOOKUP(E89,'[1]医療機関名（診療所）'!$A$2:$B$138,2)</f>
        <v>小野眼科クリニック</v>
      </c>
      <c r="E89" s="35">
        <v>2211110784</v>
      </c>
      <c r="F89" s="62">
        <f>VLOOKUP(E89,'[1]R５許可・最大使用病床 '!$E$17:$Q$323,8)</f>
        <v>0</v>
      </c>
      <c r="G89" s="76">
        <f>VLOOKUP(E89,'[1]R５許可・最大使用病床 '!$E$17:$Q$323,9)</f>
        <v>0</v>
      </c>
      <c r="H89" s="76">
        <f>VLOOKUP(E89,'[1]R５許可・最大使用病床 '!$E$17:$Q$323,10)</f>
        <v>3</v>
      </c>
      <c r="I89" s="76">
        <f>VLOOKUP(E89,'[1]R５許可・最大使用病床 '!$E$17:$Q$323,11)</f>
        <v>0</v>
      </c>
      <c r="J89" s="93">
        <f t="shared" si="4"/>
        <v>3</v>
      </c>
      <c r="K89" s="62">
        <f>VLOOKUP(E89,'[1]R６許可・最大使用病床'!$E$17:$Q$320,8)</f>
        <v>0</v>
      </c>
      <c r="L89" s="76">
        <f>VLOOKUP(E89,'[1]R６許可・最大使用病床'!$E$17:$Q$320,9)</f>
        <v>0</v>
      </c>
      <c r="M89" s="76">
        <f>VLOOKUP(E89,'[1]R６許可・最大使用病床'!$E$17:$Q$320,10)</f>
        <v>3</v>
      </c>
      <c r="N89" s="76">
        <f>VLOOKUP(E89,'[1]R６許可・最大使用病床'!$E$17:$Q$320,11)</f>
        <v>0</v>
      </c>
      <c r="O89" s="93">
        <f t="shared" si="5"/>
        <v>3</v>
      </c>
      <c r="P89" s="62">
        <f t="shared" si="6"/>
        <v>0</v>
      </c>
      <c r="Q89" s="76">
        <f t="shared" si="6"/>
        <v>0</v>
      </c>
      <c r="R89" s="76">
        <f t="shared" si="6"/>
        <v>0</v>
      </c>
      <c r="S89" s="76">
        <f t="shared" si="6"/>
        <v>0</v>
      </c>
      <c r="T89" s="93">
        <f t="shared" si="7"/>
        <v>0</v>
      </c>
      <c r="U89" s="115"/>
    </row>
    <row r="90" spans="1:21" ht="18.75" customHeight="1">
      <c r="A90" s="10"/>
      <c r="B90" s="10"/>
      <c r="C90" s="10"/>
      <c r="D90" s="35" t="str">
        <f>VLOOKUP(E90,'[1]医療機関名（診療所）'!$A$2:$B$138,2)</f>
        <v>望星第一クリニック</v>
      </c>
      <c r="E90" s="35">
        <v>2211110347</v>
      </c>
      <c r="F90" s="62">
        <f>VLOOKUP(E90,'[1]R５許可・最大使用病床 '!$E$17:$Q$323,8)</f>
        <v>0</v>
      </c>
      <c r="G90" s="76">
        <f>VLOOKUP(E90,'[1]R５許可・最大使用病床 '!$E$17:$Q$323,9)</f>
        <v>19</v>
      </c>
      <c r="H90" s="76">
        <f>VLOOKUP(E90,'[1]R５許可・最大使用病床 '!$E$17:$Q$323,10)</f>
        <v>0</v>
      </c>
      <c r="I90" s="76">
        <f>VLOOKUP(E90,'[1]R５許可・最大使用病床 '!$E$17:$Q$323,11)</f>
        <v>0</v>
      </c>
      <c r="J90" s="93">
        <f t="shared" si="4"/>
        <v>19</v>
      </c>
      <c r="K90" s="62">
        <f>VLOOKUP(E90,'[1]R６許可・最大使用病床'!$E$17:$Q$320,8)</f>
        <v>0</v>
      </c>
      <c r="L90" s="76">
        <f>VLOOKUP(E90,'[1]R６許可・最大使用病床'!$E$17:$Q$320,9)</f>
        <v>10</v>
      </c>
      <c r="M90" s="76">
        <f>VLOOKUP(E90,'[1]R６許可・最大使用病床'!$E$17:$Q$320,10)</f>
        <v>0</v>
      </c>
      <c r="N90" s="76">
        <f>VLOOKUP(E90,'[1]R６許可・最大使用病床'!$E$17:$Q$320,11)</f>
        <v>0</v>
      </c>
      <c r="O90" s="93">
        <f t="shared" si="5"/>
        <v>10</v>
      </c>
      <c r="P90" s="62">
        <f t="shared" si="6"/>
        <v>0</v>
      </c>
      <c r="Q90" s="76">
        <f t="shared" si="6"/>
        <v>-9</v>
      </c>
      <c r="R90" s="76">
        <f t="shared" si="6"/>
        <v>0</v>
      </c>
      <c r="S90" s="76">
        <f t="shared" si="6"/>
        <v>0</v>
      </c>
      <c r="T90" s="93">
        <f t="shared" si="7"/>
        <v>-9</v>
      </c>
      <c r="U90" s="115"/>
    </row>
    <row r="91" spans="1:21" ht="18.75" customHeight="1">
      <c r="A91" s="10"/>
      <c r="B91" s="10"/>
      <c r="C91" s="10"/>
      <c r="D91" s="35" t="str">
        <f>VLOOKUP(E91,'[1]医療機関名（診療所）'!$A$2:$B$138,2)</f>
        <v>本田さくら眼科医院</v>
      </c>
      <c r="E91" s="35">
        <v>2211103946</v>
      </c>
      <c r="F91" s="62">
        <f>VLOOKUP(E91,'[1]R５許可・最大使用病床 '!$E$17:$Q$323,8)</f>
        <v>0</v>
      </c>
      <c r="G91" s="76">
        <f>VLOOKUP(E91,'[1]R５許可・最大使用病床 '!$E$17:$Q$323,9)</f>
        <v>0</v>
      </c>
      <c r="H91" s="76">
        <f>VLOOKUP(E91,'[1]R５許可・最大使用病床 '!$E$17:$Q$323,10)</f>
        <v>0</v>
      </c>
      <c r="I91" s="76">
        <f>VLOOKUP(E91,'[1]R５許可・最大使用病床 '!$E$17:$Q$323,11)</f>
        <v>0</v>
      </c>
      <c r="J91" s="93">
        <f t="shared" si="4"/>
        <v>0</v>
      </c>
      <c r="K91" s="62">
        <f>VLOOKUP(E91,'[1]R６許可・最大使用病床'!$E$17:$Q$320,8)</f>
        <v>0</v>
      </c>
      <c r="L91" s="76">
        <f>VLOOKUP(E91,'[1]R６許可・最大使用病床'!$E$17:$Q$320,9)</f>
        <v>0</v>
      </c>
      <c r="M91" s="76">
        <f>VLOOKUP(E91,'[1]R６許可・最大使用病床'!$E$17:$Q$320,10)</f>
        <v>0</v>
      </c>
      <c r="N91" s="76">
        <f>VLOOKUP(E91,'[1]R６許可・最大使用病床'!$E$17:$Q$320,11)</f>
        <v>0</v>
      </c>
      <c r="O91" s="93">
        <f t="shared" si="5"/>
        <v>0</v>
      </c>
      <c r="P91" s="62">
        <f t="shared" si="6"/>
        <v>0</v>
      </c>
      <c r="Q91" s="76">
        <f t="shared" si="6"/>
        <v>0</v>
      </c>
      <c r="R91" s="76">
        <f t="shared" si="6"/>
        <v>0</v>
      </c>
      <c r="S91" s="76">
        <f t="shared" si="6"/>
        <v>0</v>
      </c>
      <c r="T91" s="93">
        <f t="shared" si="7"/>
        <v>0</v>
      </c>
      <c r="U91" s="115"/>
    </row>
    <row r="92" spans="1:21" ht="18.75" customHeight="1">
      <c r="A92" s="10"/>
      <c r="B92" s="10"/>
      <c r="C92" s="10"/>
      <c r="D92" s="36" t="str">
        <f>VLOOKUP(E92,'[1]医療機関名（診療所）'!$A$2:$B$138,2)</f>
        <v>矢田眼科クリニック</v>
      </c>
      <c r="E92" s="36">
        <v>2211110685</v>
      </c>
      <c r="F92" s="58">
        <f>VLOOKUP(E92,'[1]R５許可・最大使用病床 '!$E$17:$Q$323,8)</f>
        <v>0</v>
      </c>
      <c r="G92" s="72">
        <f>VLOOKUP(E92,'[1]R５許可・最大使用病床 '!$E$17:$Q$323,9)</f>
        <v>7</v>
      </c>
      <c r="H92" s="72">
        <f>VLOOKUP(E92,'[1]R５許可・最大使用病床 '!$E$17:$Q$323,10)</f>
        <v>0</v>
      </c>
      <c r="I92" s="72">
        <f>VLOOKUP(E92,'[1]R５許可・最大使用病床 '!$E$17:$Q$323,11)</f>
        <v>0</v>
      </c>
      <c r="J92" s="89">
        <f t="shared" si="4"/>
        <v>7</v>
      </c>
      <c r="K92" s="58">
        <f>VLOOKUP(E92,'[1]R６許可・最大使用病床'!$E$17:$Q$320,8)</f>
        <v>0</v>
      </c>
      <c r="L92" s="72">
        <f>VLOOKUP(E92,'[1]R６許可・最大使用病床'!$E$17:$Q$320,9)</f>
        <v>7</v>
      </c>
      <c r="M92" s="72">
        <f>VLOOKUP(E92,'[1]R６許可・最大使用病床'!$E$17:$Q$320,10)</f>
        <v>0</v>
      </c>
      <c r="N92" s="72">
        <f>VLOOKUP(E92,'[1]R６許可・最大使用病床'!$E$17:$Q$320,11)</f>
        <v>0</v>
      </c>
      <c r="O92" s="89">
        <f t="shared" si="5"/>
        <v>7</v>
      </c>
      <c r="P92" s="58">
        <f t="shared" si="6"/>
        <v>0</v>
      </c>
      <c r="Q92" s="72">
        <f t="shared" si="6"/>
        <v>0</v>
      </c>
      <c r="R92" s="72">
        <f t="shared" si="6"/>
        <v>0</v>
      </c>
      <c r="S92" s="72">
        <f t="shared" si="6"/>
        <v>0</v>
      </c>
      <c r="T92" s="89">
        <f t="shared" si="7"/>
        <v>0</v>
      </c>
      <c r="U92" s="115"/>
    </row>
    <row r="93" spans="1:21" ht="18.75" customHeight="1">
      <c r="A93" s="10"/>
      <c r="B93" s="10"/>
      <c r="C93" s="12" t="s">
        <v>52</v>
      </c>
      <c r="D93" s="35" t="str">
        <f>VLOOKUP(E93,'[1]医療機関名（診療所）'!$A$2:$B$138,2)</f>
        <v>安達産婦人科クリニック</v>
      </c>
      <c r="E93" s="28">
        <v>2210610545</v>
      </c>
      <c r="F93" s="57">
        <f>VLOOKUP(E93,'[1]R５許可・最大使用病床 '!$E$17:$Q$323,8)</f>
        <v>0</v>
      </c>
      <c r="G93" s="71">
        <f>VLOOKUP(E93,'[1]R５許可・最大使用病床 '!$E$17:$Q$323,9)</f>
        <v>14</v>
      </c>
      <c r="H93" s="71">
        <f>VLOOKUP(E93,'[1]R５許可・最大使用病床 '!$E$17:$Q$323,10)</f>
        <v>0</v>
      </c>
      <c r="I93" s="71">
        <f>VLOOKUP(E93,'[1]R５許可・最大使用病床 '!$E$17:$Q$323,11)</f>
        <v>0</v>
      </c>
      <c r="J93" s="93">
        <f t="shared" si="4"/>
        <v>14</v>
      </c>
      <c r="K93" s="57">
        <f>VLOOKUP(E93,'[1]R６許可・最大使用病床'!$E$17:$Q$320,8)</f>
        <v>0</v>
      </c>
      <c r="L93" s="71">
        <f>VLOOKUP(E93,'[1]R６許可・最大使用病床'!$E$17:$Q$320,9)</f>
        <v>14</v>
      </c>
      <c r="M93" s="71">
        <f>VLOOKUP(E93,'[1]R６許可・最大使用病床'!$E$17:$Q$320,10)</f>
        <v>0</v>
      </c>
      <c r="N93" s="71">
        <f>VLOOKUP(E93,'[1]R６許可・最大使用病床'!$E$17:$Q$320,11)</f>
        <v>0</v>
      </c>
      <c r="O93" s="93">
        <f t="shared" si="5"/>
        <v>14</v>
      </c>
      <c r="P93" s="62">
        <f t="shared" si="6"/>
        <v>0</v>
      </c>
      <c r="Q93" s="76">
        <f t="shared" si="6"/>
        <v>0</v>
      </c>
      <c r="R93" s="76">
        <f t="shared" si="6"/>
        <v>0</v>
      </c>
      <c r="S93" s="76">
        <f t="shared" si="6"/>
        <v>0</v>
      </c>
      <c r="T93" s="93">
        <f t="shared" si="7"/>
        <v>0</v>
      </c>
      <c r="U93" s="115"/>
    </row>
    <row r="94" spans="1:21" ht="18.75" customHeight="1">
      <c r="A94" s="10"/>
      <c r="B94" s="10"/>
      <c r="C94" s="10"/>
      <c r="D94" s="29" t="str">
        <f>VLOOKUP(E94,'[1]医療機関名（診療所）'!$A$2:$B$138,2)</f>
        <v>田中産婦人科医院</v>
      </c>
      <c r="E94" s="29">
        <v>2210610354</v>
      </c>
      <c r="F94" s="63">
        <f>VLOOKUP(E94,'[1]R５許可・最大使用病床 '!$E$17:$Q$323,8)</f>
        <v>0</v>
      </c>
      <c r="G94" s="78">
        <f>VLOOKUP(E94,'[1]R５許可・最大使用病床 '!$E$17:$Q$323,9)</f>
        <v>11</v>
      </c>
      <c r="H94" s="78">
        <f>VLOOKUP(E94,'[1]R５許可・最大使用病床 '!$E$17:$Q$323,10)</f>
        <v>0</v>
      </c>
      <c r="I94" s="78">
        <f>VLOOKUP(E94,'[1]R５許可・最大使用病床 '!$E$17:$Q$323,11)</f>
        <v>0</v>
      </c>
      <c r="J94" s="87">
        <f t="shared" si="4"/>
        <v>11</v>
      </c>
      <c r="K94" s="63">
        <f>VLOOKUP(E94,'[1]R６許可・最大使用病床'!$E$17:$Q$320,8)</f>
        <v>0</v>
      </c>
      <c r="L94" s="78">
        <f>VLOOKUP(E94,'[1]R６許可・最大使用病床'!$E$17:$Q$320,9)</f>
        <v>8</v>
      </c>
      <c r="M94" s="78">
        <f>VLOOKUP(E94,'[1]R６許可・最大使用病床'!$E$17:$Q$320,10)</f>
        <v>0</v>
      </c>
      <c r="N94" s="78">
        <f>VLOOKUP(E94,'[1]R６許可・最大使用病床'!$E$17:$Q$320,11)</f>
        <v>0</v>
      </c>
      <c r="O94" s="87">
        <f t="shared" si="5"/>
        <v>8</v>
      </c>
      <c r="P94" s="63">
        <f t="shared" si="6"/>
        <v>0</v>
      </c>
      <c r="Q94" s="78">
        <f t="shared" si="6"/>
        <v>-3</v>
      </c>
      <c r="R94" s="78">
        <f t="shared" si="6"/>
        <v>0</v>
      </c>
      <c r="S94" s="78">
        <f t="shared" si="6"/>
        <v>0</v>
      </c>
      <c r="T94" s="87">
        <f t="shared" si="7"/>
        <v>-3</v>
      </c>
      <c r="U94" s="115"/>
    </row>
    <row r="95" spans="1:21" ht="18.75" customHeight="1">
      <c r="A95" s="10"/>
      <c r="B95" s="10"/>
      <c r="C95" s="10"/>
      <c r="D95" s="36" t="str">
        <f>VLOOKUP(E95,'[1]医療機関名（診療所）'!$A$2:$B$138,2)</f>
        <v>三島ゆうレディースクリニック</v>
      </c>
      <c r="E95" s="36">
        <v>2210610685</v>
      </c>
      <c r="F95" s="58">
        <f>VLOOKUP(E95,'[1]R５許可・最大使用病床 '!$E$17:$Q$323,8)</f>
        <v>0</v>
      </c>
      <c r="G95" s="72">
        <f>VLOOKUP(E95,'[1]R５許可・最大使用病床 '!$E$17:$Q$323,9)</f>
        <v>0</v>
      </c>
      <c r="H95" s="72">
        <f>VLOOKUP(E95,'[1]R５許可・最大使用病床 '!$E$17:$Q$323,10)</f>
        <v>0</v>
      </c>
      <c r="I95" s="72">
        <f>VLOOKUP(E95,'[1]R５許可・最大使用病床 '!$E$17:$Q$323,11)</f>
        <v>0</v>
      </c>
      <c r="J95" s="89">
        <f t="shared" si="4"/>
        <v>0</v>
      </c>
      <c r="K95" s="58">
        <f>VLOOKUP(E95,'[1]R６許可・最大使用病床'!$E$17:$Q$320,8)</f>
        <v>0</v>
      </c>
      <c r="L95" s="72">
        <f>VLOOKUP(E95,'[1]R６許可・最大使用病床'!$E$17:$Q$320,9)</f>
        <v>0</v>
      </c>
      <c r="M95" s="72">
        <f>VLOOKUP(E95,'[1]R６許可・最大使用病床'!$E$17:$Q$320,10)</f>
        <v>0</v>
      </c>
      <c r="N95" s="72">
        <f>VLOOKUP(E95,'[1]R６許可・最大使用病床'!$E$17:$Q$320,11)</f>
        <v>0</v>
      </c>
      <c r="O95" s="89">
        <f t="shared" si="5"/>
        <v>0</v>
      </c>
      <c r="P95" s="58">
        <f t="shared" si="6"/>
        <v>0</v>
      </c>
      <c r="Q95" s="72">
        <f t="shared" si="6"/>
        <v>0</v>
      </c>
      <c r="R95" s="72">
        <f t="shared" si="6"/>
        <v>0</v>
      </c>
      <c r="S95" s="72">
        <f t="shared" si="6"/>
        <v>0</v>
      </c>
      <c r="T95" s="89">
        <f t="shared" si="7"/>
        <v>0</v>
      </c>
      <c r="U95" s="115"/>
    </row>
    <row r="96" spans="1:21" ht="18.75" customHeight="1">
      <c r="A96" s="10"/>
      <c r="B96" s="10"/>
      <c r="C96" s="12" t="s">
        <v>54</v>
      </c>
      <c r="D96" s="28" t="str">
        <f>VLOOKUP(E96,'[1]医療機関名（診療所）'!$A$2:$B$138,2)</f>
        <v>公益社団法人有隣厚生会共立産婦人科医院</v>
      </c>
      <c r="E96" s="28">
        <v>2211210469</v>
      </c>
      <c r="F96" s="57">
        <f>VLOOKUP(E96,'[1]R５許可・最大使用病床 '!$E$17:$Q$323,8)</f>
        <v>0</v>
      </c>
      <c r="G96" s="71">
        <f>VLOOKUP(E96,'[1]R５許可・最大使用病床 '!$E$17:$Q$323,9)</f>
        <v>12</v>
      </c>
      <c r="H96" s="71">
        <f>VLOOKUP(E96,'[1]R５許可・最大使用病床 '!$E$17:$Q$323,10)</f>
        <v>0</v>
      </c>
      <c r="I96" s="71">
        <f>VLOOKUP(E96,'[1]R５許可・最大使用病床 '!$E$17:$Q$323,11)</f>
        <v>0</v>
      </c>
      <c r="J96" s="86">
        <f t="shared" si="4"/>
        <v>12</v>
      </c>
      <c r="K96" s="57">
        <f>VLOOKUP(E96,'[1]R６許可・最大使用病床'!$E$17:$Q$320,8)</f>
        <v>0</v>
      </c>
      <c r="L96" s="71">
        <f>VLOOKUP(E96,'[1]R６許可・最大使用病床'!$E$17:$Q$320,9)</f>
        <v>15</v>
      </c>
      <c r="M96" s="71">
        <f>VLOOKUP(E96,'[1]R６許可・最大使用病床'!$E$17:$Q$320,10)</f>
        <v>0</v>
      </c>
      <c r="N96" s="71">
        <f>VLOOKUP(E96,'[1]R６許可・最大使用病床'!$E$17:$Q$320,11)</f>
        <v>0</v>
      </c>
      <c r="O96" s="86">
        <f t="shared" si="5"/>
        <v>15</v>
      </c>
      <c r="P96" s="57">
        <f t="shared" si="6"/>
        <v>0</v>
      </c>
      <c r="Q96" s="71">
        <f t="shared" si="6"/>
        <v>3</v>
      </c>
      <c r="R96" s="71">
        <f t="shared" si="6"/>
        <v>0</v>
      </c>
      <c r="S96" s="71">
        <f t="shared" si="6"/>
        <v>0</v>
      </c>
      <c r="T96" s="86">
        <f t="shared" si="7"/>
        <v>3</v>
      </c>
      <c r="U96" s="115"/>
    </row>
    <row r="97" spans="1:21" ht="18.75" customHeight="1">
      <c r="A97" s="10"/>
      <c r="B97" s="10"/>
      <c r="C97" s="10"/>
      <c r="D97" s="35" t="str">
        <f>VLOOKUP(E97,'[1]医療機関名（診療所）'!$A$2:$B$138,2)</f>
        <v>前田脳神経外科</v>
      </c>
      <c r="E97" s="35">
        <v>2211210378</v>
      </c>
      <c r="F97" s="62">
        <f>VLOOKUP(E97,'[1]R５許可・最大使用病床 '!$E$17:$Q$323,8)</f>
        <v>0</v>
      </c>
      <c r="G97" s="76">
        <f>VLOOKUP(E97,'[1]R５許可・最大使用病床 '!$E$17:$Q$323,9)</f>
        <v>19</v>
      </c>
      <c r="H97" s="76">
        <f>VLOOKUP(E97,'[1]R５許可・最大使用病床 '!$E$17:$Q$323,10)</f>
        <v>0</v>
      </c>
      <c r="I97" s="76">
        <f>VLOOKUP(E97,'[1]R５許可・最大使用病床 '!$E$17:$Q$323,11)</f>
        <v>0</v>
      </c>
      <c r="J97" s="93">
        <f t="shared" si="4"/>
        <v>19</v>
      </c>
      <c r="K97" s="62">
        <f>VLOOKUP(E97,'[1]R６許可・最大使用病床'!$E$17:$Q$320,8)</f>
        <v>0</v>
      </c>
      <c r="L97" s="76">
        <f>VLOOKUP(E97,'[1]R６許可・最大使用病床'!$E$17:$Q$320,9)</f>
        <v>19</v>
      </c>
      <c r="M97" s="76">
        <f>VLOOKUP(E97,'[1]R６許可・最大使用病床'!$E$17:$Q$320,10)</f>
        <v>0</v>
      </c>
      <c r="N97" s="76">
        <f>VLOOKUP(E97,'[1]R６許可・最大使用病床'!$E$17:$Q$320,11)</f>
        <v>0</v>
      </c>
      <c r="O97" s="93">
        <f t="shared" si="5"/>
        <v>19</v>
      </c>
      <c r="P97" s="62">
        <f t="shared" si="6"/>
        <v>0</v>
      </c>
      <c r="Q97" s="76">
        <f t="shared" si="6"/>
        <v>0</v>
      </c>
      <c r="R97" s="76">
        <f t="shared" si="6"/>
        <v>0</v>
      </c>
      <c r="S97" s="76">
        <f t="shared" si="6"/>
        <v>0</v>
      </c>
      <c r="T97" s="93">
        <f t="shared" si="7"/>
        <v>0</v>
      </c>
      <c r="U97" s="115"/>
    </row>
    <row r="98" spans="1:21" ht="18.75" customHeight="1">
      <c r="A98" s="10"/>
      <c r="B98" s="10"/>
      <c r="C98" s="12" t="s">
        <v>55</v>
      </c>
      <c r="D98" s="34" t="str">
        <f>VLOOKUP(E98,'[1]医療機関名（診療所）'!$A$2:$B$138,2)</f>
        <v>ごとうレディースクリニック</v>
      </c>
      <c r="E98" s="34">
        <v>2211410127</v>
      </c>
      <c r="F98" s="59">
        <f>VLOOKUP(E98,'[1]R５許可・最大使用病床 '!$E$17:$Q$323,8)</f>
        <v>0</v>
      </c>
      <c r="G98" s="73">
        <f>VLOOKUP(E98,'[1]R５許可・最大使用病床 '!$E$17:$Q$323,9)</f>
        <v>0</v>
      </c>
      <c r="H98" s="73">
        <f>VLOOKUP(E98,'[1]R５許可・最大使用病床 '!$E$17:$Q$323,10)</f>
        <v>0</v>
      </c>
      <c r="I98" s="73">
        <f>VLOOKUP(E98,'[1]R５許可・最大使用病床 '!$E$17:$Q$323,11)</f>
        <v>0</v>
      </c>
      <c r="J98" s="88">
        <f t="shared" si="4"/>
        <v>0</v>
      </c>
      <c r="K98" s="59">
        <f>VLOOKUP(E98,'[1]R６許可・最大使用病床'!$E$17:$Q$320,8)</f>
        <v>0</v>
      </c>
      <c r="L98" s="73">
        <f>VLOOKUP(E98,'[1]R６許可・最大使用病床'!$E$17:$Q$320,9)</f>
        <v>0</v>
      </c>
      <c r="M98" s="73">
        <f>VLOOKUP(E98,'[1]R６許可・最大使用病床'!$E$17:$Q$320,10)</f>
        <v>0</v>
      </c>
      <c r="N98" s="73">
        <f>VLOOKUP(E98,'[1]R６許可・最大使用病床'!$E$17:$Q$320,11)</f>
        <v>0</v>
      </c>
      <c r="O98" s="88">
        <f t="shared" si="5"/>
        <v>0</v>
      </c>
      <c r="P98" s="59">
        <f t="shared" si="6"/>
        <v>0</v>
      </c>
      <c r="Q98" s="73">
        <f t="shared" si="6"/>
        <v>0</v>
      </c>
      <c r="R98" s="73">
        <f t="shared" si="6"/>
        <v>0</v>
      </c>
      <c r="S98" s="73">
        <f t="shared" si="6"/>
        <v>0</v>
      </c>
      <c r="T98" s="88">
        <f t="shared" si="7"/>
        <v>0</v>
      </c>
      <c r="U98" s="115"/>
    </row>
    <row r="99" spans="1:21" ht="18.75" customHeight="1">
      <c r="A99" s="10"/>
      <c r="B99" s="10"/>
      <c r="C99" s="10"/>
      <c r="D99" s="35" t="str">
        <f>VLOOKUP(E99,'[1]医療機関名（診療所）'!$A$2:$B$138,2)</f>
        <v>さくら胃腸科・外科</v>
      </c>
      <c r="E99" s="35">
        <v>2211410069</v>
      </c>
      <c r="F99" s="62">
        <f>VLOOKUP(E99,'[1]R５許可・最大使用病床 '!$E$17:$Q$323,8)</f>
        <v>0</v>
      </c>
      <c r="G99" s="76">
        <f>VLOOKUP(E99,'[1]R５許可・最大使用病床 '!$E$17:$Q$323,9)</f>
        <v>2</v>
      </c>
      <c r="H99" s="76">
        <f>VLOOKUP(E99,'[1]R５許可・最大使用病床 '!$E$17:$Q$323,10)</f>
        <v>0</v>
      </c>
      <c r="I99" s="76">
        <f>VLOOKUP(E99,'[1]R５許可・最大使用病床 '!$E$17:$Q$323,11)</f>
        <v>0</v>
      </c>
      <c r="J99" s="93">
        <f t="shared" si="4"/>
        <v>2</v>
      </c>
      <c r="K99" s="62">
        <f>VLOOKUP(E99,'[1]R６許可・最大使用病床'!$E$17:$Q$320,8)</f>
        <v>0</v>
      </c>
      <c r="L99" s="76">
        <f>VLOOKUP(E99,'[1]R６許可・最大使用病床'!$E$17:$Q$320,9)</f>
        <v>15</v>
      </c>
      <c r="M99" s="76">
        <f>VLOOKUP(E99,'[1]R６許可・最大使用病床'!$E$17:$Q$320,10)</f>
        <v>0</v>
      </c>
      <c r="N99" s="76">
        <f>VLOOKUP(E99,'[1]R６許可・最大使用病床'!$E$17:$Q$320,11)</f>
        <v>0</v>
      </c>
      <c r="O99" s="93">
        <f t="shared" si="5"/>
        <v>15</v>
      </c>
      <c r="P99" s="62">
        <f t="shared" si="6"/>
        <v>0</v>
      </c>
      <c r="Q99" s="76">
        <f t="shared" si="6"/>
        <v>13</v>
      </c>
      <c r="R99" s="76">
        <f t="shared" si="6"/>
        <v>0</v>
      </c>
      <c r="S99" s="76">
        <f t="shared" si="6"/>
        <v>0</v>
      </c>
      <c r="T99" s="93">
        <f t="shared" si="7"/>
        <v>13</v>
      </c>
      <c r="U99" s="115"/>
    </row>
    <row r="100" spans="1:21" ht="18.75" customHeight="1">
      <c r="A100" s="10"/>
      <c r="B100" s="10"/>
      <c r="C100" s="10"/>
      <c r="D100" s="35" t="str">
        <f>VLOOKUP(E100,'[1]医療機関名（診療所）'!$A$2:$B$138,2)</f>
        <v>医療法人社団ムラマツクリニックむらまつ眼科医院</v>
      </c>
      <c r="E100" s="35">
        <v>2211410192</v>
      </c>
      <c r="F100" s="62">
        <f>VLOOKUP(E100,'[1]R５許可・最大使用病床 '!$E$17:$Q$323,8)</f>
        <v>0</v>
      </c>
      <c r="G100" s="76">
        <f>VLOOKUP(E100,'[1]R５許可・最大使用病床 '!$E$17:$Q$323,9)</f>
        <v>3</v>
      </c>
      <c r="H100" s="76">
        <f>VLOOKUP(E100,'[1]R５許可・最大使用病床 '!$E$17:$Q$323,10)</f>
        <v>0</v>
      </c>
      <c r="I100" s="76">
        <f>VLOOKUP(E100,'[1]R５許可・最大使用病床 '!$E$17:$Q$323,11)</f>
        <v>0</v>
      </c>
      <c r="J100" s="93">
        <f t="shared" si="4"/>
        <v>3</v>
      </c>
      <c r="K100" s="62">
        <f>VLOOKUP(E100,'[1]R６許可・最大使用病床'!$E$17:$Q$320,8)</f>
        <v>0</v>
      </c>
      <c r="L100" s="76">
        <f>VLOOKUP(E100,'[1]R６許可・最大使用病床'!$E$17:$Q$320,9)</f>
        <v>3</v>
      </c>
      <c r="M100" s="76">
        <f>VLOOKUP(E100,'[1]R６許可・最大使用病床'!$E$17:$Q$320,10)</f>
        <v>0</v>
      </c>
      <c r="N100" s="76">
        <f>VLOOKUP(E100,'[1]R６許可・最大使用病床'!$E$17:$Q$320,11)</f>
        <v>0</v>
      </c>
      <c r="O100" s="93">
        <f t="shared" si="5"/>
        <v>3</v>
      </c>
      <c r="P100" s="62">
        <f t="shared" si="6"/>
        <v>0</v>
      </c>
      <c r="Q100" s="76">
        <f t="shared" si="6"/>
        <v>0</v>
      </c>
      <c r="R100" s="76">
        <f t="shared" si="6"/>
        <v>0</v>
      </c>
      <c r="S100" s="76">
        <f t="shared" si="6"/>
        <v>0</v>
      </c>
      <c r="T100" s="93">
        <f t="shared" si="7"/>
        <v>0</v>
      </c>
      <c r="U100" s="115"/>
    </row>
    <row r="101" spans="1:21" ht="18.75" customHeight="1">
      <c r="A101" s="10"/>
      <c r="B101" s="10"/>
      <c r="C101" s="10"/>
      <c r="D101" s="35" t="str">
        <f>VLOOKUP(E101,'[1]医療機関名（診療所）'!$A$2:$B$138,2)</f>
        <v>医療法人社団徳優会 かやま産科婦人科医院</v>
      </c>
      <c r="E101" s="35">
        <v>2211410051</v>
      </c>
      <c r="F101" s="62">
        <f>VLOOKUP(E101,'[1]R５許可・最大使用病床 '!$E$17:$Q$323,8)</f>
        <v>0</v>
      </c>
      <c r="G101" s="76">
        <f>VLOOKUP(E101,'[1]R５許可・最大使用病床 '!$E$17:$Q$323,9)</f>
        <v>9</v>
      </c>
      <c r="H101" s="76">
        <f>VLOOKUP(E101,'[1]R５許可・最大使用病床 '!$E$17:$Q$323,10)</f>
        <v>0</v>
      </c>
      <c r="I101" s="76">
        <f>VLOOKUP(E101,'[1]R５許可・最大使用病床 '!$E$17:$Q$323,11)</f>
        <v>0</v>
      </c>
      <c r="J101" s="93">
        <f t="shared" si="4"/>
        <v>9</v>
      </c>
      <c r="K101" s="62">
        <f>VLOOKUP(E101,'[1]R６許可・最大使用病床'!$E$17:$Q$320,8)</f>
        <v>0</v>
      </c>
      <c r="L101" s="76">
        <f>VLOOKUP(E101,'[1]R６許可・最大使用病床'!$E$17:$Q$320,9)</f>
        <v>9</v>
      </c>
      <c r="M101" s="76">
        <f>VLOOKUP(E101,'[1]R６許可・最大使用病床'!$E$17:$Q$320,10)</f>
        <v>0</v>
      </c>
      <c r="N101" s="76">
        <f>VLOOKUP(E101,'[1]R６許可・最大使用病床'!$E$17:$Q$320,11)</f>
        <v>0</v>
      </c>
      <c r="O101" s="93">
        <f t="shared" si="5"/>
        <v>9</v>
      </c>
      <c r="P101" s="62">
        <f t="shared" si="6"/>
        <v>0</v>
      </c>
      <c r="Q101" s="76">
        <f t="shared" si="6"/>
        <v>0</v>
      </c>
      <c r="R101" s="76">
        <f t="shared" si="6"/>
        <v>0</v>
      </c>
      <c r="S101" s="76">
        <f t="shared" si="6"/>
        <v>0</v>
      </c>
      <c r="T101" s="93">
        <f t="shared" si="7"/>
        <v>0</v>
      </c>
      <c r="U101" s="115"/>
    </row>
    <row r="102" spans="1:21" ht="18.75" customHeight="1">
      <c r="A102" s="10"/>
      <c r="B102" s="10"/>
      <c r="C102" s="10"/>
      <c r="D102" s="35" t="str">
        <f>VLOOKUP(E102,'[1]医療機関名（診療所）'!$A$2:$B$138,2)</f>
        <v>高桑医院岩波診療所</v>
      </c>
      <c r="E102" s="29">
        <v>2211400318</v>
      </c>
      <c r="F102" s="58">
        <f>VLOOKUP(E102,'[1]R５許可・最大使用病床 '!$E$17:$Q$323,8)</f>
        <v>0</v>
      </c>
      <c r="G102" s="72">
        <f>VLOOKUP(E102,'[1]R５許可・最大使用病床 '!$E$17:$Q$323,9)</f>
        <v>0</v>
      </c>
      <c r="H102" s="72">
        <f>VLOOKUP(E102,'[1]R５許可・最大使用病床 '!$E$17:$Q$323,10)</f>
        <v>0</v>
      </c>
      <c r="I102" s="72">
        <f>VLOOKUP(E102,'[1]R５許可・最大使用病床 '!$E$17:$Q$323,11)</f>
        <v>0</v>
      </c>
      <c r="J102" s="93">
        <f t="shared" si="4"/>
        <v>0</v>
      </c>
      <c r="K102" s="58">
        <f>VLOOKUP(E102,'[1]R６許可・最大使用病床'!$E$17:$Q$320,8)</f>
        <v>0</v>
      </c>
      <c r="L102" s="72">
        <f>VLOOKUP(E102,'[1]R６許可・最大使用病床'!$E$17:$Q$320,9)</f>
        <v>0</v>
      </c>
      <c r="M102" s="72">
        <f>VLOOKUP(E102,'[1]R６許可・最大使用病床'!$E$17:$Q$320,10)</f>
        <v>0</v>
      </c>
      <c r="N102" s="72">
        <f>VLOOKUP(E102,'[1]R６許可・最大使用病床'!$E$17:$Q$320,11)</f>
        <v>0</v>
      </c>
      <c r="O102" s="93">
        <f t="shared" si="5"/>
        <v>0</v>
      </c>
      <c r="P102" s="62">
        <f t="shared" si="6"/>
        <v>0</v>
      </c>
      <c r="Q102" s="76">
        <f t="shared" si="6"/>
        <v>0</v>
      </c>
      <c r="R102" s="76">
        <f t="shared" si="6"/>
        <v>0</v>
      </c>
      <c r="S102" s="76">
        <f t="shared" si="6"/>
        <v>0</v>
      </c>
      <c r="T102" s="93">
        <f t="shared" si="7"/>
        <v>0</v>
      </c>
      <c r="U102" s="115"/>
    </row>
    <row r="103" spans="1:21" ht="18.75" customHeight="1">
      <c r="A103" s="10"/>
      <c r="B103" s="10"/>
      <c r="C103" s="12" t="s">
        <v>40</v>
      </c>
      <c r="D103" s="34" t="str">
        <f>VLOOKUP(E103,'[1]医療機関名（診療所）'!$A$2:$B$138,2)</f>
        <v>医療法人財団 玉川会 エムオーエー奥熱海クリニック</v>
      </c>
      <c r="E103" s="34">
        <v>2210810038</v>
      </c>
      <c r="F103" s="59">
        <f>VLOOKUP(E103,'[1]R５許可・最大使用病床 '!$E$17:$Q$323,8)</f>
        <v>0</v>
      </c>
      <c r="G103" s="73">
        <f>VLOOKUP(E103,'[1]R５許可・最大使用病床 '!$E$17:$Q$323,9)</f>
        <v>0</v>
      </c>
      <c r="H103" s="73">
        <f>VLOOKUP(E103,'[1]R５許可・最大使用病床 '!$E$17:$Q$323,10)</f>
        <v>0</v>
      </c>
      <c r="I103" s="73">
        <f>VLOOKUP(E103,'[1]R５許可・最大使用病床 '!$E$17:$Q$323,11)</f>
        <v>0</v>
      </c>
      <c r="J103" s="88">
        <f t="shared" si="4"/>
        <v>0</v>
      </c>
      <c r="K103" s="59">
        <f>VLOOKUP(E103,'[1]R６許可・最大使用病床'!$E$17:$Q$320,8)</f>
        <v>0</v>
      </c>
      <c r="L103" s="73">
        <f>VLOOKUP(E103,'[1]R６許可・最大使用病床'!$E$17:$Q$320,9)</f>
        <v>0</v>
      </c>
      <c r="M103" s="73">
        <f>VLOOKUP(E103,'[1]R６許可・最大使用病床'!$E$17:$Q$320,10)</f>
        <v>0</v>
      </c>
      <c r="N103" s="73">
        <f>VLOOKUP(E103,'[1]R６許可・最大使用病床'!$E$17:$Q$320,11)</f>
        <v>0</v>
      </c>
      <c r="O103" s="88">
        <f t="shared" si="5"/>
        <v>0</v>
      </c>
      <c r="P103" s="59">
        <f t="shared" si="6"/>
        <v>0</v>
      </c>
      <c r="Q103" s="73">
        <f t="shared" si="6"/>
        <v>0</v>
      </c>
      <c r="R103" s="73">
        <f t="shared" si="6"/>
        <v>0</v>
      </c>
      <c r="S103" s="73">
        <f t="shared" si="6"/>
        <v>0</v>
      </c>
      <c r="T103" s="88">
        <f t="shared" si="7"/>
        <v>0</v>
      </c>
      <c r="U103" s="115"/>
    </row>
    <row r="104" spans="1:21" ht="18.75" customHeight="1">
      <c r="A104" s="10"/>
      <c r="B104" s="10"/>
      <c r="C104" s="10"/>
      <c r="D104" s="35" t="str">
        <f>VLOOKUP(E104,'[1]医療機関名（診療所）'!$A$2:$B$138,2)</f>
        <v>医療法人社団 浩仁会 矢田眼科医院</v>
      </c>
      <c r="E104" s="35">
        <v>2210310427</v>
      </c>
      <c r="F104" s="62">
        <f>VLOOKUP(E104,'[1]R５許可・最大使用病床 '!$E$17:$Q$323,8)</f>
        <v>0</v>
      </c>
      <c r="G104" s="76">
        <f>VLOOKUP(E104,'[1]R５許可・最大使用病床 '!$E$17:$Q$323,9)</f>
        <v>10</v>
      </c>
      <c r="H104" s="76">
        <f>VLOOKUP(E104,'[1]R５許可・最大使用病床 '!$E$17:$Q$323,10)</f>
        <v>0</v>
      </c>
      <c r="I104" s="76">
        <f>VLOOKUP(E104,'[1]R５許可・最大使用病床 '!$E$17:$Q$323,11)</f>
        <v>0</v>
      </c>
      <c r="J104" s="93">
        <f t="shared" si="4"/>
        <v>10</v>
      </c>
      <c r="K104" s="62">
        <f>VLOOKUP(E104,'[1]R６許可・最大使用病床'!$E$17:$Q$320,8)</f>
        <v>0</v>
      </c>
      <c r="L104" s="76">
        <f>VLOOKUP(E104,'[1]R６許可・最大使用病床'!$E$17:$Q$320,9)</f>
        <v>10</v>
      </c>
      <c r="M104" s="76">
        <f>VLOOKUP(E104,'[1]R６許可・最大使用病床'!$E$17:$Q$320,10)</f>
        <v>0</v>
      </c>
      <c r="N104" s="76">
        <f>VLOOKUP(E104,'[1]R６許可・最大使用病床'!$E$17:$Q$320,11)</f>
        <v>0</v>
      </c>
      <c r="O104" s="93">
        <f t="shared" si="5"/>
        <v>10</v>
      </c>
      <c r="P104" s="62">
        <f t="shared" si="6"/>
        <v>0</v>
      </c>
      <c r="Q104" s="76">
        <f t="shared" si="6"/>
        <v>0</v>
      </c>
      <c r="R104" s="76">
        <f t="shared" si="6"/>
        <v>0</v>
      </c>
      <c r="S104" s="76">
        <f t="shared" si="6"/>
        <v>0</v>
      </c>
      <c r="T104" s="93">
        <f t="shared" si="7"/>
        <v>0</v>
      </c>
      <c r="U104" s="115"/>
    </row>
    <row r="105" spans="1:21" ht="18.75" customHeight="1">
      <c r="A105" s="10"/>
      <c r="B105" s="10"/>
      <c r="C105" s="10"/>
      <c r="D105" s="38" t="s">
        <v>70</v>
      </c>
      <c r="E105" s="38">
        <v>2210301335</v>
      </c>
      <c r="F105" s="58">
        <f>VLOOKUP(E105,'[1]R５許可・最大使用病床 '!$E$17:$Q$323,8)</f>
        <v>0</v>
      </c>
      <c r="G105" s="72">
        <f>VLOOKUP(E105,'[1]R５許可・最大使用病床 '!$E$17:$Q$323,9)</f>
        <v>0</v>
      </c>
      <c r="H105" s="72">
        <f>VLOOKUP(E105,'[1]R５許可・最大使用病床 '!$E$17:$Q$323,10)</f>
        <v>1</v>
      </c>
      <c r="I105" s="72">
        <f>VLOOKUP(E105,'[1]R５許可・最大使用病床 '!$E$17:$Q$323,11)</f>
        <v>0</v>
      </c>
      <c r="J105" s="89">
        <f t="shared" si="4"/>
        <v>1</v>
      </c>
      <c r="K105" s="99">
        <v>0</v>
      </c>
      <c r="L105" s="101">
        <v>0</v>
      </c>
      <c r="M105" s="101">
        <v>0</v>
      </c>
      <c r="N105" s="101">
        <v>0</v>
      </c>
      <c r="O105" s="103">
        <f t="shared" si="5"/>
        <v>0</v>
      </c>
      <c r="P105" s="58">
        <f t="shared" si="6"/>
        <v>0</v>
      </c>
      <c r="Q105" s="72">
        <f t="shared" si="6"/>
        <v>0</v>
      </c>
      <c r="R105" s="72">
        <f t="shared" si="6"/>
        <v>-1</v>
      </c>
      <c r="S105" s="72">
        <f t="shared" si="6"/>
        <v>0</v>
      </c>
      <c r="T105" s="89">
        <f t="shared" si="7"/>
        <v>-1</v>
      </c>
      <c r="U105" s="115"/>
    </row>
    <row r="106" spans="1:21" ht="18.75" customHeight="1">
      <c r="A106" s="10"/>
      <c r="B106" s="10"/>
      <c r="C106" s="12" t="s">
        <v>58</v>
      </c>
      <c r="D106" s="34" t="str">
        <f>VLOOKUP(E106,'[1]医療機関名（診療所）'!$A$2:$B$138,2)</f>
        <v>ベビーアンドレディースクリニック山口医院</v>
      </c>
      <c r="E106" s="34">
        <v>2210310450</v>
      </c>
      <c r="F106" s="59">
        <f>VLOOKUP(E106,'[1]R５許可・最大使用病床 '!$E$17:$Q$323,8)</f>
        <v>0</v>
      </c>
      <c r="G106" s="73">
        <f>VLOOKUP(E106,'[1]R５許可・最大使用病床 '!$E$17:$Q$323,9)</f>
        <v>0</v>
      </c>
      <c r="H106" s="73">
        <f>VLOOKUP(E106,'[1]R５許可・最大使用病床 '!$E$17:$Q$323,10)</f>
        <v>0</v>
      </c>
      <c r="I106" s="73">
        <f>VLOOKUP(E106,'[1]R５許可・最大使用病床 '!$E$17:$Q$323,11)</f>
        <v>0</v>
      </c>
      <c r="J106" s="88">
        <f t="shared" si="4"/>
        <v>0</v>
      </c>
      <c r="K106" s="59">
        <f>VLOOKUP(E106,'[1]R６許可・最大使用病床'!$E$17:$Q$320,8)</f>
        <v>0</v>
      </c>
      <c r="L106" s="73">
        <f>VLOOKUP(E106,'[1]R６許可・最大使用病床'!$E$17:$Q$320,9)</f>
        <v>0</v>
      </c>
      <c r="M106" s="73">
        <f>VLOOKUP(E106,'[1]R６許可・最大使用病床'!$E$17:$Q$320,10)</f>
        <v>0</v>
      </c>
      <c r="N106" s="73">
        <f>VLOOKUP(E106,'[1]R６許可・最大使用病床'!$E$17:$Q$320,11)</f>
        <v>0</v>
      </c>
      <c r="O106" s="88">
        <f t="shared" si="5"/>
        <v>0</v>
      </c>
      <c r="P106" s="59">
        <f t="shared" si="6"/>
        <v>0</v>
      </c>
      <c r="Q106" s="73">
        <f t="shared" si="6"/>
        <v>0</v>
      </c>
      <c r="R106" s="73">
        <f t="shared" si="6"/>
        <v>0</v>
      </c>
      <c r="S106" s="73">
        <f t="shared" si="6"/>
        <v>0</v>
      </c>
      <c r="T106" s="88">
        <f t="shared" si="7"/>
        <v>0</v>
      </c>
      <c r="U106" s="115"/>
    </row>
    <row r="107" spans="1:21" ht="18.75" customHeight="1">
      <c r="A107" s="10"/>
      <c r="B107" s="10"/>
      <c r="C107" s="10"/>
      <c r="D107" s="35" t="str">
        <f>VLOOKUP(E107,'[1]医療機関名（診療所）'!$A$2:$B$138,2)</f>
        <v>伊豆函南鈴木内科泌尿器科クリニック</v>
      </c>
      <c r="E107" s="44">
        <v>2210310500</v>
      </c>
      <c r="F107" s="62">
        <f>VLOOKUP(E107,'[1]R５許可・最大使用病床 '!$E$17:$Q$323,8)</f>
        <v>0</v>
      </c>
      <c r="G107" s="76">
        <f>VLOOKUP(E107,'[1]R５許可・最大使用病床 '!$E$17:$Q$323,9)</f>
        <v>2</v>
      </c>
      <c r="H107" s="76">
        <f>VLOOKUP(E107,'[1]R５許可・最大使用病床 '!$E$17:$Q$323,10)</f>
        <v>0</v>
      </c>
      <c r="I107" s="76">
        <f>VLOOKUP(E107,'[1]R５許可・最大使用病床 '!$E$17:$Q$323,11)</f>
        <v>0</v>
      </c>
      <c r="J107" s="93">
        <f t="shared" si="4"/>
        <v>2</v>
      </c>
      <c r="K107" s="62">
        <f>VLOOKUP(E107,'[1]R６許可・最大使用病床'!$E$17:$Q$320,8)</f>
        <v>0</v>
      </c>
      <c r="L107" s="76">
        <f>VLOOKUP(E107,'[1]R６許可・最大使用病床'!$E$17:$Q$320,9)</f>
        <v>2</v>
      </c>
      <c r="M107" s="76">
        <f>VLOOKUP(E107,'[1]R６許可・最大使用病床'!$E$17:$Q$320,10)</f>
        <v>0</v>
      </c>
      <c r="N107" s="76">
        <f>VLOOKUP(E107,'[1]R６許可・最大使用病床'!$E$17:$Q$320,11)</f>
        <v>0</v>
      </c>
      <c r="O107" s="93">
        <f t="shared" si="5"/>
        <v>2</v>
      </c>
      <c r="P107" s="62">
        <f t="shared" si="6"/>
        <v>0</v>
      </c>
      <c r="Q107" s="76">
        <f t="shared" si="6"/>
        <v>0</v>
      </c>
      <c r="R107" s="76">
        <f t="shared" si="6"/>
        <v>0</v>
      </c>
      <c r="S107" s="76">
        <f t="shared" si="6"/>
        <v>0</v>
      </c>
      <c r="T107" s="93">
        <f t="shared" si="7"/>
        <v>0</v>
      </c>
      <c r="U107" s="115"/>
    </row>
    <row r="108" spans="1:21" ht="18.75" customHeight="1">
      <c r="A108" s="10"/>
      <c r="B108" s="10"/>
      <c r="C108" s="10"/>
      <c r="D108" s="35" t="str">
        <f>VLOOKUP(E108,'[1]医療機関名（診療所）'!$A$2:$B$138,2)</f>
        <v>宇野眼科医院</v>
      </c>
      <c r="E108" s="28">
        <v>2210301202</v>
      </c>
      <c r="F108" s="57">
        <f>VLOOKUP(E108,'[1]R５許可・最大使用病床 '!$E$17:$Q$323,8)</f>
        <v>0</v>
      </c>
      <c r="G108" s="71">
        <f>VLOOKUP(E108,'[1]R５許可・最大使用病床 '!$E$17:$Q$323,9)</f>
        <v>5</v>
      </c>
      <c r="H108" s="71">
        <f>VLOOKUP(E108,'[1]R５許可・最大使用病床 '!$E$17:$Q$323,10)</f>
        <v>0</v>
      </c>
      <c r="I108" s="71">
        <f>VLOOKUP(E108,'[1]R５許可・最大使用病床 '!$E$17:$Q$323,11)</f>
        <v>0</v>
      </c>
      <c r="J108" s="93">
        <f t="shared" si="4"/>
        <v>5</v>
      </c>
      <c r="K108" s="57">
        <f>VLOOKUP(E108,'[1]R６許可・最大使用病床'!$E$17:$Q$320,8)</f>
        <v>0</v>
      </c>
      <c r="L108" s="71">
        <f>VLOOKUP(E108,'[1]R６許可・最大使用病床'!$E$17:$Q$320,9)</f>
        <v>5</v>
      </c>
      <c r="M108" s="71">
        <f>VLOOKUP(E108,'[1]R６許可・最大使用病床'!$E$17:$Q$320,10)</f>
        <v>0</v>
      </c>
      <c r="N108" s="71">
        <f>VLOOKUP(E108,'[1]R６許可・最大使用病床'!$E$17:$Q$320,11)</f>
        <v>0</v>
      </c>
      <c r="O108" s="93">
        <f t="shared" si="5"/>
        <v>5</v>
      </c>
      <c r="P108" s="62">
        <f t="shared" si="6"/>
        <v>0</v>
      </c>
      <c r="Q108" s="76">
        <f t="shared" si="6"/>
        <v>0</v>
      </c>
      <c r="R108" s="76">
        <f t="shared" si="6"/>
        <v>0</v>
      </c>
      <c r="S108" s="76">
        <f t="shared" si="6"/>
        <v>0</v>
      </c>
      <c r="T108" s="93">
        <f t="shared" si="7"/>
        <v>0</v>
      </c>
      <c r="U108" s="115"/>
    </row>
    <row r="109" spans="1:21" ht="18.75" customHeight="1">
      <c r="A109" s="10"/>
      <c r="B109" s="10"/>
      <c r="C109" s="10"/>
      <c r="D109" s="29" t="str">
        <f>VLOOKUP(E109,'[1]医療機関名（診療所）'!$A$2:$B$138,2)</f>
        <v>三島マタニティクリニック</v>
      </c>
      <c r="E109" s="29">
        <v>2210310435</v>
      </c>
      <c r="F109" s="63">
        <f>VLOOKUP(E109,'[1]R５許可・最大使用病床 '!$E$17:$Q$323,8)</f>
        <v>0</v>
      </c>
      <c r="G109" s="78">
        <f>VLOOKUP(E109,'[1]R５許可・最大使用病床 '!$E$17:$Q$323,9)</f>
        <v>5</v>
      </c>
      <c r="H109" s="78">
        <f>VLOOKUP(E109,'[1]R５許可・最大使用病床 '!$E$17:$Q$323,10)</f>
        <v>0</v>
      </c>
      <c r="I109" s="78">
        <f>VLOOKUP(E109,'[1]R５許可・最大使用病床 '!$E$17:$Q$323,11)</f>
        <v>0</v>
      </c>
      <c r="J109" s="87">
        <f t="shared" si="4"/>
        <v>5</v>
      </c>
      <c r="K109" s="63">
        <f>VLOOKUP(E109,'[1]R６許可・最大使用病床'!$E$17:$Q$320,8)</f>
        <v>0</v>
      </c>
      <c r="L109" s="78">
        <f>VLOOKUP(E109,'[1]R６許可・最大使用病床'!$E$17:$Q$320,9)</f>
        <v>3</v>
      </c>
      <c r="M109" s="78">
        <f>VLOOKUP(E109,'[1]R６許可・最大使用病床'!$E$17:$Q$320,10)</f>
        <v>0</v>
      </c>
      <c r="N109" s="78">
        <f>VLOOKUP(E109,'[1]R６許可・最大使用病床'!$E$17:$Q$320,11)</f>
        <v>0</v>
      </c>
      <c r="O109" s="87">
        <f t="shared" si="5"/>
        <v>3</v>
      </c>
      <c r="P109" s="63">
        <f t="shared" si="6"/>
        <v>0</v>
      </c>
      <c r="Q109" s="78">
        <f t="shared" si="6"/>
        <v>-2</v>
      </c>
      <c r="R109" s="78">
        <f t="shared" si="6"/>
        <v>0</v>
      </c>
      <c r="S109" s="78">
        <f t="shared" si="6"/>
        <v>0</v>
      </c>
      <c r="T109" s="87">
        <f t="shared" si="7"/>
        <v>-2</v>
      </c>
      <c r="U109" s="115"/>
    </row>
    <row r="110" spans="1:21" ht="18.75" customHeight="1">
      <c r="A110" s="10"/>
      <c r="B110" s="10"/>
      <c r="C110" s="12" t="s">
        <v>43</v>
      </c>
      <c r="D110" s="34" t="str">
        <f>VLOOKUP(E110,'[1]医療機関名（診療所）'!$A$2:$B$138,2)</f>
        <v>遠藤クリニック</v>
      </c>
      <c r="E110" s="34">
        <v>2211310210</v>
      </c>
      <c r="F110" s="59">
        <f>VLOOKUP(E110,'[1]R５許可・最大使用病床 '!$E$17:$Q$323,8)</f>
        <v>0</v>
      </c>
      <c r="G110" s="73">
        <f>VLOOKUP(E110,'[1]R５許可・最大使用病床 '!$E$17:$Q$323,9)</f>
        <v>0</v>
      </c>
      <c r="H110" s="73">
        <f>VLOOKUP(E110,'[1]R５許可・最大使用病床 '!$E$17:$Q$323,10)</f>
        <v>11</v>
      </c>
      <c r="I110" s="73">
        <f>VLOOKUP(E110,'[1]R５許可・最大使用病床 '!$E$17:$Q$323,11)</f>
        <v>0</v>
      </c>
      <c r="J110" s="88">
        <f t="shared" si="4"/>
        <v>11</v>
      </c>
      <c r="K110" s="59">
        <f>VLOOKUP(E110,'[1]R６許可・最大使用病床'!$E$17:$Q$320,8)</f>
        <v>0</v>
      </c>
      <c r="L110" s="73">
        <f>VLOOKUP(E110,'[1]R６許可・最大使用病床'!$E$17:$Q$320,9)</f>
        <v>0</v>
      </c>
      <c r="M110" s="73">
        <f>VLOOKUP(E110,'[1]R６許可・最大使用病床'!$E$17:$Q$320,10)</f>
        <v>11</v>
      </c>
      <c r="N110" s="73">
        <f>VLOOKUP(E110,'[1]R６許可・最大使用病床'!$E$17:$Q$320,11)</f>
        <v>0</v>
      </c>
      <c r="O110" s="88">
        <f t="shared" si="5"/>
        <v>11</v>
      </c>
      <c r="P110" s="59">
        <f t="shared" si="6"/>
        <v>0</v>
      </c>
      <c r="Q110" s="73">
        <f t="shared" si="6"/>
        <v>0</v>
      </c>
      <c r="R110" s="73">
        <f t="shared" si="6"/>
        <v>0</v>
      </c>
      <c r="S110" s="73">
        <f t="shared" si="6"/>
        <v>0</v>
      </c>
      <c r="T110" s="88">
        <f t="shared" si="7"/>
        <v>0</v>
      </c>
      <c r="U110" s="115"/>
    </row>
    <row r="111" spans="1:21" ht="18.75" customHeight="1">
      <c r="A111" s="10"/>
      <c r="B111" s="10"/>
      <c r="C111" s="10"/>
      <c r="D111" s="36" t="str">
        <f>VLOOKUP(E111,'[1]医療機関名（診療所）'!$A$2:$B$138,2)</f>
        <v>島田産婦人科医院</v>
      </c>
      <c r="E111" s="36">
        <v>2211301383</v>
      </c>
      <c r="F111" s="58">
        <f>VLOOKUP(E111,'[1]R５許可・最大使用病床 '!$E$17:$Q$323,8)</f>
        <v>0</v>
      </c>
      <c r="G111" s="72">
        <f>VLOOKUP(E111,'[1]R５許可・最大使用病床 '!$E$17:$Q$323,9)</f>
        <v>17</v>
      </c>
      <c r="H111" s="72">
        <f>VLOOKUP(E111,'[1]R５許可・最大使用病床 '!$E$17:$Q$323,10)</f>
        <v>0</v>
      </c>
      <c r="I111" s="72">
        <f>VLOOKUP(E111,'[1]R５許可・最大使用病床 '!$E$17:$Q$323,11)</f>
        <v>0</v>
      </c>
      <c r="J111" s="89">
        <f t="shared" si="4"/>
        <v>17</v>
      </c>
      <c r="K111" s="58">
        <f>VLOOKUP(E111,'[1]R６許可・最大使用病床'!$E$17:$Q$320,8)</f>
        <v>0</v>
      </c>
      <c r="L111" s="72">
        <f>VLOOKUP(E111,'[1]R６許可・最大使用病床'!$E$17:$Q$320,9)</f>
        <v>17</v>
      </c>
      <c r="M111" s="72">
        <f>VLOOKUP(E111,'[1]R６許可・最大使用病床'!$E$17:$Q$320,10)</f>
        <v>0</v>
      </c>
      <c r="N111" s="72">
        <f>VLOOKUP(E111,'[1]R６許可・最大使用病床'!$E$17:$Q$320,11)</f>
        <v>0</v>
      </c>
      <c r="O111" s="89">
        <f t="shared" si="5"/>
        <v>17</v>
      </c>
      <c r="P111" s="58">
        <f t="shared" si="6"/>
        <v>0</v>
      </c>
      <c r="Q111" s="72">
        <f t="shared" si="6"/>
        <v>0</v>
      </c>
      <c r="R111" s="72">
        <f t="shared" si="6"/>
        <v>0</v>
      </c>
      <c r="S111" s="72">
        <f t="shared" si="6"/>
        <v>0</v>
      </c>
      <c r="T111" s="89">
        <f t="shared" si="7"/>
        <v>0</v>
      </c>
      <c r="U111" s="115"/>
    </row>
    <row r="112" spans="1:21" ht="18.75" customHeight="1">
      <c r="A112" s="10"/>
      <c r="B112" s="10"/>
      <c r="C112" s="12" t="s">
        <v>59</v>
      </c>
      <c r="D112" s="34" t="str">
        <f>VLOOKUP(E112,'[1]医療機関名（診療所）'!$A$2:$B$138,2)</f>
        <v>ウスイクリニック</v>
      </c>
      <c r="E112" s="34">
        <v>2211310335</v>
      </c>
      <c r="F112" s="59">
        <f>VLOOKUP(E112,'[1]R５許可・最大使用病床 '!$E$17:$Q$323,8)</f>
        <v>0</v>
      </c>
      <c r="G112" s="73">
        <f>VLOOKUP(E112,'[1]R５許可・最大使用病床 '!$E$17:$Q$323,9)</f>
        <v>0</v>
      </c>
      <c r="H112" s="73">
        <f>VLOOKUP(E112,'[1]R５許可・最大使用病床 '!$E$17:$Q$323,10)</f>
        <v>0</v>
      </c>
      <c r="I112" s="73">
        <f>VLOOKUP(E112,'[1]R５許可・最大使用病床 '!$E$17:$Q$323,11)</f>
        <v>0</v>
      </c>
      <c r="J112" s="88">
        <f t="shared" si="4"/>
        <v>0</v>
      </c>
      <c r="K112" s="59">
        <f>VLOOKUP(E112,'[1]R６許可・最大使用病床'!$E$17:$Q$320,8)</f>
        <v>0</v>
      </c>
      <c r="L112" s="73">
        <f>VLOOKUP(E112,'[1]R６許可・最大使用病床'!$E$17:$Q$320,9)</f>
        <v>0</v>
      </c>
      <c r="M112" s="73">
        <f>VLOOKUP(E112,'[1]R６許可・最大使用病床'!$E$17:$Q$320,10)</f>
        <v>0</v>
      </c>
      <c r="N112" s="73">
        <f>VLOOKUP(E112,'[1]R６許可・最大使用病床'!$E$17:$Q$320,11)</f>
        <v>0</v>
      </c>
      <c r="O112" s="88">
        <f t="shared" si="5"/>
        <v>0</v>
      </c>
      <c r="P112" s="59">
        <f t="shared" si="6"/>
        <v>0</v>
      </c>
      <c r="Q112" s="73">
        <f t="shared" si="6"/>
        <v>0</v>
      </c>
      <c r="R112" s="73">
        <f t="shared" si="6"/>
        <v>0</v>
      </c>
      <c r="S112" s="73">
        <f t="shared" si="6"/>
        <v>0</v>
      </c>
      <c r="T112" s="88">
        <f t="shared" si="7"/>
        <v>0</v>
      </c>
      <c r="U112" s="115"/>
    </row>
    <row r="113" spans="1:21" ht="18.75" customHeight="1">
      <c r="A113" s="10"/>
      <c r="B113" s="10"/>
      <c r="C113" s="10"/>
      <c r="D113" s="35" t="str">
        <f>VLOOKUP(E113,'[1]医療機関名（診療所）'!$A$2:$B$138,2)</f>
        <v>産婦人科　清稜クリニック</v>
      </c>
      <c r="E113" s="35">
        <v>2211310269</v>
      </c>
      <c r="F113" s="62">
        <f>VLOOKUP(E113,'[1]R５許可・最大使用病床 '!$E$17:$Q$323,8)</f>
        <v>0</v>
      </c>
      <c r="G113" s="76">
        <f>VLOOKUP(E113,'[1]R５許可・最大使用病床 '!$E$17:$Q$323,9)</f>
        <v>12</v>
      </c>
      <c r="H113" s="76">
        <f>VLOOKUP(E113,'[1]R５許可・最大使用病床 '!$E$17:$Q$323,10)</f>
        <v>0</v>
      </c>
      <c r="I113" s="76">
        <f>VLOOKUP(E113,'[1]R５許可・最大使用病床 '!$E$17:$Q$323,11)</f>
        <v>0</v>
      </c>
      <c r="J113" s="93">
        <f t="shared" si="4"/>
        <v>12</v>
      </c>
      <c r="K113" s="62">
        <f>VLOOKUP(E113,'[1]R６許可・最大使用病床'!$E$17:$Q$320,8)</f>
        <v>0</v>
      </c>
      <c r="L113" s="76">
        <f>VLOOKUP(E113,'[1]R６許可・最大使用病床'!$E$17:$Q$320,9)</f>
        <v>12</v>
      </c>
      <c r="M113" s="76">
        <f>VLOOKUP(E113,'[1]R６許可・最大使用病床'!$E$17:$Q$320,10)</f>
        <v>0</v>
      </c>
      <c r="N113" s="76">
        <f>VLOOKUP(E113,'[1]R６許可・最大使用病床'!$E$17:$Q$320,11)</f>
        <v>0</v>
      </c>
      <c r="O113" s="93">
        <f t="shared" si="5"/>
        <v>12</v>
      </c>
      <c r="P113" s="62">
        <f t="shared" si="6"/>
        <v>0</v>
      </c>
      <c r="Q113" s="76">
        <f t="shared" si="6"/>
        <v>0</v>
      </c>
      <c r="R113" s="76">
        <f t="shared" si="6"/>
        <v>0</v>
      </c>
      <c r="S113" s="76">
        <f t="shared" si="6"/>
        <v>0</v>
      </c>
      <c r="T113" s="93">
        <f t="shared" si="7"/>
        <v>0</v>
      </c>
      <c r="U113" s="115"/>
    </row>
    <row r="114" spans="1:21" ht="18.75" customHeight="1">
      <c r="A114" s="10"/>
      <c r="B114" s="15" t="s">
        <v>2</v>
      </c>
      <c r="C114" s="20"/>
      <c r="D114" s="33"/>
      <c r="E114" s="50"/>
      <c r="F114" s="61">
        <f>SUM(F80:F113)</f>
        <v>0</v>
      </c>
      <c r="G114" s="75">
        <f>SUM(G80:G113)</f>
        <v>174</v>
      </c>
      <c r="H114" s="75">
        <f>SUM(H80:H113)</f>
        <v>15</v>
      </c>
      <c r="I114" s="75">
        <f>SUM(I80:I113)</f>
        <v>0</v>
      </c>
      <c r="J114" s="92">
        <f t="shared" si="4"/>
        <v>189</v>
      </c>
      <c r="K114" s="61">
        <f>SUM(K80:K113)</f>
        <v>0</v>
      </c>
      <c r="L114" s="75">
        <f>SUM(L80:L113)</f>
        <v>175</v>
      </c>
      <c r="M114" s="75">
        <f>SUM(M80:M113)</f>
        <v>14</v>
      </c>
      <c r="N114" s="75">
        <f>SUM(N80:N113)</f>
        <v>0</v>
      </c>
      <c r="O114" s="104">
        <f t="shared" si="5"/>
        <v>189</v>
      </c>
      <c r="P114" s="61">
        <f t="shared" si="6"/>
        <v>0</v>
      </c>
      <c r="Q114" s="75">
        <f t="shared" si="6"/>
        <v>1</v>
      </c>
      <c r="R114" s="75">
        <f t="shared" si="6"/>
        <v>-1</v>
      </c>
      <c r="S114" s="75">
        <f t="shared" si="6"/>
        <v>0</v>
      </c>
      <c r="T114" s="92">
        <f t="shared" si="7"/>
        <v>0</v>
      </c>
      <c r="U114" s="115"/>
    </row>
    <row r="115" spans="1:21" ht="18.75" customHeight="1">
      <c r="A115" s="11" t="s">
        <v>7</v>
      </c>
      <c r="B115" s="16"/>
      <c r="C115" s="16"/>
      <c r="D115" s="37"/>
      <c r="E115" s="51"/>
      <c r="F115" s="64">
        <f>F79+F114</f>
        <v>671</v>
      </c>
      <c r="G115" s="77">
        <f>G79+G114</f>
        <v>2572</v>
      </c>
      <c r="H115" s="77">
        <f>H79+H114</f>
        <v>931</v>
      </c>
      <c r="I115" s="77">
        <f>I79+I114</f>
        <v>1639</v>
      </c>
      <c r="J115" s="94">
        <f t="shared" si="4"/>
        <v>5813</v>
      </c>
      <c r="K115" s="64">
        <f>K79+K114</f>
        <v>723</v>
      </c>
      <c r="L115" s="77">
        <f>L79+L114</f>
        <v>2418</v>
      </c>
      <c r="M115" s="77">
        <f>M79+M114</f>
        <v>978</v>
      </c>
      <c r="N115" s="77">
        <f>N79+N114</f>
        <v>1512</v>
      </c>
      <c r="O115" s="94">
        <f t="shared" si="5"/>
        <v>5631</v>
      </c>
      <c r="P115" s="64">
        <f t="shared" si="6"/>
        <v>52</v>
      </c>
      <c r="Q115" s="77">
        <f t="shared" si="6"/>
        <v>-154</v>
      </c>
      <c r="R115" s="77">
        <f t="shared" si="6"/>
        <v>47</v>
      </c>
      <c r="S115" s="77">
        <f t="shared" si="6"/>
        <v>-127</v>
      </c>
      <c r="T115" s="94">
        <f t="shared" si="7"/>
        <v>-182</v>
      </c>
      <c r="U115" s="115"/>
    </row>
    <row r="116" spans="1:21" ht="18.75" customHeight="1">
      <c r="A116" s="12" t="s">
        <v>25</v>
      </c>
      <c r="B116" s="12" t="s">
        <v>39</v>
      </c>
      <c r="C116" s="12" t="s">
        <v>62</v>
      </c>
      <c r="D116" s="34" t="str">
        <f>VLOOKUP(E116,'[1]医療機関名(病院）'!$A$2:$B$140,2)</f>
        <v>医療法人社団鵬友会 フジヤマ病院</v>
      </c>
      <c r="E116" s="34">
        <v>2212110577</v>
      </c>
      <c r="F116" s="59">
        <f>VLOOKUP(E116,'[1]R５許可・最大使用病床 '!$E$17:$Q$323,8)</f>
        <v>0</v>
      </c>
      <c r="G116" s="73">
        <f>VLOOKUP(E116,'[1]R５許可・最大使用病床 '!$E$17:$Q$323,9)</f>
        <v>60</v>
      </c>
      <c r="H116" s="73">
        <f>VLOOKUP(E116,'[1]R５許可・最大使用病床 '!$E$17:$Q$323,10)</f>
        <v>0</v>
      </c>
      <c r="I116" s="73">
        <f>VLOOKUP(E116,'[1]R５許可・最大使用病床 '!$E$17:$Q$323,11)</f>
        <v>50</v>
      </c>
      <c r="J116" s="88">
        <f t="shared" si="4"/>
        <v>110</v>
      </c>
      <c r="K116" s="59">
        <f>VLOOKUP(E116,'[1]R６許可・最大使用病床'!$E$17:$Q$320,8)</f>
        <v>0</v>
      </c>
      <c r="L116" s="73">
        <f>VLOOKUP(E116,'[1]R６許可・最大使用病床'!$E$17:$Q$320,9)</f>
        <v>60</v>
      </c>
      <c r="M116" s="73">
        <f>VLOOKUP(E116,'[1]R６許可・最大使用病床'!$E$17:$Q$320,10)</f>
        <v>0</v>
      </c>
      <c r="N116" s="73">
        <f>VLOOKUP(E116,'[1]R６許可・最大使用病床'!$E$17:$Q$320,11)</f>
        <v>50</v>
      </c>
      <c r="O116" s="88">
        <f t="shared" si="5"/>
        <v>110</v>
      </c>
      <c r="P116" s="59">
        <f t="shared" si="6"/>
        <v>0</v>
      </c>
      <c r="Q116" s="73">
        <f t="shared" si="6"/>
        <v>0</v>
      </c>
      <c r="R116" s="73">
        <f t="shared" si="6"/>
        <v>0</v>
      </c>
      <c r="S116" s="73">
        <f t="shared" si="6"/>
        <v>0</v>
      </c>
      <c r="T116" s="88">
        <f t="shared" si="7"/>
        <v>0</v>
      </c>
      <c r="U116" s="115"/>
    </row>
    <row r="117" spans="1:21" ht="18.75" customHeight="1">
      <c r="A117" s="10"/>
      <c r="B117" s="10"/>
      <c r="C117" s="10"/>
      <c r="D117" s="35" t="str">
        <f>VLOOKUP(E117,'[1]医療機関名(病院）'!$A$2:$B$140,2)</f>
        <v>一般財団法人 富士脳障害研究所附属病院</v>
      </c>
      <c r="E117" s="35">
        <v>2212110163</v>
      </c>
      <c r="F117" s="62">
        <f>VLOOKUP(E117,'[1]R５許可・最大使用病床 '!$E$17:$Q$323,8)</f>
        <v>37</v>
      </c>
      <c r="G117" s="76">
        <f>VLOOKUP(E117,'[1]R５許可・最大使用病床 '!$E$17:$Q$323,9)</f>
        <v>37</v>
      </c>
      <c r="H117" s="76">
        <f>VLOOKUP(E117,'[1]R５許可・最大使用病床 '!$E$17:$Q$323,10)</f>
        <v>42</v>
      </c>
      <c r="I117" s="76">
        <f>VLOOKUP(E117,'[1]R５許可・最大使用病床 '!$E$17:$Q$323,11)</f>
        <v>35</v>
      </c>
      <c r="J117" s="93">
        <f t="shared" si="4"/>
        <v>151</v>
      </c>
      <c r="K117" s="62">
        <f>VLOOKUP(E117,'[1]R６許可・最大使用病床'!$E$17:$Q$320,8)</f>
        <v>35</v>
      </c>
      <c r="L117" s="76">
        <f>VLOOKUP(E117,'[1]R６許可・最大使用病床'!$E$17:$Q$320,9)</f>
        <v>38</v>
      </c>
      <c r="M117" s="76">
        <f>VLOOKUP(E117,'[1]R６許可・最大使用病床'!$E$17:$Q$320,10)</f>
        <v>44</v>
      </c>
      <c r="N117" s="76">
        <f>VLOOKUP(E117,'[1]R６許可・最大使用病床'!$E$17:$Q$320,11)</f>
        <v>35</v>
      </c>
      <c r="O117" s="93">
        <f t="shared" si="5"/>
        <v>152</v>
      </c>
      <c r="P117" s="62">
        <f t="shared" si="6"/>
        <v>-2</v>
      </c>
      <c r="Q117" s="76">
        <f t="shared" si="6"/>
        <v>1</v>
      </c>
      <c r="R117" s="76">
        <f t="shared" si="6"/>
        <v>2</v>
      </c>
      <c r="S117" s="76">
        <f t="shared" si="6"/>
        <v>0</v>
      </c>
      <c r="T117" s="93">
        <f t="shared" si="7"/>
        <v>1</v>
      </c>
      <c r="U117" s="115"/>
    </row>
    <row r="118" spans="1:21" ht="18.75" customHeight="1">
      <c r="A118" s="10"/>
      <c r="B118" s="10"/>
      <c r="C118" s="10"/>
      <c r="D118" s="36" t="str">
        <f>VLOOKUP(E118,'[1]医療機関名(病院）'!$A$2:$B$140,2)</f>
        <v>富士宮市立病院</v>
      </c>
      <c r="E118" s="36">
        <v>2212110098</v>
      </c>
      <c r="F118" s="58">
        <f>VLOOKUP(E118,'[1]R５許可・最大使用病床 '!$E$17:$Q$323,8)</f>
        <v>0</v>
      </c>
      <c r="G118" s="72">
        <f>VLOOKUP(E118,'[1]R５許可・最大使用病床 '!$E$17:$Q$323,9)</f>
        <v>339</v>
      </c>
      <c r="H118" s="72">
        <f>VLOOKUP(E118,'[1]R５許可・最大使用病床 '!$E$17:$Q$323,10)</f>
        <v>0</v>
      </c>
      <c r="I118" s="72">
        <f>VLOOKUP(E118,'[1]R５許可・最大使用病床 '!$E$17:$Q$323,11)</f>
        <v>0</v>
      </c>
      <c r="J118" s="89">
        <f t="shared" si="4"/>
        <v>339</v>
      </c>
      <c r="K118" s="58">
        <f>VLOOKUP(E118,'[1]R６許可・最大使用病床'!$E$17:$Q$320,8)</f>
        <v>0</v>
      </c>
      <c r="L118" s="72">
        <f>VLOOKUP(E118,'[1]R６許可・最大使用病床'!$E$17:$Q$320,9)</f>
        <v>347</v>
      </c>
      <c r="M118" s="72">
        <f>VLOOKUP(E118,'[1]R６許可・最大使用病床'!$E$17:$Q$320,10)</f>
        <v>0</v>
      </c>
      <c r="N118" s="72">
        <f>VLOOKUP(E118,'[1]R６許可・最大使用病床'!$E$17:$Q$320,11)</f>
        <v>0</v>
      </c>
      <c r="O118" s="89">
        <f t="shared" si="5"/>
        <v>347</v>
      </c>
      <c r="P118" s="58">
        <f t="shared" si="6"/>
        <v>0</v>
      </c>
      <c r="Q118" s="72">
        <f t="shared" si="6"/>
        <v>8</v>
      </c>
      <c r="R118" s="72">
        <f t="shared" si="6"/>
        <v>0</v>
      </c>
      <c r="S118" s="72">
        <f t="shared" si="6"/>
        <v>0</v>
      </c>
      <c r="T118" s="89">
        <f t="shared" si="7"/>
        <v>8</v>
      </c>
      <c r="U118" s="115"/>
    </row>
    <row r="119" spans="1:21" ht="18.75" customHeight="1">
      <c r="A119" s="10"/>
      <c r="B119" s="10"/>
      <c r="C119" s="12" t="s">
        <v>63</v>
      </c>
      <c r="D119" s="34" t="str">
        <f>VLOOKUP(E119,'[1]医療機関名(病院）'!$A$2:$B$140,2)</f>
        <v>芦川病院</v>
      </c>
      <c r="E119" s="34">
        <v>2212310896</v>
      </c>
      <c r="F119" s="59">
        <f>VLOOKUP(E119,'[1]R５許可・最大使用病床 '!$E$17:$Q$323,8)</f>
        <v>0</v>
      </c>
      <c r="G119" s="73">
        <f>VLOOKUP(E119,'[1]R５許可・最大使用病床 '!$E$17:$Q$323,9)</f>
        <v>0</v>
      </c>
      <c r="H119" s="73">
        <f>VLOOKUP(E119,'[1]R５許可・最大使用病床 '!$E$17:$Q$323,10)</f>
        <v>0</v>
      </c>
      <c r="I119" s="73">
        <f>VLOOKUP(E119,'[1]R５許可・最大使用病床 '!$E$17:$Q$323,11)</f>
        <v>54</v>
      </c>
      <c r="J119" s="88">
        <f t="shared" si="4"/>
        <v>54</v>
      </c>
      <c r="K119" s="59">
        <f>VLOOKUP(E119,'[1]R６許可・最大使用病床'!$E$17:$Q$320,8)</f>
        <v>0</v>
      </c>
      <c r="L119" s="73">
        <f>VLOOKUP(E119,'[1]R６許可・最大使用病床'!$E$17:$Q$320,9)</f>
        <v>0</v>
      </c>
      <c r="M119" s="73">
        <f>VLOOKUP(E119,'[1]R６許可・最大使用病床'!$E$17:$Q$320,10)</f>
        <v>0</v>
      </c>
      <c r="N119" s="73">
        <f>VLOOKUP(E119,'[1]R６許可・最大使用病床'!$E$17:$Q$320,11)</f>
        <v>46</v>
      </c>
      <c r="O119" s="88">
        <f t="shared" si="5"/>
        <v>46</v>
      </c>
      <c r="P119" s="59">
        <f t="shared" si="6"/>
        <v>0</v>
      </c>
      <c r="Q119" s="73">
        <f t="shared" si="6"/>
        <v>0</v>
      </c>
      <c r="R119" s="73">
        <f t="shared" si="6"/>
        <v>0</v>
      </c>
      <c r="S119" s="73">
        <f t="shared" si="6"/>
        <v>-8</v>
      </c>
      <c r="T119" s="88">
        <f t="shared" si="7"/>
        <v>-8</v>
      </c>
      <c r="U119" s="115"/>
    </row>
    <row r="120" spans="1:21" ht="18.75" customHeight="1">
      <c r="A120" s="10"/>
      <c r="B120" s="10"/>
      <c r="C120" s="10"/>
      <c r="D120" s="35" t="str">
        <f>VLOOKUP(E120,'[1]医療機関名(病院）'!$A$2:$B$140,2)</f>
        <v>医療法人財団百葉の会 湖山リハビリテーション病院</v>
      </c>
      <c r="E120" s="35">
        <v>2212310599</v>
      </c>
      <c r="F120" s="62">
        <f>VLOOKUP(E120,'[1]R５許可・最大使用病床 '!$E$17:$Q$323,8)</f>
        <v>0</v>
      </c>
      <c r="G120" s="76">
        <f>VLOOKUP(E120,'[1]R５許可・最大使用病床 '!$E$17:$Q$323,9)</f>
        <v>0</v>
      </c>
      <c r="H120" s="76">
        <f>VLOOKUP(E120,'[1]R５許可・最大使用病床 '!$E$17:$Q$323,10)</f>
        <v>95</v>
      </c>
      <c r="I120" s="76">
        <f>VLOOKUP(E120,'[1]R５許可・最大使用病床 '!$E$17:$Q$323,11)</f>
        <v>112</v>
      </c>
      <c r="J120" s="93">
        <f t="shared" si="4"/>
        <v>207</v>
      </c>
      <c r="K120" s="62">
        <f>VLOOKUP(E120,'[1]R６許可・最大使用病床'!$E$17:$Q$320,8)</f>
        <v>0</v>
      </c>
      <c r="L120" s="76">
        <f>VLOOKUP(E120,'[1]R６許可・最大使用病床'!$E$17:$Q$320,9)</f>
        <v>0</v>
      </c>
      <c r="M120" s="76">
        <f>VLOOKUP(E120,'[1]R６許可・最大使用病床'!$E$17:$Q$320,10)</f>
        <v>94</v>
      </c>
      <c r="N120" s="76">
        <f>VLOOKUP(E120,'[1]R６許可・最大使用病床'!$E$17:$Q$320,11)</f>
        <v>106</v>
      </c>
      <c r="O120" s="93">
        <f t="shared" si="5"/>
        <v>200</v>
      </c>
      <c r="P120" s="62">
        <f t="shared" si="6"/>
        <v>0</v>
      </c>
      <c r="Q120" s="76">
        <f t="shared" si="6"/>
        <v>0</v>
      </c>
      <c r="R120" s="76">
        <f t="shared" si="6"/>
        <v>-1</v>
      </c>
      <c r="S120" s="76">
        <f t="shared" si="6"/>
        <v>-6</v>
      </c>
      <c r="T120" s="93">
        <f t="shared" si="7"/>
        <v>-7</v>
      </c>
      <c r="U120" s="115"/>
    </row>
    <row r="121" spans="1:21" ht="18.75" customHeight="1">
      <c r="A121" s="10"/>
      <c r="B121" s="10"/>
      <c r="C121" s="10"/>
      <c r="D121" s="35" t="str">
        <f>VLOOKUP(E121,'[1]医療機関名(病院）'!$A$2:$B$140,2)</f>
        <v>新富士病院</v>
      </c>
      <c r="E121" s="35">
        <v>2212310383</v>
      </c>
      <c r="F121" s="62">
        <f>VLOOKUP(E121,'[1]R５許可・最大使用病床 '!$E$17:$Q$323,8)</f>
        <v>0</v>
      </c>
      <c r="G121" s="76">
        <f>VLOOKUP(E121,'[1]R５許可・最大使用病床 '!$E$17:$Q$323,9)</f>
        <v>0</v>
      </c>
      <c r="H121" s="76">
        <f>VLOOKUP(E121,'[1]R５許可・最大使用病床 '!$E$17:$Q$323,10)</f>
        <v>0</v>
      </c>
      <c r="I121" s="76">
        <f>VLOOKUP(E121,'[1]R５許可・最大使用病床 '!$E$17:$Q$323,11)</f>
        <v>206</v>
      </c>
      <c r="J121" s="93">
        <f t="shared" si="4"/>
        <v>206</v>
      </c>
      <c r="K121" s="62">
        <f>VLOOKUP(E121,'[1]R６許可・最大使用病床'!$E$17:$Q$320,8)</f>
        <v>0</v>
      </c>
      <c r="L121" s="76">
        <f>VLOOKUP(E121,'[1]R６許可・最大使用病床'!$E$17:$Q$320,9)</f>
        <v>0</v>
      </c>
      <c r="M121" s="76">
        <f>VLOOKUP(E121,'[1]R６許可・最大使用病床'!$E$17:$Q$320,10)</f>
        <v>52</v>
      </c>
      <c r="N121" s="76">
        <f>VLOOKUP(E121,'[1]R６許可・最大使用病床'!$E$17:$Q$320,11)</f>
        <v>154</v>
      </c>
      <c r="O121" s="93">
        <f t="shared" si="5"/>
        <v>206</v>
      </c>
      <c r="P121" s="62">
        <f t="shared" si="6"/>
        <v>0</v>
      </c>
      <c r="Q121" s="76">
        <f t="shared" si="6"/>
        <v>0</v>
      </c>
      <c r="R121" s="76">
        <f t="shared" si="6"/>
        <v>52</v>
      </c>
      <c r="S121" s="76">
        <f t="shared" si="6"/>
        <v>-52</v>
      </c>
      <c r="T121" s="93">
        <f t="shared" si="7"/>
        <v>0</v>
      </c>
      <c r="U121" s="115"/>
    </row>
    <row r="122" spans="1:21" ht="18.75" customHeight="1">
      <c r="A122" s="10"/>
      <c r="B122" s="10"/>
      <c r="C122" s="10"/>
      <c r="D122" s="35" t="str">
        <f>VLOOKUP(E122,'[1]医療機関名(病院）'!$A$2:$B$140,2)</f>
        <v>医療法人社団秀峰会 川村病院</v>
      </c>
      <c r="E122" s="35">
        <v>2212310409</v>
      </c>
      <c r="F122" s="62">
        <f>VLOOKUP(E122,'[1]R５許可・最大使用病床 '!$E$17:$Q$323,8)</f>
        <v>0</v>
      </c>
      <c r="G122" s="76">
        <f>VLOOKUP(E122,'[1]R５許可・最大使用病床 '!$E$17:$Q$323,9)</f>
        <v>62</v>
      </c>
      <c r="H122" s="76">
        <f>VLOOKUP(E122,'[1]R５許可・最大使用病床 '!$E$17:$Q$323,10)</f>
        <v>0</v>
      </c>
      <c r="I122" s="76">
        <f>VLOOKUP(E122,'[1]R５許可・最大使用病床 '!$E$17:$Q$323,11)</f>
        <v>0</v>
      </c>
      <c r="J122" s="93">
        <f t="shared" si="4"/>
        <v>62</v>
      </c>
      <c r="K122" s="62">
        <f>VLOOKUP(E122,'[1]R６許可・最大使用病床'!$E$17:$Q$320,8)</f>
        <v>0</v>
      </c>
      <c r="L122" s="76">
        <f>VLOOKUP(E122,'[1]R６許可・最大使用病床'!$E$17:$Q$320,9)</f>
        <v>67</v>
      </c>
      <c r="M122" s="76">
        <f>VLOOKUP(E122,'[1]R６許可・最大使用病床'!$E$17:$Q$320,10)</f>
        <v>0</v>
      </c>
      <c r="N122" s="76">
        <f>VLOOKUP(E122,'[1]R６許可・最大使用病床'!$E$17:$Q$320,11)</f>
        <v>0</v>
      </c>
      <c r="O122" s="93">
        <f t="shared" si="5"/>
        <v>67</v>
      </c>
      <c r="P122" s="62">
        <f t="shared" si="6"/>
        <v>0</v>
      </c>
      <c r="Q122" s="76">
        <f t="shared" si="6"/>
        <v>5</v>
      </c>
      <c r="R122" s="76">
        <f t="shared" si="6"/>
        <v>0</v>
      </c>
      <c r="S122" s="76">
        <f t="shared" si="6"/>
        <v>0</v>
      </c>
      <c r="T122" s="93">
        <f t="shared" si="7"/>
        <v>5</v>
      </c>
      <c r="U122" s="115"/>
    </row>
    <row r="123" spans="1:21" ht="18.75" customHeight="1">
      <c r="A123" s="10"/>
      <c r="B123" s="10"/>
      <c r="C123" s="10"/>
      <c r="D123" s="35" t="str">
        <f>VLOOKUP(E123,'[1]医療機関名(病院）'!$A$2:$B$140,2)</f>
        <v>聖隷富士病院</v>
      </c>
      <c r="E123" s="35">
        <v>2212310078</v>
      </c>
      <c r="F123" s="62">
        <f>VLOOKUP(E123,'[1]R５許可・最大使用病床 '!$E$17:$Q$323,8)</f>
        <v>0</v>
      </c>
      <c r="G123" s="76">
        <f>VLOOKUP(E123,'[1]R５許可・最大使用病床 '!$E$17:$Q$323,9)</f>
        <v>80</v>
      </c>
      <c r="H123" s="76">
        <f>VLOOKUP(E123,'[1]R５許可・最大使用病床 '!$E$17:$Q$323,10)</f>
        <v>34</v>
      </c>
      <c r="I123" s="76">
        <f>VLOOKUP(E123,'[1]R５許可・最大使用病床 '!$E$17:$Q$323,11)</f>
        <v>0</v>
      </c>
      <c r="J123" s="93">
        <f t="shared" si="4"/>
        <v>114</v>
      </c>
      <c r="K123" s="62">
        <f>VLOOKUP(E123,'[1]R６許可・最大使用病床'!$E$17:$Q$320,8)</f>
        <v>0</v>
      </c>
      <c r="L123" s="76">
        <f>VLOOKUP(E123,'[1]R６許可・最大使用病床'!$E$17:$Q$320,9)</f>
        <v>80</v>
      </c>
      <c r="M123" s="76">
        <f>VLOOKUP(E123,'[1]R６許可・最大使用病床'!$E$17:$Q$320,10)</f>
        <v>33</v>
      </c>
      <c r="N123" s="76">
        <f>VLOOKUP(E123,'[1]R６許可・最大使用病床'!$E$17:$Q$320,11)</f>
        <v>0</v>
      </c>
      <c r="O123" s="93">
        <f t="shared" si="5"/>
        <v>113</v>
      </c>
      <c r="P123" s="62">
        <f t="shared" si="6"/>
        <v>0</v>
      </c>
      <c r="Q123" s="76">
        <f t="shared" si="6"/>
        <v>0</v>
      </c>
      <c r="R123" s="76">
        <f t="shared" si="6"/>
        <v>-1</v>
      </c>
      <c r="S123" s="76">
        <f t="shared" si="6"/>
        <v>0</v>
      </c>
      <c r="T123" s="93">
        <f t="shared" si="7"/>
        <v>-1</v>
      </c>
      <c r="U123" s="115"/>
    </row>
    <row r="124" spans="1:21" ht="18.75" customHeight="1">
      <c r="A124" s="10"/>
      <c r="B124" s="10"/>
      <c r="C124" s="10"/>
      <c r="D124" s="35" t="str">
        <f>VLOOKUP(E124,'[1]医療機関名(病院）'!$A$2:$B$140,2)</f>
        <v>共立蒲原総合病院</v>
      </c>
      <c r="E124" s="35">
        <v>2213110014</v>
      </c>
      <c r="F124" s="62">
        <f>VLOOKUP(E124,'[1]R５許可・最大使用病床 '!$E$17:$Q$323,8)</f>
        <v>0</v>
      </c>
      <c r="G124" s="76">
        <f>VLOOKUP(E124,'[1]R５許可・最大使用病床 '!$E$17:$Q$323,9)</f>
        <v>74</v>
      </c>
      <c r="H124" s="76">
        <f>VLOOKUP(E124,'[1]R５許可・最大使用病床 '!$E$17:$Q$323,10)</f>
        <v>70</v>
      </c>
      <c r="I124" s="76">
        <f>VLOOKUP(E124,'[1]R５許可・最大使用病床 '!$E$17:$Q$323,11)</f>
        <v>92</v>
      </c>
      <c r="J124" s="93">
        <f t="shared" si="4"/>
        <v>236</v>
      </c>
      <c r="K124" s="62">
        <f>VLOOKUP(E124,'[1]R６許可・最大使用病床'!$E$17:$Q$320,8)</f>
        <v>0</v>
      </c>
      <c r="L124" s="76">
        <f>VLOOKUP(E124,'[1]R６許可・最大使用病床'!$E$17:$Q$320,9)</f>
        <v>79</v>
      </c>
      <c r="M124" s="76">
        <f>VLOOKUP(E124,'[1]R６許可・最大使用病床'!$E$17:$Q$320,10)</f>
        <v>68</v>
      </c>
      <c r="N124" s="76">
        <f>VLOOKUP(E124,'[1]R６許可・最大使用病床'!$E$17:$Q$320,11)</f>
        <v>92</v>
      </c>
      <c r="O124" s="93">
        <f t="shared" si="5"/>
        <v>239</v>
      </c>
      <c r="P124" s="62">
        <f t="shared" si="6"/>
        <v>0</v>
      </c>
      <c r="Q124" s="76">
        <f t="shared" si="6"/>
        <v>5</v>
      </c>
      <c r="R124" s="76">
        <f t="shared" si="6"/>
        <v>-2</v>
      </c>
      <c r="S124" s="76">
        <f t="shared" si="6"/>
        <v>0</v>
      </c>
      <c r="T124" s="93">
        <f t="shared" si="7"/>
        <v>3</v>
      </c>
      <c r="U124" s="115"/>
    </row>
    <row r="125" spans="1:21" ht="18.75" customHeight="1">
      <c r="A125" s="10"/>
      <c r="B125" s="10"/>
      <c r="C125" s="10"/>
      <c r="D125" s="35" t="str">
        <f>VLOOKUP(E125,'[1]医療機関名(病院）'!$A$2:$B$140,2)</f>
        <v>富士いきいき病院</v>
      </c>
      <c r="E125" s="35">
        <v>2212310805</v>
      </c>
      <c r="F125" s="62">
        <f>VLOOKUP(E125,'[1]R５許可・最大使用病床 '!$E$17:$Q$323,8)</f>
        <v>0</v>
      </c>
      <c r="G125" s="76">
        <f>VLOOKUP(E125,'[1]R５許可・最大使用病床 '!$E$17:$Q$323,9)</f>
        <v>0</v>
      </c>
      <c r="H125" s="76">
        <f>VLOOKUP(E125,'[1]R５許可・最大使用病床 '!$E$17:$Q$323,10)</f>
        <v>180</v>
      </c>
      <c r="I125" s="76">
        <f>VLOOKUP(E125,'[1]R５許可・最大使用病床 '!$E$17:$Q$323,11)</f>
        <v>0</v>
      </c>
      <c r="J125" s="93">
        <f t="shared" si="4"/>
        <v>180</v>
      </c>
      <c r="K125" s="62">
        <f>VLOOKUP(E125,'[1]R６許可・最大使用病床'!$E$17:$Q$320,8)</f>
        <v>0</v>
      </c>
      <c r="L125" s="76">
        <f>VLOOKUP(E125,'[1]R６許可・最大使用病床'!$E$17:$Q$320,9)</f>
        <v>0</v>
      </c>
      <c r="M125" s="76">
        <f>VLOOKUP(E125,'[1]R６許可・最大使用病床'!$E$17:$Q$320,10)</f>
        <v>184</v>
      </c>
      <c r="N125" s="76">
        <f>VLOOKUP(E125,'[1]R６許可・最大使用病床'!$E$17:$Q$320,11)</f>
        <v>0</v>
      </c>
      <c r="O125" s="93">
        <f t="shared" si="5"/>
        <v>184</v>
      </c>
      <c r="P125" s="62">
        <f t="shared" si="6"/>
        <v>0</v>
      </c>
      <c r="Q125" s="76">
        <f t="shared" si="6"/>
        <v>0</v>
      </c>
      <c r="R125" s="76">
        <f t="shared" si="6"/>
        <v>4</v>
      </c>
      <c r="S125" s="76">
        <f t="shared" si="6"/>
        <v>0</v>
      </c>
      <c r="T125" s="93">
        <f t="shared" si="7"/>
        <v>4</v>
      </c>
      <c r="U125" s="115"/>
    </row>
    <row r="126" spans="1:21" ht="18.75" customHeight="1">
      <c r="A126" s="10"/>
      <c r="B126" s="10"/>
      <c r="C126" s="10"/>
      <c r="D126" s="35" t="str">
        <f>VLOOKUP(E126,'[1]医療機関名(病院）'!$A$2:$B$140,2)</f>
        <v>富士市立中央病院</v>
      </c>
      <c r="E126" s="35">
        <v>2212310094</v>
      </c>
      <c r="F126" s="62">
        <f>VLOOKUP(E126,'[1]R５許可・最大使用病床 '!$E$17:$Q$323,8)</f>
        <v>206</v>
      </c>
      <c r="G126" s="76">
        <f>VLOOKUP(E126,'[1]R５許可・最大使用病床 '!$E$17:$Q$323,9)</f>
        <v>254</v>
      </c>
      <c r="H126" s="76">
        <f>VLOOKUP(E126,'[1]R５許可・最大使用病床 '!$E$17:$Q$323,10)</f>
        <v>0</v>
      </c>
      <c r="I126" s="76">
        <f>VLOOKUP(E126,'[1]R５許可・最大使用病床 '!$E$17:$Q$323,11)</f>
        <v>0</v>
      </c>
      <c r="J126" s="93">
        <f t="shared" si="4"/>
        <v>460</v>
      </c>
      <c r="K126" s="62">
        <f>VLOOKUP(E126,'[1]R６許可・最大使用病床'!$E$17:$Q$320,8)</f>
        <v>212</v>
      </c>
      <c r="L126" s="76">
        <f>VLOOKUP(E126,'[1]R６許可・最大使用病床'!$E$17:$Q$320,9)</f>
        <v>273</v>
      </c>
      <c r="M126" s="76">
        <f>VLOOKUP(E126,'[1]R６許可・最大使用病床'!$E$17:$Q$320,10)</f>
        <v>0</v>
      </c>
      <c r="N126" s="76">
        <f>VLOOKUP(E126,'[1]R６許可・最大使用病床'!$E$17:$Q$320,11)</f>
        <v>0</v>
      </c>
      <c r="O126" s="93">
        <f t="shared" si="5"/>
        <v>485</v>
      </c>
      <c r="P126" s="62">
        <f t="shared" si="6"/>
        <v>6</v>
      </c>
      <c r="Q126" s="76">
        <f t="shared" si="6"/>
        <v>19</v>
      </c>
      <c r="R126" s="76">
        <f t="shared" si="6"/>
        <v>0</v>
      </c>
      <c r="S126" s="76">
        <f t="shared" si="6"/>
        <v>0</v>
      </c>
      <c r="T126" s="93">
        <f t="shared" si="7"/>
        <v>25</v>
      </c>
      <c r="U126" s="115"/>
    </row>
    <row r="127" spans="1:21" ht="18.75" customHeight="1">
      <c r="A127" s="10"/>
      <c r="B127" s="10"/>
      <c r="C127" s="10"/>
      <c r="D127" s="29" t="str">
        <f>VLOOKUP(E127,'[1]医療機関名(病院）'!$A$2:$B$140,2)</f>
        <v>富士整形外科病院</v>
      </c>
      <c r="E127" s="29">
        <v>2212310144</v>
      </c>
      <c r="F127" s="63">
        <f>VLOOKUP(E127,'[1]R５許可・最大使用病床 '!$E$17:$Q$323,8)</f>
        <v>0</v>
      </c>
      <c r="G127" s="78">
        <f>VLOOKUP(E127,'[1]R５許可・最大使用病床 '!$E$17:$Q$323,9)</f>
        <v>54</v>
      </c>
      <c r="H127" s="78">
        <f>VLOOKUP(E127,'[1]R５許可・最大使用病床 '!$E$17:$Q$323,10)</f>
        <v>44</v>
      </c>
      <c r="I127" s="78">
        <f>VLOOKUP(E127,'[1]R５許可・最大使用病床 '!$E$17:$Q$323,11)</f>
        <v>0</v>
      </c>
      <c r="J127" s="87">
        <f t="shared" si="4"/>
        <v>98</v>
      </c>
      <c r="K127" s="63">
        <f>VLOOKUP(E127,'[1]R６許可・最大使用病床'!$E$17:$Q$320,8)</f>
        <v>0</v>
      </c>
      <c r="L127" s="78">
        <f>VLOOKUP(E127,'[1]R６許可・最大使用病床'!$E$17:$Q$320,9)</f>
        <v>59</v>
      </c>
      <c r="M127" s="78">
        <f>VLOOKUP(E127,'[1]R６許可・最大使用病床'!$E$17:$Q$320,10)</f>
        <v>46</v>
      </c>
      <c r="N127" s="78">
        <f>VLOOKUP(E127,'[1]R６許可・最大使用病床'!$E$17:$Q$320,11)</f>
        <v>0</v>
      </c>
      <c r="O127" s="87">
        <f t="shared" si="5"/>
        <v>105</v>
      </c>
      <c r="P127" s="63">
        <f t="shared" si="6"/>
        <v>0</v>
      </c>
      <c r="Q127" s="78">
        <f t="shared" si="6"/>
        <v>5</v>
      </c>
      <c r="R127" s="78">
        <f t="shared" si="6"/>
        <v>2</v>
      </c>
      <c r="S127" s="78">
        <f t="shared" si="6"/>
        <v>0</v>
      </c>
      <c r="T127" s="87">
        <f t="shared" si="7"/>
        <v>7</v>
      </c>
      <c r="U127" s="115"/>
    </row>
    <row r="128" spans="1:21" ht="18.75" customHeight="1">
      <c r="A128" s="10"/>
      <c r="B128" s="17" t="s">
        <v>41</v>
      </c>
      <c r="C128" s="21"/>
      <c r="D128" s="39"/>
      <c r="E128" s="52"/>
      <c r="F128" s="65">
        <f>SUM(F116:F127)</f>
        <v>243</v>
      </c>
      <c r="G128" s="79">
        <f>SUM(G116:G127)</f>
        <v>960</v>
      </c>
      <c r="H128" s="79">
        <f>SUM(H116:H127)</f>
        <v>465</v>
      </c>
      <c r="I128" s="79">
        <f>SUM(I116:I127)</f>
        <v>549</v>
      </c>
      <c r="J128" s="96">
        <f t="shared" si="4"/>
        <v>2217</v>
      </c>
      <c r="K128" s="65">
        <f>SUM(K116:K127)</f>
        <v>247</v>
      </c>
      <c r="L128" s="79">
        <f>SUM(L116:L127)</f>
        <v>1003</v>
      </c>
      <c r="M128" s="79">
        <f>SUM(M116:M127)</f>
        <v>521</v>
      </c>
      <c r="N128" s="79">
        <f>SUM(N116:N127)</f>
        <v>483</v>
      </c>
      <c r="O128" s="96">
        <f t="shared" si="5"/>
        <v>2254</v>
      </c>
      <c r="P128" s="65">
        <f t="shared" si="6"/>
        <v>4</v>
      </c>
      <c r="Q128" s="79">
        <f t="shared" si="6"/>
        <v>43</v>
      </c>
      <c r="R128" s="79">
        <f t="shared" si="6"/>
        <v>56</v>
      </c>
      <c r="S128" s="79">
        <f t="shared" si="6"/>
        <v>-66</v>
      </c>
      <c r="T128" s="96">
        <f t="shared" si="7"/>
        <v>37</v>
      </c>
      <c r="U128" s="115"/>
    </row>
    <row r="129" spans="1:21" ht="18.75" customHeight="1">
      <c r="A129" s="10"/>
      <c r="B129" s="9" t="s">
        <v>11</v>
      </c>
      <c r="C129" s="12" t="s">
        <v>62</v>
      </c>
      <c r="D129" s="40" t="str">
        <f>VLOOKUP(E129,'[1]医療機関名（診療所）'!$A$2:$B$138,2)</f>
        <v>医療法人社団優仁会協愛医院</v>
      </c>
      <c r="E129" s="28">
        <v>2212110478</v>
      </c>
      <c r="F129" s="57">
        <f>VLOOKUP(E129,'[1]R５許可・最大使用病床 '!$E$17:$Q$323,8)</f>
        <v>0</v>
      </c>
      <c r="G129" s="71">
        <f>VLOOKUP(E129,'[1]R５許可・最大使用病床 '!$E$17:$Q$323,9)</f>
        <v>2</v>
      </c>
      <c r="H129" s="71">
        <f>VLOOKUP(E129,'[1]R５許可・最大使用病床 '!$E$17:$Q$323,10)</f>
        <v>0</v>
      </c>
      <c r="I129" s="71">
        <f>VLOOKUP(E129,'[1]R５許可・最大使用病床 '!$E$17:$Q$323,11)</f>
        <v>0</v>
      </c>
      <c r="J129" s="86">
        <f t="shared" si="4"/>
        <v>2</v>
      </c>
      <c r="K129" s="57">
        <f>VLOOKUP(E129,'[1]R６許可・最大使用病床'!$E$17:$Q$320,8)</f>
        <v>0</v>
      </c>
      <c r="L129" s="71">
        <f>VLOOKUP(E129,'[1]R６許可・最大使用病床'!$E$17:$Q$320,9)</f>
        <v>2</v>
      </c>
      <c r="M129" s="71">
        <f>VLOOKUP(E129,'[1]R６許可・最大使用病床'!$E$17:$Q$320,10)</f>
        <v>0</v>
      </c>
      <c r="N129" s="71">
        <f>VLOOKUP(E129,'[1]R６許可・最大使用病床'!$E$17:$Q$320,11)</f>
        <v>0</v>
      </c>
      <c r="O129" s="86">
        <f t="shared" si="5"/>
        <v>2</v>
      </c>
      <c r="P129" s="57">
        <f t="shared" si="6"/>
        <v>0</v>
      </c>
      <c r="Q129" s="71">
        <f t="shared" si="6"/>
        <v>0</v>
      </c>
      <c r="R129" s="71">
        <f t="shared" si="6"/>
        <v>0</v>
      </c>
      <c r="S129" s="71">
        <f t="shared" si="6"/>
        <v>0</v>
      </c>
      <c r="T129" s="86">
        <f t="shared" si="7"/>
        <v>0</v>
      </c>
      <c r="U129" s="115"/>
    </row>
    <row r="130" spans="1:21" ht="18.75" customHeight="1">
      <c r="A130" s="10"/>
      <c r="B130" s="10"/>
      <c r="C130" s="10"/>
      <c r="D130" s="35" t="str">
        <f>VLOOKUP(E130,'[1]医療機関名（診療所）'!$A$2:$B$138,2)</f>
        <v>指出泌尿器科</v>
      </c>
      <c r="E130" s="35">
        <v>2212110114</v>
      </c>
      <c r="F130" s="62">
        <f>VLOOKUP(E130,'[1]R５許可・最大使用病床 '!$E$17:$Q$323,8)</f>
        <v>0</v>
      </c>
      <c r="G130" s="76">
        <f>VLOOKUP(E130,'[1]R５許可・最大使用病床 '!$E$17:$Q$323,9)</f>
        <v>2</v>
      </c>
      <c r="H130" s="76">
        <f>VLOOKUP(E130,'[1]R５許可・最大使用病床 '!$E$17:$Q$323,10)</f>
        <v>0</v>
      </c>
      <c r="I130" s="76">
        <f>VLOOKUP(E130,'[1]R５許可・最大使用病床 '!$E$17:$Q$323,11)</f>
        <v>0</v>
      </c>
      <c r="J130" s="93">
        <f t="shared" si="4"/>
        <v>2</v>
      </c>
      <c r="K130" s="62">
        <f>VLOOKUP(E130,'[1]R６許可・最大使用病床'!$E$17:$Q$320,8)</f>
        <v>0</v>
      </c>
      <c r="L130" s="76">
        <f>VLOOKUP(E130,'[1]R６許可・最大使用病床'!$E$17:$Q$320,9)</f>
        <v>1</v>
      </c>
      <c r="M130" s="76">
        <f>VLOOKUP(E130,'[1]R６許可・最大使用病床'!$E$17:$Q$320,10)</f>
        <v>0</v>
      </c>
      <c r="N130" s="76">
        <f>VLOOKUP(E130,'[1]R６許可・最大使用病床'!$E$17:$Q$320,11)</f>
        <v>0</v>
      </c>
      <c r="O130" s="93">
        <f t="shared" si="5"/>
        <v>1</v>
      </c>
      <c r="P130" s="62">
        <f t="shared" si="6"/>
        <v>0</v>
      </c>
      <c r="Q130" s="76">
        <f t="shared" si="6"/>
        <v>-1</v>
      </c>
      <c r="R130" s="76">
        <f t="shared" si="6"/>
        <v>0</v>
      </c>
      <c r="S130" s="76">
        <f t="shared" si="6"/>
        <v>0</v>
      </c>
      <c r="T130" s="93">
        <f t="shared" si="7"/>
        <v>-1</v>
      </c>
      <c r="U130" s="115"/>
    </row>
    <row r="131" spans="1:21" ht="18.75" customHeight="1">
      <c r="A131" s="10"/>
      <c r="B131" s="10"/>
      <c r="C131" s="10"/>
      <c r="D131" s="35" t="str">
        <f>VLOOKUP(E131,'[1]医療機関名（診療所）'!$A$2:$B$138,2)</f>
        <v>小田部産婦人科医院</v>
      </c>
      <c r="E131" s="35">
        <v>2212110254</v>
      </c>
      <c r="F131" s="62">
        <f>VLOOKUP(E131,'[1]R５許可・最大使用病床 '!$E$17:$Q$323,8)</f>
        <v>0</v>
      </c>
      <c r="G131" s="76">
        <f>VLOOKUP(E131,'[1]R５許可・最大使用病床 '!$E$17:$Q$323,9)</f>
        <v>0</v>
      </c>
      <c r="H131" s="76">
        <f>VLOOKUP(E131,'[1]R５許可・最大使用病床 '!$E$17:$Q$323,10)</f>
        <v>0</v>
      </c>
      <c r="I131" s="76">
        <f>VLOOKUP(E131,'[1]R５許可・最大使用病床 '!$E$17:$Q$323,11)</f>
        <v>0</v>
      </c>
      <c r="J131" s="93">
        <f t="shared" si="4"/>
        <v>0</v>
      </c>
      <c r="K131" s="62">
        <f>VLOOKUP(E131,'[1]R６許可・最大使用病床'!$E$17:$Q$320,8)</f>
        <v>0</v>
      </c>
      <c r="L131" s="76">
        <f>VLOOKUP(E131,'[1]R６許可・最大使用病床'!$E$17:$Q$320,9)</f>
        <v>0</v>
      </c>
      <c r="M131" s="76">
        <f>VLOOKUP(E131,'[1]R６許可・最大使用病床'!$E$17:$Q$320,10)</f>
        <v>0</v>
      </c>
      <c r="N131" s="76">
        <f>VLOOKUP(E131,'[1]R６許可・最大使用病床'!$E$17:$Q$320,11)</f>
        <v>0</v>
      </c>
      <c r="O131" s="93">
        <f t="shared" si="5"/>
        <v>0</v>
      </c>
      <c r="P131" s="62">
        <f t="shared" si="6"/>
        <v>0</v>
      </c>
      <c r="Q131" s="76">
        <f t="shared" si="6"/>
        <v>0</v>
      </c>
      <c r="R131" s="76">
        <f t="shared" si="6"/>
        <v>0</v>
      </c>
      <c r="S131" s="76">
        <f t="shared" si="6"/>
        <v>0</v>
      </c>
      <c r="T131" s="93">
        <f t="shared" si="7"/>
        <v>0</v>
      </c>
      <c r="U131" s="115"/>
    </row>
    <row r="132" spans="1:21" ht="18.75" customHeight="1">
      <c r="A132" s="10"/>
      <c r="B132" s="10"/>
      <c r="C132" s="10"/>
      <c r="D132" s="35" t="str">
        <f>VLOOKUP(E132,'[1]医療機関名（診療所）'!$A$2:$B$138,2)</f>
        <v>富士宮中央クリニック</v>
      </c>
      <c r="E132" s="35">
        <v>2212110411</v>
      </c>
      <c r="F132" s="62">
        <f>VLOOKUP(E132,'[1]R５許可・最大使用病床 '!$E$17:$Q$323,8)</f>
        <v>0</v>
      </c>
      <c r="G132" s="76">
        <f>VLOOKUP(E132,'[1]R５許可・最大使用病床 '!$E$17:$Q$323,9)</f>
        <v>0</v>
      </c>
      <c r="H132" s="76">
        <f>VLOOKUP(E132,'[1]R５許可・最大使用病床 '!$E$17:$Q$323,10)</f>
        <v>19</v>
      </c>
      <c r="I132" s="76">
        <f>VLOOKUP(E132,'[1]R５許可・最大使用病床 '!$E$17:$Q$323,11)</f>
        <v>0</v>
      </c>
      <c r="J132" s="93">
        <f t="shared" si="4"/>
        <v>19</v>
      </c>
      <c r="K132" s="62">
        <f>VLOOKUP(E132,'[1]R６許可・最大使用病床'!$E$17:$Q$320,8)</f>
        <v>0</v>
      </c>
      <c r="L132" s="76">
        <f>VLOOKUP(E132,'[1]R６許可・最大使用病床'!$E$17:$Q$320,9)</f>
        <v>0</v>
      </c>
      <c r="M132" s="76">
        <f>VLOOKUP(E132,'[1]R６許可・最大使用病床'!$E$17:$Q$320,10)</f>
        <v>0</v>
      </c>
      <c r="N132" s="76">
        <f>VLOOKUP(E132,'[1]R６許可・最大使用病床'!$E$17:$Q$320,11)</f>
        <v>0</v>
      </c>
      <c r="O132" s="93">
        <f t="shared" si="5"/>
        <v>0</v>
      </c>
      <c r="P132" s="62">
        <f t="shared" si="6"/>
        <v>0</v>
      </c>
      <c r="Q132" s="76">
        <f t="shared" si="6"/>
        <v>0</v>
      </c>
      <c r="R132" s="76">
        <f t="shared" si="6"/>
        <v>-19</v>
      </c>
      <c r="S132" s="76">
        <f t="shared" si="6"/>
        <v>0</v>
      </c>
      <c r="T132" s="93">
        <f t="shared" si="7"/>
        <v>-19</v>
      </c>
      <c r="U132" s="115"/>
    </row>
    <row r="133" spans="1:21" ht="18.75" customHeight="1">
      <c r="A133" s="10"/>
      <c r="B133" s="10"/>
      <c r="C133" s="22"/>
      <c r="D133" s="36" t="str">
        <f>VLOOKUP(E133,'[1]医療機関名（診療所）'!$A$2:$B$138,2)</f>
        <v>片桐整形外科</v>
      </c>
      <c r="E133" s="36">
        <v>2212110601</v>
      </c>
      <c r="F133" s="58">
        <f>VLOOKUP(E133,'[1]R５許可・最大使用病床 '!$E$17:$Q$323,8)</f>
        <v>0</v>
      </c>
      <c r="G133" s="72">
        <f>VLOOKUP(E133,'[1]R５許可・最大使用病床 '!$E$17:$Q$323,9)</f>
        <v>19</v>
      </c>
      <c r="H133" s="72">
        <f>VLOOKUP(E133,'[1]R５許可・最大使用病床 '!$E$17:$Q$323,10)</f>
        <v>0</v>
      </c>
      <c r="I133" s="72">
        <f>VLOOKUP(E133,'[1]R５許可・最大使用病床 '!$E$17:$Q$323,11)</f>
        <v>0</v>
      </c>
      <c r="J133" s="89">
        <f t="shared" si="4"/>
        <v>19</v>
      </c>
      <c r="K133" s="58">
        <f>VLOOKUP(E133,'[1]R６許可・最大使用病床'!$E$17:$Q$320,8)</f>
        <v>0</v>
      </c>
      <c r="L133" s="72">
        <f>VLOOKUP(E133,'[1]R６許可・最大使用病床'!$E$17:$Q$320,9)</f>
        <v>19</v>
      </c>
      <c r="M133" s="72">
        <f>VLOOKUP(E133,'[1]R６許可・最大使用病床'!$E$17:$Q$320,10)</f>
        <v>0</v>
      </c>
      <c r="N133" s="72">
        <f>VLOOKUP(E133,'[1]R６許可・最大使用病床'!$E$17:$Q$320,11)</f>
        <v>0</v>
      </c>
      <c r="O133" s="89">
        <f t="shared" si="5"/>
        <v>19</v>
      </c>
      <c r="P133" s="58">
        <f t="shared" si="6"/>
        <v>0</v>
      </c>
      <c r="Q133" s="72">
        <f t="shared" si="6"/>
        <v>0</v>
      </c>
      <c r="R133" s="72">
        <f t="shared" si="6"/>
        <v>0</v>
      </c>
      <c r="S133" s="72">
        <f t="shared" si="6"/>
        <v>0</v>
      </c>
      <c r="T133" s="89">
        <f t="shared" si="7"/>
        <v>0</v>
      </c>
      <c r="U133" s="115"/>
    </row>
    <row r="134" spans="1:21" ht="18.75" customHeight="1">
      <c r="A134" s="10"/>
      <c r="B134" s="10"/>
      <c r="C134" s="12" t="s">
        <v>63</v>
      </c>
      <c r="D134" s="35" t="str">
        <f>VLOOKUP(E134,'[1]医療機関名（診療所）'!$A$2:$B$138,2)</f>
        <v>医療法人社団弘仁会 中根クリニック</v>
      </c>
      <c r="E134" s="35">
        <v>2212310227</v>
      </c>
      <c r="F134" s="62">
        <f>VLOOKUP(E134,'[1]R５許可・最大使用病床 '!$E$17:$Q$323,8)</f>
        <v>0</v>
      </c>
      <c r="G134" s="76">
        <f>VLOOKUP(E134,'[1]R５許可・最大使用病床 '!$E$17:$Q$323,9)</f>
        <v>0</v>
      </c>
      <c r="H134" s="76">
        <f>VLOOKUP(E134,'[1]R５許可・最大使用病床 '!$E$17:$Q$323,10)</f>
        <v>0</v>
      </c>
      <c r="I134" s="76">
        <f>VLOOKUP(E134,'[1]R５許可・最大使用病床 '!$E$17:$Q$323,11)</f>
        <v>0</v>
      </c>
      <c r="J134" s="93">
        <f t="shared" si="4"/>
        <v>0</v>
      </c>
      <c r="K134" s="62">
        <f>VLOOKUP(E134,'[1]R６許可・最大使用病床'!$E$17:$Q$320,8)</f>
        <v>0</v>
      </c>
      <c r="L134" s="76">
        <f>VLOOKUP(E134,'[1]R６許可・最大使用病床'!$E$17:$Q$320,9)</f>
        <v>0</v>
      </c>
      <c r="M134" s="76">
        <f>VLOOKUP(E134,'[1]R６許可・最大使用病床'!$E$17:$Q$320,10)</f>
        <v>0</v>
      </c>
      <c r="N134" s="76">
        <f>VLOOKUP(E134,'[1]R６許可・最大使用病床'!$E$17:$Q$320,11)</f>
        <v>0</v>
      </c>
      <c r="O134" s="93">
        <f t="shared" si="5"/>
        <v>0</v>
      </c>
      <c r="P134" s="62">
        <f t="shared" si="6"/>
        <v>0</v>
      </c>
      <c r="Q134" s="76">
        <f t="shared" si="6"/>
        <v>0</v>
      </c>
      <c r="R134" s="76">
        <f t="shared" si="6"/>
        <v>0</v>
      </c>
      <c r="S134" s="76">
        <f t="shared" si="6"/>
        <v>0</v>
      </c>
      <c r="T134" s="93">
        <f t="shared" si="7"/>
        <v>0</v>
      </c>
      <c r="U134" s="115"/>
    </row>
    <row r="135" spans="1:21" ht="18.75" customHeight="1">
      <c r="A135" s="10"/>
      <c r="B135" s="10"/>
      <c r="C135" s="10"/>
      <c r="D135" s="35" t="str">
        <f>VLOOKUP(E135,'[1]医療機関名（診療所）'!$A$2:$B$138,2)</f>
        <v>医療法人社団順栄会 小森眼科クリニック</v>
      </c>
      <c r="E135" s="35">
        <v>2212310433</v>
      </c>
      <c r="F135" s="62">
        <f>VLOOKUP(E135,'[1]R５許可・最大使用病床 '!$E$17:$Q$323,8)</f>
        <v>0</v>
      </c>
      <c r="G135" s="76">
        <f>VLOOKUP(E135,'[1]R５許可・最大使用病床 '!$E$17:$Q$323,9)</f>
        <v>4</v>
      </c>
      <c r="H135" s="76">
        <f>VLOOKUP(E135,'[1]R５許可・最大使用病床 '!$E$17:$Q$323,10)</f>
        <v>0</v>
      </c>
      <c r="I135" s="76">
        <f>VLOOKUP(E135,'[1]R５許可・最大使用病床 '!$E$17:$Q$323,11)</f>
        <v>0</v>
      </c>
      <c r="J135" s="93">
        <f t="shared" si="4"/>
        <v>4</v>
      </c>
      <c r="K135" s="62">
        <f>VLOOKUP(E135,'[1]R６許可・最大使用病床'!$E$17:$Q$320,8)</f>
        <v>0</v>
      </c>
      <c r="L135" s="76">
        <f>VLOOKUP(E135,'[1]R６許可・最大使用病床'!$E$17:$Q$320,9)</f>
        <v>0</v>
      </c>
      <c r="M135" s="76">
        <f>VLOOKUP(E135,'[1]R６許可・最大使用病床'!$E$17:$Q$320,10)</f>
        <v>0</v>
      </c>
      <c r="N135" s="76">
        <f>VLOOKUP(E135,'[1]R６許可・最大使用病床'!$E$17:$Q$320,11)</f>
        <v>0</v>
      </c>
      <c r="O135" s="93">
        <f t="shared" si="5"/>
        <v>0</v>
      </c>
      <c r="P135" s="62">
        <f t="shared" si="6"/>
        <v>0</v>
      </c>
      <c r="Q135" s="76">
        <f t="shared" si="6"/>
        <v>-4</v>
      </c>
      <c r="R135" s="76">
        <f t="shared" si="6"/>
        <v>0</v>
      </c>
      <c r="S135" s="76">
        <f t="shared" si="6"/>
        <v>0</v>
      </c>
      <c r="T135" s="93">
        <f t="shared" si="7"/>
        <v>-4</v>
      </c>
      <c r="U135" s="115"/>
    </row>
    <row r="136" spans="1:21" ht="18.75" customHeight="1">
      <c r="A136" s="10"/>
      <c r="B136" s="10"/>
      <c r="C136" s="10"/>
      <c r="D136" s="35" t="str">
        <f>VLOOKUP(E136,'[1]医療機関名（診療所）'!$A$2:$B$138,2)</f>
        <v>加藤医院</v>
      </c>
      <c r="E136" s="35">
        <v>2212310359</v>
      </c>
      <c r="F136" s="62">
        <f>VLOOKUP(E136,'[1]R５許可・最大使用病床 '!$E$17:$Q$323,8)</f>
        <v>0</v>
      </c>
      <c r="G136" s="76">
        <f>VLOOKUP(E136,'[1]R５許可・最大使用病床 '!$E$17:$Q$323,9)</f>
        <v>5</v>
      </c>
      <c r="H136" s="76">
        <f>VLOOKUP(E136,'[1]R５許可・最大使用病床 '!$E$17:$Q$323,10)</f>
        <v>0</v>
      </c>
      <c r="I136" s="76">
        <f>VLOOKUP(E136,'[1]R５許可・最大使用病床 '!$E$17:$Q$323,11)</f>
        <v>0</v>
      </c>
      <c r="J136" s="93">
        <f t="shared" si="4"/>
        <v>5</v>
      </c>
      <c r="K136" s="62">
        <f>VLOOKUP(E136,'[1]R６許可・最大使用病床'!$E$17:$Q$320,8)</f>
        <v>0</v>
      </c>
      <c r="L136" s="76">
        <f>VLOOKUP(E136,'[1]R６許可・最大使用病床'!$E$17:$Q$320,9)</f>
        <v>3</v>
      </c>
      <c r="M136" s="76">
        <f>VLOOKUP(E136,'[1]R６許可・最大使用病床'!$E$17:$Q$320,10)</f>
        <v>0</v>
      </c>
      <c r="N136" s="76">
        <f>VLOOKUP(E136,'[1]R６許可・最大使用病床'!$E$17:$Q$320,11)</f>
        <v>0</v>
      </c>
      <c r="O136" s="93">
        <f t="shared" si="5"/>
        <v>3</v>
      </c>
      <c r="P136" s="62">
        <f t="shared" si="6"/>
        <v>0</v>
      </c>
      <c r="Q136" s="76">
        <f t="shared" si="6"/>
        <v>-2</v>
      </c>
      <c r="R136" s="76">
        <f t="shared" si="6"/>
        <v>0</v>
      </c>
      <c r="S136" s="76">
        <f t="shared" si="6"/>
        <v>0</v>
      </c>
      <c r="T136" s="93">
        <f t="shared" si="7"/>
        <v>-2</v>
      </c>
      <c r="U136" s="115"/>
    </row>
    <row r="137" spans="1:21" ht="18.75" customHeight="1">
      <c r="A137" s="10"/>
      <c r="B137" s="10"/>
      <c r="C137" s="10"/>
      <c r="D137" s="35" t="str">
        <f>VLOOKUP(E137,'[1]医療機関名（診療所）'!$A$2:$B$138,2)</f>
        <v>花崎眼科医院</v>
      </c>
      <c r="E137" s="35">
        <v>2212310904</v>
      </c>
      <c r="F137" s="62">
        <f>VLOOKUP(E137,'[1]R５許可・最大使用病床 '!$E$17:$Q$323,8)</f>
        <v>0</v>
      </c>
      <c r="G137" s="76">
        <f>VLOOKUP(E137,'[1]R５許可・最大使用病床 '!$E$17:$Q$323,9)</f>
        <v>14</v>
      </c>
      <c r="H137" s="76">
        <f>VLOOKUP(E137,'[1]R５許可・最大使用病床 '!$E$17:$Q$323,10)</f>
        <v>0</v>
      </c>
      <c r="I137" s="76">
        <f>VLOOKUP(E137,'[1]R５許可・最大使用病床 '!$E$17:$Q$323,11)</f>
        <v>0</v>
      </c>
      <c r="J137" s="93">
        <f t="shared" si="4"/>
        <v>14</v>
      </c>
      <c r="K137" s="62">
        <f>VLOOKUP(E137,'[1]R６許可・最大使用病床'!$E$17:$Q$320,8)</f>
        <v>0</v>
      </c>
      <c r="L137" s="76">
        <f>VLOOKUP(E137,'[1]R６許可・最大使用病床'!$E$17:$Q$320,9)</f>
        <v>14</v>
      </c>
      <c r="M137" s="76">
        <f>VLOOKUP(E137,'[1]R６許可・最大使用病床'!$E$17:$Q$320,10)</f>
        <v>0</v>
      </c>
      <c r="N137" s="76">
        <f>VLOOKUP(E137,'[1]R６許可・最大使用病床'!$E$17:$Q$320,11)</f>
        <v>0</v>
      </c>
      <c r="O137" s="93">
        <f t="shared" si="5"/>
        <v>14</v>
      </c>
      <c r="P137" s="62">
        <f t="shared" si="6"/>
        <v>0</v>
      </c>
      <c r="Q137" s="76">
        <f t="shared" si="6"/>
        <v>0</v>
      </c>
      <c r="R137" s="76">
        <f t="shared" si="6"/>
        <v>0</v>
      </c>
      <c r="S137" s="76">
        <f t="shared" si="6"/>
        <v>0</v>
      </c>
      <c r="T137" s="93">
        <f t="shared" si="7"/>
        <v>0</v>
      </c>
      <c r="U137" s="115"/>
    </row>
    <row r="138" spans="1:21" ht="18.75" customHeight="1">
      <c r="A138" s="10"/>
      <c r="B138" s="10"/>
      <c r="C138" s="10"/>
      <c r="D138" s="35" t="str">
        <f>VLOOKUP(E138,'[1]医療機関名（診療所）'!$A$2:$B$138,2)</f>
        <v>宮下医院</v>
      </c>
      <c r="E138" s="35">
        <v>2212310680</v>
      </c>
      <c r="F138" s="62">
        <f>VLOOKUP(E138,'[1]R５許可・最大使用病床 '!$E$17:$Q$323,8)</f>
        <v>0</v>
      </c>
      <c r="G138" s="76">
        <f>VLOOKUP(E138,'[1]R５許可・最大使用病床 '!$E$17:$Q$323,9)</f>
        <v>3</v>
      </c>
      <c r="H138" s="76">
        <f>VLOOKUP(E138,'[1]R５許可・最大使用病床 '!$E$17:$Q$323,10)</f>
        <v>0</v>
      </c>
      <c r="I138" s="76">
        <f>VLOOKUP(E138,'[1]R５許可・最大使用病床 '!$E$17:$Q$323,11)</f>
        <v>0</v>
      </c>
      <c r="J138" s="93">
        <f t="shared" ref="J138:J145" si="8">SUM(F138:I138)</f>
        <v>3</v>
      </c>
      <c r="K138" s="62">
        <f>VLOOKUP(E138,'[1]R６許可・最大使用病床'!$E$17:$Q$320,8)</f>
        <v>0</v>
      </c>
      <c r="L138" s="76">
        <f>VLOOKUP(E138,'[1]R６許可・最大使用病床'!$E$17:$Q$320,9)</f>
        <v>2</v>
      </c>
      <c r="M138" s="76">
        <f>VLOOKUP(E138,'[1]R６許可・最大使用病床'!$E$17:$Q$320,10)</f>
        <v>0</v>
      </c>
      <c r="N138" s="76">
        <f>VLOOKUP(E138,'[1]R６許可・最大使用病床'!$E$17:$Q$320,11)</f>
        <v>0</v>
      </c>
      <c r="O138" s="93">
        <f t="shared" ref="O138:O201" si="9">SUM(K138:N138)</f>
        <v>2</v>
      </c>
      <c r="P138" s="62">
        <f t="shared" ref="P138:S145" si="10">K138-F138</f>
        <v>0</v>
      </c>
      <c r="Q138" s="76">
        <f t="shared" si="10"/>
        <v>-1</v>
      </c>
      <c r="R138" s="76">
        <f t="shared" si="10"/>
        <v>0</v>
      </c>
      <c r="S138" s="76">
        <f t="shared" si="10"/>
        <v>0</v>
      </c>
      <c r="T138" s="93">
        <f t="shared" ref="T138:T145" si="11">SUM(P138:S138)</f>
        <v>-1</v>
      </c>
      <c r="U138" s="115"/>
    </row>
    <row r="139" spans="1:21" ht="18.75" customHeight="1">
      <c r="A139" s="10"/>
      <c r="B139" s="10"/>
      <c r="C139" s="10"/>
      <c r="D139" s="35" t="str">
        <f>VLOOKUP(E139,'[1]医療機関名（診療所）'!$A$2:$B$138,2)</f>
        <v>宮崎クリニック</v>
      </c>
      <c r="E139" s="35">
        <v>2212310763</v>
      </c>
      <c r="F139" s="62">
        <f>VLOOKUP(E139,'[1]R５許可・最大使用病床 '!$E$17:$Q$323,8)</f>
        <v>0</v>
      </c>
      <c r="G139" s="76">
        <f>VLOOKUP(E139,'[1]R５許可・最大使用病床 '!$E$17:$Q$323,9)</f>
        <v>0</v>
      </c>
      <c r="H139" s="76">
        <f>VLOOKUP(E139,'[1]R５許可・最大使用病床 '!$E$17:$Q$323,10)</f>
        <v>0</v>
      </c>
      <c r="I139" s="76">
        <f>VLOOKUP(E139,'[1]R５許可・最大使用病床 '!$E$17:$Q$323,11)</f>
        <v>0</v>
      </c>
      <c r="J139" s="93">
        <f t="shared" si="8"/>
        <v>0</v>
      </c>
      <c r="K139" s="62">
        <f>VLOOKUP(E139,'[1]R６許可・最大使用病床'!$E$17:$Q$320,8)</f>
        <v>0</v>
      </c>
      <c r="L139" s="76">
        <f>VLOOKUP(E139,'[1]R６許可・最大使用病床'!$E$17:$Q$320,9)</f>
        <v>0</v>
      </c>
      <c r="M139" s="76">
        <f>VLOOKUP(E139,'[1]R６許可・最大使用病床'!$E$17:$Q$320,10)</f>
        <v>0</v>
      </c>
      <c r="N139" s="76">
        <f>VLOOKUP(E139,'[1]R６許可・最大使用病床'!$E$17:$Q$320,11)</f>
        <v>0</v>
      </c>
      <c r="O139" s="93">
        <f t="shared" si="9"/>
        <v>0</v>
      </c>
      <c r="P139" s="62">
        <f t="shared" si="10"/>
        <v>0</v>
      </c>
      <c r="Q139" s="76">
        <f t="shared" si="10"/>
        <v>0</v>
      </c>
      <c r="R139" s="76">
        <f t="shared" si="10"/>
        <v>0</v>
      </c>
      <c r="S139" s="76">
        <f t="shared" si="10"/>
        <v>0</v>
      </c>
      <c r="T139" s="93">
        <f t="shared" si="11"/>
        <v>0</v>
      </c>
      <c r="U139" s="115"/>
    </row>
    <row r="140" spans="1:21" ht="18.75" customHeight="1">
      <c r="A140" s="10"/>
      <c r="B140" s="10"/>
      <c r="C140" s="10"/>
      <c r="D140" s="35" t="str">
        <f>VLOOKUP(E140,'[1]医療機関名（診療所）'!$A$2:$B$138,2)</f>
        <v>池辺クリニック</v>
      </c>
      <c r="E140" s="35">
        <v>2212310888</v>
      </c>
      <c r="F140" s="62">
        <f>VLOOKUP(E140,'[1]R５許可・最大使用病床 '!$E$17:$Q$323,8)</f>
        <v>0</v>
      </c>
      <c r="G140" s="76">
        <f>VLOOKUP(E140,'[1]R５許可・最大使用病床 '!$E$17:$Q$323,9)</f>
        <v>19</v>
      </c>
      <c r="H140" s="76">
        <f>VLOOKUP(E140,'[1]R５許可・最大使用病床 '!$E$17:$Q$323,10)</f>
        <v>0</v>
      </c>
      <c r="I140" s="76">
        <f>VLOOKUP(E140,'[1]R５許可・最大使用病床 '!$E$17:$Q$323,11)</f>
        <v>0</v>
      </c>
      <c r="J140" s="93">
        <f t="shared" si="8"/>
        <v>19</v>
      </c>
      <c r="K140" s="62">
        <f>VLOOKUP(E140,'[1]R６許可・最大使用病床'!$E$17:$Q$320,8)</f>
        <v>0</v>
      </c>
      <c r="L140" s="76">
        <f>VLOOKUP(E140,'[1]R６許可・最大使用病床'!$E$17:$Q$320,9)</f>
        <v>19</v>
      </c>
      <c r="M140" s="76">
        <f>VLOOKUP(E140,'[1]R６許可・最大使用病床'!$E$17:$Q$320,10)</f>
        <v>0</v>
      </c>
      <c r="N140" s="76">
        <f>VLOOKUP(E140,'[1]R６許可・最大使用病床'!$E$17:$Q$320,11)</f>
        <v>0</v>
      </c>
      <c r="O140" s="93">
        <f t="shared" si="9"/>
        <v>19</v>
      </c>
      <c r="P140" s="62">
        <f t="shared" si="10"/>
        <v>0</v>
      </c>
      <c r="Q140" s="76">
        <f t="shared" si="10"/>
        <v>0</v>
      </c>
      <c r="R140" s="76">
        <f t="shared" si="10"/>
        <v>0</v>
      </c>
      <c r="S140" s="76">
        <f t="shared" si="10"/>
        <v>0</v>
      </c>
      <c r="T140" s="93">
        <f t="shared" si="11"/>
        <v>0</v>
      </c>
      <c r="U140" s="115"/>
    </row>
    <row r="141" spans="1:21" ht="18.75" customHeight="1">
      <c r="A141" s="10"/>
      <c r="B141" s="10"/>
      <c r="C141" s="10"/>
      <c r="D141" s="35" t="str">
        <f>VLOOKUP(E141,'[1]医療機関名（診療所）'!$A$2:$B$138,2)</f>
        <v>中西眼科クリニック</v>
      </c>
      <c r="E141" s="35">
        <v>2212310920</v>
      </c>
      <c r="F141" s="62">
        <f>VLOOKUP(E141,'[1]R５許可・最大使用病床 '!$E$17:$Q$323,8)</f>
        <v>0</v>
      </c>
      <c r="G141" s="76">
        <f>VLOOKUP(E141,'[1]R５許可・最大使用病床 '!$E$17:$Q$323,9)</f>
        <v>4</v>
      </c>
      <c r="H141" s="76">
        <f>VLOOKUP(E141,'[1]R５許可・最大使用病床 '!$E$17:$Q$323,10)</f>
        <v>0</v>
      </c>
      <c r="I141" s="76">
        <f>VLOOKUP(E141,'[1]R５許可・最大使用病床 '!$E$17:$Q$323,11)</f>
        <v>0</v>
      </c>
      <c r="J141" s="93">
        <f t="shared" si="8"/>
        <v>4</v>
      </c>
      <c r="K141" s="62">
        <f>VLOOKUP(E141,'[1]R６許可・最大使用病床'!$E$17:$Q$320,8)</f>
        <v>0</v>
      </c>
      <c r="L141" s="76">
        <f>VLOOKUP(E141,'[1]R６許可・最大使用病床'!$E$17:$Q$320,9)</f>
        <v>4</v>
      </c>
      <c r="M141" s="76">
        <f>VLOOKUP(E141,'[1]R６許可・最大使用病床'!$E$17:$Q$320,10)</f>
        <v>0</v>
      </c>
      <c r="N141" s="76">
        <f>VLOOKUP(E141,'[1]R６許可・最大使用病床'!$E$17:$Q$320,11)</f>
        <v>0</v>
      </c>
      <c r="O141" s="93">
        <f t="shared" si="9"/>
        <v>4</v>
      </c>
      <c r="P141" s="62">
        <f t="shared" si="10"/>
        <v>0</v>
      </c>
      <c r="Q141" s="76">
        <f t="shared" si="10"/>
        <v>0</v>
      </c>
      <c r="R141" s="76">
        <f t="shared" si="10"/>
        <v>0</v>
      </c>
      <c r="S141" s="76">
        <f t="shared" si="10"/>
        <v>0</v>
      </c>
      <c r="T141" s="93">
        <f t="shared" si="11"/>
        <v>0</v>
      </c>
      <c r="U141" s="115"/>
    </row>
    <row r="142" spans="1:21" ht="18.75" customHeight="1">
      <c r="A142" s="10"/>
      <c r="B142" s="10"/>
      <c r="C142" s="10"/>
      <c r="D142" s="35" t="str">
        <f>VLOOKUP(E142,'[1]医療機関名（診療所）'!$A$2:$B$138,2)</f>
        <v>中島産婦人科医院</v>
      </c>
      <c r="E142" s="35">
        <v>2212310474</v>
      </c>
      <c r="F142" s="62">
        <f>VLOOKUP(E142,'[1]R５許可・最大使用病床 '!$E$17:$Q$323,8)</f>
        <v>0</v>
      </c>
      <c r="G142" s="76">
        <f>VLOOKUP(E142,'[1]R５許可・最大使用病床 '!$E$17:$Q$323,9)</f>
        <v>12</v>
      </c>
      <c r="H142" s="76">
        <f>VLOOKUP(E142,'[1]R５許可・最大使用病床 '!$E$17:$Q$323,10)</f>
        <v>0</v>
      </c>
      <c r="I142" s="76">
        <f>VLOOKUP(E142,'[1]R５許可・最大使用病床 '!$E$17:$Q$323,11)</f>
        <v>0</v>
      </c>
      <c r="J142" s="93">
        <f t="shared" si="8"/>
        <v>12</v>
      </c>
      <c r="K142" s="62">
        <f>VLOOKUP(E142,'[1]R６許可・最大使用病床'!$E$17:$Q$320,8)</f>
        <v>0</v>
      </c>
      <c r="L142" s="76">
        <f>VLOOKUP(E142,'[1]R６許可・最大使用病床'!$E$17:$Q$320,9)</f>
        <v>12</v>
      </c>
      <c r="M142" s="76">
        <f>VLOOKUP(E142,'[1]R６許可・最大使用病床'!$E$17:$Q$320,10)</f>
        <v>0</v>
      </c>
      <c r="N142" s="76">
        <f>VLOOKUP(E142,'[1]R６許可・最大使用病床'!$E$17:$Q$320,11)</f>
        <v>0</v>
      </c>
      <c r="O142" s="93">
        <f t="shared" si="9"/>
        <v>12</v>
      </c>
      <c r="P142" s="62">
        <f t="shared" si="10"/>
        <v>0</v>
      </c>
      <c r="Q142" s="76">
        <f t="shared" si="10"/>
        <v>0</v>
      </c>
      <c r="R142" s="76">
        <f t="shared" si="10"/>
        <v>0</v>
      </c>
      <c r="S142" s="76">
        <f t="shared" si="10"/>
        <v>0</v>
      </c>
      <c r="T142" s="93">
        <f t="shared" si="11"/>
        <v>0</v>
      </c>
      <c r="U142" s="115"/>
    </row>
    <row r="143" spans="1:21" ht="18.75" customHeight="1">
      <c r="A143" s="10"/>
      <c r="B143" s="10"/>
      <c r="C143" s="10"/>
      <c r="D143" s="35" t="str">
        <f>VLOOKUP(E143,'[1]医療機関名（診療所）'!$A$2:$B$138,2)</f>
        <v>医療法人社団長寿会　長野医院</v>
      </c>
      <c r="E143" s="35">
        <v>2212310185</v>
      </c>
      <c r="F143" s="62">
        <f>VLOOKUP(E143,'[1]R５許可・最大使用病床 '!$E$17:$Q$323,8)</f>
        <v>0</v>
      </c>
      <c r="G143" s="76">
        <f>VLOOKUP(E143,'[1]R５許可・最大使用病床 '!$E$17:$Q$323,9)</f>
        <v>0</v>
      </c>
      <c r="H143" s="76">
        <f>VLOOKUP(E143,'[1]R５許可・最大使用病床 '!$E$17:$Q$323,10)</f>
        <v>0</v>
      </c>
      <c r="I143" s="76">
        <f>VLOOKUP(E143,'[1]R５許可・最大使用病床 '!$E$17:$Q$323,11)</f>
        <v>0</v>
      </c>
      <c r="J143" s="93">
        <f t="shared" si="8"/>
        <v>0</v>
      </c>
      <c r="K143" s="62">
        <f>VLOOKUP(E143,'[1]R６許可・最大使用病床'!$E$17:$Q$320,8)</f>
        <v>0</v>
      </c>
      <c r="L143" s="76">
        <f>VLOOKUP(E143,'[1]R６許可・最大使用病床'!$E$17:$Q$320,9)</f>
        <v>0</v>
      </c>
      <c r="M143" s="76">
        <f>VLOOKUP(E143,'[1]R６許可・最大使用病床'!$E$17:$Q$320,10)</f>
        <v>0</v>
      </c>
      <c r="N143" s="76">
        <f>VLOOKUP(E143,'[1]R６許可・最大使用病床'!$E$17:$Q$320,11)</f>
        <v>0</v>
      </c>
      <c r="O143" s="93">
        <f t="shared" si="9"/>
        <v>0</v>
      </c>
      <c r="P143" s="62">
        <f t="shared" si="10"/>
        <v>0</v>
      </c>
      <c r="Q143" s="76">
        <f t="shared" si="10"/>
        <v>0</v>
      </c>
      <c r="R143" s="76">
        <f t="shared" si="10"/>
        <v>0</v>
      </c>
      <c r="S143" s="76">
        <f t="shared" si="10"/>
        <v>0</v>
      </c>
      <c r="T143" s="93">
        <f t="shared" si="11"/>
        <v>0</v>
      </c>
      <c r="U143" s="115"/>
    </row>
    <row r="144" spans="1:21" ht="18.75" customHeight="1">
      <c r="A144" s="10"/>
      <c r="B144" s="10"/>
      <c r="C144" s="10"/>
      <c r="D144" s="35" t="str">
        <f>VLOOKUP(E144,'[1]医療機関名（診療所）'!$A$2:$B$138,2)</f>
        <v>富士レディースクリニック</v>
      </c>
      <c r="E144" s="35">
        <v>2212311233</v>
      </c>
      <c r="F144" s="62">
        <f>VLOOKUP(E144,'[1]R５許可・最大使用病床 '!$E$17:$Q$323,8)</f>
        <v>0</v>
      </c>
      <c r="G144" s="76">
        <f>VLOOKUP(E144,'[1]R５許可・最大使用病床 '!$E$17:$Q$323,9)</f>
        <v>12</v>
      </c>
      <c r="H144" s="76">
        <f>VLOOKUP(E144,'[1]R５許可・最大使用病床 '!$E$17:$Q$323,10)</f>
        <v>0</v>
      </c>
      <c r="I144" s="76">
        <f>VLOOKUP(E144,'[1]R５許可・最大使用病床 '!$E$17:$Q$323,11)</f>
        <v>0</v>
      </c>
      <c r="J144" s="93">
        <f t="shared" si="8"/>
        <v>12</v>
      </c>
      <c r="K144" s="62">
        <f>VLOOKUP(E144,'[1]R６許可・最大使用病床'!$E$17:$Q$320,8)</f>
        <v>0</v>
      </c>
      <c r="L144" s="76">
        <f>VLOOKUP(E144,'[1]R６許可・最大使用病床'!$E$17:$Q$320,9)</f>
        <v>12</v>
      </c>
      <c r="M144" s="76">
        <f>VLOOKUP(E144,'[1]R６許可・最大使用病床'!$E$17:$Q$320,10)</f>
        <v>0</v>
      </c>
      <c r="N144" s="76">
        <f>VLOOKUP(E144,'[1]R６許可・最大使用病床'!$E$17:$Q$320,11)</f>
        <v>0</v>
      </c>
      <c r="O144" s="93">
        <f t="shared" si="9"/>
        <v>12</v>
      </c>
      <c r="P144" s="62">
        <f t="shared" si="10"/>
        <v>0</v>
      </c>
      <c r="Q144" s="76">
        <f t="shared" si="10"/>
        <v>0</v>
      </c>
      <c r="R144" s="76">
        <f t="shared" si="10"/>
        <v>0</v>
      </c>
      <c r="S144" s="76">
        <f t="shared" si="10"/>
        <v>0</v>
      </c>
      <c r="T144" s="93">
        <f t="shared" si="11"/>
        <v>0</v>
      </c>
      <c r="U144" s="115"/>
    </row>
    <row r="145" spans="1:21" ht="18.75" customHeight="1">
      <c r="A145" s="10"/>
      <c r="B145" s="10"/>
      <c r="C145" s="10"/>
      <c r="D145" s="35" t="str">
        <f>VLOOKUP(E145,'[1]医療機関名（診療所）'!$A$2:$B$138,2)</f>
        <v>武田産婦人科医院</v>
      </c>
      <c r="E145" s="35">
        <v>2212310821</v>
      </c>
      <c r="F145" s="62">
        <f>VLOOKUP(E145,'[1]R５許可・最大使用病床 '!$E$17:$Q$323,8)</f>
        <v>0</v>
      </c>
      <c r="G145" s="76">
        <f>VLOOKUP(E145,'[1]R５許可・最大使用病床 '!$E$17:$Q$323,9)</f>
        <v>8</v>
      </c>
      <c r="H145" s="76">
        <f>VLOOKUP(E145,'[1]R５許可・最大使用病床 '!$E$17:$Q$323,10)</f>
        <v>0</v>
      </c>
      <c r="I145" s="76">
        <f>VLOOKUP(E145,'[1]R５許可・最大使用病床 '!$E$17:$Q$323,11)</f>
        <v>0</v>
      </c>
      <c r="J145" s="93">
        <f t="shared" si="8"/>
        <v>8</v>
      </c>
      <c r="K145" s="62">
        <f>VLOOKUP(E145,'[1]R６許可・最大使用病床'!$E$17:$Q$320,8)</f>
        <v>0</v>
      </c>
      <c r="L145" s="76">
        <f>VLOOKUP(E145,'[1]R６許可・最大使用病床'!$E$17:$Q$320,9)</f>
        <v>8</v>
      </c>
      <c r="M145" s="76">
        <f>VLOOKUP(E145,'[1]R６許可・最大使用病床'!$E$17:$Q$320,10)</f>
        <v>0</v>
      </c>
      <c r="N145" s="76">
        <f>VLOOKUP(E145,'[1]R６許可・最大使用病床'!$E$17:$Q$320,11)</f>
        <v>0</v>
      </c>
      <c r="O145" s="93">
        <f t="shared" si="9"/>
        <v>8</v>
      </c>
      <c r="P145" s="62">
        <f t="shared" si="10"/>
        <v>0</v>
      </c>
      <c r="Q145" s="76">
        <f t="shared" si="10"/>
        <v>0</v>
      </c>
      <c r="R145" s="76">
        <f t="shared" si="10"/>
        <v>0</v>
      </c>
      <c r="S145" s="76">
        <f t="shared" si="10"/>
        <v>0</v>
      </c>
      <c r="T145" s="93">
        <f t="shared" si="11"/>
        <v>0</v>
      </c>
      <c r="U145" s="115"/>
    </row>
    <row r="146" spans="1:21" ht="18.75" customHeight="1">
      <c r="A146" s="10"/>
      <c r="B146" s="10"/>
      <c r="C146" s="10"/>
      <c r="D146" s="41" t="s">
        <v>48</v>
      </c>
      <c r="E146" s="41">
        <v>2212301556</v>
      </c>
      <c r="F146" s="62">
        <f>VLOOKUP(E146,'[1]R５許可・最大使用病床 '!$E$17:$Q$323,8)</f>
        <v>0</v>
      </c>
      <c r="G146" s="76">
        <f>VLOOKUP(E146,'[1]R５許可・最大使用病床 '!$E$17:$Q$323,9)</f>
        <v>0</v>
      </c>
      <c r="H146" s="76">
        <f>VLOOKUP(E146,'[1]R５許可・最大使用病床 '!$E$17:$Q$323,10)</f>
        <v>0</v>
      </c>
      <c r="I146" s="76">
        <f>VLOOKUP(E146,'[1]R５許可・最大使用病床 '!$E$17:$Q$323,11)</f>
        <v>0</v>
      </c>
      <c r="J146" s="93"/>
      <c r="K146" s="100">
        <v>0</v>
      </c>
      <c r="L146" s="102">
        <v>0</v>
      </c>
      <c r="M146" s="102">
        <v>0</v>
      </c>
      <c r="N146" s="102">
        <v>0</v>
      </c>
      <c r="O146" s="105">
        <f t="shared" si="9"/>
        <v>0</v>
      </c>
      <c r="P146" s="62"/>
      <c r="Q146" s="76"/>
      <c r="R146" s="76"/>
      <c r="S146" s="76"/>
      <c r="T146" s="93"/>
      <c r="U146" s="115"/>
    </row>
    <row r="147" spans="1:21" ht="18.75" customHeight="1">
      <c r="A147" s="10"/>
      <c r="B147" s="10"/>
      <c r="C147" s="10"/>
      <c r="D147" s="35" t="str">
        <f>VLOOKUP(E147,'[1]医療機関名（診療所）'!$A$2:$B$138,2)</f>
        <v>医療法人社団マタニティー・スクウェア たむらレディース・クリニック</v>
      </c>
      <c r="E147" s="35">
        <v>2212310748</v>
      </c>
      <c r="F147" s="62">
        <f>VLOOKUP(E147,'[1]R５許可・最大使用病床 '!$E$17:$Q$323,8)</f>
        <v>0</v>
      </c>
      <c r="G147" s="76">
        <f>VLOOKUP(E147,'[1]R５許可・最大使用病床 '!$E$17:$Q$323,9)</f>
        <v>0</v>
      </c>
      <c r="H147" s="76">
        <f>VLOOKUP(E147,'[1]R５許可・最大使用病床 '!$E$17:$Q$323,10)</f>
        <v>0</v>
      </c>
      <c r="I147" s="76">
        <f>VLOOKUP(E147,'[1]R５許可・最大使用病床 '!$E$17:$Q$323,11)</f>
        <v>0</v>
      </c>
      <c r="J147" s="93">
        <f t="shared" ref="J147:J210" si="12">SUM(F147:I147)</f>
        <v>0</v>
      </c>
      <c r="K147" s="62">
        <f>VLOOKUP(E147,'[1]R６許可・最大使用病床'!$E$17:$Q$320,8)</f>
        <v>0</v>
      </c>
      <c r="L147" s="76">
        <f>VLOOKUP(E147,'[1]R６許可・最大使用病床'!$E$17:$Q$320,9)</f>
        <v>0</v>
      </c>
      <c r="M147" s="76">
        <f>VLOOKUP(E147,'[1]R６許可・最大使用病床'!$E$17:$Q$320,10)</f>
        <v>0</v>
      </c>
      <c r="N147" s="76">
        <f>VLOOKUP(E147,'[1]R６許可・最大使用病床'!$E$17:$Q$320,11)</f>
        <v>0</v>
      </c>
      <c r="O147" s="93">
        <f t="shared" si="9"/>
        <v>0</v>
      </c>
      <c r="P147" s="62">
        <f t="shared" ref="P147:S210" si="13">K147-F147</f>
        <v>0</v>
      </c>
      <c r="Q147" s="76">
        <f t="shared" si="13"/>
        <v>0</v>
      </c>
      <c r="R147" s="76">
        <f t="shared" si="13"/>
        <v>0</v>
      </c>
      <c r="S147" s="76">
        <f t="shared" si="13"/>
        <v>0</v>
      </c>
      <c r="T147" s="93">
        <f t="shared" ref="T147:T210" si="14">SUM(P147:S147)</f>
        <v>0</v>
      </c>
      <c r="U147" s="115"/>
    </row>
    <row r="148" spans="1:21" ht="18.75" customHeight="1">
      <c r="A148" s="10"/>
      <c r="B148" s="15" t="s">
        <v>2</v>
      </c>
      <c r="C148" s="20"/>
      <c r="D148" s="33"/>
      <c r="E148" s="50"/>
      <c r="F148" s="61">
        <f>SUM(F129:F145)</f>
        <v>0</v>
      </c>
      <c r="G148" s="75">
        <f>SUM(G129:G145)</f>
        <v>104</v>
      </c>
      <c r="H148" s="75">
        <f>SUM(H129:H145)</f>
        <v>19</v>
      </c>
      <c r="I148" s="75">
        <f>SUM(I129:I145)</f>
        <v>0</v>
      </c>
      <c r="J148" s="92">
        <f t="shared" si="12"/>
        <v>123</v>
      </c>
      <c r="K148" s="61">
        <f>SUM(K129:K145)</f>
        <v>0</v>
      </c>
      <c r="L148" s="75">
        <f>SUM(L129:L145)</f>
        <v>96</v>
      </c>
      <c r="M148" s="75">
        <f>SUM(M129:M145)</f>
        <v>0</v>
      </c>
      <c r="N148" s="75">
        <f>SUM(N129:N145)</f>
        <v>0</v>
      </c>
      <c r="O148" s="92">
        <f t="shared" si="9"/>
        <v>96</v>
      </c>
      <c r="P148" s="61">
        <f t="shared" si="13"/>
        <v>0</v>
      </c>
      <c r="Q148" s="75">
        <f t="shared" si="13"/>
        <v>-8</v>
      </c>
      <c r="R148" s="75">
        <f t="shared" si="13"/>
        <v>-19</v>
      </c>
      <c r="S148" s="75">
        <f t="shared" si="13"/>
        <v>0</v>
      </c>
      <c r="T148" s="92">
        <f t="shared" si="14"/>
        <v>-27</v>
      </c>
      <c r="U148" s="115"/>
    </row>
    <row r="149" spans="1:21" ht="18.75" customHeight="1">
      <c r="A149" s="11" t="s">
        <v>26</v>
      </c>
      <c r="B149" s="16"/>
      <c r="C149" s="16"/>
      <c r="D149" s="37"/>
      <c r="E149" s="51"/>
      <c r="F149" s="64">
        <f>F128+F148</f>
        <v>243</v>
      </c>
      <c r="G149" s="77">
        <f>G128+G148</f>
        <v>1064</v>
      </c>
      <c r="H149" s="77">
        <f>H128+H148</f>
        <v>484</v>
      </c>
      <c r="I149" s="77">
        <f>I128+I148</f>
        <v>549</v>
      </c>
      <c r="J149" s="94">
        <f t="shared" si="12"/>
        <v>2340</v>
      </c>
      <c r="K149" s="64">
        <f>K128+K148</f>
        <v>247</v>
      </c>
      <c r="L149" s="77">
        <f>L128+L148</f>
        <v>1099</v>
      </c>
      <c r="M149" s="77">
        <f>M128+M148</f>
        <v>521</v>
      </c>
      <c r="N149" s="77">
        <f>N128+N148</f>
        <v>483</v>
      </c>
      <c r="O149" s="94">
        <f t="shared" si="9"/>
        <v>2350</v>
      </c>
      <c r="P149" s="64">
        <f t="shared" si="13"/>
        <v>4</v>
      </c>
      <c r="Q149" s="77">
        <f t="shared" si="13"/>
        <v>35</v>
      </c>
      <c r="R149" s="77">
        <f t="shared" si="13"/>
        <v>37</v>
      </c>
      <c r="S149" s="77">
        <f t="shared" si="13"/>
        <v>-66</v>
      </c>
      <c r="T149" s="94">
        <f t="shared" si="14"/>
        <v>10</v>
      </c>
      <c r="U149" s="115"/>
    </row>
    <row r="150" spans="1:21" ht="18.75" customHeight="1">
      <c r="A150" s="12" t="s">
        <v>12</v>
      </c>
      <c r="B150" s="12" t="s">
        <v>39</v>
      </c>
      <c r="C150" s="12" t="s">
        <v>19</v>
      </c>
      <c r="D150" s="34" t="str">
        <f>VLOOKUP(E150,'[1]医療機関名(病院）'!$A$2:$B$140,2)</f>
        <v>ＪＡ静岡厚生連静岡厚生病院</v>
      </c>
      <c r="E150" s="34">
        <v>2214110039</v>
      </c>
      <c r="F150" s="59">
        <f>VLOOKUP(E150,'[1]R５許可・最大使用病床 '!$E$17:$Q$323,8)</f>
        <v>0</v>
      </c>
      <c r="G150" s="73">
        <f>VLOOKUP(E150,'[1]R５許可・最大使用病床 '!$E$17:$Q$323,9)</f>
        <v>137</v>
      </c>
      <c r="H150" s="73">
        <f>VLOOKUP(E150,'[1]R５許可・最大使用病床 '!$E$17:$Q$323,10)</f>
        <v>86</v>
      </c>
      <c r="I150" s="73">
        <f>VLOOKUP(E150,'[1]R５許可・最大使用病床 '!$E$17:$Q$323,11)</f>
        <v>0</v>
      </c>
      <c r="J150" s="88">
        <f t="shared" si="12"/>
        <v>223</v>
      </c>
      <c r="K150" s="59">
        <f>VLOOKUP(E150,'[1]R６許可・最大使用病床'!$E$17:$Q$320,8)</f>
        <v>0</v>
      </c>
      <c r="L150" s="73">
        <f>VLOOKUP(E150,'[1]R６許可・最大使用病床'!$E$17:$Q$320,9)</f>
        <v>142</v>
      </c>
      <c r="M150" s="73">
        <f>VLOOKUP(E150,'[1]R６許可・最大使用病床'!$E$17:$Q$320,10)</f>
        <v>93</v>
      </c>
      <c r="N150" s="73">
        <f>VLOOKUP(E150,'[1]R６許可・最大使用病床'!$E$17:$Q$320,11)</f>
        <v>0</v>
      </c>
      <c r="O150" s="88">
        <f t="shared" si="9"/>
        <v>235</v>
      </c>
      <c r="P150" s="59">
        <f t="shared" si="13"/>
        <v>0</v>
      </c>
      <c r="Q150" s="73">
        <f t="shared" si="13"/>
        <v>5</v>
      </c>
      <c r="R150" s="73">
        <f t="shared" si="13"/>
        <v>7</v>
      </c>
      <c r="S150" s="73">
        <f t="shared" si="13"/>
        <v>0</v>
      </c>
      <c r="T150" s="88">
        <f t="shared" si="14"/>
        <v>12</v>
      </c>
      <c r="U150" s="115"/>
    </row>
    <row r="151" spans="1:21" ht="18.75" customHeight="1">
      <c r="A151" s="10"/>
      <c r="B151" s="10"/>
      <c r="C151" s="10"/>
      <c r="D151" s="35" t="str">
        <f>VLOOKUP(E151,'[1]医療機関名(病院）'!$A$2:$B$140,2)</f>
        <v>医療法人社団健正会静岡アオイ病院</v>
      </c>
      <c r="E151" s="35">
        <v>2214111847</v>
      </c>
      <c r="F151" s="62">
        <f>VLOOKUP(E151,'[1]R５許可・最大使用病床 '!$E$17:$Q$323,8)</f>
        <v>0</v>
      </c>
      <c r="G151" s="76">
        <f>VLOOKUP(E151,'[1]R５許可・最大使用病床 '!$E$17:$Q$323,9)</f>
        <v>0</v>
      </c>
      <c r="H151" s="76">
        <f>VLOOKUP(E151,'[1]R５許可・最大使用病床 '!$E$17:$Q$323,10)</f>
        <v>0</v>
      </c>
      <c r="I151" s="76">
        <f>VLOOKUP(E151,'[1]R５許可・最大使用病床 '!$E$17:$Q$323,11)</f>
        <v>174</v>
      </c>
      <c r="J151" s="93">
        <f t="shared" si="12"/>
        <v>174</v>
      </c>
      <c r="K151" s="62">
        <f>VLOOKUP(E151,'[1]R６許可・最大使用病床'!$E$17:$Q$320,8)</f>
        <v>0</v>
      </c>
      <c r="L151" s="76">
        <f>VLOOKUP(E151,'[1]R６許可・最大使用病床'!$E$17:$Q$320,9)</f>
        <v>0</v>
      </c>
      <c r="M151" s="76">
        <f>VLOOKUP(E151,'[1]R６許可・最大使用病床'!$E$17:$Q$320,10)</f>
        <v>0</v>
      </c>
      <c r="N151" s="76">
        <f>VLOOKUP(E151,'[1]R６許可・最大使用病床'!$E$17:$Q$320,11)</f>
        <v>174</v>
      </c>
      <c r="O151" s="93">
        <f t="shared" si="9"/>
        <v>174</v>
      </c>
      <c r="P151" s="62">
        <f t="shared" si="13"/>
        <v>0</v>
      </c>
      <c r="Q151" s="76">
        <f t="shared" si="13"/>
        <v>0</v>
      </c>
      <c r="R151" s="76">
        <f t="shared" si="13"/>
        <v>0</v>
      </c>
      <c r="S151" s="76">
        <f t="shared" si="13"/>
        <v>0</v>
      </c>
      <c r="T151" s="93">
        <f t="shared" si="14"/>
        <v>0</v>
      </c>
      <c r="U151" s="115"/>
    </row>
    <row r="152" spans="1:21" ht="18.75" customHeight="1">
      <c r="A152" s="10"/>
      <c r="B152" s="10"/>
      <c r="C152" s="10"/>
      <c r="D152" s="35" t="str">
        <f>VLOOKUP(E152,'[1]医療機関名(病院）'!$A$2:$B$140,2)</f>
        <v>医療法人社団清明会 静岡リハビリテーション病院</v>
      </c>
      <c r="E152" s="35">
        <v>2214111763</v>
      </c>
      <c r="F152" s="62">
        <f>VLOOKUP(E152,'[1]R５許可・最大使用病床 '!$E$17:$Q$323,8)</f>
        <v>0</v>
      </c>
      <c r="G152" s="76">
        <f>VLOOKUP(E152,'[1]R５許可・最大使用病床 '!$E$17:$Q$323,9)</f>
        <v>0</v>
      </c>
      <c r="H152" s="76">
        <f>VLOOKUP(E152,'[1]R５許可・最大使用病床 '!$E$17:$Q$323,10)</f>
        <v>97</v>
      </c>
      <c r="I152" s="76">
        <f>VLOOKUP(E152,'[1]R５許可・最大使用病床 '!$E$17:$Q$323,11)</f>
        <v>47</v>
      </c>
      <c r="J152" s="93">
        <f t="shared" si="12"/>
        <v>144</v>
      </c>
      <c r="K152" s="62">
        <f>VLOOKUP(E152,'[1]R６許可・最大使用病床'!$E$17:$Q$320,8)</f>
        <v>0</v>
      </c>
      <c r="L152" s="76">
        <f>VLOOKUP(E152,'[1]R６許可・最大使用病床'!$E$17:$Q$320,9)</f>
        <v>0</v>
      </c>
      <c r="M152" s="76">
        <f>VLOOKUP(E152,'[1]R６許可・最大使用病床'!$E$17:$Q$320,10)</f>
        <v>144</v>
      </c>
      <c r="N152" s="76">
        <f>VLOOKUP(E152,'[1]R６許可・最大使用病床'!$E$17:$Q$320,11)</f>
        <v>0</v>
      </c>
      <c r="O152" s="93">
        <f t="shared" si="9"/>
        <v>144</v>
      </c>
      <c r="P152" s="62">
        <f t="shared" si="13"/>
        <v>0</v>
      </c>
      <c r="Q152" s="76">
        <f t="shared" si="13"/>
        <v>0</v>
      </c>
      <c r="R152" s="76">
        <f t="shared" si="13"/>
        <v>47</v>
      </c>
      <c r="S152" s="76">
        <f t="shared" si="13"/>
        <v>-47</v>
      </c>
      <c r="T152" s="93">
        <f t="shared" si="14"/>
        <v>0</v>
      </c>
      <c r="U152" s="115"/>
    </row>
    <row r="153" spans="1:21" ht="18.75" customHeight="1">
      <c r="A153" s="10"/>
      <c r="B153" s="10"/>
      <c r="C153" s="10"/>
      <c r="D153" s="35" t="str">
        <f>VLOOKUP(E153,'[1]医療機関名(病院）'!$A$2:$B$140,2)</f>
        <v>重症心身障害児施設 つばさ静岡</v>
      </c>
      <c r="E153" s="35">
        <v>2214210318</v>
      </c>
      <c r="F153" s="62">
        <f>VLOOKUP(E153,'[1]R５許可・最大使用病床 '!$E$17:$Q$323,8)</f>
        <v>0</v>
      </c>
      <c r="G153" s="76">
        <f>VLOOKUP(E153,'[1]R５許可・最大使用病床 '!$E$17:$Q$323,9)</f>
        <v>0</v>
      </c>
      <c r="H153" s="76">
        <f>VLOOKUP(E153,'[1]R５許可・最大使用病床 '!$E$17:$Q$323,10)</f>
        <v>0</v>
      </c>
      <c r="I153" s="76">
        <f>VLOOKUP(E153,'[1]R５許可・最大使用病床 '!$E$17:$Q$323,11)</f>
        <v>73</v>
      </c>
      <c r="J153" s="93">
        <f t="shared" si="12"/>
        <v>73</v>
      </c>
      <c r="K153" s="62">
        <f>VLOOKUP(E153,'[1]R６許可・最大使用病床'!$E$17:$Q$320,8)</f>
        <v>0</v>
      </c>
      <c r="L153" s="76">
        <f>VLOOKUP(E153,'[1]R６許可・最大使用病床'!$E$17:$Q$320,9)</f>
        <v>0</v>
      </c>
      <c r="M153" s="76">
        <f>VLOOKUP(E153,'[1]R６許可・最大使用病床'!$E$17:$Q$320,10)</f>
        <v>0</v>
      </c>
      <c r="N153" s="76">
        <f>VLOOKUP(E153,'[1]R６許可・最大使用病床'!$E$17:$Q$320,11)</f>
        <v>63</v>
      </c>
      <c r="O153" s="93">
        <f t="shared" si="9"/>
        <v>63</v>
      </c>
      <c r="P153" s="62">
        <f t="shared" si="13"/>
        <v>0</v>
      </c>
      <c r="Q153" s="76">
        <f t="shared" si="13"/>
        <v>0</v>
      </c>
      <c r="R153" s="76">
        <f t="shared" si="13"/>
        <v>0</v>
      </c>
      <c r="S153" s="76">
        <f t="shared" si="13"/>
        <v>-10</v>
      </c>
      <c r="T153" s="93">
        <f t="shared" si="14"/>
        <v>-10</v>
      </c>
      <c r="U153" s="115"/>
    </row>
    <row r="154" spans="1:21" ht="18.75" customHeight="1">
      <c r="A154" s="10"/>
      <c r="B154" s="10"/>
      <c r="C154" s="10"/>
      <c r="D154" s="35" t="str">
        <f>VLOOKUP(E154,'[1]医療機関名(病院）'!$A$2:$B$140,2)</f>
        <v>しずおか整形外科病院</v>
      </c>
      <c r="E154" s="35">
        <v>2214210235</v>
      </c>
      <c r="F154" s="62">
        <f>VLOOKUP(E154,'[1]R５許可・最大使用病床 '!$E$17:$Q$323,8)</f>
        <v>0</v>
      </c>
      <c r="G154" s="76">
        <f>VLOOKUP(E154,'[1]R５許可・最大使用病床 '!$E$17:$Q$323,9)</f>
        <v>24</v>
      </c>
      <c r="H154" s="76">
        <f>VLOOKUP(E154,'[1]R５許可・最大使用病床 '!$E$17:$Q$323,10)</f>
        <v>60</v>
      </c>
      <c r="I154" s="76">
        <f>VLOOKUP(E154,'[1]R５許可・最大使用病床 '!$E$17:$Q$323,11)</f>
        <v>0</v>
      </c>
      <c r="J154" s="93">
        <f t="shared" si="12"/>
        <v>84</v>
      </c>
      <c r="K154" s="62">
        <f>VLOOKUP(E154,'[1]R６許可・最大使用病床'!$E$17:$Q$320,8)</f>
        <v>0</v>
      </c>
      <c r="L154" s="76">
        <f>VLOOKUP(E154,'[1]R６許可・最大使用病床'!$E$17:$Q$320,9)</f>
        <v>24</v>
      </c>
      <c r="M154" s="76">
        <f>VLOOKUP(E154,'[1]R６許可・最大使用病床'!$E$17:$Q$320,10)</f>
        <v>60</v>
      </c>
      <c r="N154" s="76">
        <f>VLOOKUP(E154,'[1]R６許可・最大使用病床'!$E$17:$Q$320,11)</f>
        <v>0</v>
      </c>
      <c r="O154" s="93">
        <f t="shared" si="9"/>
        <v>84</v>
      </c>
      <c r="P154" s="62">
        <f t="shared" si="13"/>
        <v>0</v>
      </c>
      <c r="Q154" s="76">
        <f t="shared" si="13"/>
        <v>0</v>
      </c>
      <c r="R154" s="76">
        <f t="shared" si="13"/>
        <v>0</v>
      </c>
      <c r="S154" s="76">
        <f t="shared" si="13"/>
        <v>0</v>
      </c>
      <c r="T154" s="93">
        <f t="shared" si="14"/>
        <v>0</v>
      </c>
      <c r="U154" s="115"/>
    </row>
    <row r="155" spans="1:21" ht="18.75" customHeight="1">
      <c r="A155" s="10"/>
      <c r="B155" s="10"/>
      <c r="C155" s="10"/>
      <c r="D155" s="35" t="str">
        <f>VLOOKUP(E155,'[1]医療機関名(病院）'!$A$2:$B$140,2)</f>
        <v>静岡県立こども病院</v>
      </c>
      <c r="E155" s="35">
        <v>2214210789</v>
      </c>
      <c r="F155" s="62">
        <f>VLOOKUP(E155,'[1]R５許可・最大使用病床 '!$E$17:$Q$323,8)</f>
        <v>207</v>
      </c>
      <c r="G155" s="76">
        <f>VLOOKUP(E155,'[1]R５許可・最大使用病床 '!$E$17:$Q$323,9)</f>
        <v>0</v>
      </c>
      <c r="H155" s="76">
        <f>VLOOKUP(E155,'[1]R５許可・最大使用病床 '!$E$17:$Q$323,10)</f>
        <v>0</v>
      </c>
      <c r="I155" s="76">
        <f>VLOOKUP(E155,'[1]R５許可・最大使用病床 '!$E$17:$Q$323,11)</f>
        <v>0</v>
      </c>
      <c r="J155" s="93">
        <f t="shared" si="12"/>
        <v>207</v>
      </c>
      <c r="K155" s="62">
        <f>VLOOKUP(E155,'[1]R６許可・最大使用病床'!$E$17:$Q$320,8)</f>
        <v>211</v>
      </c>
      <c r="L155" s="76">
        <f>VLOOKUP(E155,'[1]R６許可・最大使用病床'!$E$17:$Q$320,9)</f>
        <v>0</v>
      </c>
      <c r="M155" s="76">
        <f>VLOOKUP(E155,'[1]R６許可・最大使用病床'!$E$17:$Q$320,10)</f>
        <v>0</v>
      </c>
      <c r="N155" s="76">
        <f>VLOOKUP(E155,'[1]R６許可・最大使用病床'!$E$17:$Q$320,11)</f>
        <v>0</v>
      </c>
      <c r="O155" s="93">
        <f t="shared" si="9"/>
        <v>211</v>
      </c>
      <c r="P155" s="62">
        <f t="shared" si="13"/>
        <v>4</v>
      </c>
      <c r="Q155" s="76">
        <f t="shared" si="13"/>
        <v>0</v>
      </c>
      <c r="R155" s="76">
        <f t="shared" si="13"/>
        <v>0</v>
      </c>
      <c r="S155" s="76">
        <f t="shared" si="13"/>
        <v>0</v>
      </c>
      <c r="T155" s="93">
        <f t="shared" si="14"/>
        <v>4</v>
      </c>
      <c r="U155" s="115"/>
    </row>
    <row r="156" spans="1:21" ht="18.75" customHeight="1">
      <c r="A156" s="10"/>
      <c r="B156" s="10"/>
      <c r="C156" s="10"/>
      <c r="D156" s="35" t="str">
        <f>VLOOKUP(E156,'[1]医療機関名(病院）'!$A$2:$B$140,2)</f>
        <v>静岡県立総合病院</v>
      </c>
      <c r="E156" s="35">
        <v>2214210771</v>
      </c>
      <c r="F156" s="62">
        <f>VLOOKUP(E156,'[1]R５許可・最大使用病床 '!$E$17:$Q$323,8)</f>
        <v>506</v>
      </c>
      <c r="G156" s="76">
        <f>VLOOKUP(E156,'[1]R５許可・最大使用病床 '!$E$17:$Q$323,9)</f>
        <v>155</v>
      </c>
      <c r="H156" s="76">
        <f>VLOOKUP(E156,'[1]R５許可・最大使用病床 '!$E$17:$Q$323,10)</f>
        <v>0</v>
      </c>
      <c r="I156" s="76">
        <f>VLOOKUP(E156,'[1]R５許可・最大使用病床 '!$E$17:$Q$323,11)</f>
        <v>0</v>
      </c>
      <c r="J156" s="93">
        <f t="shared" si="12"/>
        <v>661</v>
      </c>
      <c r="K156" s="62">
        <f>VLOOKUP(E156,'[1]R６許可・最大使用病床'!$E$17:$Q$320,8)</f>
        <v>503</v>
      </c>
      <c r="L156" s="76">
        <f>VLOOKUP(E156,'[1]R６許可・最大使用病床'!$E$17:$Q$320,9)</f>
        <v>142</v>
      </c>
      <c r="M156" s="76">
        <f>VLOOKUP(E156,'[1]R６許可・最大使用病床'!$E$17:$Q$320,10)</f>
        <v>0</v>
      </c>
      <c r="N156" s="76">
        <f>VLOOKUP(E156,'[1]R６許可・最大使用病床'!$E$17:$Q$320,11)</f>
        <v>0</v>
      </c>
      <c r="O156" s="93">
        <f t="shared" si="9"/>
        <v>645</v>
      </c>
      <c r="P156" s="62">
        <f t="shared" si="13"/>
        <v>-3</v>
      </c>
      <c r="Q156" s="76">
        <f t="shared" si="13"/>
        <v>-13</v>
      </c>
      <c r="R156" s="76">
        <f t="shared" si="13"/>
        <v>0</v>
      </c>
      <c r="S156" s="76">
        <f t="shared" si="13"/>
        <v>0</v>
      </c>
      <c r="T156" s="93">
        <f t="shared" si="14"/>
        <v>-16</v>
      </c>
      <c r="U156" s="115"/>
    </row>
    <row r="157" spans="1:21" ht="18.75" customHeight="1">
      <c r="A157" s="10"/>
      <c r="B157" s="10"/>
      <c r="C157" s="10"/>
      <c r="D157" s="35" t="str">
        <f>VLOOKUP(E157,'[1]医療機関名(病院）'!$A$2:$B$140,2)</f>
        <v>静岡市立静岡病院</v>
      </c>
      <c r="E157" s="35">
        <v>2214211332</v>
      </c>
      <c r="F157" s="62">
        <f>VLOOKUP(E157,'[1]R５許可・最大使用病床 '!$E$17:$Q$323,8)</f>
        <v>303</v>
      </c>
      <c r="G157" s="76">
        <f>VLOOKUP(E157,'[1]R５許可・最大使用病床 '!$E$17:$Q$323,9)</f>
        <v>194</v>
      </c>
      <c r="H157" s="76">
        <f>VLOOKUP(E157,'[1]R５許可・最大使用病床 '!$E$17:$Q$323,10)</f>
        <v>0</v>
      </c>
      <c r="I157" s="76">
        <f>VLOOKUP(E157,'[1]R５許可・最大使用病床 '!$E$17:$Q$323,11)</f>
        <v>0</v>
      </c>
      <c r="J157" s="93">
        <f t="shared" si="12"/>
        <v>497</v>
      </c>
      <c r="K157" s="62">
        <f>VLOOKUP(E157,'[1]R６許可・最大使用病床'!$E$17:$Q$320,8)</f>
        <v>331</v>
      </c>
      <c r="L157" s="76">
        <f>VLOOKUP(E157,'[1]R６許可・最大使用病床'!$E$17:$Q$320,9)</f>
        <v>151</v>
      </c>
      <c r="M157" s="76">
        <f>VLOOKUP(E157,'[1]R６許可・最大使用病床'!$E$17:$Q$320,10)</f>
        <v>0</v>
      </c>
      <c r="N157" s="76">
        <f>VLOOKUP(E157,'[1]R６許可・最大使用病床'!$E$17:$Q$320,11)</f>
        <v>0</v>
      </c>
      <c r="O157" s="93">
        <f t="shared" si="9"/>
        <v>482</v>
      </c>
      <c r="P157" s="62">
        <f t="shared" si="13"/>
        <v>28</v>
      </c>
      <c r="Q157" s="76">
        <f t="shared" si="13"/>
        <v>-43</v>
      </c>
      <c r="R157" s="76">
        <f t="shared" si="13"/>
        <v>0</v>
      </c>
      <c r="S157" s="76">
        <f t="shared" si="13"/>
        <v>0</v>
      </c>
      <c r="T157" s="93">
        <f t="shared" si="14"/>
        <v>-15</v>
      </c>
      <c r="U157" s="115"/>
    </row>
    <row r="158" spans="1:21" ht="18.75" customHeight="1">
      <c r="A158" s="10"/>
      <c r="B158" s="10"/>
      <c r="C158" s="10"/>
      <c r="D158" s="35" t="str">
        <f>VLOOKUP(E158,'[1]医療機関名(病院）'!$A$2:$B$140,2)</f>
        <v>静岡瀬名病院</v>
      </c>
      <c r="E158" s="35">
        <v>2214110450</v>
      </c>
      <c r="F158" s="62">
        <f>VLOOKUP(E158,'[1]R５許可・最大使用病床 '!$E$17:$Q$323,8)</f>
        <v>0</v>
      </c>
      <c r="G158" s="76">
        <f>VLOOKUP(E158,'[1]R５許可・最大使用病床 '!$E$17:$Q$323,9)</f>
        <v>0</v>
      </c>
      <c r="H158" s="76">
        <f>VLOOKUP(E158,'[1]R５許可・最大使用病床 '!$E$17:$Q$323,10)</f>
        <v>0</v>
      </c>
      <c r="I158" s="76">
        <f>VLOOKUP(E158,'[1]R５許可・最大使用病床 '!$E$17:$Q$323,11)</f>
        <v>60</v>
      </c>
      <c r="J158" s="93">
        <f t="shared" si="12"/>
        <v>60</v>
      </c>
      <c r="K158" s="62">
        <f>VLOOKUP(E158,'[1]R６許可・最大使用病床'!$E$17:$Q$320,8)</f>
        <v>0</v>
      </c>
      <c r="L158" s="76">
        <f>VLOOKUP(E158,'[1]R６許可・最大使用病床'!$E$17:$Q$320,9)</f>
        <v>0</v>
      </c>
      <c r="M158" s="76">
        <f>VLOOKUP(E158,'[1]R６許可・最大使用病床'!$E$17:$Q$320,10)</f>
        <v>0</v>
      </c>
      <c r="N158" s="76">
        <f>VLOOKUP(E158,'[1]R６許可・最大使用病床'!$E$17:$Q$320,11)</f>
        <v>0</v>
      </c>
      <c r="O158" s="93">
        <f t="shared" si="9"/>
        <v>0</v>
      </c>
      <c r="P158" s="62">
        <f t="shared" si="13"/>
        <v>0</v>
      </c>
      <c r="Q158" s="76">
        <f t="shared" si="13"/>
        <v>0</v>
      </c>
      <c r="R158" s="76">
        <f t="shared" si="13"/>
        <v>0</v>
      </c>
      <c r="S158" s="76">
        <f t="shared" si="13"/>
        <v>-60</v>
      </c>
      <c r="T158" s="93">
        <f t="shared" si="14"/>
        <v>-60</v>
      </c>
      <c r="U158" s="115"/>
    </row>
    <row r="159" spans="1:21" ht="18.75" customHeight="1">
      <c r="A159" s="10"/>
      <c r="B159" s="10"/>
      <c r="C159" s="10"/>
      <c r="D159" s="35" t="str">
        <f>VLOOKUP(E159,'[1]医療機関名(病院）'!$A$2:$B$140,2)</f>
        <v>静岡赤十字病院</v>
      </c>
      <c r="E159" s="35">
        <v>2214160075</v>
      </c>
      <c r="F159" s="62">
        <f>VLOOKUP(E159,'[1]R５許可・最大使用病床 '!$E$17:$Q$323,8)</f>
        <v>192</v>
      </c>
      <c r="G159" s="76">
        <f>VLOOKUP(E159,'[1]R５許可・最大使用病床 '!$E$17:$Q$323,9)</f>
        <v>272</v>
      </c>
      <c r="H159" s="76">
        <f>VLOOKUP(E159,'[1]R５許可・最大使用病床 '!$E$17:$Q$323,10)</f>
        <v>0</v>
      </c>
      <c r="I159" s="76">
        <f>VLOOKUP(E159,'[1]R５許可・最大使用病床 '!$E$17:$Q$323,11)</f>
        <v>0</v>
      </c>
      <c r="J159" s="93">
        <f t="shared" si="12"/>
        <v>464</v>
      </c>
      <c r="K159" s="62">
        <f>VLOOKUP(E159,'[1]R６許可・最大使用病床'!$E$17:$Q$320,8)</f>
        <v>156</v>
      </c>
      <c r="L159" s="76">
        <f>VLOOKUP(E159,'[1]R６許可・最大使用病床'!$E$17:$Q$320,9)</f>
        <v>296</v>
      </c>
      <c r="M159" s="76">
        <f>VLOOKUP(E159,'[1]R６許可・最大使用病床'!$E$17:$Q$320,10)</f>
        <v>0</v>
      </c>
      <c r="N159" s="76">
        <f>VLOOKUP(E159,'[1]R６許可・最大使用病床'!$E$17:$Q$320,11)</f>
        <v>0</v>
      </c>
      <c r="O159" s="93">
        <f t="shared" si="9"/>
        <v>452</v>
      </c>
      <c r="P159" s="62">
        <f t="shared" si="13"/>
        <v>-36</v>
      </c>
      <c r="Q159" s="76">
        <f t="shared" si="13"/>
        <v>24</v>
      </c>
      <c r="R159" s="76">
        <f t="shared" si="13"/>
        <v>0</v>
      </c>
      <c r="S159" s="76">
        <f t="shared" si="13"/>
        <v>0</v>
      </c>
      <c r="T159" s="93">
        <f t="shared" si="14"/>
        <v>-12</v>
      </c>
      <c r="U159" s="115"/>
    </row>
    <row r="160" spans="1:21" ht="18.75" customHeight="1">
      <c r="A160" s="10"/>
      <c r="B160" s="10"/>
      <c r="C160" s="10"/>
      <c r="D160" s="35" t="str">
        <f>VLOOKUP(E160,'[1]医療機関名(病院）'!$A$2:$B$140,2)</f>
        <v>医療法人社団 清明会 静岡富沢病院</v>
      </c>
      <c r="E160" s="35">
        <v>2214211225</v>
      </c>
      <c r="F160" s="62">
        <f>VLOOKUP(E160,'[1]R５許可・最大使用病床 '!$E$17:$Q$323,8)</f>
        <v>0</v>
      </c>
      <c r="G160" s="76">
        <f>VLOOKUP(E160,'[1]R５許可・最大使用病床 '!$E$17:$Q$323,9)</f>
        <v>0</v>
      </c>
      <c r="H160" s="76">
        <f>VLOOKUP(E160,'[1]R５許可・最大使用病床 '!$E$17:$Q$323,10)</f>
        <v>0</v>
      </c>
      <c r="I160" s="76">
        <f>VLOOKUP(E160,'[1]R５許可・最大使用病床 '!$E$17:$Q$323,11)</f>
        <v>228</v>
      </c>
      <c r="J160" s="93">
        <f t="shared" si="12"/>
        <v>228</v>
      </c>
      <c r="K160" s="62">
        <f>VLOOKUP(E160,'[1]R６許可・最大使用病床'!$E$17:$Q$320,8)</f>
        <v>0</v>
      </c>
      <c r="L160" s="76">
        <f>VLOOKUP(E160,'[1]R６許可・最大使用病床'!$E$17:$Q$320,9)</f>
        <v>0</v>
      </c>
      <c r="M160" s="76">
        <f>VLOOKUP(E160,'[1]R６許可・最大使用病床'!$E$17:$Q$320,10)</f>
        <v>0</v>
      </c>
      <c r="N160" s="76">
        <f>VLOOKUP(E160,'[1]R６許可・最大使用病床'!$E$17:$Q$320,11)</f>
        <v>214</v>
      </c>
      <c r="O160" s="93">
        <f t="shared" si="9"/>
        <v>214</v>
      </c>
      <c r="P160" s="62">
        <f t="shared" si="13"/>
        <v>0</v>
      </c>
      <c r="Q160" s="76">
        <f t="shared" si="13"/>
        <v>0</v>
      </c>
      <c r="R160" s="76">
        <f t="shared" si="13"/>
        <v>0</v>
      </c>
      <c r="S160" s="76">
        <f t="shared" si="13"/>
        <v>-14</v>
      </c>
      <c r="T160" s="93">
        <f t="shared" si="14"/>
        <v>-14</v>
      </c>
      <c r="U160" s="115"/>
    </row>
    <row r="161" spans="1:21" ht="18.75" customHeight="1">
      <c r="A161" s="10"/>
      <c r="B161" s="10"/>
      <c r="C161" s="10"/>
      <c r="D161" s="35" t="str">
        <f>VLOOKUP(E161,'[1]医療機関名(病院）'!$A$2:$B$140,2)</f>
        <v>静清リハビリテーション病院</v>
      </c>
      <c r="E161" s="35">
        <v>2214210243</v>
      </c>
      <c r="F161" s="62">
        <f>VLOOKUP(E161,'[1]R５許可・最大使用病床 '!$E$17:$Q$323,8)</f>
        <v>0</v>
      </c>
      <c r="G161" s="76">
        <f>VLOOKUP(E161,'[1]R５許可・最大使用病床 '!$E$17:$Q$323,9)</f>
        <v>0</v>
      </c>
      <c r="H161" s="76">
        <f>VLOOKUP(E161,'[1]R５許可・最大使用病床 '!$E$17:$Q$323,10)</f>
        <v>250</v>
      </c>
      <c r="I161" s="76">
        <f>VLOOKUP(E161,'[1]R５許可・最大使用病床 '!$E$17:$Q$323,11)</f>
        <v>0</v>
      </c>
      <c r="J161" s="93">
        <f t="shared" si="12"/>
        <v>250</v>
      </c>
      <c r="K161" s="62">
        <f>VLOOKUP(E161,'[1]R６許可・最大使用病床'!$E$17:$Q$320,8)</f>
        <v>0</v>
      </c>
      <c r="L161" s="76">
        <f>VLOOKUP(E161,'[1]R６許可・最大使用病床'!$E$17:$Q$320,9)</f>
        <v>0</v>
      </c>
      <c r="M161" s="76">
        <f>VLOOKUP(E161,'[1]R６許可・最大使用病床'!$E$17:$Q$320,10)</f>
        <v>250</v>
      </c>
      <c r="N161" s="76">
        <f>VLOOKUP(E161,'[1]R６許可・最大使用病床'!$E$17:$Q$320,11)</f>
        <v>0</v>
      </c>
      <c r="O161" s="93">
        <f t="shared" si="9"/>
        <v>250</v>
      </c>
      <c r="P161" s="62">
        <f t="shared" si="13"/>
        <v>0</v>
      </c>
      <c r="Q161" s="76">
        <f t="shared" si="13"/>
        <v>0</v>
      </c>
      <c r="R161" s="76">
        <f t="shared" si="13"/>
        <v>0</v>
      </c>
      <c r="S161" s="76">
        <f t="shared" si="13"/>
        <v>0</v>
      </c>
      <c r="T161" s="93">
        <f t="shared" si="14"/>
        <v>0</v>
      </c>
      <c r="U161" s="115"/>
    </row>
    <row r="162" spans="1:21" ht="18.75" customHeight="1">
      <c r="A162" s="10"/>
      <c r="B162" s="10"/>
      <c r="C162" s="10"/>
      <c r="D162" s="36" t="str">
        <f>VLOOKUP(E162,'[1]医療機関名(病院）'!$A$2:$B$140,2)</f>
        <v>独立行政法人国立病院機構静岡てんかん・神経医療センター</v>
      </c>
      <c r="E162" s="36">
        <v>2219810096</v>
      </c>
      <c r="F162" s="58">
        <f>VLOOKUP(E162,'[1]R５許可・最大使用病床 '!$E$17:$Q$323,8)</f>
        <v>0</v>
      </c>
      <c r="G162" s="72">
        <f>VLOOKUP(E162,'[1]R５許可・最大使用病床 '!$E$17:$Q$323,9)</f>
        <v>103</v>
      </c>
      <c r="H162" s="72">
        <f>VLOOKUP(E162,'[1]R５許可・最大使用病床 '!$E$17:$Q$323,10)</f>
        <v>27</v>
      </c>
      <c r="I162" s="72">
        <f>VLOOKUP(E162,'[1]R５許可・最大使用病床 '!$E$17:$Q$323,11)</f>
        <v>199</v>
      </c>
      <c r="J162" s="89">
        <f t="shared" si="12"/>
        <v>329</v>
      </c>
      <c r="K162" s="58">
        <f>VLOOKUP(E162,'[1]R６許可・最大使用病床'!$E$17:$Q$320,8)</f>
        <v>0</v>
      </c>
      <c r="L162" s="72">
        <f>VLOOKUP(E162,'[1]R６許可・最大使用病床'!$E$17:$Q$320,9)</f>
        <v>124</v>
      </c>
      <c r="M162" s="72">
        <f>VLOOKUP(E162,'[1]R６許可・最大使用病床'!$E$17:$Q$320,10)</f>
        <v>0</v>
      </c>
      <c r="N162" s="72">
        <f>VLOOKUP(E162,'[1]R６許可・最大使用病床'!$E$17:$Q$320,11)</f>
        <v>201</v>
      </c>
      <c r="O162" s="89">
        <f t="shared" si="9"/>
        <v>325</v>
      </c>
      <c r="P162" s="58">
        <f t="shared" si="13"/>
        <v>0</v>
      </c>
      <c r="Q162" s="72">
        <f t="shared" si="13"/>
        <v>21</v>
      </c>
      <c r="R162" s="72">
        <f t="shared" si="13"/>
        <v>-27</v>
      </c>
      <c r="S162" s="72">
        <f t="shared" si="13"/>
        <v>2</v>
      </c>
      <c r="T162" s="89">
        <f t="shared" si="14"/>
        <v>-4</v>
      </c>
      <c r="U162" s="115"/>
    </row>
    <row r="163" spans="1:21" ht="18.75" customHeight="1">
      <c r="A163" s="10"/>
      <c r="B163" s="10"/>
      <c r="C163" s="12" t="s">
        <v>33</v>
      </c>
      <c r="D163" s="34" t="str">
        <f>VLOOKUP(E163,'[1]医療機関名(病院）'!$A$2:$B$140,2)</f>
        <v>医療法人社団宝徳会 小鹿病院</v>
      </c>
      <c r="E163" s="34">
        <v>2214111730</v>
      </c>
      <c r="F163" s="59">
        <f>VLOOKUP(E163,'[1]R５許可・最大使用病床 '!$E$17:$Q$323,8)</f>
        <v>0</v>
      </c>
      <c r="G163" s="73">
        <f>VLOOKUP(E163,'[1]R５許可・最大使用病床 '!$E$17:$Q$323,9)</f>
        <v>0</v>
      </c>
      <c r="H163" s="73">
        <f>VLOOKUP(E163,'[1]R５許可・最大使用病床 '!$E$17:$Q$323,10)</f>
        <v>0</v>
      </c>
      <c r="I163" s="73">
        <f>VLOOKUP(E163,'[1]R５許可・最大使用病床 '!$E$17:$Q$323,11)</f>
        <v>142</v>
      </c>
      <c r="J163" s="88">
        <f t="shared" si="12"/>
        <v>142</v>
      </c>
      <c r="K163" s="59">
        <f>VLOOKUP(E163,'[1]R６許可・最大使用病床'!$E$17:$Q$320,8)</f>
        <v>0</v>
      </c>
      <c r="L163" s="73">
        <f>VLOOKUP(E163,'[1]R６許可・最大使用病床'!$E$17:$Q$320,9)</f>
        <v>0</v>
      </c>
      <c r="M163" s="73">
        <f>VLOOKUP(E163,'[1]R６許可・最大使用病床'!$E$17:$Q$320,10)</f>
        <v>0</v>
      </c>
      <c r="N163" s="73">
        <f>VLOOKUP(E163,'[1]R６許可・最大使用病床'!$E$17:$Q$320,11)</f>
        <v>142</v>
      </c>
      <c r="O163" s="88">
        <f t="shared" si="9"/>
        <v>142</v>
      </c>
      <c r="P163" s="59">
        <f t="shared" si="13"/>
        <v>0</v>
      </c>
      <c r="Q163" s="73">
        <f t="shared" si="13"/>
        <v>0</v>
      </c>
      <c r="R163" s="73">
        <f t="shared" si="13"/>
        <v>0</v>
      </c>
      <c r="S163" s="73">
        <f t="shared" si="13"/>
        <v>0</v>
      </c>
      <c r="T163" s="88">
        <f t="shared" si="14"/>
        <v>0</v>
      </c>
      <c r="U163" s="115"/>
    </row>
    <row r="164" spans="1:21" ht="18.75" customHeight="1">
      <c r="A164" s="10"/>
      <c r="B164" s="10"/>
      <c r="C164" s="10"/>
      <c r="D164" s="35" t="str">
        <f>VLOOKUP(E164,'[1]医療機関名(病院）'!$A$2:$B$140,2)</f>
        <v>静岡済生会総合病院</v>
      </c>
      <c r="E164" s="35">
        <v>2214160042</v>
      </c>
      <c r="F164" s="62">
        <f>VLOOKUP(E164,'[1]R５許可・最大使用病床 '!$E$17:$Q$323,8)</f>
        <v>155</v>
      </c>
      <c r="G164" s="76">
        <f>VLOOKUP(E164,'[1]R５許可・最大使用病床 '!$E$17:$Q$323,9)</f>
        <v>358</v>
      </c>
      <c r="H164" s="76">
        <f>VLOOKUP(E164,'[1]R５許可・最大使用病床 '!$E$17:$Q$323,10)</f>
        <v>0</v>
      </c>
      <c r="I164" s="76">
        <f>VLOOKUP(E164,'[1]R５許可・最大使用病床 '!$E$17:$Q$323,11)</f>
        <v>45</v>
      </c>
      <c r="J164" s="93">
        <f t="shared" si="12"/>
        <v>558</v>
      </c>
      <c r="K164" s="62">
        <f>VLOOKUP(E164,'[1]R６許可・最大使用病床'!$E$17:$Q$320,8)</f>
        <v>150</v>
      </c>
      <c r="L164" s="76">
        <f>VLOOKUP(E164,'[1]R６許可・最大使用病床'!$E$17:$Q$320,9)</f>
        <v>330</v>
      </c>
      <c r="M164" s="76">
        <f>VLOOKUP(E164,'[1]R６許可・最大使用病床'!$E$17:$Q$320,10)</f>
        <v>0</v>
      </c>
      <c r="N164" s="76">
        <f>VLOOKUP(E164,'[1]R６許可・最大使用病床'!$E$17:$Q$320,11)</f>
        <v>39</v>
      </c>
      <c r="O164" s="93">
        <f t="shared" si="9"/>
        <v>519</v>
      </c>
      <c r="P164" s="62">
        <f t="shared" si="13"/>
        <v>-5</v>
      </c>
      <c r="Q164" s="76">
        <f t="shared" si="13"/>
        <v>-28</v>
      </c>
      <c r="R164" s="76">
        <f t="shared" si="13"/>
        <v>0</v>
      </c>
      <c r="S164" s="76">
        <f t="shared" si="13"/>
        <v>-6</v>
      </c>
      <c r="T164" s="93">
        <f t="shared" si="14"/>
        <v>-39</v>
      </c>
      <c r="U164" s="115"/>
    </row>
    <row r="165" spans="1:21" ht="18.75" customHeight="1">
      <c r="A165" s="10"/>
      <c r="B165" s="10"/>
      <c r="C165" s="10"/>
      <c r="D165" s="35" t="str">
        <f>VLOOKUP(E165,'[1]医療機関名(病院）'!$A$2:$B$140,2)</f>
        <v>医療法人徳洲会　静岡徳洲会病院</v>
      </c>
      <c r="E165" s="35">
        <v>2214210250</v>
      </c>
      <c r="F165" s="62">
        <f>VLOOKUP(E165,'[1]R５許可・最大使用病床 '!$E$17:$Q$323,8)</f>
        <v>30</v>
      </c>
      <c r="G165" s="76">
        <f>VLOOKUP(E165,'[1]R５許可・最大使用病床 '!$E$17:$Q$323,9)</f>
        <v>96</v>
      </c>
      <c r="H165" s="76">
        <f>VLOOKUP(E165,'[1]R５許可・最大使用病床 '!$E$17:$Q$323,10)</f>
        <v>35</v>
      </c>
      <c r="I165" s="76">
        <f>VLOOKUP(E165,'[1]R５許可・最大使用病床 '!$E$17:$Q$323,11)</f>
        <v>144</v>
      </c>
      <c r="J165" s="93">
        <f t="shared" si="12"/>
        <v>305</v>
      </c>
      <c r="K165" s="62">
        <f>VLOOKUP(E165,'[1]R６許可・最大使用病床'!$E$17:$Q$320,8)</f>
        <v>0</v>
      </c>
      <c r="L165" s="76">
        <f>VLOOKUP(E165,'[1]R６許可・最大使用病床'!$E$17:$Q$320,9)</f>
        <v>100</v>
      </c>
      <c r="M165" s="76">
        <f>VLOOKUP(E165,'[1]R６許可・最大使用病床'!$E$17:$Q$320,10)</f>
        <v>60</v>
      </c>
      <c r="N165" s="76">
        <f>VLOOKUP(E165,'[1]R６許可・最大使用病床'!$E$17:$Q$320,11)</f>
        <v>155</v>
      </c>
      <c r="O165" s="93">
        <f t="shared" si="9"/>
        <v>315</v>
      </c>
      <c r="P165" s="62">
        <f t="shared" si="13"/>
        <v>-30</v>
      </c>
      <c r="Q165" s="76">
        <f t="shared" si="13"/>
        <v>4</v>
      </c>
      <c r="R165" s="76">
        <f t="shared" si="13"/>
        <v>25</v>
      </c>
      <c r="S165" s="76">
        <f t="shared" si="13"/>
        <v>11</v>
      </c>
      <c r="T165" s="93">
        <f t="shared" si="14"/>
        <v>10</v>
      </c>
      <c r="U165" s="115"/>
    </row>
    <row r="166" spans="1:21" ht="18.75" customHeight="1">
      <c r="A166" s="10"/>
      <c r="B166" s="10"/>
      <c r="C166" s="10"/>
      <c r="D166" s="36" t="str">
        <f>VLOOKUP(E166,'[1]医療機関名(病院）'!$A$2:$B$140,2)</f>
        <v>白萩病院</v>
      </c>
      <c r="E166" s="36">
        <v>2214210060</v>
      </c>
      <c r="F166" s="58">
        <f>VLOOKUP(E166,'[1]R５許可・最大使用病床 '!$E$17:$Q$323,8)</f>
        <v>0</v>
      </c>
      <c r="G166" s="72">
        <f>VLOOKUP(E166,'[1]R５許可・最大使用病床 '!$E$17:$Q$323,9)</f>
        <v>0</v>
      </c>
      <c r="H166" s="72">
        <f>VLOOKUP(E166,'[1]R５許可・最大使用病床 '!$E$17:$Q$323,10)</f>
        <v>57</v>
      </c>
      <c r="I166" s="72">
        <f>VLOOKUP(E166,'[1]R５許可・最大使用病床 '!$E$17:$Q$323,11)</f>
        <v>58</v>
      </c>
      <c r="J166" s="89">
        <f t="shared" si="12"/>
        <v>115</v>
      </c>
      <c r="K166" s="58">
        <f>VLOOKUP(E166,'[1]R６許可・最大使用病床'!$E$17:$Q$320,8)</f>
        <v>0</v>
      </c>
      <c r="L166" s="72">
        <f>VLOOKUP(E166,'[1]R６許可・最大使用病床'!$E$17:$Q$320,9)</f>
        <v>0</v>
      </c>
      <c r="M166" s="72">
        <f>VLOOKUP(E166,'[1]R６許可・最大使用病床'!$E$17:$Q$320,10)</f>
        <v>60</v>
      </c>
      <c r="N166" s="72">
        <f>VLOOKUP(E166,'[1]R６許可・最大使用病床'!$E$17:$Q$320,11)</f>
        <v>60</v>
      </c>
      <c r="O166" s="89">
        <f t="shared" si="9"/>
        <v>120</v>
      </c>
      <c r="P166" s="58">
        <f t="shared" si="13"/>
        <v>0</v>
      </c>
      <c r="Q166" s="72">
        <f t="shared" si="13"/>
        <v>0</v>
      </c>
      <c r="R166" s="72">
        <f t="shared" si="13"/>
        <v>3</v>
      </c>
      <c r="S166" s="72">
        <f t="shared" si="13"/>
        <v>2</v>
      </c>
      <c r="T166" s="89">
        <f t="shared" si="14"/>
        <v>5</v>
      </c>
      <c r="U166" s="115"/>
    </row>
    <row r="167" spans="1:21" ht="18.75" customHeight="1">
      <c r="A167" s="10"/>
      <c r="B167" s="10"/>
      <c r="C167" s="12" t="s">
        <v>0</v>
      </c>
      <c r="D167" s="34" t="str">
        <f>VLOOKUP(E167,'[1]医療機関名(病院）'!$A$2:$B$140,2)</f>
        <v>ＪＡ静岡厚生連清水厚生病院</v>
      </c>
      <c r="E167" s="34">
        <v>2213210137</v>
      </c>
      <c r="F167" s="59">
        <f>VLOOKUP(E167,'[1]R５許可・最大使用病床 '!$E$17:$Q$323,8)</f>
        <v>0</v>
      </c>
      <c r="G167" s="73">
        <f>VLOOKUP(E167,'[1]R５許可・最大使用病床 '!$E$17:$Q$323,9)</f>
        <v>78</v>
      </c>
      <c r="H167" s="73">
        <f>VLOOKUP(E167,'[1]R５許可・最大使用病床 '!$E$17:$Q$323,10)</f>
        <v>52</v>
      </c>
      <c r="I167" s="73">
        <f>VLOOKUP(E167,'[1]R５許可・最大使用病床 '!$E$17:$Q$323,11)</f>
        <v>0</v>
      </c>
      <c r="J167" s="88">
        <f t="shared" si="12"/>
        <v>130</v>
      </c>
      <c r="K167" s="59">
        <f>VLOOKUP(E167,'[1]R６許可・最大使用病床'!$E$17:$Q$320,8)</f>
        <v>0</v>
      </c>
      <c r="L167" s="73">
        <f>VLOOKUP(E167,'[1]R６許可・最大使用病床'!$E$17:$Q$320,9)</f>
        <v>92</v>
      </c>
      <c r="M167" s="73">
        <f>VLOOKUP(E167,'[1]R６許可・最大使用病床'!$E$17:$Q$320,10)</f>
        <v>56</v>
      </c>
      <c r="N167" s="73">
        <f>VLOOKUP(E167,'[1]R６許可・最大使用病床'!$E$17:$Q$320,11)</f>
        <v>0</v>
      </c>
      <c r="O167" s="88">
        <f t="shared" si="9"/>
        <v>148</v>
      </c>
      <c r="P167" s="59">
        <f t="shared" si="13"/>
        <v>0</v>
      </c>
      <c r="Q167" s="73">
        <f t="shared" si="13"/>
        <v>14</v>
      </c>
      <c r="R167" s="73">
        <f t="shared" si="13"/>
        <v>4</v>
      </c>
      <c r="S167" s="73">
        <f t="shared" si="13"/>
        <v>0</v>
      </c>
      <c r="T167" s="88">
        <f t="shared" si="14"/>
        <v>18</v>
      </c>
      <c r="U167" s="115"/>
    </row>
    <row r="168" spans="1:21" ht="18.75" customHeight="1">
      <c r="A168" s="10"/>
      <c r="B168" s="10"/>
      <c r="C168" s="10"/>
      <c r="D168" s="35" t="str">
        <f>VLOOKUP(E168,'[1]医療機関名(病院）'!$A$2:$B$140,2)</f>
        <v>医療法人社団健寿会 山の上病院</v>
      </c>
      <c r="E168" s="35">
        <v>2213210301</v>
      </c>
      <c r="F168" s="62">
        <f>VLOOKUP(E168,'[1]R５許可・最大使用病床 '!$E$17:$Q$323,8)</f>
        <v>0</v>
      </c>
      <c r="G168" s="76">
        <f>VLOOKUP(E168,'[1]R５許可・最大使用病床 '!$E$17:$Q$323,9)</f>
        <v>0</v>
      </c>
      <c r="H168" s="76">
        <f>VLOOKUP(E168,'[1]R５許可・最大使用病床 '!$E$17:$Q$323,10)</f>
        <v>47</v>
      </c>
      <c r="I168" s="76">
        <f>VLOOKUP(E168,'[1]R５許可・最大使用病床 '!$E$17:$Q$323,11)</f>
        <v>322</v>
      </c>
      <c r="J168" s="93">
        <f t="shared" si="12"/>
        <v>369</v>
      </c>
      <c r="K168" s="62">
        <f>VLOOKUP(E168,'[1]R６許可・最大使用病床'!$E$17:$Q$320,8)</f>
        <v>0</v>
      </c>
      <c r="L168" s="76">
        <f>VLOOKUP(E168,'[1]R６許可・最大使用病床'!$E$17:$Q$320,9)</f>
        <v>0</v>
      </c>
      <c r="M168" s="76">
        <f>VLOOKUP(E168,'[1]R６許可・最大使用病床'!$E$17:$Q$320,10)</f>
        <v>47</v>
      </c>
      <c r="N168" s="76">
        <f>VLOOKUP(E168,'[1]R６許可・最大使用病床'!$E$17:$Q$320,11)</f>
        <v>322</v>
      </c>
      <c r="O168" s="93">
        <f t="shared" si="9"/>
        <v>369</v>
      </c>
      <c r="P168" s="62">
        <f t="shared" si="13"/>
        <v>0</v>
      </c>
      <c r="Q168" s="76">
        <f t="shared" si="13"/>
        <v>0</v>
      </c>
      <c r="R168" s="76">
        <f t="shared" si="13"/>
        <v>0</v>
      </c>
      <c r="S168" s="76">
        <f t="shared" si="13"/>
        <v>0</v>
      </c>
      <c r="T168" s="93">
        <f t="shared" si="14"/>
        <v>0</v>
      </c>
      <c r="U168" s="115"/>
    </row>
    <row r="169" spans="1:21" ht="18.75" customHeight="1">
      <c r="A169" s="10"/>
      <c r="B169" s="10"/>
      <c r="C169" s="10"/>
      <c r="D169" s="35" t="str">
        <f>VLOOKUP(E169,'[1]医療機関名(病院）'!$A$2:$B$140,2)</f>
        <v>清水富士山病院</v>
      </c>
      <c r="E169" s="35">
        <v>2214211167</v>
      </c>
      <c r="F169" s="62">
        <f>VLOOKUP(E169,'[1]R５許可・最大使用病床 '!$E$17:$Q$323,8)</f>
        <v>0</v>
      </c>
      <c r="G169" s="76">
        <f>VLOOKUP(E169,'[1]R５許可・最大使用病床 '!$E$17:$Q$323,9)</f>
        <v>0</v>
      </c>
      <c r="H169" s="76">
        <f>VLOOKUP(E169,'[1]R５許可・最大使用病床 '!$E$17:$Q$323,10)</f>
        <v>20</v>
      </c>
      <c r="I169" s="76">
        <f>VLOOKUP(E169,'[1]R５許可・最大使用病床 '!$E$17:$Q$323,11)</f>
        <v>100</v>
      </c>
      <c r="J169" s="93">
        <f t="shared" si="12"/>
        <v>120</v>
      </c>
      <c r="K169" s="62">
        <f>VLOOKUP(E169,'[1]R６許可・最大使用病床'!$E$17:$Q$320,8)</f>
        <v>0</v>
      </c>
      <c r="L169" s="76">
        <f>VLOOKUP(E169,'[1]R６許可・最大使用病床'!$E$17:$Q$320,9)</f>
        <v>0</v>
      </c>
      <c r="M169" s="76">
        <f>VLOOKUP(E169,'[1]R６許可・最大使用病床'!$E$17:$Q$320,10)</f>
        <v>16</v>
      </c>
      <c r="N169" s="76">
        <f>VLOOKUP(E169,'[1]R６許可・最大使用病床'!$E$17:$Q$320,11)</f>
        <v>100</v>
      </c>
      <c r="O169" s="93">
        <f t="shared" si="9"/>
        <v>116</v>
      </c>
      <c r="P169" s="62">
        <f t="shared" si="13"/>
        <v>0</v>
      </c>
      <c r="Q169" s="76">
        <f t="shared" si="13"/>
        <v>0</v>
      </c>
      <c r="R169" s="76">
        <f t="shared" si="13"/>
        <v>-4</v>
      </c>
      <c r="S169" s="76">
        <f t="shared" si="13"/>
        <v>0</v>
      </c>
      <c r="T169" s="93">
        <f t="shared" si="14"/>
        <v>-4</v>
      </c>
      <c r="U169" s="115"/>
    </row>
    <row r="170" spans="1:21" ht="18.75" customHeight="1">
      <c r="A170" s="10"/>
      <c r="B170" s="10"/>
      <c r="C170" s="10"/>
      <c r="D170" s="35" t="str">
        <f>VLOOKUP(E170,'[1]医療機関名(病院）'!$A$2:$B$140,2)</f>
        <v>静岡市立清水病院</v>
      </c>
      <c r="E170" s="35">
        <v>2214210029</v>
      </c>
      <c r="F170" s="62">
        <f>VLOOKUP(E170,'[1]R５許可・最大使用病床 '!$E$17:$Q$323,8)</f>
        <v>6</v>
      </c>
      <c r="G170" s="76">
        <f>VLOOKUP(E170,'[1]R５許可・最大使用病床 '!$E$17:$Q$323,9)</f>
        <v>345</v>
      </c>
      <c r="H170" s="76">
        <f>VLOOKUP(E170,'[1]R５許可・最大使用病床 '!$E$17:$Q$323,10)</f>
        <v>44</v>
      </c>
      <c r="I170" s="76">
        <f>VLOOKUP(E170,'[1]R５許可・最大使用病床 '!$E$17:$Q$323,11)</f>
        <v>0</v>
      </c>
      <c r="J170" s="93">
        <f t="shared" si="12"/>
        <v>395</v>
      </c>
      <c r="K170" s="62">
        <f>VLOOKUP(E170,'[1]R６許可・最大使用病床'!$E$17:$Q$320,8)</f>
        <v>6</v>
      </c>
      <c r="L170" s="76">
        <f>VLOOKUP(E170,'[1]R６許可・最大使用病床'!$E$17:$Q$320,9)</f>
        <v>316</v>
      </c>
      <c r="M170" s="76">
        <f>VLOOKUP(E170,'[1]R６許可・最大使用病床'!$E$17:$Q$320,10)</f>
        <v>44</v>
      </c>
      <c r="N170" s="76">
        <f>VLOOKUP(E170,'[1]R６許可・最大使用病床'!$E$17:$Q$320,11)</f>
        <v>0</v>
      </c>
      <c r="O170" s="93">
        <f t="shared" si="9"/>
        <v>366</v>
      </c>
      <c r="P170" s="62">
        <f t="shared" si="13"/>
        <v>0</v>
      </c>
      <c r="Q170" s="76">
        <f t="shared" si="13"/>
        <v>-29</v>
      </c>
      <c r="R170" s="76">
        <f t="shared" si="13"/>
        <v>0</v>
      </c>
      <c r="S170" s="76">
        <f t="shared" si="13"/>
        <v>0</v>
      </c>
      <c r="T170" s="93">
        <f t="shared" si="14"/>
        <v>-29</v>
      </c>
      <c r="U170" s="115"/>
    </row>
    <row r="171" spans="1:21" ht="18.75" customHeight="1">
      <c r="A171" s="10"/>
      <c r="B171" s="10"/>
      <c r="C171" s="10"/>
      <c r="D171" s="36" t="str">
        <f>VLOOKUP(E171,'[1]医療機関名(病院）'!$A$2:$B$140,2)</f>
        <v>独立行政法人地域医療機能推進機構 桜ヶ丘病院</v>
      </c>
      <c r="E171" s="36">
        <v>2213260108</v>
      </c>
      <c r="F171" s="58">
        <f>VLOOKUP(E171,'[1]R５許可・最大使用病床 '!$E$17:$Q$323,8)</f>
        <v>0</v>
      </c>
      <c r="G171" s="72">
        <f>VLOOKUP(E171,'[1]R５許可・最大使用病床 '!$E$17:$Q$323,9)</f>
        <v>92</v>
      </c>
      <c r="H171" s="72">
        <f>VLOOKUP(E171,'[1]R５許可・最大使用病床 '!$E$17:$Q$323,10)</f>
        <v>58</v>
      </c>
      <c r="I171" s="72">
        <f>VLOOKUP(E171,'[1]R５許可・最大使用病床 '!$E$17:$Q$323,11)</f>
        <v>0</v>
      </c>
      <c r="J171" s="89">
        <f t="shared" si="12"/>
        <v>150</v>
      </c>
      <c r="K171" s="58">
        <f>VLOOKUP(E171,'[1]R６許可・最大使用病床'!$E$17:$Q$320,8)</f>
        <v>0</v>
      </c>
      <c r="L171" s="72">
        <f>VLOOKUP(E171,'[1]R６許可・最大使用病床'!$E$17:$Q$320,9)</f>
        <v>94</v>
      </c>
      <c r="M171" s="72">
        <f>VLOOKUP(E171,'[1]R６許可・最大使用病床'!$E$17:$Q$320,10)</f>
        <v>59</v>
      </c>
      <c r="N171" s="72">
        <f>VLOOKUP(E171,'[1]R６許可・最大使用病床'!$E$17:$Q$320,11)</f>
        <v>0</v>
      </c>
      <c r="O171" s="89">
        <f t="shared" si="9"/>
        <v>153</v>
      </c>
      <c r="P171" s="58">
        <f t="shared" si="13"/>
        <v>0</v>
      </c>
      <c r="Q171" s="72">
        <f t="shared" si="13"/>
        <v>2</v>
      </c>
      <c r="R171" s="72">
        <f t="shared" si="13"/>
        <v>1</v>
      </c>
      <c r="S171" s="72">
        <f t="shared" si="13"/>
        <v>0</v>
      </c>
      <c r="T171" s="89">
        <f t="shared" si="14"/>
        <v>3</v>
      </c>
      <c r="U171" s="115"/>
    </row>
    <row r="172" spans="1:21" ht="18.75" customHeight="1">
      <c r="A172" s="10"/>
      <c r="B172" s="15" t="s">
        <v>41</v>
      </c>
      <c r="C172" s="20"/>
      <c r="D172" s="33"/>
      <c r="E172" s="50"/>
      <c r="F172" s="61">
        <f>SUM(F150:F171)</f>
        <v>1399</v>
      </c>
      <c r="G172" s="75">
        <f>SUM(G150:G171)</f>
        <v>1854</v>
      </c>
      <c r="H172" s="75">
        <f>SUM(H150:H171)</f>
        <v>833</v>
      </c>
      <c r="I172" s="75">
        <f>SUM(I150:I171)</f>
        <v>1592</v>
      </c>
      <c r="J172" s="92">
        <f t="shared" si="12"/>
        <v>5678</v>
      </c>
      <c r="K172" s="61">
        <f>SUM(K150:K171)</f>
        <v>1357</v>
      </c>
      <c r="L172" s="75">
        <f>SUM(L150:L171)</f>
        <v>1811</v>
      </c>
      <c r="M172" s="75">
        <f>SUM(M150:M171)</f>
        <v>889</v>
      </c>
      <c r="N172" s="75">
        <f>SUM(N150:N171)</f>
        <v>1470</v>
      </c>
      <c r="O172" s="104">
        <f t="shared" si="9"/>
        <v>5527</v>
      </c>
      <c r="P172" s="61">
        <f t="shared" si="13"/>
        <v>-42</v>
      </c>
      <c r="Q172" s="75">
        <f t="shared" si="13"/>
        <v>-43</v>
      </c>
      <c r="R172" s="75">
        <f t="shared" si="13"/>
        <v>56</v>
      </c>
      <c r="S172" s="75">
        <f t="shared" si="13"/>
        <v>-122</v>
      </c>
      <c r="T172" s="92">
        <f t="shared" si="14"/>
        <v>-151</v>
      </c>
      <c r="U172" s="115"/>
    </row>
    <row r="173" spans="1:21" ht="18.75" customHeight="1">
      <c r="A173" s="10"/>
      <c r="B173" s="12" t="s">
        <v>11</v>
      </c>
      <c r="C173" s="12" t="s">
        <v>19</v>
      </c>
      <c r="D173" s="34" t="str">
        <f>VLOOKUP(E173,'[1]医療機関名（診療所）'!$A$2:$B$138,2)</f>
        <v>イイダ眼科医院</v>
      </c>
      <c r="E173" s="34">
        <v>2214106045</v>
      </c>
      <c r="F173" s="59">
        <f>VLOOKUP(E173,'[1]R５許可・最大使用病床 '!$E$17:$Q$323,8)</f>
        <v>0</v>
      </c>
      <c r="G173" s="73">
        <f>VLOOKUP(E173,'[1]R５許可・最大使用病床 '!$E$17:$Q$323,9)</f>
        <v>5</v>
      </c>
      <c r="H173" s="73">
        <f>VLOOKUP(E173,'[1]R５許可・最大使用病床 '!$E$17:$Q$323,10)</f>
        <v>0</v>
      </c>
      <c r="I173" s="73">
        <f>VLOOKUP(E173,'[1]R５許可・最大使用病床 '!$E$17:$Q$323,11)</f>
        <v>0</v>
      </c>
      <c r="J173" s="88">
        <f t="shared" si="12"/>
        <v>5</v>
      </c>
      <c r="K173" s="59">
        <f>VLOOKUP(E173,'[1]R６許可・最大使用病床'!$E$17:$Q$320,8)</f>
        <v>0</v>
      </c>
      <c r="L173" s="73">
        <f>VLOOKUP(E173,'[1]R６許可・最大使用病床'!$E$17:$Q$320,9)</f>
        <v>0</v>
      </c>
      <c r="M173" s="73">
        <f>VLOOKUP(E173,'[1]R６許可・最大使用病床'!$E$17:$Q$320,10)</f>
        <v>0</v>
      </c>
      <c r="N173" s="73">
        <f>VLOOKUP(E173,'[1]R６許可・最大使用病床'!$E$17:$Q$320,11)</f>
        <v>0</v>
      </c>
      <c r="O173" s="88">
        <f t="shared" si="9"/>
        <v>0</v>
      </c>
      <c r="P173" s="59">
        <f t="shared" si="13"/>
        <v>0</v>
      </c>
      <c r="Q173" s="73">
        <f t="shared" si="13"/>
        <v>-5</v>
      </c>
      <c r="R173" s="73">
        <f t="shared" si="13"/>
        <v>0</v>
      </c>
      <c r="S173" s="73">
        <f t="shared" si="13"/>
        <v>0</v>
      </c>
      <c r="T173" s="88">
        <f t="shared" si="14"/>
        <v>-5</v>
      </c>
      <c r="U173" s="115"/>
    </row>
    <row r="174" spans="1:21" s="1" customFormat="1" ht="18.75" customHeight="1">
      <c r="A174" s="10"/>
      <c r="B174" s="10"/>
      <c r="C174" s="10"/>
      <c r="D174" s="35" t="str">
        <f>VLOOKUP(E174,'[1]医療機関名（診療所）'!$A$2:$B$138,2)</f>
        <v>依藤産婦人科医院</v>
      </c>
      <c r="E174" s="35">
        <v>2214211761</v>
      </c>
      <c r="F174" s="62">
        <f>VLOOKUP(E174,'[1]R５許可・最大使用病床 '!$E$17:$Q$323,8)</f>
        <v>0</v>
      </c>
      <c r="G174" s="76">
        <f>VLOOKUP(E174,'[1]R５許可・最大使用病床 '!$E$17:$Q$323,9)</f>
        <v>14</v>
      </c>
      <c r="H174" s="76">
        <f>VLOOKUP(E174,'[1]R５許可・最大使用病床 '!$E$17:$Q$323,10)</f>
        <v>0</v>
      </c>
      <c r="I174" s="76">
        <f>VLOOKUP(E174,'[1]R５許可・最大使用病床 '!$E$17:$Q$323,11)</f>
        <v>0</v>
      </c>
      <c r="J174" s="93">
        <f t="shared" si="12"/>
        <v>14</v>
      </c>
      <c r="K174" s="62">
        <f>VLOOKUP(E174,'[1]R６許可・最大使用病床'!$E$17:$Q$320,8)</f>
        <v>0</v>
      </c>
      <c r="L174" s="76">
        <f>VLOOKUP(E174,'[1]R６許可・最大使用病床'!$E$17:$Q$320,9)</f>
        <v>14</v>
      </c>
      <c r="M174" s="76">
        <f>VLOOKUP(E174,'[1]R６許可・最大使用病床'!$E$17:$Q$320,10)</f>
        <v>0</v>
      </c>
      <c r="N174" s="76">
        <f>VLOOKUP(E174,'[1]R６許可・最大使用病床'!$E$17:$Q$320,11)</f>
        <v>0</v>
      </c>
      <c r="O174" s="93">
        <f t="shared" si="9"/>
        <v>14</v>
      </c>
      <c r="P174" s="62">
        <f t="shared" si="13"/>
        <v>0</v>
      </c>
      <c r="Q174" s="76">
        <f t="shared" si="13"/>
        <v>0</v>
      </c>
      <c r="R174" s="76">
        <f t="shared" si="13"/>
        <v>0</v>
      </c>
      <c r="S174" s="76">
        <f t="shared" si="13"/>
        <v>0</v>
      </c>
      <c r="T174" s="93">
        <f t="shared" si="14"/>
        <v>0</v>
      </c>
      <c r="U174" s="115"/>
    </row>
    <row r="175" spans="1:21" s="1" customFormat="1" ht="18.75" customHeight="1">
      <c r="A175" s="10"/>
      <c r="B175" s="10"/>
      <c r="C175" s="10"/>
      <c r="D175" s="35" t="str">
        <f>VLOOKUP(E175,'[1]医療機関名（診療所）'!$A$2:$B$138,2)</f>
        <v>医療法人財団 健康睡眠会 静岡睡眠メディカルクリニック</v>
      </c>
      <c r="E175" s="35">
        <v>2214210870</v>
      </c>
      <c r="F175" s="62">
        <f>VLOOKUP(E175,'[1]R５許可・最大使用病床 '!$E$17:$Q$323,8)</f>
        <v>0</v>
      </c>
      <c r="G175" s="76">
        <f>VLOOKUP(E175,'[1]R５許可・最大使用病床 '!$E$17:$Q$323,9)</f>
        <v>0</v>
      </c>
      <c r="H175" s="76">
        <f>VLOOKUP(E175,'[1]R５許可・最大使用病床 '!$E$17:$Q$323,10)</f>
        <v>0</v>
      </c>
      <c r="I175" s="76">
        <f>VLOOKUP(E175,'[1]R５許可・最大使用病床 '!$E$17:$Q$323,11)</f>
        <v>4</v>
      </c>
      <c r="J175" s="93">
        <f t="shared" si="12"/>
        <v>4</v>
      </c>
      <c r="K175" s="62">
        <f>VLOOKUP(E175,'[1]R６許可・最大使用病床'!$E$17:$Q$320,8)</f>
        <v>0</v>
      </c>
      <c r="L175" s="76">
        <f>VLOOKUP(E175,'[1]R６許可・最大使用病床'!$E$17:$Q$320,9)</f>
        <v>0</v>
      </c>
      <c r="M175" s="76">
        <f>VLOOKUP(E175,'[1]R６許可・最大使用病床'!$E$17:$Q$320,10)</f>
        <v>0</v>
      </c>
      <c r="N175" s="76">
        <f>VLOOKUP(E175,'[1]R６許可・最大使用病床'!$E$17:$Q$320,11)</f>
        <v>4</v>
      </c>
      <c r="O175" s="93">
        <f t="shared" si="9"/>
        <v>4</v>
      </c>
      <c r="P175" s="62">
        <f t="shared" si="13"/>
        <v>0</v>
      </c>
      <c r="Q175" s="76">
        <f t="shared" si="13"/>
        <v>0</v>
      </c>
      <c r="R175" s="76">
        <f t="shared" si="13"/>
        <v>0</v>
      </c>
      <c r="S175" s="76">
        <f t="shared" si="13"/>
        <v>0</v>
      </c>
      <c r="T175" s="93">
        <f t="shared" si="14"/>
        <v>0</v>
      </c>
      <c r="U175" s="115"/>
    </row>
    <row r="176" spans="1:21" s="1" customFormat="1" ht="18.75" customHeight="1">
      <c r="A176" s="10"/>
      <c r="B176" s="10"/>
      <c r="C176" s="10"/>
      <c r="D176" s="35" t="str">
        <f>VLOOKUP(E176,'[1]医療機関名（診療所）'!$A$2:$B$138,2)</f>
        <v>今井産科婦人科クリニック</v>
      </c>
      <c r="E176" s="35">
        <v>2214200137</v>
      </c>
      <c r="F176" s="62">
        <f>VLOOKUP(E176,'[1]R５許可・最大使用病床 '!$E$17:$Q$323,8)</f>
        <v>0</v>
      </c>
      <c r="G176" s="76">
        <f>VLOOKUP(E176,'[1]R５許可・最大使用病床 '!$E$17:$Q$323,9)</f>
        <v>11</v>
      </c>
      <c r="H176" s="76">
        <f>VLOOKUP(E176,'[1]R５許可・最大使用病床 '!$E$17:$Q$323,10)</f>
        <v>0</v>
      </c>
      <c r="I176" s="76">
        <f>VLOOKUP(E176,'[1]R５許可・最大使用病床 '!$E$17:$Q$323,11)</f>
        <v>0</v>
      </c>
      <c r="J176" s="93">
        <f t="shared" si="12"/>
        <v>11</v>
      </c>
      <c r="K176" s="62">
        <f>VLOOKUP(E176,'[1]R６許可・最大使用病床'!$E$17:$Q$320,8)</f>
        <v>0</v>
      </c>
      <c r="L176" s="76">
        <f>VLOOKUP(E176,'[1]R６許可・最大使用病床'!$E$17:$Q$320,9)</f>
        <v>0</v>
      </c>
      <c r="M176" s="76">
        <f>VLOOKUP(E176,'[1]R６許可・最大使用病床'!$E$17:$Q$320,10)</f>
        <v>0</v>
      </c>
      <c r="N176" s="76">
        <f>VLOOKUP(E176,'[1]R６許可・最大使用病床'!$E$17:$Q$320,11)</f>
        <v>0</v>
      </c>
      <c r="O176" s="93">
        <f t="shared" si="9"/>
        <v>0</v>
      </c>
      <c r="P176" s="62">
        <f t="shared" si="13"/>
        <v>0</v>
      </c>
      <c r="Q176" s="76">
        <f t="shared" si="13"/>
        <v>-11</v>
      </c>
      <c r="R176" s="76">
        <f t="shared" si="13"/>
        <v>0</v>
      </c>
      <c r="S176" s="76">
        <f t="shared" si="13"/>
        <v>0</v>
      </c>
      <c r="T176" s="93">
        <f t="shared" si="14"/>
        <v>-11</v>
      </c>
      <c r="U176" s="115"/>
    </row>
    <row r="177" spans="1:21" s="1" customFormat="1" ht="18.75" customHeight="1">
      <c r="A177" s="10"/>
      <c r="B177" s="10"/>
      <c r="C177" s="10"/>
      <c r="D177" s="35" t="str">
        <f>VLOOKUP(E177,'[1]医療機関名（診療所）'!$A$2:$B$138,2)</f>
        <v>三枝クリニック肛門科</v>
      </c>
      <c r="E177" s="35">
        <v>2214111094</v>
      </c>
      <c r="F177" s="62">
        <f>VLOOKUP(E177,'[1]R５許可・最大使用病床 '!$E$17:$Q$323,8)</f>
        <v>0</v>
      </c>
      <c r="G177" s="76">
        <f>VLOOKUP(E177,'[1]R５許可・最大使用病床 '!$E$17:$Q$323,9)</f>
        <v>1</v>
      </c>
      <c r="H177" s="76">
        <f>VLOOKUP(E177,'[1]R５許可・最大使用病床 '!$E$17:$Q$323,10)</f>
        <v>0</v>
      </c>
      <c r="I177" s="76">
        <f>VLOOKUP(E177,'[1]R５許可・最大使用病床 '!$E$17:$Q$323,11)</f>
        <v>0</v>
      </c>
      <c r="J177" s="93">
        <f t="shared" si="12"/>
        <v>1</v>
      </c>
      <c r="K177" s="62">
        <f>VLOOKUP(E177,'[1]R６許可・最大使用病床'!$E$17:$Q$320,8)</f>
        <v>0</v>
      </c>
      <c r="L177" s="76">
        <f>VLOOKUP(E177,'[1]R６許可・最大使用病床'!$E$17:$Q$320,9)</f>
        <v>2</v>
      </c>
      <c r="M177" s="76">
        <f>VLOOKUP(E177,'[1]R６許可・最大使用病床'!$E$17:$Q$320,10)</f>
        <v>0</v>
      </c>
      <c r="N177" s="76">
        <f>VLOOKUP(E177,'[1]R６許可・最大使用病床'!$E$17:$Q$320,11)</f>
        <v>0</v>
      </c>
      <c r="O177" s="93">
        <f t="shared" si="9"/>
        <v>2</v>
      </c>
      <c r="P177" s="62">
        <f t="shared" si="13"/>
        <v>0</v>
      </c>
      <c r="Q177" s="76">
        <f t="shared" si="13"/>
        <v>1</v>
      </c>
      <c r="R177" s="76">
        <f t="shared" si="13"/>
        <v>0</v>
      </c>
      <c r="S177" s="76">
        <f t="shared" si="13"/>
        <v>0</v>
      </c>
      <c r="T177" s="93">
        <f t="shared" si="14"/>
        <v>1</v>
      </c>
      <c r="U177" s="115"/>
    </row>
    <row r="178" spans="1:21" ht="18.75" customHeight="1">
      <c r="A178" s="10"/>
      <c r="B178" s="10"/>
      <c r="C178" s="10"/>
      <c r="D178" s="35" t="str">
        <f>VLOOKUP(E178,'[1]医療機関名（診療所）'!$A$2:$B$138,2)</f>
        <v>清水産婦人科クリニック</v>
      </c>
      <c r="E178" s="35">
        <v>2214111300</v>
      </c>
      <c r="F178" s="62">
        <f>VLOOKUP(E178,'[1]R５許可・最大使用病床 '!$E$17:$Q$323,8)</f>
        <v>0</v>
      </c>
      <c r="G178" s="76">
        <f>VLOOKUP(E178,'[1]R５許可・最大使用病床 '!$E$17:$Q$323,9)</f>
        <v>0</v>
      </c>
      <c r="H178" s="76">
        <f>VLOOKUP(E178,'[1]R５許可・最大使用病床 '!$E$17:$Q$323,10)</f>
        <v>0</v>
      </c>
      <c r="I178" s="76">
        <f>VLOOKUP(E178,'[1]R５許可・最大使用病床 '!$E$17:$Q$323,11)</f>
        <v>0</v>
      </c>
      <c r="J178" s="93">
        <f t="shared" si="12"/>
        <v>0</v>
      </c>
      <c r="K178" s="62">
        <f>VLOOKUP(E178,'[1]R６許可・最大使用病床'!$E$17:$Q$320,8)</f>
        <v>0</v>
      </c>
      <c r="L178" s="76">
        <f>VLOOKUP(E178,'[1]R６許可・最大使用病床'!$E$17:$Q$320,9)</f>
        <v>0</v>
      </c>
      <c r="M178" s="76">
        <f>VLOOKUP(E178,'[1]R６許可・最大使用病床'!$E$17:$Q$320,10)</f>
        <v>0</v>
      </c>
      <c r="N178" s="76">
        <f>VLOOKUP(E178,'[1]R６許可・最大使用病床'!$E$17:$Q$320,11)</f>
        <v>0</v>
      </c>
      <c r="O178" s="93">
        <f t="shared" si="9"/>
        <v>0</v>
      </c>
      <c r="P178" s="62">
        <f t="shared" si="13"/>
        <v>0</v>
      </c>
      <c r="Q178" s="76">
        <f t="shared" si="13"/>
        <v>0</v>
      </c>
      <c r="R178" s="76">
        <f t="shared" si="13"/>
        <v>0</v>
      </c>
      <c r="S178" s="76">
        <f t="shared" si="13"/>
        <v>0</v>
      </c>
      <c r="T178" s="93">
        <f t="shared" si="14"/>
        <v>0</v>
      </c>
      <c r="U178" s="115"/>
    </row>
    <row r="179" spans="1:21" ht="18.75" customHeight="1">
      <c r="A179" s="10"/>
      <c r="B179" s="10"/>
      <c r="C179" s="10"/>
      <c r="D179" s="35" t="str">
        <f>VLOOKUP(E179,'[1]医療機関名（診療所）'!$A$2:$B$138,2)</f>
        <v>静岡市国民健康保険井川診療所</v>
      </c>
      <c r="E179" s="35">
        <v>2214210052</v>
      </c>
      <c r="F179" s="62">
        <f>VLOOKUP(E179,'[1]R５許可・最大使用病床 '!$E$17:$Q$323,8)</f>
        <v>0</v>
      </c>
      <c r="G179" s="76">
        <f>VLOOKUP(E179,'[1]R５許可・最大使用病床 '!$E$17:$Q$323,9)</f>
        <v>0</v>
      </c>
      <c r="H179" s="76">
        <f>VLOOKUP(E179,'[1]R５許可・最大使用病床 '!$E$17:$Q$323,10)</f>
        <v>0</v>
      </c>
      <c r="I179" s="76">
        <f>VLOOKUP(E179,'[1]R５許可・最大使用病床 '!$E$17:$Q$323,11)</f>
        <v>0</v>
      </c>
      <c r="J179" s="93">
        <f t="shared" si="12"/>
        <v>0</v>
      </c>
      <c r="K179" s="62">
        <f>VLOOKUP(E179,'[1]R６許可・最大使用病床'!$E$17:$Q$320,8)</f>
        <v>0</v>
      </c>
      <c r="L179" s="76">
        <f>VLOOKUP(E179,'[1]R６許可・最大使用病床'!$E$17:$Q$320,9)</f>
        <v>0</v>
      </c>
      <c r="M179" s="76">
        <f>VLOOKUP(E179,'[1]R６許可・最大使用病床'!$E$17:$Q$320,10)</f>
        <v>0</v>
      </c>
      <c r="N179" s="76">
        <f>VLOOKUP(E179,'[1]R６許可・最大使用病床'!$E$17:$Q$320,11)</f>
        <v>0</v>
      </c>
      <c r="O179" s="93">
        <f t="shared" si="9"/>
        <v>0</v>
      </c>
      <c r="P179" s="62">
        <f t="shared" si="13"/>
        <v>0</v>
      </c>
      <c r="Q179" s="76">
        <f t="shared" si="13"/>
        <v>0</v>
      </c>
      <c r="R179" s="76">
        <f t="shared" si="13"/>
        <v>0</v>
      </c>
      <c r="S179" s="76">
        <f t="shared" si="13"/>
        <v>0</v>
      </c>
      <c r="T179" s="93">
        <f t="shared" si="14"/>
        <v>0</v>
      </c>
      <c r="U179" s="115"/>
    </row>
    <row r="180" spans="1:21" ht="18.75" customHeight="1">
      <c r="A180" s="10"/>
      <c r="B180" s="10"/>
      <c r="C180" s="10"/>
      <c r="D180" s="35" t="str">
        <f>VLOOKUP(E180,'[1]医療機関名（診療所）'!$A$2:$B$138,2)</f>
        <v>石川眼科医院</v>
      </c>
      <c r="E180" s="35">
        <v>2214110856</v>
      </c>
      <c r="F180" s="62">
        <f>VLOOKUP(E180,'[1]R５許可・最大使用病床 '!$E$17:$Q$323,8)</f>
        <v>0</v>
      </c>
      <c r="G180" s="76">
        <f>VLOOKUP(E180,'[1]R５許可・最大使用病床 '!$E$17:$Q$323,9)</f>
        <v>9</v>
      </c>
      <c r="H180" s="76">
        <f>VLOOKUP(E180,'[1]R５許可・最大使用病床 '!$E$17:$Q$323,10)</f>
        <v>0</v>
      </c>
      <c r="I180" s="76">
        <f>VLOOKUP(E180,'[1]R５許可・最大使用病床 '!$E$17:$Q$323,11)</f>
        <v>0</v>
      </c>
      <c r="J180" s="93">
        <f t="shared" si="12"/>
        <v>9</v>
      </c>
      <c r="K180" s="62">
        <f>VLOOKUP(E180,'[1]R６許可・最大使用病床'!$E$17:$Q$320,8)</f>
        <v>0</v>
      </c>
      <c r="L180" s="76">
        <f>VLOOKUP(E180,'[1]R６許可・最大使用病床'!$E$17:$Q$320,9)</f>
        <v>9</v>
      </c>
      <c r="M180" s="76">
        <f>VLOOKUP(E180,'[1]R６許可・最大使用病床'!$E$17:$Q$320,10)</f>
        <v>0</v>
      </c>
      <c r="N180" s="76">
        <f>VLOOKUP(E180,'[1]R６許可・最大使用病床'!$E$17:$Q$320,11)</f>
        <v>0</v>
      </c>
      <c r="O180" s="93">
        <f t="shared" si="9"/>
        <v>9</v>
      </c>
      <c r="P180" s="62">
        <f t="shared" si="13"/>
        <v>0</v>
      </c>
      <c r="Q180" s="76">
        <f t="shared" si="13"/>
        <v>0</v>
      </c>
      <c r="R180" s="76">
        <f t="shared" si="13"/>
        <v>0</v>
      </c>
      <c r="S180" s="76">
        <f t="shared" si="13"/>
        <v>0</v>
      </c>
      <c r="T180" s="93">
        <f t="shared" si="14"/>
        <v>0</v>
      </c>
      <c r="U180" s="115"/>
    </row>
    <row r="181" spans="1:21" ht="18.75" customHeight="1">
      <c r="A181" s="10"/>
      <c r="B181" s="10"/>
      <c r="C181" s="10"/>
      <c r="D181" s="35" t="str">
        <f>VLOOKUP(E181,'[1]医療機関名（診療所）'!$A$2:$B$138,2)</f>
        <v>南波眼科</v>
      </c>
      <c r="E181" s="35">
        <v>2214111359</v>
      </c>
      <c r="F181" s="62">
        <f>VLOOKUP(E181,'[1]R５許可・最大使用病床 '!$E$17:$Q$323,8)</f>
        <v>0</v>
      </c>
      <c r="G181" s="76">
        <f>VLOOKUP(E181,'[1]R５許可・最大使用病床 '!$E$17:$Q$323,9)</f>
        <v>6</v>
      </c>
      <c r="H181" s="76">
        <f>VLOOKUP(E181,'[1]R５許可・最大使用病床 '!$E$17:$Q$323,10)</f>
        <v>0</v>
      </c>
      <c r="I181" s="76">
        <f>VLOOKUP(E181,'[1]R５許可・最大使用病床 '!$E$17:$Q$323,11)</f>
        <v>0</v>
      </c>
      <c r="J181" s="93">
        <f t="shared" si="12"/>
        <v>6</v>
      </c>
      <c r="K181" s="62">
        <f>VLOOKUP(E181,'[1]R６許可・最大使用病床'!$E$17:$Q$320,8)</f>
        <v>0</v>
      </c>
      <c r="L181" s="76">
        <f>VLOOKUP(E181,'[1]R６許可・最大使用病床'!$E$17:$Q$320,9)</f>
        <v>6</v>
      </c>
      <c r="M181" s="76">
        <f>VLOOKUP(E181,'[1]R６許可・最大使用病床'!$E$17:$Q$320,10)</f>
        <v>0</v>
      </c>
      <c r="N181" s="76">
        <f>VLOOKUP(E181,'[1]R６許可・最大使用病床'!$E$17:$Q$320,11)</f>
        <v>0</v>
      </c>
      <c r="O181" s="93">
        <f t="shared" si="9"/>
        <v>6</v>
      </c>
      <c r="P181" s="62">
        <f t="shared" si="13"/>
        <v>0</v>
      </c>
      <c r="Q181" s="76">
        <f t="shared" si="13"/>
        <v>0</v>
      </c>
      <c r="R181" s="76">
        <f t="shared" si="13"/>
        <v>0</v>
      </c>
      <c r="S181" s="76">
        <f t="shared" si="13"/>
        <v>0</v>
      </c>
      <c r="T181" s="93">
        <f t="shared" si="14"/>
        <v>0</v>
      </c>
      <c r="U181" s="115"/>
    </row>
    <row r="182" spans="1:21" ht="18.75" customHeight="1">
      <c r="A182" s="10"/>
      <c r="B182" s="10"/>
      <c r="C182" s="10"/>
      <c r="D182" s="35" t="str">
        <f>VLOOKUP(E182,'[1]医療機関名（診療所）'!$A$2:$B$138,2)</f>
        <v>富松レディスクリニック</v>
      </c>
      <c r="E182" s="35">
        <v>2214111698</v>
      </c>
      <c r="F182" s="62">
        <f>VLOOKUP(E182,'[1]R５許可・最大使用病床 '!$E$17:$Q$323,8)</f>
        <v>0</v>
      </c>
      <c r="G182" s="76">
        <f>VLOOKUP(E182,'[1]R５許可・最大使用病床 '!$E$17:$Q$323,9)</f>
        <v>5</v>
      </c>
      <c r="H182" s="76">
        <f>VLOOKUP(E182,'[1]R５許可・最大使用病床 '!$E$17:$Q$323,10)</f>
        <v>0</v>
      </c>
      <c r="I182" s="76">
        <f>VLOOKUP(E182,'[1]R５許可・最大使用病床 '!$E$17:$Q$323,11)</f>
        <v>0</v>
      </c>
      <c r="J182" s="93">
        <f t="shared" si="12"/>
        <v>5</v>
      </c>
      <c r="K182" s="62">
        <f>VLOOKUP(E182,'[1]R６許可・最大使用病床'!$E$17:$Q$320,8)</f>
        <v>0</v>
      </c>
      <c r="L182" s="76">
        <f>VLOOKUP(E182,'[1]R６許可・最大使用病床'!$E$17:$Q$320,9)</f>
        <v>5</v>
      </c>
      <c r="M182" s="76">
        <f>VLOOKUP(E182,'[1]R６許可・最大使用病床'!$E$17:$Q$320,10)</f>
        <v>0</v>
      </c>
      <c r="N182" s="76">
        <f>VLOOKUP(E182,'[1]R６許可・最大使用病床'!$E$17:$Q$320,11)</f>
        <v>0</v>
      </c>
      <c r="O182" s="93">
        <f t="shared" si="9"/>
        <v>5</v>
      </c>
      <c r="P182" s="62">
        <f t="shared" si="13"/>
        <v>0</v>
      </c>
      <c r="Q182" s="76">
        <f t="shared" si="13"/>
        <v>0</v>
      </c>
      <c r="R182" s="76">
        <f t="shared" si="13"/>
        <v>0</v>
      </c>
      <c r="S182" s="76">
        <f t="shared" si="13"/>
        <v>0</v>
      </c>
      <c r="T182" s="93">
        <f t="shared" si="14"/>
        <v>0</v>
      </c>
      <c r="U182" s="115"/>
    </row>
    <row r="183" spans="1:21" ht="18.75" customHeight="1">
      <c r="A183" s="10"/>
      <c r="B183" s="10"/>
      <c r="C183" s="12" t="s">
        <v>33</v>
      </c>
      <c r="D183" s="34" t="str">
        <f>VLOOKUP(E183,'[1]医療機関名（診療所）'!$A$2:$B$138,2)</f>
        <v>医療法人社団豊栄会 きゅう眼科医院</v>
      </c>
      <c r="E183" s="34">
        <v>2214211704</v>
      </c>
      <c r="F183" s="59">
        <f>VLOOKUP(E183,'[1]R５許可・最大使用病床 '!$E$17:$Q$323,8)</f>
        <v>0</v>
      </c>
      <c r="G183" s="73">
        <f>VLOOKUP(E183,'[1]R５許可・最大使用病床 '!$E$17:$Q$323,9)</f>
        <v>0</v>
      </c>
      <c r="H183" s="73">
        <f>VLOOKUP(E183,'[1]R５許可・最大使用病床 '!$E$17:$Q$323,10)</f>
        <v>2</v>
      </c>
      <c r="I183" s="73">
        <f>VLOOKUP(E183,'[1]R５許可・最大使用病床 '!$E$17:$Q$323,11)</f>
        <v>0</v>
      </c>
      <c r="J183" s="88">
        <f t="shared" si="12"/>
        <v>2</v>
      </c>
      <c r="K183" s="59">
        <f>VLOOKUP(E183,'[1]R６許可・最大使用病床'!$E$17:$Q$320,8)</f>
        <v>0</v>
      </c>
      <c r="L183" s="73">
        <f>VLOOKUP(E183,'[1]R６許可・最大使用病床'!$E$17:$Q$320,9)</f>
        <v>5</v>
      </c>
      <c r="M183" s="73">
        <f>VLOOKUP(E183,'[1]R６許可・最大使用病床'!$E$17:$Q$320,10)</f>
        <v>0</v>
      </c>
      <c r="N183" s="73">
        <f>VLOOKUP(E183,'[1]R６許可・最大使用病床'!$E$17:$Q$320,11)</f>
        <v>0</v>
      </c>
      <c r="O183" s="88">
        <f t="shared" si="9"/>
        <v>5</v>
      </c>
      <c r="P183" s="59">
        <f t="shared" si="13"/>
        <v>0</v>
      </c>
      <c r="Q183" s="73">
        <f t="shared" si="13"/>
        <v>5</v>
      </c>
      <c r="R183" s="73">
        <f t="shared" si="13"/>
        <v>-2</v>
      </c>
      <c r="S183" s="73">
        <f t="shared" si="13"/>
        <v>0</v>
      </c>
      <c r="T183" s="88">
        <f t="shared" si="14"/>
        <v>3</v>
      </c>
      <c r="U183" s="115"/>
    </row>
    <row r="184" spans="1:21" ht="18.75" customHeight="1">
      <c r="A184" s="10"/>
      <c r="B184" s="10"/>
      <c r="C184" s="10"/>
      <c r="D184" s="35" t="str">
        <f>VLOOKUP(E184,'[1]医療機関名（診療所）'!$A$2:$B$138,2)</f>
        <v>くさなぎマタニティクリニック</v>
      </c>
      <c r="E184" s="35">
        <v>2214211282</v>
      </c>
      <c r="F184" s="62">
        <f>VLOOKUP(E184,'[1]R５許可・最大使用病床 '!$E$17:$Q$323,8)</f>
        <v>0</v>
      </c>
      <c r="G184" s="76">
        <f>VLOOKUP(E184,'[1]R５許可・最大使用病床 '!$E$17:$Q$323,9)</f>
        <v>12</v>
      </c>
      <c r="H184" s="76">
        <f>VLOOKUP(E184,'[1]R５許可・最大使用病床 '!$E$17:$Q$323,10)</f>
        <v>0</v>
      </c>
      <c r="I184" s="76">
        <f>VLOOKUP(E184,'[1]R５許可・最大使用病床 '!$E$17:$Q$323,11)</f>
        <v>0</v>
      </c>
      <c r="J184" s="93">
        <f t="shared" si="12"/>
        <v>12</v>
      </c>
      <c r="K184" s="62">
        <f>VLOOKUP(E184,'[1]R６許可・最大使用病床'!$E$17:$Q$320,8)</f>
        <v>0</v>
      </c>
      <c r="L184" s="76">
        <f>VLOOKUP(E184,'[1]R６許可・最大使用病床'!$E$17:$Q$320,9)</f>
        <v>12</v>
      </c>
      <c r="M184" s="76">
        <f>VLOOKUP(E184,'[1]R６許可・最大使用病床'!$E$17:$Q$320,10)</f>
        <v>0</v>
      </c>
      <c r="N184" s="76">
        <f>VLOOKUP(E184,'[1]R６許可・最大使用病床'!$E$17:$Q$320,11)</f>
        <v>0</v>
      </c>
      <c r="O184" s="93">
        <f t="shared" si="9"/>
        <v>12</v>
      </c>
      <c r="P184" s="62">
        <f t="shared" si="13"/>
        <v>0</v>
      </c>
      <c r="Q184" s="76">
        <f t="shared" si="13"/>
        <v>0</v>
      </c>
      <c r="R184" s="76">
        <f t="shared" si="13"/>
        <v>0</v>
      </c>
      <c r="S184" s="76">
        <f t="shared" si="13"/>
        <v>0</v>
      </c>
      <c r="T184" s="93">
        <f t="shared" si="14"/>
        <v>0</v>
      </c>
      <c r="U184" s="115"/>
    </row>
    <row r="185" spans="1:21" ht="18.75" customHeight="1">
      <c r="A185" s="10"/>
      <c r="B185" s="10"/>
      <c r="C185" s="10"/>
      <c r="D185" s="35" t="str">
        <f>VLOOKUP(E185,'[1]医療機関名（診療所）'!$A$2:$B$138,2)</f>
        <v>やなぎだ眼科医院</v>
      </c>
      <c r="E185" s="35">
        <v>2214111078</v>
      </c>
      <c r="F185" s="62">
        <f>VLOOKUP(E185,'[1]R５許可・最大使用病床 '!$E$17:$Q$323,8)</f>
        <v>0</v>
      </c>
      <c r="G185" s="76">
        <f>VLOOKUP(E185,'[1]R５許可・最大使用病床 '!$E$17:$Q$323,9)</f>
        <v>19</v>
      </c>
      <c r="H185" s="76">
        <f>VLOOKUP(E185,'[1]R５許可・最大使用病床 '!$E$17:$Q$323,10)</f>
        <v>0</v>
      </c>
      <c r="I185" s="76">
        <f>VLOOKUP(E185,'[1]R５許可・最大使用病床 '!$E$17:$Q$323,11)</f>
        <v>0</v>
      </c>
      <c r="J185" s="93">
        <f t="shared" si="12"/>
        <v>19</v>
      </c>
      <c r="K185" s="62">
        <f>VLOOKUP(E185,'[1]R６許可・最大使用病床'!$E$17:$Q$320,8)</f>
        <v>0</v>
      </c>
      <c r="L185" s="76">
        <f>VLOOKUP(E185,'[1]R６許可・最大使用病床'!$E$17:$Q$320,9)</f>
        <v>19</v>
      </c>
      <c r="M185" s="76">
        <f>VLOOKUP(E185,'[1]R６許可・最大使用病床'!$E$17:$Q$320,10)</f>
        <v>0</v>
      </c>
      <c r="N185" s="76">
        <f>VLOOKUP(E185,'[1]R６許可・最大使用病床'!$E$17:$Q$320,11)</f>
        <v>0</v>
      </c>
      <c r="O185" s="93">
        <f t="shared" si="9"/>
        <v>19</v>
      </c>
      <c r="P185" s="62">
        <f t="shared" si="13"/>
        <v>0</v>
      </c>
      <c r="Q185" s="76">
        <f t="shared" si="13"/>
        <v>0</v>
      </c>
      <c r="R185" s="76">
        <f t="shared" si="13"/>
        <v>0</v>
      </c>
      <c r="S185" s="76">
        <f t="shared" si="13"/>
        <v>0</v>
      </c>
      <c r="T185" s="93">
        <f t="shared" si="14"/>
        <v>0</v>
      </c>
      <c r="U185" s="115"/>
    </row>
    <row r="186" spans="1:21" ht="18.75" customHeight="1">
      <c r="A186" s="10"/>
      <c r="B186" s="10"/>
      <c r="C186" s="10"/>
      <c r="D186" s="35" t="str">
        <f>VLOOKUP(E186,'[1]医療機関名（診療所）'!$A$2:$B$138,2)</f>
        <v>医療法人社団 ケイスリーエム まりこレディスクリニック</v>
      </c>
      <c r="E186" s="35">
        <v>2214210524</v>
      </c>
      <c r="F186" s="62">
        <f>VLOOKUP(E186,'[1]R５許可・最大使用病床 '!$E$17:$Q$323,8)</f>
        <v>0</v>
      </c>
      <c r="G186" s="76">
        <f>VLOOKUP(E186,'[1]R５許可・最大使用病床 '!$E$17:$Q$323,9)</f>
        <v>6</v>
      </c>
      <c r="H186" s="76">
        <f>VLOOKUP(E186,'[1]R５許可・最大使用病床 '!$E$17:$Q$323,10)</f>
        <v>0</v>
      </c>
      <c r="I186" s="76">
        <f>VLOOKUP(E186,'[1]R５許可・最大使用病床 '!$E$17:$Q$323,11)</f>
        <v>0</v>
      </c>
      <c r="J186" s="93">
        <f t="shared" si="12"/>
        <v>6</v>
      </c>
      <c r="K186" s="62">
        <f>VLOOKUP(E186,'[1]R６許可・最大使用病床'!$E$17:$Q$320,8)</f>
        <v>0</v>
      </c>
      <c r="L186" s="76">
        <f>VLOOKUP(E186,'[1]R６許可・最大使用病床'!$E$17:$Q$320,9)</f>
        <v>6</v>
      </c>
      <c r="M186" s="76">
        <f>VLOOKUP(E186,'[1]R６許可・最大使用病床'!$E$17:$Q$320,10)</f>
        <v>0</v>
      </c>
      <c r="N186" s="76">
        <f>VLOOKUP(E186,'[1]R６許可・最大使用病床'!$E$17:$Q$320,11)</f>
        <v>0</v>
      </c>
      <c r="O186" s="93">
        <f t="shared" si="9"/>
        <v>6</v>
      </c>
      <c r="P186" s="62">
        <f t="shared" si="13"/>
        <v>0</v>
      </c>
      <c r="Q186" s="76">
        <f t="shared" si="13"/>
        <v>0</v>
      </c>
      <c r="R186" s="76">
        <f t="shared" si="13"/>
        <v>0</v>
      </c>
      <c r="S186" s="76">
        <f t="shared" si="13"/>
        <v>0</v>
      </c>
      <c r="T186" s="93">
        <f t="shared" si="14"/>
        <v>0</v>
      </c>
      <c r="U186" s="115"/>
    </row>
    <row r="187" spans="1:21" ht="18.75" customHeight="1">
      <c r="A187" s="10"/>
      <c r="B187" s="10"/>
      <c r="C187" s="10"/>
      <c r="D187" s="29" t="str">
        <f>VLOOKUP(E187,'[1]医療機関名（診療所）'!$A$2:$B$138,2)</f>
        <v>福間産婦人科クリニック</v>
      </c>
      <c r="E187" s="29">
        <v>2214112084</v>
      </c>
      <c r="F187" s="63">
        <f>VLOOKUP(E187,'[1]R５許可・最大使用病床 '!$E$17:$Q$323,8)</f>
        <v>0</v>
      </c>
      <c r="G187" s="78">
        <f>VLOOKUP(E187,'[1]R５許可・最大使用病床 '!$E$17:$Q$323,9)</f>
        <v>0</v>
      </c>
      <c r="H187" s="78">
        <f>VLOOKUP(E187,'[1]R５許可・最大使用病床 '!$E$17:$Q$323,10)</f>
        <v>0</v>
      </c>
      <c r="I187" s="78">
        <f>VLOOKUP(E187,'[1]R５許可・最大使用病床 '!$E$17:$Q$323,11)</f>
        <v>0</v>
      </c>
      <c r="J187" s="87">
        <f t="shared" si="12"/>
        <v>0</v>
      </c>
      <c r="K187" s="63">
        <f>VLOOKUP(E187,'[1]R６許可・最大使用病床'!$E$17:$Q$320,8)</f>
        <v>0</v>
      </c>
      <c r="L187" s="78">
        <f>VLOOKUP(E187,'[1]R６許可・最大使用病床'!$E$17:$Q$320,9)</f>
        <v>0</v>
      </c>
      <c r="M187" s="78">
        <f>VLOOKUP(E187,'[1]R６許可・最大使用病床'!$E$17:$Q$320,10)</f>
        <v>0</v>
      </c>
      <c r="N187" s="78">
        <f>VLOOKUP(E187,'[1]R６許可・最大使用病床'!$E$17:$Q$320,11)</f>
        <v>0</v>
      </c>
      <c r="O187" s="87">
        <f t="shared" si="9"/>
        <v>0</v>
      </c>
      <c r="P187" s="62">
        <f t="shared" si="13"/>
        <v>0</v>
      </c>
      <c r="Q187" s="76">
        <f t="shared" si="13"/>
        <v>0</v>
      </c>
      <c r="R187" s="76">
        <f t="shared" si="13"/>
        <v>0</v>
      </c>
      <c r="S187" s="76">
        <f t="shared" si="13"/>
        <v>0</v>
      </c>
      <c r="T187" s="93">
        <f t="shared" si="14"/>
        <v>0</v>
      </c>
      <c r="U187" s="115"/>
    </row>
    <row r="188" spans="1:21" ht="18.75" customHeight="1">
      <c r="A188" s="10"/>
      <c r="B188" s="10"/>
      <c r="C188" s="10"/>
      <c r="D188" s="36" t="str">
        <f>VLOOKUP(E188,'[1]医療機関名（診療所）'!$A$2:$B$138,2)</f>
        <v>たむらウィメンズクリニック</v>
      </c>
      <c r="E188" s="36">
        <v>2214203693</v>
      </c>
      <c r="F188" s="58">
        <f>VLOOKUP(E188,'[1]R５許可・最大使用病床 '!$E$17:$Q$323,8)</f>
        <v>0</v>
      </c>
      <c r="G188" s="72">
        <f>VLOOKUP(E188,'[1]R５許可・最大使用病床 '!$E$17:$Q$323,9)</f>
        <v>10</v>
      </c>
      <c r="H188" s="72">
        <f>VLOOKUP(E188,'[1]R５許可・最大使用病床 '!$E$17:$Q$323,10)</f>
        <v>0</v>
      </c>
      <c r="I188" s="72">
        <f>VLOOKUP(E188,'[1]R５許可・最大使用病床 '!$E$17:$Q$323,11)</f>
        <v>0</v>
      </c>
      <c r="J188" s="89">
        <f t="shared" si="12"/>
        <v>10</v>
      </c>
      <c r="K188" s="58">
        <f>VLOOKUP(E188,'[1]R６許可・最大使用病床'!$E$17:$Q$320,8)</f>
        <v>0</v>
      </c>
      <c r="L188" s="72">
        <f>VLOOKUP(E188,'[1]R６許可・最大使用病床'!$E$17:$Q$320,9)</f>
        <v>11</v>
      </c>
      <c r="M188" s="72">
        <f>VLOOKUP(E188,'[1]R６許可・最大使用病床'!$E$17:$Q$320,10)</f>
        <v>0</v>
      </c>
      <c r="N188" s="72">
        <f>VLOOKUP(E188,'[1]R６許可・最大使用病床'!$E$17:$Q$320,11)</f>
        <v>0</v>
      </c>
      <c r="O188" s="89">
        <f t="shared" si="9"/>
        <v>11</v>
      </c>
      <c r="P188" s="58">
        <f t="shared" si="13"/>
        <v>0</v>
      </c>
      <c r="Q188" s="72">
        <f t="shared" si="13"/>
        <v>1</v>
      </c>
      <c r="R188" s="72">
        <f t="shared" si="13"/>
        <v>0</v>
      </c>
      <c r="S188" s="72">
        <f t="shared" si="13"/>
        <v>0</v>
      </c>
      <c r="T188" s="89">
        <f t="shared" si="14"/>
        <v>1</v>
      </c>
      <c r="U188" s="115"/>
    </row>
    <row r="189" spans="1:21" ht="18.75" customHeight="1">
      <c r="A189" s="10"/>
      <c r="B189" s="10"/>
      <c r="C189" s="12" t="s">
        <v>0</v>
      </c>
      <c r="D189" s="34" t="str">
        <f>VLOOKUP(E189,'[1]医療機関名（診療所）'!$A$2:$B$138,2)</f>
        <v>おおいしレディースクリニック</v>
      </c>
      <c r="E189" s="34">
        <v>2214210755</v>
      </c>
      <c r="F189" s="59">
        <f>VLOOKUP(E189,'[1]R５許可・最大使用病床 '!$E$17:$Q$323,8)</f>
        <v>0</v>
      </c>
      <c r="G189" s="73">
        <f>VLOOKUP(E189,'[1]R５許可・最大使用病床 '!$E$17:$Q$323,9)</f>
        <v>9</v>
      </c>
      <c r="H189" s="73">
        <f>VLOOKUP(E189,'[1]R５許可・最大使用病床 '!$E$17:$Q$323,10)</f>
        <v>0</v>
      </c>
      <c r="I189" s="73">
        <f>VLOOKUP(E189,'[1]R５許可・最大使用病床 '!$E$17:$Q$323,11)</f>
        <v>0</v>
      </c>
      <c r="J189" s="88">
        <f t="shared" si="12"/>
        <v>9</v>
      </c>
      <c r="K189" s="59">
        <f>VLOOKUP(E189,'[1]R６許可・最大使用病床'!$E$17:$Q$320,8)</f>
        <v>0</v>
      </c>
      <c r="L189" s="73">
        <f>VLOOKUP(E189,'[1]R６許可・最大使用病床'!$E$17:$Q$320,9)</f>
        <v>10</v>
      </c>
      <c r="M189" s="73">
        <f>VLOOKUP(E189,'[1]R６許可・最大使用病床'!$E$17:$Q$320,10)</f>
        <v>0</v>
      </c>
      <c r="N189" s="73">
        <f>VLOOKUP(E189,'[1]R６許可・最大使用病床'!$E$17:$Q$320,11)</f>
        <v>0</v>
      </c>
      <c r="O189" s="88">
        <f t="shared" si="9"/>
        <v>10</v>
      </c>
      <c r="P189" s="59">
        <f t="shared" si="13"/>
        <v>0</v>
      </c>
      <c r="Q189" s="73">
        <f t="shared" si="13"/>
        <v>1</v>
      </c>
      <c r="R189" s="73">
        <f t="shared" si="13"/>
        <v>0</v>
      </c>
      <c r="S189" s="73">
        <f t="shared" si="13"/>
        <v>0</v>
      </c>
      <c r="T189" s="88">
        <f t="shared" si="14"/>
        <v>1</v>
      </c>
      <c r="U189" s="115"/>
    </row>
    <row r="190" spans="1:21" ht="18.75" customHeight="1">
      <c r="A190" s="10"/>
      <c r="B190" s="10"/>
      <c r="C190" s="10"/>
      <c r="D190" s="35" t="str">
        <f>VLOOKUP(E190,'[1]医療機関名（診療所）'!$A$2:$B$138,2)</f>
        <v>浦島メディカルクリニック</v>
      </c>
      <c r="E190" s="35">
        <v>2214210730</v>
      </c>
      <c r="F190" s="62">
        <f>VLOOKUP(E190,'[1]R５許可・最大使用病床 '!$E$17:$Q$323,8)</f>
        <v>0</v>
      </c>
      <c r="G190" s="76">
        <f>VLOOKUP(E190,'[1]R５許可・最大使用病床 '!$E$17:$Q$323,9)</f>
        <v>1</v>
      </c>
      <c r="H190" s="76">
        <f>VLOOKUP(E190,'[1]R５許可・最大使用病床 '!$E$17:$Q$323,10)</f>
        <v>0</v>
      </c>
      <c r="I190" s="76">
        <f>VLOOKUP(E190,'[1]R５許可・最大使用病床 '!$E$17:$Q$323,11)</f>
        <v>0</v>
      </c>
      <c r="J190" s="93">
        <f t="shared" si="12"/>
        <v>1</v>
      </c>
      <c r="K190" s="62">
        <f>VLOOKUP(E190,'[1]R６許可・最大使用病床'!$E$17:$Q$320,8)</f>
        <v>0</v>
      </c>
      <c r="L190" s="76">
        <f>VLOOKUP(E190,'[1]R６許可・最大使用病床'!$E$17:$Q$320,9)</f>
        <v>1</v>
      </c>
      <c r="M190" s="76">
        <f>VLOOKUP(E190,'[1]R６許可・最大使用病床'!$E$17:$Q$320,10)</f>
        <v>0</v>
      </c>
      <c r="N190" s="76">
        <f>VLOOKUP(E190,'[1]R６許可・最大使用病床'!$E$17:$Q$320,11)</f>
        <v>0</v>
      </c>
      <c r="O190" s="93">
        <f t="shared" si="9"/>
        <v>1</v>
      </c>
      <c r="P190" s="62">
        <f t="shared" si="13"/>
        <v>0</v>
      </c>
      <c r="Q190" s="76">
        <f t="shared" si="13"/>
        <v>0</v>
      </c>
      <c r="R190" s="76">
        <f t="shared" si="13"/>
        <v>0</v>
      </c>
      <c r="S190" s="76">
        <f t="shared" si="13"/>
        <v>0</v>
      </c>
      <c r="T190" s="93">
        <f t="shared" si="14"/>
        <v>0</v>
      </c>
      <c r="U190" s="115"/>
    </row>
    <row r="191" spans="1:21" ht="18.75" customHeight="1">
      <c r="A191" s="10"/>
      <c r="B191" s="10"/>
      <c r="C191" s="10"/>
      <c r="D191" s="35" t="str">
        <f>VLOOKUP(E191,'[1]医療機関名（診療所）'!$A$2:$B$138,2)</f>
        <v>庄司産婦人科</v>
      </c>
      <c r="E191" s="35">
        <v>2213210350</v>
      </c>
      <c r="F191" s="62">
        <f>VLOOKUP(E191,'[1]R５許可・最大使用病床 '!$E$17:$Q$323,8)</f>
        <v>0</v>
      </c>
      <c r="G191" s="76">
        <f>VLOOKUP(E191,'[1]R５許可・最大使用病床 '!$E$17:$Q$323,9)</f>
        <v>16</v>
      </c>
      <c r="H191" s="76">
        <f>VLOOKUP(E191,'[1]R５許可・最大使用病床 '!$E$17:$Q$323,10)</f>
        <v>0</v>
      </c>
      <c r="I191" s="76">
        <f>VLOOKUP(E191,'[1]R５許可・最大使用病床 '!$E$17:$Q$323,11)</f>
        <v>0</v>
      </c>
      <c r="J191" s="93">
        <f t="shared" si="12"/>
        <v>16</v>
      </c>
      <c r="K191" s="62">
        <f>VLOOKUP(E191,'[1]R６許可・最大使用病床'!$E$17:$Q$320,8)</f>
        <v>0</v>
      </c>
      <c r="L191" s="76">
        <f>VLOOKUP(E191,'[1]R６許可・最大使用病床'!$E$17:$Q$320,9)</f>
        <v>1</v>
      </c>
      <c r="M191" s="76">
        <f>VLOOKUP(E191,'[1]R６許可・最大使用病床'!$E$17:$Q$320,10)</f>
        <v>0</v>
      </c>
      <c r="N191" s="76">
        <f>VLOOKUP(E191,'[1]R６許可・最大使用病床'!$E$17:$Q$320,11)</f>
        <v>0</v>
      </c>
      <c r="O191" s="93">
        <f t="shared" si="9"/>
        <v>1</v>
      </c>
      <c r="P191" s="62">
        <f t="shared" si="13"/>
        <v>0</v>
      </c>
      <c r="Q191" s="76">
        <f t="shared" si="13"/>
        <v>-15</v>
      </c>
      <c r="R191" s="76">
        <f t="shared" si="13"/>
        <v>0</v>
      </c>
      <c r="S191" s="76">
        <f t="shared" si="13"/>
        <v>0</v>
      </c>
      <c r="T191" s="93">
        <f t="shared" si="14"/>
        <v>-15</v>
      </c>
      <c r="U191" s="115"/>
    </row>
    <row r="192" spans="1:21" ht="18.75" customHeight="1">
      <c r="A192" s="10"/>
      <c r="B192" s="10"/>
      <c r="C192" s="10"/>
      <c r="D192" s="35" t="str">
        <f>VLOOKUP(E192,'[1]医療機関名（診療所）'!$A$2:$B$138,2)</f>
        <v>中村眼科医院</v>
      </c>
      <c r="E192" s="35">
        <v>2213210707</v>
      </c>
      <c r="F192" s="62">
        <f>VLOOKUP(E192,'[1]R５許可・最大使用病床 '!$E$17:$Q$323,8)</f>
        <v>0</v>
      </c>
      <c r="G192" s="76">
        <f>VLOOKUP(E192,'[1]R５許可・最大使用病床 '!$E$17:$Q$323,9)</f>
        <v>9</v>
      </c>
      <c r="H192" s="76">
        <f>VLOOKUP(E192,'[1]R５許可・最大使用病床 '!$E$17:$Q$323,10)</f>
        <v>0</v>
      </c>
      <c r="I192" s="76">
        <f>VLOOKUP(E192,'[1]R５許可・最大使用病床 '!$E$17:$Q$323,11)</f>
        <v>0</v>
      </c>
      <c r="J192" s="93">
        <f t="shared" si="12"/>
        <v>9</v>
      </c>
      <c r="K192" s="62">
        <f>VLOOKUP(E192,'[1]R６許可・最大使用病床'!$E$17:$Q$320,8)</f>
        <v>0</v>
      </c>
      <c r="L192" s="76">
        <f>VLOOKUP(E192,'[1]R６許可・最大使用病床'!$E$17:$Q$320,9)</f>
        <v>9</v>
      </c>
      <c r="M192" s="76">
        <f>VLOOKUP(E192,'[1]R６許可・最大使用病床'!$E$17:$Q$320,10)</f>
        <v>0</v>
      </c>
      <c r="N192" s="76">
        <f>VLOOKUP(E192,'[1]R６許可・最大使用病床'!$E$17:$Q$320,11)</f>
        <v>0</v>
      </c>
      <c r="O192" s="93">
        <f t="shared" si="9"/>
        <v>9</v>
      </c>
      <c r="P192" s="62">
        <f t="shared" si="13"/>
        <v>0</v>
      </c>
      <c r="Q192" s="76">
        <f t="shared" si="13"/>
        <v>0</v>
      </c>
      <c r="R192" s="76">
        <f t="shared" si="13"/>
        <v>0</v>
      </c>
      <c r="S192" s="76">
        <f t="shared" si="13"/>
        <v>0</v>
      </c>
      <c r="T192" s="93">
        <f t="shared" si="14"/>
        <v>0</v>
      </c>
      <c r="U192" s="115"/>
    </row>
    <row r="193" spans="1:21" ht="18.75" customHeight="1">
      <c r="A193" s="10"/>
      <c r="B193" s="10"/>
      <c r="C193" s="10"/>
      <c r="D193" s="35" t="str">
        <f>VLOOKUP(E193,'[1]医療機関名（診療所）'!$A$2:$B$138,2)</f>
        <v>福地外科循環器科医院</v>
      </c>
      <c r="E193" s="35">
        <v>2213202944</v>
      </c>
      <c r="F193" s="62">
        <f>VLOOKUP(E193,'[1]R５許可・最大使用病床 '!$E$17:$Q$323,8)</f>
        <v>0</v>
      </c>
      <c r="G193" s="76">
        <f>VLOOKUP(E193,'[1]R５許可・最大使用病床 '!$E$17:$Q$323,9)</f>
        <v>0</v>
      </c>
      <c r="H193" s="76">
        <f>VLOOKUP(E193,'[1]R５許可・最大使用病床 '!$E$17:$Q$323,10)</f>
        <v>0</v>
      </c>
      <c r="I193" s="76">
        <f>VLOOKUP(E193,'[1]R５許可・最大使用病床 '!$E$17:$Q$323,11)</f>
        <v>0</v>
      </c>
      <c r="J193" s="93">
        <f t="shared" si="12"/>
        <v>0</v>
      </c>
      <c r="K193" s="62">
        <f>VLOOKUP(E193,'[1]R６許可・最大使用病床'!$E$17:$Q$320,8)</f>
        <v>0</v>
      </c>
      <c r="L193" s="76">
        <f>VLOOKUP(E193,'[1]R６許可・最大使用病床'!$E$17:$Q$320,9)</f>
        <v>0</v>
      </c>
      <c r="M193" s="76">
        <f>VLOOKUP(E193,'[1]R６許可・最大使用病床'!$E$17:$Q$320,10)</f>
        <v>0</v>
      </c>
      <c r="N193" s="76">
        <f>VLOOKUP(E193,'[1]R６許可・最大使用病床'!$E$17:$Q$320,11)</f>
        <v>0</v>
      </c>
      <c r="O193" s="93">
        <f t="shared" si="9"/>
        <v>0</v>
      </c>
      <c r="P193" s="62">
        <f t="shared" si="13"/>
        <v>0</v>
      </c>
      <c r="Q193" s="76">
        <f t="shared" si="13"/>
        <v>0</v>
      </c>
      <c r="R193" s="76">
        <f t="shared" si="13"/>
        <v>0</v>
      </c>
      <c r="S193" s="76">
        <f t="shared" si="13"/>
        <v>0</v>
      </c>
      <c r="T193" s="93">
        <f t="shared" si="14"/>
        <v>0</v>
      </c>
      <c r="U193" s="115"/>
    </row>
    <row r="194" spans="1:21" ht="18.75" customHeight="1">
      <c r="A194" s="10"/>
      <c r="B194" s="15" t="s">
        <v>2</v>
      </c>
      <c r="C194" s="20"/>
      <c r="D194" s="33"/>
      <c r="E194" s="50"/>
      <c r="F194" s="61">
        <f>SUM(F173:F193)</f>
        <v>0</v>
      </c>
      <c r="G194" s="75">
        <f>SUM(G173:G193)</f>
        <v>133</v>
      </c>
      <c r="H194" s="75">
        <f>SUM(H173:H193)</f>
        <v>2</v>
      </c>
      <c r="I194" s="75">
        <f>SUM(I173:I193)</f>
        <v>4</v>
      </c>
      <c r="J194" s="92">
        <f t="shared" si="12"/>
        <v>139</v>
      </c>
      <c r="K194" s="61">
        <f>SUM(K173:K193)</f>
        <v>0</v>
      </c>
      <c r="L194" s="75">
        <f>SUM(L173:L193)</f>
        <v>110</v>
      </c>
      <c r="M194" s="75">
        <f>SUM(M173:M193)</f>
        <v>0</v>
      </c>
      <c r="N194" s="75">
        <f>SUM(N173:N193)</f>
        <v>4</v>
      </c>
      <c r="O194" s="92">
        <f t="shared" si="9"/>
        <v>114</v>
      </c>
      <c r="P194" s="61">
        <f t="shared" si="13"/>
        <v>0</v>
      </c>
      <c r="Q194" s="75">
        <f t="shared" si="13"/>
        <v>-23</v>
      </c>
      <c r="R194" s="75">
        <f t="shared" si="13"/>
        <v>-2</v>
      </c>
      <c r="S194" s="75">
        <f t="shared" si="13"/>
        <v>0</v>
      </c>
      <c r="T194" s="92">
        <f t="shared" si="14"/>
        <v>-25</v>
      </c>
      <c r="U194" s="115"/>
    </row>
    <row r="195" spans="1:21" ht="18.75" customHeight="1">
      <c r="A195" s="11" t="s">
        <v>6</v>
      </c>
      <c r="B195" s="16"/>
      <c r="C195" s="16"/>
      <c r="D195" s="37"/>
      <c r="E195" s="51"/>
      <c r="F195" s="64">
        <f>F172+F194</f>
        <v>1399</v>
      </c>
      <c r="G195" s="77">
        <f>G172+G194</f>
        <v>1987</v>
      </c>
      <c r="H195" s="77">
        <f>H172+H194</f>
        <v>835</v>
      </c>
      <c r="I195" s="77">
        <f>I172+I194</f>
        <v>1596</v>
      </c>
      <c r="J195" s="94">
        <f t="shared" si="12"/>
        <v>5817</v>
      </c>
      <c r="K195" s="64">
        <f>K172+K194</f>
        <v>1357</v>
      </c>
      <c r="L195" s="77">
        <f>L172+L194</f>
        <v>1921</v>
      </c>
      <c r="M195" s="77">
        <f>M172+M194</f>
        <v>889</v>
      </c>
      <c r="N195" s="77">
        <f>N172+N194</f>
        <v>1474</v>
      </c>
      <c r="O195" s="94">
        <f t="shared" si="9"/>
        <v>5641</v>
      </c>
      <c r="P195" s="64">
        <f t="shared" si="13"/>
        <v>-42</v>
      </c>
      <c r="Q195" s="77">
        <f t="shared" si="13"/>
        <v>-66</v>
      </c>
      <c r="R195" s="77">
        <f t="shared" si="13"/>
        <v>54</v>
      </c>
      <c r="S195" s="77">
        <f t="shared" si="13"/>
        <v>-122</v>
      </c>
      <c r="T195" s="94">
        <f t="shared" si="14"/>
        <v>-176</v>
      </c>
      <c r="U195" s="115"/>
    </row>
    <row r="196" spans="1:21" ht="18.75" customHeight="1">
      <c r="A196" s="12" t="s">
        <v>28</v>
      </c>
      <c r="B196" s="12" t="s">
        <v>39</v>
      </c>
      <c r="C196" s="12" t="s">
        <v>53</v>
      </c>
      <c r="D196" s="42" t="str">
        <f>VLOOKUP(E196,'[1]医療機関名(病院）'!$A$2:$B$140,2)</f>
        <v>島田市立総合医療センター</v>
      </c>
      <c r="E196" s="42">
        <v>2215460078</v>
      </c>
      <c r="F196" s="60">
        <f>VLOOKUP(E196,'[1]R５許可・最大使用病床 '!$E$17:$Q$323,8)</f>
        <v>6</v>
      </c>
      <c r="G196" s="74">
        <f>VLOOKUP(E196,'[1]R５許可・最大使用病床 '!$E$17:$Q$323,9)</f>
        <v>386</v>
      </c>
      <c r="H196" s="74">
        <f>VLOOKUP(E196,'[1]R５許可・最大使用病床 '!$E$17:$Q$323,10)</f>
        <v>35</v>
      </c>
      <c r="I196" s="74">
        <f>VLOOKUP(E196,'[1]R５許可・最大使用病床 '!$E$17:$Q$323,11)</f>
        <v>0</v>
      </c>
      <c r="J196" s="95">
        <f t="shared" si="12"/>
        <v>427</v>
      </c>
      <c r="K196" s="60">
        <f>VLOOKUP(E196,'[1]R６許可・最大使用病床'!$E$17:$Q$320,8)</f>
        <v>93</v>
      </c>
      <c r="L196" s="74">
        <f>VLOOKUP(E196,'[1]R６許可・最大使用病床'!$E$17:$Q$320,9)</f>
        <v>299</v>
      </c>
      <c r="M196" s="74">
        <f>VLOOKUP(E196,'[1]R６許可・最大使用病床'!$E$17:$Q$320,10)</f>
        <v>40</v>
      </c>
      <c r="N196" s="74">
        <f>VLOOKUP(E196,'[1]R６許可・最大使用病床'!$E$17:$Q$320,11)</f>
        <v>0</v>
      </c>
      <c r="O196" s="95">
        <f t="shared" si="9"/>
        <v>432</v>
      </c>
      <c r="P196" s="60">
        <f t="shared" si="13"/>
        <v>87</v>
      </c>
      <c r="Q196" s="74">
        <f t="shared" si="13"/>
        <v>-87</v>
      </c>
      <c r="R196" s="74">
        <f t="shared" si="13"/>
        <v>5</v>
      </c>
      <c r="S196" s="74">
        <f t="shared" si="13"/>
        <v>0</v>
      </c>
      <c r="T196" s="95">
        <f t="shared" si="14"/>
        <v>5</v>
      </c>
      <c r="U196" s="115"/>
    </row>
    <row r="197" spans="1:21" ht="18.75" customHeight="1">
      <c r="A197" s="10"/>
      <c r="B197" s="10"/>
      <c r="C197" s="12" t="s">
        <v>18</v>
      </c>
      <c r="D197" s="34" t="str">
        <f>VLOOKUP(E197,'[1]医療機関名(病院）'!$A$2:$B$140,2)</f>
        <v>医療法人社団綾和会 駿河西病院</v>
      </c>
      <c r="E197" s="34">
        <v>2215110202</v>
      </c>
      <c r="F197" s="59">
        <f>VLOOKUP(E197,'[1]R５許可・最大使用病床 '!$E$17:$Q$323,8)</f>
        <v>0</v>
      </c>
      <c r="G197" s="73">
        <f>VLOOKUP(E197,'[1]R５許可・最大使用病床 '!$E$17:$Q$323,9)</f>
        <v>0</v>
      </c>
      <c r="H197" s="73">
        <f>VLOOKUP(E197,'[1]R５許可・最大使用病床 '!$E$17:$Q$323,10)</f>
        <v>50</v>
      </c>
      <c r="I197" s="73">
        <f>VLOOKUP(E197,'[1]R５許可・最大使用病床 '!$E$17:$Q$323,11)</f>
        <v>86</v>
      </c>
      <c r="J197" s="88">
        <f t="shared" si="12"/>
        <v>136</v>
      </c>
      <c r="K197" s="59">
        <f>VLOOKUP(E197,'[1]R６許可・最大使用病床'!$E$17:$Q$320,8)</f>
        <v>0</v>
      </c>
      <c r="L197" s="73">
        <f>VLOOKUP(E197,'[1]R６許可・最大使用病床'!$E$17:$Q$320,9)</f>
        <v>0</v>
      </c>
      <c r="M197" s="73">
        <f>VLOOKUP(E197,'[1]R６許可・最大使用病床'!$E$17:$Q$320,10)</f>
        <v>50</v>
      </c>
      <c r="N197" s="73">
        <f>VLOOKUP(E197,'[1]R６許可・最大使用病床'!$E$17:$Q$320,11)</f>
        <v>100</v>
      </c>
      <c r="O197" s="88">
        <f t="shared" si="9"/>
        <v>150</v>
      </c>
      <c r="P197" s="59">
        <f t="shared" si="13"/>
        <v>0</v>
      </c>
      <c r="Q197" s="73">
        <f t="shared" si="13"/>
        <v>0</v>
      </c>
      <c r="R197" s="73">
        <f t="shared" si="13"/>
        <v>0</v>
      </c>
      <c r="S197" s="73">
        <f t="shared" si="13"/>
        <v>14</v>
      </c>
      <c r="T197" s="88">
        <f t="shared" si="14"/>
        <v>14</v>
      </c>
      <c r="U197" s="115"/>
    </row>
    <row r="198" spans="1:21" ht="18.75" customHeight="1">
      <c r="A198" s="10"/>
      <c r="B198" s="10"/>
      <c r="C198" s="10"/>
      <c r="D198" s="35" t="str">
        <f>VLOOKUP(E198,'[1]医療機関名(病院）'!$A$2:$B$140,2)</f>
        <v>社会医療法人駿甲会コミュニティーホスピタル甲賀病院</v>
      </c>
      <c r="E198" s="35">
        <v>2215110376</v>
      </c>
      <c r="F198" s="62">
        <f>VLOOKUP(E198,'[1]R５許可・最大使用病床 '!$E$17:$Q$323,8)</f>
        <v>0</v>
      </c>
      <c r="G198" s="76">
        <f>VLOOKUP(E198,'[1]R５許可・最大使用病床 '!$E$17:$Q$323,9)</f>
        <v>276</v>
      </c>
      <c r="H198" s="76">
        <f>VLOOKUP(E198,'[1]R５許可・最大使用病床 '!$E$17:$Q$323,10)</f>
        <v>126</v>
      </c>
      <c r="I198" s="76">
        <f>VLOOKUP(E198,'[1]R５許可・最大使用病床 '!$E$17:$Q$323,11)</f>
        <v>0</v>
      </c>
      <c r="J198" s="93">
        <f t="shared" si="12"/>
        <v>402</v>
      </c>
      <c r="K198" s="62">
        <f>VLOOKUP(E198,'[1]R６許可・最大使用病床'!$E$17:$Q$320,8)</f>
        <v>0</v>
      </c>
      <c r="L198" s="76">
        <f>VLOOKUP(E198,'[1]R６許可・最大使用病床'!$E$17:$Q$320,9)</f>
        <v>277</v>
      </c>
      <c r="M198" s="76">
        <f>VLOOKUP(E198,'[1]R６許可・最大使用病床'!$E$17:$Q$320,10)</f>
        <v>130</v>
      </c>
      <c r="N198" s="76">
        <f>VLOOKUP(E198,'[1]R６許可・最大使用病床'!$E$17:$Q$320,11)</f>
        <v>0</v>
      </c>
      <c r="O198" s="93">
        <f t="shared" si="9"/>
        <v>407</v>
      </c>
      <c r="P198" s="62">
        <f t="shared" si="13"/>
        <v>0</v>
      </c>
      <c r="Q198" s="76">
        <f t="shared" si="13"/>
        <v>1</v>
      </c>
      <c r="R198" s="76">
        <f t="shared" si="13"/>
        <v>4</v>
      </c>
      <c r="S198" s="76">
        <f t="shared" si="13"/>
        <v>0</v>
      </c>
      <c r="T198" s="93">
        <f t="shared" si="14"/>
        <v>5</v>
      </c>
      <c r="U198" s="115"/>
    </row>
    <row r="199" spans="1:21" ht="18.75" customHeight="1">
      <c r="A199" s="10"/>
      <c r="B199" s="10"/>
      <c r="C199" s="10"/>
      <c r="D199" s="35" t="str">
        <f>VLOOKUP(E199,'[1]医療機関名(病院）'!$A$2:$B$140,2)</f>
        <v>岡本石井病院</v>
      </c>
      <c r="E199" s="35">
        <v>2215110400</v>
      </c>
      <c r="F199" s="62">
        <f>VLOOKUP(E199,'[1]R５許可・最大使用病床 '!$E$17:$Q$323,8)</f>
        <v>0</v>
      </c>
      <c r="G199" s="76">
        <f>VLOOKUP(E199,'[1]R５許可・最大使用病床 '!$E$17:$Q$323,9)</f>
        <v>43</v>
      </c>
      <c r="H199" s="76">
        <f>VLOOKUP(E199,'[1]R５許可・最大使用病床 '!$E$17:$Q$323,10)</f>
        <v>94</v>
      </c>
      <c r="I199" s="76">
        <f>VLOOKUP(E199,'[1]R５許可・最大使用病床 '!$E$17:$Q$323,11)</f>
        <v>60</v>
      </c>
      <c r="J199" s="93">
        <f t="shared" si="12"/>
        <v>197</v>
      </c>
      <c r="K199" s="62">
        <f>VLOOKUP(E199,'[1]R６許可・最大使用病床'!$E$17:$Q$320,8)</f>
        <v>0</v>
      </c>
      <c r="L199" s="76">
        <f>VLOOKUP(E199,'[1]R６許可・最大使用病床'!$E$17:$Q$320,9)</f>
        <v>43</v>
      </c>
      <c r="M199" s="76">
        <f>VLOOKUP(E199,'[1]R６許可・最大使用病床'!$E$17:$Q$320,10)</f>
        <v>94</v>
      </c>
      <c r="N199" s="76">
        <f>VLOOKUP(E199,'[1]R６許可・最大使用病床'!$E$17:$Q$320,11)</f>
        <v>60</v>
      </c>
      <c r="O199" s="93">
        <f t="shared" si="9"/>
        <v>197</v>
      </c>
      <c r="P199" s="62">
        <f t="shared" si="13"/>
        <v>0</v>
      </c>
      <c r="Q199" s="76">
        <f t="shared" si="13"/>
        <v>0</v>
      </c>
      <c r="R199" s="76">
        <f t="shared" si="13"/>
        <v>0</v>
      </c>
      <c r="S199" s="76">
        <f t="shared" si="13"/>
        <v>0</v>
      </c>
      <c r="T199" s="93">
        <f t="shared" si="14"/>
        <v>0</v>
      </c>
      <c r="U199" s="115"/>
    </row>
    <row r="200" spans="1:21" ht="18.75" customHeight="1">
      <c r="A200" s="10"/>
      <c r="B200" s="10"/>
      <c r="C200" s="10"/>
      <c r="D200" s="36" t="str">
        <f>VLOOKUP(E200,'[1]医療機関名(病院）'!$A$2:$B$140,2)</f>
        <v>焼津市立総合病院</v>
      </c>
      <c r="E200" s="36">
        <v>2215160058</v>
      </c>
      <c r="F200" s="58">
        <f>VLOOKUP(E200,'[1]R５許可・最大使用病床 '!$E$17:$Q$323,8)</f>
        <v>61</v>
      </c>
      <c r="G200" s="72">
        <f>VLOOKUP(E200,'[1]R５許可・最大使用病床 '!$E$17:$Q$323,9)</f>
        <v>353</v>
      </c>
      <c r="H200" s="72">
        <f>VLOOKUP(E200,'[1]R５許可・最大使用病床 '!$E$17:$Q$323,10)</f>
        <v>0</v>
      </c>
      <c r="I200" s="72">
        <f>VLOOKUP(E200,'[1]R５許可・最大使用病床 '!$E$17:$Q$323,11)</f>
        <v>0</v>
      </c>
      <c r="J200" s="89">
        <f t="shared" si="12"/>
        <v>414</v>
      </c>
      <c r="K200" s="58">
        <f>VLOOKUP(E200,'[1]R６許可・最大使用病床'!$E$17:$Q$320,8)</f>
        <v>58</v>
      </c>
      <c r="L200" s="72">
        <f>VLOOKUP(E200,'[1]R６許可・最大使用病床'!$E$17:$Q$320,9)</f>
        <v>354</v>
      </c>
      <c r="M200" s="72">
        <f>VLOOKUP(E200,'[1]R６許可・最大使用病床'!$E$17:$Q$320,10)</f>
        <v>0</v>
      </c>
      <c r="N200" s="72">
        <f>VLOOKUP(E200,'[1]R６許可・最大使用病床'!$E$17:$Q$320,11)</f>
        <v>0</v>
      </c>
      <c r="O200" s="89">
        <f t="shared" si="9"/>
        <v>412</v>
      </c>
      <c r="P200" s="58">
        <f t="shared" si="13"/>
        <v>-3</v>
      </c>
      <c r="Q200" s="72">
        <f t="shared" si="13"/>
        <v>1</v>
      </c>
      <c r="R200" s="72">
        <f t="shared" si="13"/>
        <v>0</v>
      </c>
      <c r="S200" s="72">
        <f t="shared" si="13"/>
        <v>0</v>
      </c>
      <c r="T200" s="89">
        <f t="shared" si="14"/>
        <v>-2</v>
      </c>
      <c r="U200" s="115"/>
    </row>
    <row r="201" spans="1:21" ht="18.75" customHeight="1">
      <c r="A201" s="10"/>
      <c r="B201" s="10"/>
      <c r="C201" s="12" t="s">
        <v>51</v>
      </c>
      <c r="D201" s="34" t="str">
        <f>VLOOKUP(E201,'[1]医療機関名(病院）'!$A$2:$B$140,2)</f>
        <v>聖稜リハビリテーション病院</v>
      </c>
      <c r="E201" s="34">
        <v>2215310281</v>
      </c>
      <c r="F201" s="59">
        <f>VLOOKUP(E201,'[1]R５許可・最大使用病床 '!$E$17:$Q$323,8)</f>
        <v>0</v>
      </c>
      <c r="G201" s="73">
        <f>VLOOKUP(E201,'[1]R５許可・最大使用病床 '!$E$17:$Q$323,9)</f>
        <v>0</v>
      </c>
      <c r="H201" s="73">
        <f>VLOOKUP(E201,'[1]R５許可・最大使用病床 '!$E$17:$Q$323,10)</f>
        <v>125</v>
      </c>
      <c r="I201" s="73">
        <f>VLOOKUP(E201,'[1]R５許可・最大使用病床 '!$E$17:$Q$323,11)</f>
        <v>0</v>
      </c>
      <c r="J201" s="88">
        <f t="shared" si="12"/>
        <v>125</v>
      </c>
      <c r="K201" s="59">
        <f>VLOOKUP(E201,'[1]R６許可・最大使用病床'!$E$17:$Q$320,8)</f>
        <v>0</v>
      </c>
      <c r="L201" s="73">
        <f>VLOOKUP(E201,'[1]R６許可・最大使用病床'!$E$17:$Q$320,9)</f>
        <v>0</v>
      </c>
      <c r="M201" s="73">
        <f>VLOOKUP(E201,'[1]R６許可・最大使用病床'!$E$17:$Q$320,10)</f>
        <v>125</v>
      </c>
      <c r="N201" s="73">
        <f>VLOOKUP(E201,'[1]R６許可・最大使用病床'!$E$17:$Q$320,11)</f>
        <v>0</v>
      </c>
      <c r="O201" s="88">
        <f t="shared" si="9"/>
        <v>125</v>
      </c>
      <c r="P201" s="59">
        <f t="shared" si="13"/>
        <v>0</v>
      </c>
      <c r="Q201" s="73">
        <f t="shared" si="13"/>
        <v>0</v>
      </c>
      <c r="R201" s="73">
        <f t="shared" si="13"/>
        <v>0</v>
      </c>
      <c r="S201" s="73">
        <f t="shared" si="13"/>
        <v>0</v>
      </c>
      <c r="T201" s="88">
        <f t="shared" si="14"/>
        <v>0</v>
      </c>
      <c r="U201" s="115"/>
    </row>
    <row r="202" spans="1:21" ht="18.75" customHeight="1">
      <c r="A202" s="10"/>
      <c r="B202" s="10"/>
      <c r="C202" s="10"/>
      <c r="D202" s="35" t="str">
        <f>VLOOKUP(E202,'[1]医療機関名(病院）'!$A$2:$B$140,2)</f>
        <v>誠和藤枝病院</v>
      </c>
      <c r="E202" s="35">
        <v>2215310109</v>
      </c>
      <c r="F202" s="62">
        <f>VLOOKUP(E202,'[1]R５許可・最大使用病床 '!$E$17:$Q$323,8)</f>
        <v>0</v>
      </c>
      <c r="G202" s="76">
        <f>VLOOKUP(E202,'[1]R５許可・最大使用病床 '!$E$17:$Q$323,9)</f>
        <v>0</v>
      </c>
      <c r="H202" s="76">
        <f>VLOOKUP(E202,'[1]R５許可・最大使用病床 '!$E$17:$Q$323,10)</f>
        <v>0</v>
      </c>
      <c r="I202" s="76">
        <f>VLOOKUP(E202,'[1]R５許可・最大使用病床 '!$E$17:$Q$323,11)</f>
        <v>190</v>
      </c>
      <c r="J202" s="93">
        <f t="shared" si="12"/>
        <v>190</v>
      </c>
      <c r="K202" s="62">
        <f>VLOOKUP(E202,'[1]R６許可・最大使用病床'!$E$17:$Q$320,8)</f>
        <v>0</v>
      </c>
      <c r="L202" s="76">
        <f>VLOOKUP(E202,'[1]R６許可・最大使用病床'!$E$17:$Q$320,9)</f>
        <v>0</v>
      </c>
      <c r="M202" s="76">
        <f>VLOOKUP(E202,'[1]R６許可・最大使用病床'!$E$17:$Q$320,10)</f>
        <v>0</v>
      </c>
      <c r="N202" s="76">
        <f>VLOOKUP(E202,'[1]R６許可・最大使用病床'!$E$17:$Q$320,11)</f>
        <v>149</v>
      </c>
      <c r="O202" s="93">
        <f t="shared" ref="O202:O251" si="15">SUM(K202:N202)</f>
        <v>149</v>
      </c>
      <c r="P202" s="62">
        <f t="shared" si="13"/>
        <v>0</v>
      </c>
      <c r="Q202" s="76">
        <f t="shared" si="13"/>
        <v>0</v>
      </c>
      <c r="R202" s="76">
        <f t="shared" si="13"/>
        <v>0</v>
      </c>
      <c r="S202" s="76">
        <f t="shared" si="13"/>
        <v>-41</v>
      </c>
      <c r="T202" s="93">
        <f t="shared" si="14"/>
        <v>-41</v>
      </c>
      <c r="U202" s="115"/>
    </row>
    <row r="203" spans="1:21" ht="18.75" customHeight="1">
      <c r="A203" s="10"/>
      <c r="B203" s="10"/>
      <c r="C203" s="10"/>
      <c r="D203" s="35" t="str">
        <f>VLOOKUP(E203,'[1]医療機関名(病院）'!$A$2:$B$140,2)</f>
        <v>藤枝市立総合病院</v>
      </c>
      <c r="E203" s="35">
        <v>2215310554</v>
      </c>
      <c r="F203" s="62">
        <f>VLOOKUP(E203,'[1]R５許可・最大使用病床 '!$E$17:$Q$323,8)</f>
        <v>131</v>
      </c>
      <c r="G203" s="76">
        <f>VLOOKUP(E203,'[1]R５許可・最大使用病床 '!$E$17:$Q$323,9)</f>
        <v>354</v>
      </c>
      <c r="H203" s="76">
        <f>VLOOKUP(E203,'[1]R５許可・最大使用病床 '!$E$17:$Q$323,10)</f>
        <v>0</v>
      </c>
      <c r="I203" s="76">
        <f>VLOOKUP(E203,'[1]R５許可・最大使用病床 '!$E$17:$Q$323,11)</f>
        <v>0</v>
      </c>
      <c r="J203" s="93">
        <f t="shared" si="12"/>
        <v>485</v>
      </c>
      <c r="K203" s="62">
        <f>VLOOKUP(E203,'[1]R６許可・最大使用病床'!$E$17:$Q$320,8)</f>
        <v>132</v>
      </c>
      <c r="L203" s="76">
        <f>VLOOKUP(E203,'[1]R６許可・最大使用病床'!$E$17:$Q$320,9)</f>
        <v>335</v>
      </c>
      <c r="M203" s="76">
        <f>VLOOKUP(E203,'[1]R６許可・最大使用病床'!$E$17:$Q$320,10)</f>
        <v>0</v>
      </c>
      <c r="N203" s="76">
        <f>VLOOKUP(E203,'[1]R６許可・最大使用病床'!$E$17:$Q$320,11)</f>
        <v>0</v>
      </c>
      <c r="O203" s="93">
        <f t="shared" si="15"/>
        <v>467</v>
      </c>
      <c r="P203" s="62">
        <f t="shared" si="13"/>
        <v>1</v>
      </c>
      <c r="Q203" s="76">
        <f t="shared" si="13"/>
        <v>-19</v>
      </c>
      <c r="R203" s="76">
        <f t="shared" si="13"/>
        <v>0</v>
      </c>
      <c r="S203" s="76">
        <f t="shared" si="13"/>
        <v>0</v>
      </c>
      <c r="T203" s="93">
        <f t="shared" si="14"/>
        <v>-18</v>
      </c>
      <c r="U203" s="115"/>
    </row>
    <row r="204" spans="1:21" ht="18.75" customHeight="1">
      <c r="A204" s="10"/>
      <c r="B204" s="10"/>
      <c r="C204" s="10"/>
      <c r="D204" s="36" t="str">
        <f>VLOOKUP(E204,'[1]医療機関名(病院）'!$A$2:$B$140,2)</f>
        <v>藤枝平成記念病院</v>
      </c>
      <c r="E204" s="36">
        <v>2215310224</v>
      </c>
      <c r="F204" s="58">
        <f>VLOOKUP(E204,'[1]R５許可・最大使用病床 '!$E$17:$Q$323,8)</f>
        <v>0</v>
      </c>
      <c r="G204" s="72">
        <f>VLOOKUP(E204,'[1]R５許可・最大使用病床 '!$E$17:$Q$323,9)</f>
        <v>96</v>
      </c>
      <c r="H204" s="72">
        <f>VLOOKUP(E204,'[1]R５許可・最大使用病床 '!$E$17:$Q$323,10)</f>
        <v>0</v>
      </c>
      <c r="I204" s="72">
        <f>VLOOKUP(E204,'[1]R５許可・最大使用病床 '!$E$17:$Q$323,11)</f>
        <v>86</v>
      </c>
      <c r="J204" s="89">
        <f t="shared" si="12"/>
        <v>182</v>
      </c>
      <c r="K204" s="58">
        <f>VLOOKUP(E204,'[1]R６許可・最大使用病床'!$E$17:$Q$320,8)</f>
        <v>0</v>
      </c>
      <c r="L204" s="72">
        <f>VLOOKUP(E204,'[1]R６許可・最大使用病床'!$E$17:$Q$320,9)</f>
        <v>101</v>
      </c>
      <c r="M204" s="72">
        <f>VLOOKUP(E204,'[1]R６許可・最大使用病床'!$E$17:$Q$320,10)</f>
        <v>0</v>
      </c>
      <c r="N204" s="72">
        <f>VLOOKUP(E204,'[1]R６許可・最大使用病床'!$E$17:$Q$320,11)</f>
        <v>86</v>
      </c>
      <c r="O204" s="89">
        <f t="shared" si="15"/>
        <v>187</v>
      </c>
      <c r="P204" s="58">
        <f t="shared" si="13"/>
        <v>0</v>
      </c>
      <c r="Q204" s="72">
        <f t="shared" si="13"/>
        <v>5</v>
      </c>
      <c r="R204" s="72">
        <f t="shared" si="13"/>
        <v>0</v>
      </c>
      <c r="S204" s="72">
        <f t="shared" si="13"/>
        <v>0</v>
      </c>
      <c r="T204" s="89">
        <f t="shared" si="14"/>
        <v>5</v>
      </c>
      <c r="U204" s="115"/>
    </row>
    <row r="205" spans="1:21" ht="18.75" customHeight="1">
      <c r="A205" s="10"/>
      <c r="B205" s="10"/>
      <c r="C205" s="12" t="s">
        <v>57</v>
      </c>
      <c r="D205" s="42" t="str">
        <f>VLOOKUP(E205,'[1]医療機関名(病院）'!$A$2:$B$140,2)</f>
        <v>榛原総合病院</v>
      </c>
      <c r="E205" s="42">
        <v>2215510120</v>
      </c>
      <c r="F205" s="60">
        <f>VLOOKUP(E205,'[1]R５許可・最大使用病床 '!$E$17:$Q$323,8)</f>
        <v>0</v>
      </c>
      <c r="G205" s="74">
        <f>VLOOKUP(E205,'[1]R５許可・最大使用病床 '!$E$17:$Q$323,9)</f>
        <v>195</v>
      </c>
      <c r="H205" s="74">
        <f>VLOOKUP(E205,'[1]R５許可・最大使用病床 '!$E$17:$Q$323,10)</f>
        <v>44</v>
      </c>
      <c r="I205" s="74">
        <f>VLOOKUP(E205,'[1]R５許可・最大使用病床 '!$E$17:$Q$323,11)</f>
        <v>42</v>
      </c>
      <c r="J205" s="95">
        <f t="shared" si="12"/>
        <v>281</v>
      </c>
      <c r="K205" s="60">
        <f>VLOOKUP(E205,'[1]R６許可・最大使用病床'!$E$17:$Q$320,8)</f>
        <v>0</v>
      </c>
      <c r="L205" s="74">
        <f>VLOOKUP(E205,'[1]R６許可・最大使用病床'!$E$17:$Q$320,9)</f>
        <v>185</v>
      </c>
      <c r="M205" s="74">
        <f>VLOOKUP(E205,'[1]R６許可・最大使用病床'!$E$17:$Q$320,10)</f>
        <v>78</v>
      </c>
      <c r="N205" s="74">
        <f>VLOOKUP(E205,'[1]R６許可・最大使用病床'!$E$17:$Q$320,11)</f>
        <v>42</v>
      </c>
      <c r="O205" s="95">
        <f t="shared" si="15"/>
        <v>305</v>
      </c>
      <c r="P205" s="60">
        <f t="shared" si="13"/>
        <v>0</v>
      </c>
      <c r="Q205" s="74">
        <f t="shared" si="13"/>
        <v>-10</v>
      </c>
      <c r="R205" s="74">
        <f t="shared" si="13"/>
        <v>34</v>
      </c>
      <c r="S205" s="74">
        <f t="shared" si="13"/>
        <v>0</v>
      </c>
      <c r="T205" s="95">
        <f t="shared" si="14"/>
        <v>24</v>
      </c>
      <c r="U205" s="115"/>
    </row>
    <row r="206" spans="1:21" ht="18.75" customHeight="1">
      <c r="A206" s="10"/>
      <c r="B206" s="10"/>
      <c r="C206" s="12" t="s">
        <v>36</v>
      </c>
      <c r="D206" s="42" t="str">
        <f>VLOOKUP(E206,'[1]医療機関名(病院）'!$A$2:$B$140,2)</f>
        <v>医療法人社団 八洲会 はいなん吉田病院</v>
      </c>
      <c r="E206" s="42">
        <v>2215510476</v>
      </c>
      <c r="F206" s="60">
        <f>VLOOKUP(E206,'[1]R５許可・最大使用病床 '!$E$17:$Q$323,8)</f>
        <v>0</v>
      </c>
      <c r="G206" s="74">
        <f>VLOOKUP(E206,'[1]R５許可・最大使用病床 '!$E$17:$Q$323,9)</f>
        <v>0</v>
      </c>
      <c r="H206" s="74">
        <f>VLOOKUP(E206,'[1]R５許可・最大使用病床 '!$E$17:$Q$323,10)</f>
        <v>0</v>
      </c>
      <c r="I206" s="74">
        <f>VLOOKUP(E206,'[1]R５許可・最大使用病床 '!$E$17:$Q$323,11)</f>
        <v>168</v>
      </c>
      <c r="J206" s="95">
        <f t="shared" si="12"/>
        <v>168</v>
      </c>
      <c r="K206" s="60">
        <f>VLOOKUP(E206,'[1]R６許可・最大使用病床'!$E$17:$Q$320,8)</f>
        <v>0</v>
      </c>
      <c r="L206" s="74">
        <f>VLOOKUP(E206,'[1]R６許可・最大使用病床'!$E$17:$Q$320,9)</f>
        <v>0</v>
      </c>
      <c r="M206" s="74">
        <f>VLOOKUP(E206,'[1]R６許可・最大使用病床'!$E$17:$Q$320,10)</f>
        <v>0</v>
      </c>
      <c r="N206" s="74">
        <f>VLOOKUP(E206,'[1]R６許可・最大使用病床'!$E$17:$Q$320,11)</f>
        <v>171</v>
      </c>
      <c r="O206" s="95">
        <f t="shared" si="15"/>
        <v>171</v>
      </c>
      <c r="P206" s="60">
        <f t="shared" si="13"/>
        <v>0</v>
      </c>
      <c r="Q206" s="74">
        <f t="shared" si="13"/>
        <v>0</v>
      </c>
      <c r="R206" s="74">
        <f t="shared" si="13"/>
        <v>0</v>
      </c>
      <c r="S206" s="74">
        <f t="shared" si="13"/>
        <v>3</v>
      </c>
      <c r="T206" s="95">
        <f t="shared" si="14"/>
        <v>3</v>
      </c>
      <c r="U206" s="115"/>
    </row>
    <row r="207" spans="1:21" ht="18.75" customHeight="1">
      <c r="A207" s="10"/>
      <c r="B207" s="15" t="s">
        <v>41</v>
      </c>
      <c r="C207" s="20"/>
      <c r="D207" s="33"/>
      <c r="E207" s="50"/>
      <c r="F207" s="61">
        <f>SUM(F196:F206)</f>
        <v>198</v>
      </c>
      <c r="G207" s="80">
        <f>SUM(G196:G206)</f>
        <v>1703</v>
      </c>
      <c r="H207" s="75">
        <f>SUM(H196:H206)</f>
        <v>474</v>
      </c>
      <c r="I207" s="75">
        <f>SUM(I196:I206)</f>
        <v>632</v>
      </c>
      <c r="J207" s="92">
        <f t="shared" si="12"/>
        <v>3007</v>
      </c>
      <c r="K207" s="61">
        <f>SUM(K196:K206)</f>
        <v>283</v>
      </c>
      <c r="L207" s="80">
        <f>SUM(L196:L206)</f>
        <v>1594</v>
      </c>
      <c r="M207" s="75">
        <f>SUM(M196:M206)</f>
        <v>517</v>
      </c>
      <c r="N207" s="75">
        <f>SUM(N196:N206)</f>
        <v>608</v>
      </c>
      <c r="O207" s="92">
        <f t="shared" si="15"/>
        <v>3002</v>
      </c>
      <c r="P207" s="61">
        <f t="shared" si="13"/>
        <v>85</v>
      </c>
      <c r="Q207" s="75">
        <f t="shared" si="13"/>
        <v>-109</v>
      </c>
      <c r="R207" s="75">
        <f t="shared" si="13"/>
        <v>43</v>
      </c>
      <c r="S207" s="75">
        <f t="shared" si="13"/>
        <v>-24</v>
      </c>
      <c r="T207" s="92">
        <f t="shared" si="14"/>
        <v>-5</v>
      </c>
      <c r="U207" s="115"/>
    </row>
    <row r="208" spans="1:21" ht="18.75" customHeight="1">
      <c r="A208" s="10"/>
      <c r="B208" s="12" t="s">
        <v>11</v>
      </c>
      <c r="C208" s="12" t="s">
        <v>53</v>
      </c>
      <c r="D208" s="34" t="str">
        <f>VLOOKUP(E208,'[1]医療機関名（診療所）'!$A$2:$B$138,2)</f>
        <v>あきやま眼科</v>
      </c>
      <c r="E208" s="34">
        <v>2215400892</v>
      </c>
      <c r="F208" s="59">
        <f>VLOOKUP(E208,'[1]R５許可・最大使用病床 '!$E$17:$Q$323,8)</f>
        <v>0</v>
      </c>
      <c r="G208" s="73">
        <f>VLOOKUP(E208,'[1]R５許可・最大使用病床 '!$E$17:$Q$323,9)</f>
        <v>4</v>
      </c>
      <c r="H208" s="73">
        <f>VLOOKUP(E208,'[1]R５許可・最大使用病床 '!$E$17:$Q$323,10)</f>
        <v>0</v>
      </c>
      <c r="I208" s="73">
        <f>VLOOKUP(E208,'[1]R５許可・最大使用病床 '!$E$17:$Q$323,11)</f>
        <v>0</v>
      </c>
      <c r="J208" s="88">
        <f t="shared" si="12"/>
        <v>4</v>
      </c>
      <c r="K208" s="59">
        <f>VLOOKUP(E208,'[1]R６許可・最大使用病床'!$E$17:$Q$320,8)</f>
        <v>0</v>
      </c>
      <c r="L208" s="73">
        <f>VLOOKUP(E208,'[1]R６許可・最大使用病床'!$E$17:$Q$320,9)</f>
        <v>0</v>
      </c>
      <c r="M208" s="73">
        <f>VLOOKUP(E208,'[1]R６許可・最大使用病床'!$E$17:$Q$320,10)</f>
        <v>3</v>
      </c>
      <c r="N208" s="73">
        <f>VLOOKUP(E208,'[1]R６許可・最大使用病床'!$E$17:$Q$320,11)</f>
        <v>0</v>
      </c>
      <c r="O208" s="88">
        <f t="shared" si="15"/>
        <v>3</v>
      </c>
      <c r="P208" s="59">
        <f t="shared" si="13"/>
        <v>0</v>
      </c>
      <c r="Q208" s="73">
        <f t="shared" si="13"/>
        <v>-4</v>
      </c>
      <c r="R208" s="73">
        <f t="shared" si="13"/>
        <v>3</v>
      </c>
      <c r="S208" s="73">
        <f t="shared" si="13"/>
        <v>0</v>
      </c>
      <c r="T208" s="88">
        <f t="shared" si="14"/>
        <v>-1</v>
      </c>
      <c r="U208" s="115"/>
    </row>
    <row r="209" spans="1:21" ht="18.75" customHeight="1">
      <c r="A209" s="10"/>
      <c r="B209" s="10"/>
      <c r="C209" s="10"/>
      <c r="D209" s="35" t="str">
        <f>VLOOKUP(E209,'[1]医療機関名（診療所）'!$A$2:$B$138,2)</f>
        <v>しのはら産科婦人科医院</v>
      </c>
      <c r="E209" s="35">
        <v>2215400934</v>
      </c>
      <c r="F209" s="62">
        <f>VLOOKUP(E209,'[1]R５許可・最大使用病床 '!$E$17:$Q$323,8)</f>
        <v>0</v>
      </c>
      <c r="G209" s="76">
        <f>VLOOKUP(E209,'[1]R５許可・最大使用病床 '!$E$17:$Q$323,9)</f>
        <v>11</v>
      </c>
      <c r="H209" s="76">
        <f>VLOOKUP(E209,'[1]R５許可・最大使用病床 '!$E$17:$Q$323,10)</f>
        <v>0</v>
      </c>
      <c r="I209" s="76">
        <f>VLOOKUP(E209,'[1]R５許可・最大使用病床 '!$E$17:$Q$323,11)</f>
        <v>0</v>
      </c>
      <c r="J209" s="93">
        <f t="shared" si="12"/>
        <v>11</v>
      </c>
      <c r="K209" s="62">
        <f>VLOOKUP(E209,'[1]R６許可・最大使用病床'!$E$17:$Q$320,8)</f>
        <v>0</v>
      </c>
      <c r="L209" s="76">
        <f>VLOOKUP(E209,'[1]R６許可・最大使用病床'!$E$17:$Q$320,9)</f>
        <v>11</v>
      </c>
      <c r="M209" s="76">
        <f>VLOOKUP(E209,'[1]R６許可・最大使用病床'!$E$17:$Q$320,10)</f>
        <v>0</v>
      </c>
      <c r="N209" s="76">
        <f>VLOOKUP(E209,'[1]R６許可・最大使用病床'!$E$17:$Q$320,11)</f>
        <v>0</v>
      </c>
      <c r="O209" s="93">
        <f t="shared" si="15"/>
        <v>11</v>
      </c>
      <c r="P209" s="62">
        <f t="shared" si="13"/>
        <v>0</v>
      </c>
      <c r="Q209" s="76">
        <f t="shared" si="13"/>
        <v>0</v>
      </c>
      <c r="R209" s="76">
        <f t="shared" si="13"/>
        <v>0</v>
      </c>
      <c r="S209" s="76">
        <f t="shared" si="13"/>
        <v>0</v>
      </c>
      <c r="T209" s="93">
        <f t="shared" si="14"/>
        <v>0</v>
      </c>
      <c r="U209" s="115"/>
    </row>
    <row r="210" spans="1:21" ht="18.75" customHeight="1">
      <c r="A210" s="10"/>
      <c r="B210" s="10"/>
      <c r="C210" s="10"/>
      <c r="D210" s="36" t="str">
        <f>VLOOKUP(E210,'[1]医療機関名（診療所）'!$A$2:$B$138,2)</f>
        <v>生駒脳神経クリニック</v>
      </c>
      <c r="E210" s="36">
        <v>2215410263</v>
      </c>
      <c r="F210" s="58">
        <f>VLOOKUP(E210,'[1]R５許可・最大使用病床 '!$E$17:$Q$323,8)</f>
        <v>0</v>
      </c>
      <c r="G210" s="72">
        <f>VLOOKUP(E210,'[1]R５許可・最大使用病床 '!$E$17:$Q$323,9)</f>
        <v>0</v>
      </c>
      <c r="H210" s="72">
        <f>VLOOKUP(E210,'[1]R５許可・最大使用病床 '!$E$17:$Q$323,10)</f>
        <v>0</v>
      </c>
      <c r="I210" s="72">
        <f>VLOOKUP(E210,'[1]R５許可・最大使用病床 '!$E$17:$Q$323,11)</f>
        <v>0</v>
      </c>
      <c r="J210" s="89">
        <f t="shared" si="12"/>
        <v>0</v>
      </c>
      <c r="K210" s="58">
        <f>VLOOKUP(E210,'[1]R６許可・最大使用病床'!$E$17:$Q$320,8)</f>
        <v>0</v>
      </c>
      <c r="L210" s="72">
        <f>VLOOKUP(E210,'[1]R６許可・最大使用病床'!$E$17:$Q$320,9)</f>
        <v>0</v>
      </c>
      <c r="M210" s="72">
        <f>VLOOKUP(E210,'[1]R６許可・最大使用病床'!$E$17:$Q$320,10)</f>
        <v>0</v>
      </c>
      <c r="N210" s="72">
        <f>VLOOKUP(E210,'[1]R６許可・最大使用病床'!$E$17:$Q$320,11)</f>
        <v>0</v>
      </c>
      <c r="O210" s="89">
        <f t="shared" si="15"/>
        <v>0</v>
      </c>
      <c r="P210" s="58">
        <f t="shared" si="13"/>
        <v>0</v>
      </c>
      <c r="Q210" s="72">
        <f t="shared" si="13"/>
        <v>0</v>
      </c>
      <c r="R210" s="72">
        <f t="shared" si="13"/>
        <v>0</v>
      </c>
      <c r="S210" s="72">
        <f t="shared" si="13"/>
        <v>0</v>
      </c>
      <c r="T210" s="89">
        <f t="shared" si="14"/>
        <v>0</v>
      </c>
      <c r="U210" s="115"/>
    </row>
    <row r="211" spans="1:21" ht="18.75" customHeight="1">
      <c r="A211" s="10"/>
      <c r="B211" s="10"/>
      <c r="C211" s="12" t="s">
        <v>18</v>
      </c>
      <c r="D211" s="34" t="str">
        <f>VLOOKUP(E211,'[1]医療機関名（診療所）'!$A$2:$B$138,2)</f>
        <v>アイ・レディースクリニック</v>
      </c>
      <c r="E211" s="34">
        <v>2215110418</v>
      </c>
      <c r="F211" s="59">
        <f>VLOOKUP(E211,'[1]R５許可・最大使用病床 '!$E$17:$Q$323,8)</f>
        <v>0</v>
      </c>
      <c r="G211" s="73">
        <f>VLOOKUP(E211,'[1]R５許可・最大使用病床 '!$E$17:$Q$323,9)</f>
        <v>10</v>
      </c>
      <c r="H211" s="73">
        <f>VLOOKUP(E211,'[1]R５許可・最大使用病床 '!$E$17:$Q$323,10)</f>
        <v>0</v>
      </c>
      <c r="I211" s="73">
        <f>VLOOKUP(E211,'[1]R５許可・最大使用病床 '!$E$17:$Q$323,11)</f>
        <v>0</v>
      </c>
      <c r="J211" s="88">
        <f t="shared" ref="J211:J251" si="16">SUM(F211:I211)</f>
        <v>10</v>
      </c>
      <c r="K211" s="59">
        <f>VLOOKUP(E211,'[1]R６許可・最大使用病床'!$E$17:$Q$320,8)</f>
        <v>0</v>
      </c>
      <c r="L211" s="73">
        <f>VLOOKUP(E211,'[1]R６許可・最大使用病床'!$E$17:$Q$320,9)</f>
        <v>10</v>
      </c>
      <c r="M211" s="73">
        <f>VLOOKUP(E211,'[1]R６許可・最大使用病床'!$E$17:$Q$320,10)</f>
        <v>0</v>
      </c>
      <c r="N211" s="73">
        <f>VLOOKUP(E211,'[1]R６許可・最大使用病床'!$E$17:$Q$320,11)</f>
        <v>0</v>
      </c>
      <c r="O211" s="88">
        <f t="shared" si="15"/>
        <v>10</v>
      </c>
      <c r="P211" s="59">
        <f t="shared" ref="P211:S251" si="17">K211-F211</f>
        <v>0</v>
      </c>
      <c r="Q211" s="73">
        <f t="shared" si="17"/>
        <v>0</v>
      </c>
      <c r="R211" s="73">
        <f t="shared" si="17"/>
        <v>0</v>
      </c>
      <c r="S211" s="73">
        <f t="shared" si="17"/>
        <v>0</v>
      </c>
      <c r="T211" s="88">
        <f t="shared" ref="T211:T251" si="18">SUM(P211:S211)</f>
        <v>0</v>
      </c>
      <c r="U211" s="115"/>
    </row>
    <row r="212" spans="1:21" ht="18.75" customHeight="1">
      <c r="A212" s="10"/>
      <c r="B212" s="10"/>
      <c r="C212" s="10"/>
      <c r="D212" s="35" t="str">
        <f>VLOOKUP(E212,'[1]医療機関名（診療所）'!$A$2:$B$138,2)</f>
        <v>医療法人社団峻凌会 やきつべの径診療所</v>
      </c>
      <c r="E212" s="35">
        <v>2215110384</v>
      </c>
      <c r="F212" s="62">
        <f>VLOOKUP(E212,'[1]R５許可・最大使用病床 '!$E$17:$Q$323,8)</f>
        <v>0</v>
      </c>
      <c r="G212" s="76">
        <f>VLOOKUP(E212,'[1]R５許可・最大使用病床 '!$E$17:$Q$323,9)</f>
        <v>0</v>
      </c>
      <c r="H212" s="76">
        <f>VLOOKUP(E212,'[1]R５許可・最大使用病床 '!$E$17:$Q$323,10)</f>
        <v>12</v>
      </c>
      <c r="I212" s="76">
        <f>VLOOKUP(E212,'[1]R５許可・最大使用病床 '!$E$17:$Q$323,11)</f>
        <v>0</v>
      </c>
      <c r="J212" s="93">
        <f t="shared" si="16"/>
        <v>12</v>
      </c>
      <c r="K212" s="62">
        <f>VLOOKUP(E212,'[1]R６許可・最大使用病床'!$E$17:$Q$320,8)</f>
        <v>0</v>
      </c>
      <c r="L212" s="76">
        <f>VLOOKUP(E212,'[1]R６許可・最大使用病床'!$E$17:$Q$320,9)</f>
        <v>0</v>
      </c>
      <c r="M212" s="76">
        <f>VLOOKUP(E212,'[1]R６許可・最大使用病床'!$E$17:$Q$320,10)</f>
        <v>14</v>
      </c>
      <c r="N212" s="76">
        <f>VLOOKUP(E212,'[1]R６許可・最大使用病床'!$E$17:$Q$320,11)</f>
        <v>0</v>
      </c>
      <c r="O212" s="93">
        <f t="shared" si="15"/>
        <v>14</v>
      </c>
      <c r="P212" s="62">
        <f t="shared" si="17"/>
        <v>0</v>
      </c>
      <c r="Q212" s="76">
        <f t="shared" si="17"/>
        <v>0</v>
      </c>
      <c r="R212" s="76">
        <f t="shared" si="17"/>
        <v>2</v>
      </c>
      <c r="S212" s="76">
        <f t="shared" si="17"/>
        <v>0</v>
      </c>
      <c r="T212" s="93">
        <f t="shared" si="18"/>
        <v>2</v>
      </c>
      <c r="U212" s="115"/>
    </row>
    <row r="213" spans="1:21" ht="18.75" customHeight="1">
      <c r="A213" s="10"/>
      <c r="B213" s="10"/>
      <c r="C213" s="10"/>
      <c r="D213" s="35" t="str">
        <f>VLOOKUP(E213,'[1]医療機関名（診療所）'!$A$2:$B$138,2)</f>
        <v>志太記念脳神経外科</v>
      </c>
      <c r="E213" s="35">
        <v>2215110525</v>
      </c>
      <c r="F213" s="62">
        <f>VLOOKUP(E213,'[1]R５許可・最大使用病床 '!$E$17:$Q$323,8)</f>
        <v>0</v>
      </c>
      <c r="G213" s="76">
        <f>VLOOKUP(E213,'[1]R５許可・最大使用病床 '!$E$17:$Q$323,9)</f>
        <v>17</v>
      </c>
      <c r="H213" s="76">
        <f>VLOOKUP(E213,'[1]R５許可・最大使用病床 '!$E$17:$Q$323,10)</f>
        <v>0</v>
      </c>
      <c r="I213" s="76">
        <f>VLOOKUP(E213,'[1]R５許可・最大使用病床 '!$E$17:$Q$323,11)</f>
        <v>0</v>
      </c>
      <c r="J213" s="93">
        <f t="shared" si="16"/>
        <v>17</v>
      </c>
      <c r="K213" s="62">
        <f>VLOOKUP(E213,'[1]R６許可・最大使用病床'!$E$17:$Q$320,8)</f>
        <v>0</v>
      </c>
      <c r="L213" s="76">
        <f>VLOOKUP(E213,'[1]R６許可・最大使用病床'!$E$17:$Q$320,9)</f>
        <v>19</v>
      </c>
      <c r="M213" s="76">
        <f>VLOOKUP(E213,'[1]R６許可・最大使用病床'!$E$17:$Q$320,10)</f>
        <v>0</v>
      </c>
      <c r="N213" s="76">
        <f>VLOOKUP(E213,'[1]R６許可・最大使用病床'!$E$17:$Q$320,11)</f>
        <v>0</v>
      </c>
      <c r="O213" s="93">
        <f t="shared" si="15"/>
        <v>19</v>
      </c>
      <c r="P213" s="62">
        <f t="shared" si="17"/>
        <v>0</v>
      </c>
      <c r="Q213" s="76">
        <f t="shared" si="17"/>
        <v>2</v>
      </c>
      <c r="R213" s="76">
        <f t="shared" si="17"/>
        <v>0</v>
      </c>
      <c r="S213" s="76">
        <f t="shared" si="17"/>
        <v>0</v>
      </c>
      <c r="T213" s="93">
        <f t="shared" si="18"/>
        <v>2</v>
      </c>
      <c r="U213" s="115"/>
    </row>
    <row r="214" spans="1:21" ht="18.75" customHeight="1">
      <c r="A214" s="10"/>
      <c r="B214" s="10"/>
      <c r="C214" s="10"/>
      <c r="D214" s="35" t="str">
        <f>VLOOKUP(E214,'[1]医療機関名（診療所）'!$A$2:$B$138,2)</f>
        <v>焼津こがわ眼科</v>
      </c>
      <c r="E214" s="35">
        <v>2215110343</v>
      </c>
      <c r="F214" s="62">
        <f>VLOOKUP(E214,'[1]R５許可・最大使用病床 '!$E$17:$Q$323,8)</f>
        <v>0</v>
      </c>
      <c r="G214" s="76">
        <f>VLOOKUP(E214,'[1]R５許可・最大使用病床 '!$E$17:$Q$323,9)</f>
        <v>9</v>
      </c>
      <c r="H214" s="76">
        <f>VLOOKUP(E214,'[1]R５許可・最大使用病床 '!$E$17:$Q$323,10)</f>
        <v>0</v>
      </c>
      <c r="I214" s="76">
        <f>VLOOKUP(E214,'[1]R５許可・最大使用病床 '!$E$17:$Q$323,11)</f>
        <v>0</v>
      </c>
      <c r="J214" s="93">
        <f t="shared" si="16"/>
        <v>9</v>
      </c>
      <c r="K214" s="62">
        <f>VLOOKUP(E214,'[1]R６許可・最大使用病床'!$E$17:$Q$320,8)</f>
        <v>0</v>
      </c>
      <c r="L214" s="76">
        <f>VLOOKUP(E214,'[1]R６許可・最大使用病床'!$E$17:$Q$320,9)</f>
        <v>0</v>
      </c>
      <c r="M214" s="76">
        <f>VLOOKUP(E214,'[1]R６許可・最大使用病床'!$E$17:$Q$320,10)</f>
        <v>0</v>
      </c>
      <c r="N214" s="76">
        <f>VLOOKUP(E214,'[1]R６許可・最大使用病床'!$E$17:$Q$320,11)</f>
        <v>0</v>
      </c>
      <c r="O214" s="93">
        <f t="shared" si="15"/>
        <v>0</v>
      </c>
      <c r="P214" s="62">
        <f t="shared" si="17"/>
        <v>0</v>
      </c>
      <c r="Q214" s="76">
        <f t="shared" si="17"/>
        <v>-9</v>
      </c>
      <c r="R214" s="76">
        <f t="shared" si="17"/>
        <v>0</v>
      </c>
      <c r="S214" s="76">
        <f t="shared" si="17"/>
        <v>0</v>
      </c>
      <c r="T214" s="93">
        <f t="shared" si="18"/>
        <v>-9</v>
      </c>
      <c r="U214" s="115"/>
    </row>
    <row r="215" spans="1:21" ht="18.75" customHeight="1">
      <c r="A215" s="10"/>
      <c r="B215" s="10"/>
      <c r="C215" s="10"/>
      <c r="D215" s="35" t="str">
        <f>VLOOKUP(E215,'[1]医療機関名（診療所）'!$A$2:$B$138,2)</f>
        <v>前田産科婦人科医院</v>
      </c>
      <c r="E215" s="35">
        <v>2215110350</v>
      </c>
      <c r="F215" s="62">
        <f>VLOOKUP(E215,'[1]R５許可・最大使用病床 '!$E$17:$Q$323,8)</f>
        <v>0</v>
      </c>
      <c r="G215" s="76">
        <f>VLOOKUP(E215,'[1]R５許可・最大使用病床 '!$E$17:$Q$323,9)</f>
        <v>17</v>
      </c>
      <c r="H215" s="76">
        <f>VLOOKUP(E215,'[1]R５許可・最大使用病床 '!$E$17:$Q$323,10)</f>
        <v>0</v>
      </c>
      <c r="I215" s="76">
        <f>VLOOKUP(E215,'[1]R５許可・最大使用病床 '!$E$17:$Q$323,11)</f>
        <v>0</v>
      </c>
      <c r="J215" s="93">
        <f t="shared" si="16"/>
        <v>17</v>
      </c>
      <c r="K215" s="62">
        <f>VLOOKUP(E215,'[1]R６許可・最大使用病床'!$E$17:$Q$320,8)</f>
        <v>0</v>
      </c>
      <c r="L215" s="76">
        <f>VLOOKUP(E215,'[1]R６許可・最大使用病床'!$E$17:$Q$320,9)</f>
        <v>17</v>
      </c>
      <c r="M215" s="76">
        <f>VLOOKUP(E215,'[1]R６許可・最大使用病床'!$E$17:$Q$320,10)</f>
        <v>0</v>
      </c>
      <c r="N215" s="76">
        <f>VLOOKUP(E215,'[1]R６許可・最大使用病床'!$E$17:$Q$320,11)</f>
        <v>0</v>
      </c>
      <c r="O215" s="93">
        <f t="shared" si="15"/>
        <v>17</v>
      </c>
      <c r="P215" s="62">
        <f t="shared" si="17"/>
        <v>0</v>
      </c>
      <c r="Q215" s="76">
        <f t="shared" si="17"/>
        <v>0</v>
      </c>
      <c r="R215" s="76">
        <f t="shared" si="17"/>
        <v>0</v>
      </c>
      <c r="S215" s="76">
        <f t="shared" si="17"/>
        <v>0</v>
      </c>
      <c r="T215" s="93">
        <f t="shared" si="18"/>
        <v>0</v>
      </c>
      <c r="U215" s="115"/>
    </row>
    <row r="216" spans="1:21" ht="18.75" customHeight="1">
      <c r="A216" s="10"/>
      <c r="B216" s="10"/>
      <c r="C216" s="10"/>
      <c r="D216" s="36" t="str">
        <f>VLOOKUP(E216,'[1]医療機関名（診療所）'!$A$2:$B$138,2)</f>
        <v>天野医院</v>
      </c>
      <c r="E216" s="36">
        <v>2215110178</v>
      </c>
      <c r="F216" s="58">
        <f>VLOOKUP(E216,'[1]R５許可・最大使用病床 '!$E$17:$Q$323,8)</f>
        <v>0</v>
      </c>
      <c r="G216" s="72">
        <f>VLOOKUP(E216,'[1]R５許可・最大使用病床 '!$E$17:$Q$323,9)</f>
        <v>0</v>
      </c>
      <c r="H216" s="72">
        <f>VLOOKUP(E216,'[1]R５許可・最大使用病床 '!$E$17:$Q$323,10)</f>
        <v>0</v>
      </c>
      <c r="I216" s="72">
        <f>VLOOKUP(E216,'[1]R５許可・最大使用病床 '!$E$17:$Q$323,11)</f>
        <v>0</v>
      </c>
      <c r="J216" s="89">
        <f t="shared" si="16"/>
        <v>0</v>
      </c>
      <c r="K216" s="58">
        <f>VLOOKUP(E216,'[1]R６許可・最大使用病床'!$E$17:$Q$320,8)</f>
        <v>0</v>
      </c>
      <c r="L216" s="72">
        <f>VLOOKUP(E216,'[1]R６許可・最大使用病床'!$E$17:$Q$320,9)</f>
        <v>0</v>
      </c>
      <c r="M216" s="72">
        <f>VLOOKUP(E216,'[1]R６許可・最大使用病床'!$E$17:$Q$320,10)</f>
        <v>0</v>
      </c>
      <c r="N216" s="72">
        <f>VLOOKUP(E216,'[1]R６許可・最大使用病床'!$E$17:$Q$320,11)</f>
        <v>0</v>
      </c>
      <c r="O216" s="89">
        <f t="shared" si="15"/>
        <v>0</v>
      </c>
      <c r="P216" s="58">
        <f t="shared" si="17"/>
        <v>0</v>
      </c>
      <c r="Q216" s="72">
        <f t="shared" si="17"/>
        <v>0</v>
      </c>
      <c r="R216" s="72">
        <f t="shared" si="17"/>
        <v>0</v>
      </c>
      <c r="S216" s="72">
        <f t="shared" si="17"/>
        <v>0</v>
      </c>
      <c r="T216" s="89">
        <f t="shared" si="18"/>
        <v>0</v>
      </c>
      <c r="U216" s="115"/>
    </row>
    <row r="217" spans="1:21" ht="18.75" customHeight="1">
      <c r="A217" s="10"/>
      <c r="B217" s="10"/>
      <c r="C217" s="12" t="s">
        <v>51</v>
      </c>
      <c r="D217" s="34" t="str">
        <f>VLOOKUP(E217,'[1]医療機関名（診療所）'!$A$2:$B$138,2)</f>
        <v>いしかわレディースクリニック</v>
      </c>
      <c r="E217" s="34">
        <v>2215301348</v>
      </c>
      <c r="F217" s="59">
        <f>VLOOKUP(E217,'[1]R５許可・最大使用病床 '!$E$17:$Q$323,8)</f>
        <v>0</v>
      </c>
      <c r="G217" s="73">
        <f>VLOOKUP(E217,'[1]R５許可・最大使用病床 '!$E$17:$Q$323,9)</f>
        <v>11</v>
      </c>
      <c r="H217" s="73">
        <f>VLOOKUP(E217,'[1]R５許可・最大使用病床 '!$E$17:$Q$323,10)</f>
        <v>0</v>
      </c>
      <c r="I217" s="73">
        <f>VLOOKUP(E217,'[1]R５許可・最大使用病床 '!$E$17:$Q$323,11)</f>
        <v>0</v>
      </c>
      <c r="J217" s="88">
        <f t="shared" si="16"/>
        <v>11</v>
      </c>
      <c r="K217" s="59">
        <f>VLOOKUP(E217,'[1]R６許可・最大使用病床'!$E$17:$Q$320,8)</f>
        <v>0</v>
      </c>
      <c r="L217" s="73">
        <f>VLOOKUP(E217,'[1]R６許可・最大使用病床'!$E$17:$Q$320,9)</f>
        <v>9</v>
      </c>
      <c r="M217" s="73">
        <f>VLOOKUP(E217,'[1]R６許可・最大使用病床'!$E$17:$Q$320,10)</f>
        <v>0</v>
      </c>
      <c r="N217" s="73">
        <f>VLOOKUP(E217,'[1]R６許可・最大使用病床'!$E$17:$Q$320,11)</f>
        <v>0</v>
      </c>
      <c r="O217" s="88">
        <f t="shared" si="15"/>
        <v>9</v>
      </c>
      <c r="P217" s="59">
        <f t="shared" si="17"/>
        <v>0</v>
      </c>
      <c r="Q217" s="73">
        <f t="shared" si="17"/>
        <v>-2</v>
      </c>
      <c r="R217" s="73">
        <f t="shared" si="17"/>
        <v>0</v>
      </c>
      <c r="S217" s="73">
        <f t="shared" si="17"/>
        <v>0</v>
      </c>
      <c r="T217" s="88">
        <f t="shared" si="18"/>
        <v>-2</v>
      </c>
      <c r="U217" s="115"/>
    </row>
    <row r="218" spans="1:21" s="1" customFormat="1" ht="18.75" customHeight="1">
      <c r="A218" s="10"/>
      <c r="B218" s="10"/>
      <c r="C218" s="10"/>
      <c r="D218" s="41" t="s">
        <v>71</v>
      </c>
      <c r="E218" s="41">
        <v>2215210077</v>
      </c>
      <c r="F218" s="62">
        <f>VLOOKUP(E218,'[1]R５許可・最大使用病床 '!$E$17:$Q$323,8)</f>
        <v>0</v>
      </c>
      <c r="G218" s="76">
        <f>VLOOKUP(E218,'[1]R５許可・最大使用病床 '!$E$17:$Q$323,9)</f>
        <v>0</v>
      </c>
      <c r="H218" s="76">
        <f>VLOOKUP(E218,'[1]R５許可・最大使用病床 '!$E$17:$Q$323,10)</f>
        <v>0</v>
      </c>
      <c r="I218" s="76">
        <f>VLOOKUP(E218,'[1]R５許可・最大使用病床 '!$E$17:$Q$323,11)</f>
        <v>17</v>
      </c>
      <c r="J218" s="93">
        <f t="shared" si="16"/>
        <v>17</v>
      </c>
      <c r="K218" s="100">
        <v>0</v>
      </c>
      <c r="L218" s="102">
        <v>0</v>
      </c>
      <c r="M218" s="102">
        <v>0</v>
      </c>
      <c r="N218" s="102">
        <v>0</v>
      </c>
      <c r="O218" s="105">
        <f t="shared" si="15"/>
        <v>0</v>
      </c>
      <c r="P218" s="62">
        <f t="shared" si="17"/>
        <v>0</v>
      </c>
      <c r="Q218" s="76">
        <f t="shared" si="17"/>
        <v>0</v>
      </c>
      <c r="R218" s="76">
        <f t="shared" si="17"/>
        <v>0</v>
      </c>
      <c r="S218" s="76">
        <f t="shared" si="17"/>
        <v>-17</v>
      </c>
      <c r="T218" s="93">
        <f t="shared" si="18"/>
        <v>-17</v>
      </c>
      <c r="U218" s="115"/>
    </row>
    <row r="219" spans="1:21" s="1" customFormat="1" ht="18.75" customHeight="1">
      <c r="A219" s="10"/>
      <c r="B219" s="10"/>
      <c r="C219" s="10"/>
      <c r="D219" s="35" t="str">
        <f>VLOOKUP(E219,'[1]医療機関名（診療所）'!$A$2:$B$138,2)</f>
        <v>錦野クリニック</v>
      </c>
      <c r="E219" s="35">
        <v>2215310661</v>
      </c>
      <c r="F219" s="62">
        <f>VLOOKUP(E219,'[1]R５許可・最大使用病床 '!$E$17:$Q$323,8)</f>
        <v>0</v>
      </c>
      <c r="G219" s="76">
        <f>VLOOKUP(E219,'[1]R５許可・最大使用病床 '!$E$17:$Q$323,9)</f>
        <v>12</v>
      </c>
      <c r="H219" s="76">
        <f>VLOOKUP(E219,'[1]R５許可・最大使用病床 '!$E$17:$Q$323,10)</f>
        <v>0</v>
      </c>
      <c r="I219" s="76">
        <f>VLOOKUP(E219,'[1]R５許可・最大使用病床 '!$E$17:$Q$323,11)</f>
        <v>0</v>
      </c>
      <c r="J219" s="93">
        <f t="shared" si="16"/>
        <v>12</v>
      </c>
      <c r="K219" s="62">
        <f>VLOOKUP(E219,'[1]R６許可・最大使用病床'!$E$17:$Q$320,8)</f>
        <v>0</v>
      </c>
      <c r="L219" s="76">
        <f>VLOOKUP(E219,'[1]R６許可・最大使用病床'!$E$17:$Q$320,9)</f>
        <v>8</v>
      </c>
      <c r="M219" s="76">
        <f>VLOOKUP(E219,'[1]R６許可・最大使用病床'!$E$17:$Q$320,10)</f>
        <v>0</v>
      </c>
      <c r="N219" s="76">
        <f>VLOOKUP(E219,'[1]R６許可・最大使用病床'!$E$17:$Q$320,11)</f>
        <v>0</v>
      </c>
      <c r="O219" s="93">
        <f t="shared" si="15"/>
        <v>8</v>
      </c>
      <c r="P219" s="62">
        <f t="shared" si="17"/>
        <v>0</v>
      </c>
      <c r="Q219" s="76">
        <f t="shared" si="17"/>
        <v>-4</v>
      </c>
      <c r="R219" s="76">
        <f t="shared" si="17"/>
        <v>0</v>
      </c>
      <c r="S219" s="76">
        <f t="shared" si="17"/>
        <v>0</v>
      </c>
      <c r="T219" s="93">
        <f t="shared" si="18"/>
        <v>-4</v>
      </c>
      <c r="U219" s="115"/>
    </row>
    <row r="220" spans="1:21" s="1" customFormat="1" ht="18.75" customHeight="1">
      <c r="A220" s="10"/>
      <c r="B220" s="10"/>
      <c r="C220" s="10"/>
      <c r="D220" s="36" t="str">
        <f>VLOOKUP(E220,'[1]医療機関名（診療所）'!$A$2:$B$138,2)</f>
        <v>鈴木レディースクリニック</v>
      </c>
      <c r="E220" s="36">
        <v>2215310299</v>
      </c>
      <c r="F220" s="58">
        <f>VLOOKUP(E220,'[1]R５許可・最大使用病床 '!$E$17:$Q$323,8)</f>
        <v>0</v>
      </c>
      <c r="G220" s="72">
        <f>VLOOKUP(E220,'[1]R５許可・最大使用病床 '!$E$17:$Q$323,9)</f>
        <v>13</v>
      </c>
      <c r="H220" s="72">
        <f>VLOOKUP(E220,'[1]R５許可・最大使用病床 '!$E$17:$Q$323,10)</f>
        <v>0</v>
      </c>
      <c r="I220" s="72">
        <f>VLOOKUP(E220,'[1]R５許可・最大使用病床 '!$E$17:$Q$323,11)</f>
        <v>0</v>
      </c>
      <c r="J220" s="89">
        <f t="shared" si="16"/>
        <v>13</v>
      </c>
      <c r="K220" s="58">
        <f>VLOOKUP(E220,'[1]R６許可・最大使用病床'!$E$17:$Q$320,8)</f>
        <v>0</v>
      </c>
      <c r="L220" s="72">
        <f>VLOOKUP(E220,'[1]R６許可・最大使用病床'!$E$17:$Q$320,9)</f>
        <v>0</v>
      </c>
      <c r="M220" s="72">
        <f>VLOOKUP(E220,'[1]R６許可・最大使用病床'!$E$17:$Q$320,10)</f>
        <v>0</v>
      </c>
      <c r="N220" s="72">
        <f>VLOOKUP(E220,'[1]R６許可・最大使用病床'!$E$17:$Q$320,11)</f>
        <v>0</v>
      </c>
      <c r="O220" s="89">
        <f t="shared" si="15"/>
        <v>0</v>
      </c>
      <c r="P220" s="58">
        <f t="shared" si="17"/>
        <v>0</v>
      </c>
      <c r="Q220" s="72">
        <f t="shared" si="17"/>
        <v>-13</v>
      </c>
      <c r="R220" s="72">
        <f t="shared" si="17"/>
        <v>0</v>
      </c>
      <c r="S220" s="72">
        <f t="shared" si="17"/>
        <v>0</v>
      </c>
      <c r="T220" s="89">
        <f t="shared" si="18"/>
        <v>-13</v>
      </c>
      <c r="U220" s="115"/>
    </row>
    <row r="221" spans="1:21" ht="18.75" customHeight="1">
      <c r="A221" s="10"/>
      <c r="B221" s="15" t="s">
        <v>2</v>
      </c>
      <c r="C221" s="20"/>
      <c r="D221" s="33"/>
      <c r="E221" s="50"/>
      <c r="F221" s="61">
        <f>SUM(F208:F220)</f>
        <v>0</v>
      </c>
      <c r="G221" s="75">
        <f>SUM(G208:G220)</f>
        <v>104</v>
      </c>
      <c r="H221" s="75">
        <f>SUM(H208:H220)</f>
        <v>12</v>
      </c>
      <c r="I221" s="75">
        <f>SUM(I208:I220)</f>
        <v>17</v>
      </c>
      <c r="J221" s="92">
        <f t="shared" si="16"/>
        <v>133</v>
      </c>
      <c r="K221" s="61">
        <f>SUM(K208:K220)</f>
        <v>0</v>
      </c>
      <c r="L221" s="75">
        <f>SUM(L208:L220)</f>
        <v>74</v>
      </c>
      <c r="M221" s="75">
        <f>SUM(M208:M220)</f>
        <v>17</v>
      </c>
      <c r="N221" s="75">
        <f>SUM(N208:N220)</f>
        <v>0</v>
      </c>
      <c r="O221" s="92">
        <f t="shared" si="15"/>
        <v>91</v>
      </c>
      <c r="P221" s="61">
        <f t="shared" si="17"/>
        <v>0</v>
      </c>
      <c r="Q221" s="75">
        <f t="shared" si="17"/>
        <v>-30</v>
      </c>
      <c r="R221" s="75">
        <f t="shared" si="17"/>
        <v>5</v>
      </c>
      <c r="S221" s="75">
        <f t="shared" si="17"/>
        <v>-17</v>
      </c>
      <c r="T221" s="92">
        <f t="shared" si="18"/>
        <v>-42</v>
      </c>
      <c r="U221" s="115"/>
    </row>
    <row r="222" spans="1:21" ht="18.75" customHeight="1">
      <c r="A222" s="11" t="s">
        <v>9</v>
      </c>
      <c r="B222" s="16"/>
      <c r="C222" s="16"/>
      <c r="D222" s="37"/>
      <c r="E222" s="51"/>
      <c r="F222" s="64">
        <f>F207+F221</f>
        <v>198</v>
      </c>
      <c r="G222" s="77">
        <f>G207+G221</f>
        <v>1807</v>
      </c>
      <c r="H222" s="77">
        <f>H207+H221</f>
        <v>486</v>
      </c>
      <c r="I222" s="77">
        <f>I207+I221</f>
        <v>649</v>
      </c>
      <c r="J222" s="94">
        <f t="shared" si="16"/>
        <v>3140</v>
      </c>
      <c r="K222" s="64">
        <f>K207+K221</f>
        <v>283</v>
      </c>
      <c r="L222" s="77">
        <f>L207+L221</f>
        <v>1668</v>
      </c>
      <c r="M222" s="77">
        <f>M207+M221</f>
        <v>534</v>
      </c>
      <c r="N222" s="77">
        <f>N207+N221</f>
        <v>608</v>
      </c>
      <c r="O222" s="94">
        <f t="shared" si="15"/>
        <v>3093</v>
      </c>
      <c r="P222" s="64">
        <f t="shared" si="17"/>
        <v>85</v>
      </c>
      <c r="Q222" s="77">
        <f t="shared" si="17"/>
        <v>-139</v>
      </c>
      <c r="R222" s="77">
        <f t="shared" si="17"/>
        <v>48</v>
      </c>
      <c r="S222" s="77">
        <f t="shared" si="17"/>
        <v>-41</v>
      </c>
      <c r="T222" s="94">
        <f t="shared" si="18"/>
        <v>-47</v>
      </c>
      <c r="U222" s="115"/>
    </row>
    <row r="223" spans="1:21" ht="18.75" customHeight="1">
      <c r="A223" s="12" t="s">
        <v>29</v>
      </c>
      <c r="B223" s="12" t="s">
        <v>39</v>
      </c>
      <c r="C223" s="12" t="s">
        <v>15</v>
      </c>
      <c r="D223" s="34" t="str">
        <f>VLOOKUP(E223,'[1]医療機関名(病院）'!$A$2:$B$140,2)</f>
        <v>医療法人弘遠会 すずかけヘルスケアホスピタル</v>
      </c>
      <c r="E223" s="34">
        <v>2216710331</v>
      </c>
      <c r="F223" s="59">
        <f>VLOOKUP(E223,'[1]R５許可・最大使用病床 '!$E$17:$Q$323,8)</f>
        <v>0</v>
      </c>
      <c r="G223" s="73">
        <f>VLOOKUP(E223,'[1]R５許可・最大使用病床 '!$E$17:$Q$323,9)</f>
        <v>0</v>
      </c>
      <c r="H223" s="73">
        <f>VLOOKUP(E223,'[1]R５許可・最大使用病床 '!$E$17:$Q$323,10)</f>
        <v>106</v>
      </c>
      <c r="I223" s="73">
        <f>VLOOKUP(E223,'[1]R５許可・最大使用病床 '!$E$17:$Q$323,11)</f>
        <v>53</v>
      </c>
      <c r="J223" s="88">
        <f t="shared" si="16"/>
        <v>159</v>
      </c>
      <c r="K223" s="59">
        <f>VLOOKUP(E223,'[1]R６許可・最大使用病床'!$E$17:$Q$320,8)</f>
        <v>0</v>
      </c>
      <c r="L223" s="73">
        <f>VLOOKUP(E223,'[1]R６許可・最大使用病床'!$E$17:$Q$320,9)</f>
        <v>0</v>
      </c>
      <c r="M223" s="73">
        <f>VLOOKUP(E223,'[1]R６許可・最大使用病床'!$E$17:$Q$320,10)</f>
        <v>106</v>
      </c>
      <c r="N223" s="73">
        <f>VLOOKUP(E223,'[1]R６許可・最大使用病床'!$E$17:$Q$320,11)</f>
        <v>54</v>
      </c>
      <c r="O223" s="88">
        <f t="shared" si="15"/>
        <v>160</v>
      </c>
      <c r="P223" s="59">
        <f t="shared" si="17"/>
        <v>0</v>
      </c>
      <c r="Q223" s="73">
        <f t="shared" si="17"/>
        <v>0</v>
      </c>
      <c r="R223" s="73">
        <f t="shared" si="17"/>
        <v>0</v>
      </c>
      <c r="S223" s="73">
        <f t="shared" si="17"/>
        <v>1</v>
      </c>
      <c r="T223" s="88">
        <f t="shared" si="18"/>
        <v>1</v>
      </c>
      <c r="U223" s="115"/>
    </row>
    <row r="224" spans="1:21" ht="18.75" customHeight="1">
      <c r="A224" s="10"/>
      <c r="B224" s="10"/>
      <c r="C224" s="10"/>
      <c r="D224" s="35" t="str">
        <f>VLOOKUP(E224,'[1]医療機関名(病院）'!$A$2:$B$140,2)</f>
        <v>医療法人社団 澄明会 磐南中央病院</v>
      </c>
      <c r="E224" s="35">
        <v>2216610408</v>
      </c>
      <c r="F224" s="62">
        <f>VLOOKUP(E224,'[1]R５許可・最大使用病床 '!$E$17:$Q$323,8)</f>
        <v>0</v>
      </c>
      <c r="G224" s="76">
        <f>VLOOKUP(E224,'[1]R５許可・最大使用病床 '!$E$17:$Q$323,9)</f>
        <v>0</v>
      </c>
      <c r="H224" s="76">
        <f>VLOOKUP(E224,'[1]R５許可・最大使用病床 '!$E$17:$Q$323,10)</f>
        <v>0</v>
      </c>
      <c r="I224" s="76">
        <f>VLOOKUP(E224,'[1]R５許可・最大使用病床 '!$E$17:$Q$323,11)</f>
        <v>100</v>
      </c>
      <c r="J224" s="93">
        <f t="shared" si="16"/>
        <v>100</v>
      </c>
      <c r="K224" s="62">
        <f>VLOOKUP(E224,'[1]R６許可・最大使用病床'!$E$17:$Q$320,8)</f>
        <v>0</v>
      </c>
      <c r="L224" s="76">
        <f>VLOOKUP(E224,'[1]R６許可・最大使用病床'!$E$17:$Q$320,9)</f>
        <v>0</v>
      </c>
      <c r="M224" s="76">
        <f>VLOOKUP(E224,'[1]R６許可・最大使用病床'!$E$17:$Q$320,10)</f>
        <v>0</v>
      </c>
      <c r="N224" s="76">
        <f>VLOOKUP(E224,'[1]R６許可・最大使用病床'!$E$17:$Q$320,11)</f>
        <v>100</v>
      </c>
      <c r="O224" s="93">
        <f t="shared" si="15"/>
        <v>100</v>
      </c>
      <c r="P224" s="62">
        <f t="shared" si="17"/>
        <v>0</v>
      </c>
      <c r="Q224" s="76">
        <f t="shared" si="17"/>
        <v>0</v>
      </c>
      <c r="R224" s="76">
        <f t="shared" si="17"/>
        <v>0</v>
      </c>
      <c r="S224" s="76">
        <f t="shared" si="17"/>
        <v>0</v>
      </c>
      <c r="T224" s="93">
        <f t="shared" si="18"/>
        <v>0</v>
      </c>
      <c r="U224" s="115"/>
    </row>
    <row r="225" spans="1:21" ht="18.75" customHeight="1">
      <c r="A225" s="10"/>
      <c r="B225" s="10"/>
      <c r="C225" s="10"/>
      <c r="D225" s="35" t="str">
        <f>VLOOKUP(E225,'[1]医療機関名(病院）'!$A$2:$B$140,2)</f>
        <v>新都市病院</v>
      </c>
      <c r="E225" s="35">
        <v>2216910030</v>
      </c>
      <c r="F225" s="62">
        <f>VLOOKUP(E225,'[1]R５許可・最大使用病床 '!$E$17:$Q$323,8)</f>
        <v>0</v>
      </c>
      <c r="G225" s="76">
        <f>VLOOKUP(E225,'[1]R５許可・最大使用病床 '!$E$17:$Q$323,9)</f>
        <v>38</v>
      </c>
      <c r="H225" s="76">
        <f>VLOOKUP(E225,'[1]R５許可・最大使用病床 '!$E$17:$Q$323,10)</f>
        <v>12</v>
      </c>
      <c r="I225" s="76">
        <f>VLOOKUP(E225,'[1]R５許可・最大使用病床 '!$E$17:$Q$323,11)</f>
        <v>0</v>
      </c>
      <c r="J225" s="93">
        <f t="shared" si="16"/>
        <v>50</v>
      </c>
      <c r="K225" s="62">
        <f>VLOOKUP(E225,'[1]R６許可・最大使用病床'!$E$17:$Q$320,8)</f>
        <v>0</v>
      </c>
      <c r="L225" s="76">
        <f>VLOOKUP(E225,'[1]R６許可・最大使用病床'!$E$17:$Q$320,9)</f>
        <v>38</v>
      </c>
      <c r="M225" s="76">
        <f>VLOOKUP(E225,'[1]R６許可・最大使用病床'!$E$17:$Q$320,10)</f>
        <v>12</v>
      </c>
      <c r="N225" s="76">
        <f>VLOOKUP(E225,'[1]R６許可・最大使用病床'!$E$17:$Q$320,11)</f>
        <v>0</v>
      </c>
      <c r="O225" s="93">
        <f t="shared" si="15"/>
        <v>50</v>
      </c>
      <c r="P225" s="62">
        <f t="shared" si="17"/>
        <v>0</v>
      </c>
      <c r="Q225" s="76">
        <f t="shared" si="17"/>
        <v>0</v>
      </c>
      <c r="R225" s="76">
        <f t="shared" si="17"/>
        <v>0</v>
      </c>
      <c r="S225" s="76">
        <f t="shared" si="17"/>
        <v>0</v>
      </c>
      <c r="T225" s="93">
        <f t="shared" si="18"/>
        <v>0</v>
      </c>
      <c r="U225" s="115"/>
    </row>
    <row r="226" spans="1:21" ht="18.75" customHeight="1">
      <c r="A226" s="10"/>
      <c r="B226" s="10"/>
      <c r="C226" s="10"/>
      <c r="D226" s="35" t="str">
        <f>VLOOKUP(E226,'[1]医療機関名(病院）'!$A$2:$B$140,2)</f>
        <v>白梅豊岡病院</v>
      </c>
      <c r="E226" s="35">
        <v>2216910014</v>
      </c>
      <c r="F226" s="62">
        <f>VLOOKUP(E226,'[1]R５許可・最大使用病床 '!$E$17:$Q$323,8)</f>
        <v>0</v>
      </c>
      <c r="G226" s="76">
        <f>VLOOKUP(E226,'[1]R５許可・最大使用病床 '!$E$17:$Q$323,9)</f>
        <v>0</v>
      </c>
      <c r="H226" s="76">
        <f>VLOOKUP(E226,'[1]R５許可・最大使用病床 '!$E$17:$Q$323,10)</f>
        <v>0</v>
      </c>
      <c r="I226" s="76">
        <f>VLOOKUP(E226,'[1]R５許可・最大使用病床 '!$E$17:$Q$323,11)</f>
        <v>50</v>
      </c>
      <c r="J226" s="93">
        <f t="shared" si="16"/>
        <v>50</v>
      </c>
      <c r="K226" s="62">
        <f>VLOOKUP(E226,'[1]R６許可・最大使用病床'!$E$17:$Q$320,8)</f>
        <v>0</v>
      </c>
      <c r="L226" s="76">
        <f>VLOOKUP(E226,'[1]R６許可・最大使用病床'!$E$17:$Q$320,9)</f>
        <v>0</v>
      </c>
      <c r="M226" s="76">
        <f>VLOOKUP(E226,'[1]R６許可・最大使用病床'!$E$17:$Q$320,10)</f>
        <v>0</v>
      </c>
      <c r="N226" s="76">
        <f>VLOOKUP(E226,'[1]R６許可・最大使用病床'!$E$17:$Q$320,11)</f>
        <v>50</v>
      </c>
      <c r="O226" s="93">
        <f t="shared" si="15"/>
        <v>50</v>
      </c>
      <c r="P226" s="62">
        <f t="shared" si="17"/>
        <v>0</v>
      </c>
      <c r="Q226" s="76">
        <f t="shared" si="17"/>
        <v>0</v>
      </c>
      <c r="R226" s="76">
        <f t="shared" si="17"/>
        <v>0</v>
      </c>
      <c r="S226" s="76">
        <f t="shared" si="17"/>
        <v>0</v>
      </c>
      <c r="T226" s="93">
        <f t="shared" si="18"/>
        <v>0</v>
      </c>
      <c r="U226" s="115"/>
    </row>
    <row r="227" spans="1:21" ht="18.75" customHeight="1">
      <c r="A227" s="10"/>
      <c r="B227" s="10"/>
      <c r="C227" s="10"/>
      <c r="D227" s="35" t="str">
        <f>VLOOKUP(E227,'[1]医療機関名(病院）'!$A$2:$B$140,2)</f>
        <v>磐田市立総合病院</v>
      </c>
      <c r="E227" s="35">
        <v>2216710067</v>
      </c>
      <c r="F227" s="62">
        <f>VLOOKUP(E227,'[1]R５許可・最大使用病床 '!$E$17:$Q$323,8)</f>
        <v>124</v>
      </c>
      <c r="G227" s="76">
        <f>VLOOKUP(E227,'[1]R５許可・最大使用病床 '!$E$17:$Q$323,9)</f>
        <v>355</v>
      </c>
      <c r="H227" s="76">
        <f>VLOOKUP(E227,'[1]R５許可・最大使用病床 '!$E$17:$Q$323,10)</f>
        <v>0</v>
      </c>
      <c r="I227" s="76">
        <f>VLOOKUP(E227,'[1]R５許可・最大使用病床 '!$E$17:$Q$323,11)</f>
        <v>0</v>
      </c>
      <c r="J227" s="93">
        <f t="shared" si="16"/>
        <v>479</v>
      </c>
      <c r="K227" s="62">
        <f>VLOOKUP(E227,'[1]R６許可・最大使用病床'!$E$17:$Q$320,8)</f>
        <v>127</v>
      </c>
      <c r="L227" s="76">
        <f>VLOOKUP(E227,'[1]R６許可・最大使用病床'!$E$17:$Q$320,9)</f>
        <v>344</v>
      </c>
      <c r="M227" s="76">
        <f>VLOOKUP(E227,'[1]R６許可・最大使用病床'!$E$17:$Q$320,10)</f>
        <v>0</v>
      </c>
      <c r="N227" s="76">
        <f>VLOOKUP(E227,'[1]R６許可・最大使用病床'!$E$17:$Q$320,11)</f>
        <v>0</v>
      </c>
      <c r="O227" s="93">
        <f t="shared" si="15"/>
        <v>471</v>
      </c>
      <c r="P227" s="62">
        <f t="shared" si="17"/>
        <v>3</v>
      </c>
      <c r="Q227" s="76">
        <f t="shared" si="17"/>
        <v>-11</v>
      </c>
      <c r="R227" s="76">
        <f t="shared" si="17"/>
        <v>0</v>
      </c>
      <c r="S227" s="76">
        <f t="shared" si="17"/>
        <v>0</v>
      </c>
      <c r="T227" s="93">
        <f t="shared" si="18"/>
        <v>-8</v>
      </c>
      <c r="U227" s="115"/>
    </row>
    <row r="228" spans="1:21" ht="18.75" customHeight="1">
      <c r="A228" s="10"/>
      <c r="B228" s="10"/>
      <c r="C228" s="10"/>
      <c r="D228" s="36" t="str">
        <f>VLOOKUP(E228,'[1]医療機関名(病院）'!$A$2:$B$140,2)</f>
        <v>医療法人社団　恵成会　豊田えいせい病院</v>
      </c>
      <c r="E228" s="36">
        <v>2216610366</v>
      </c>
      <c r="F228" s="58">
        <f>VLOOKUP(E228,'[1]R５許可・最大使用病床 '!$E$17:$Q$323,8)</f>
        <v>0</v>
      </c>
      <c r="G228" s="72">
        <f>VLOOKUP(E228,'[1]R５許可・最大使用病床 '!$E$17:$Q$323,9)</f>
        <v>0</v>
      </c>
      <c r="H228" s="72">
        <f>VLOOKUP(E228,'[1]R５許可・最大使用病床 '!$E$17:$Q$323,10)</f>
        <v>120</v>
      </c>
      <c r="I228" s="72">
        <f>VLOOKUP(E228,'[1]R５許可・最大使用病床 '!$E$17:$Q$323,11)</f>
        <v>60</v>
      </c>
      <c r="J228" s="89">
        <f t="shared" si="16"/>
        <v>180</v>
      </c>
      <c r="K228" s="58">
        <f>VLOOKUP(E228,'[1]R６許可・最大使用病床'!$E$17:$Q$320,8)</f>
        <v>0</v>
      </c>
      <c r="L228" s="72">
        <f>VLOOKUP(E228,'[1]R６許可・最大使用病床'!$E$17:$Q$320,9)</f>
        <v>0</v>
      </c>
      <c r="M228" s="72">
        <f>VLOOKUP(E228,'[1]R６許可・最大使用病床'!$E$17:$Q$320,10)</f>
        <v>120</v>
      </c>
      <c r="N228" s="72">
        <f>VLOOKUP(E228,'[1]R６許可・最大使用病床'!$E$17:$Q$320,11)</f>
        <v>60</v>
      </c>
      <c r="O228" s="89">
        <f t="shared" si="15"/>
        <v>180</v>
      </c>
      <c r="P228" s="58">
        <f t="shared" si="17"/>
        <v>0</v>
      </c>
      <c r="Q228" s="72">
        <f t="shared" si="17"/>
        <v>0</v>
      </c>
      <c r="R228" s="72">
        <f t="shared" si="17"/>
        <v>0</v>
      </c>
      <c r="S228" s="72">
        <f t="shared" si="17"/>
        <v>0</v>
      </c>
      <c r="T228" s="89">
        <f t="shared" si="18"/>
        <v>0</v>
      </c>
      <c r="U228" s="115"/>
    </row>
    <row r="229" spans="1:21" ht="18.75" customHeight="1">
      <c r="A229" s="10"/>
      <c r="B229" s="10"/>
      <c r="C229" s="12" t="s">
        <v>61</v>
      </c>
      <c r="D229" s="34" t="str">
        <f>VLOOKUP(E229,'[1]医療機関名(病院）'!$A$2:$B$140,2)</f>
        <v>医療法人社団 綾和会 掛川東病院</v>
      </c>
      <c r="E229" s="34">
        <v>2217410105</v>
      </c>
      <c r="F229" s="59">
        <f>VLOOKUP(E229,'[1]R５許可・最大使用病床 '!$E$17:$Q$323,8)</f>
        <v>0</v>
      </c>
      <c r="G229" s="73">
        <f>VLOOKUP(E229,'[1]R５許可・最大使用病床 '!$E$17:$Q$323,9)</f>
        <v>0</v>
      </c>
      <c r="H229" s="73">
        <f>VLOOKUP(E229,'[1]R５許可・最大使用病床 '!$E$17:$Q$323,10)</f>
        <v>90</v>
      </c>
      <c r="I229" s="73">
        <f>VLOOKUP(E229,'[1]R５許可・最大使用病床 '!$E$17:$Q$323,11)</f>
        <v>100</v>
      </c>
      <c r="J229" s="88">
        <f t="shared" si="16"/>
        <v>190</v>
      </c>
      <c r="K229" s="59">
        <f>VLOOKUP(E229,'[1]R６許可・最大使用病床'!$E$17:$Q$320,8)</f>
        <v>0</v>
      </c>
      <c r="L229" s="73">
        <f>VLOOKUP(E229,'[1]R６許可・最大使用病床'!$E$17:$Q$320,9)</f>
        <v>0</v>
      </c>
      <c r="M229" s="73">
        <f>VLOOKUP(E229,'[1]R６許可・最大使用病床'!$E$17:$Q$320,10)</f>
        <v>90</v>
      </c>
      <c r="N229" s="73">
        <f>VLOOKUP(E229,'[1]R６許可・最大使用病床'!$E$17:$Q$320,11)</f>
        <v>100</v>
      </c>
      <c r="O229" s="88">
        <f t="shared" si="15"/>
        <v>190</v>
      </c>
      <c r="P229" s="59">
        <f t="shared" si="17"/>
        <v>0</v>
      </c>
      <c r="Q229" s="73">
        <f t="shared" si="17"/>
        <v>0</v>
      </c>
      <c r="R229" s="73">
        <f t="shared" si="17"/>
        <v>0</v>
      </c>
      <c r="S229" s="73">
        <f t="shared" si="17"/>
        <v>0</v>
      </c>
      <c r="T229" s="88">
        <f t="shared" si="18"/>
        <v>0</v>
      </c>
      <c r="U229" s="115"/>
    </row>
    <row r="230" spans="1:21" ht="18.75" customHeight="1">
      <c r="A230" s="10"/>
      <c r="B230" s="10"/>
      <c r="C230" s="10"/>
      <c r="D230" s="35" t="str">
        <f>VLOOKUP(E230,'[1]医療機関名(病院）'!$A$2:$B$140,2)</f>
        <v>医療法人社団 綾和会 掛川北病院</v>
      </c>
      <c r="E230" s="35">
        <v>2216210258</v>
      </c>
      <c r="F230" s="62">
        <f>VLOOKUP(E230,'[1]R５許可・最大使用病床 '!$E$17:$Q$323,8)</f>
        <v>0</v>
      </c>
      <c r="G230" s="76">
        <f>VLOOKUP(E230,'[1]R５許可・最大使用病床 '!$E$17:$Q$323,9)</f>
        <v>0</v>
      </c>
      <c r="H230" s="76">
        <f>VLOOKUP(E230,'[1]R５許可・最大使用病床 '!$E$17:$Q$323,10)</f>
        <v>0</v>
      </c>
      <c r="I230" s="76">
        <f>VLOOKUP(E230,'[1]R５許可・最大使用病床 '!$E$17:$Q$323,11)</f>
        <v>100</v>
      </c>
      <c r="J230" s="93">
        <f t="shared" si="16"/>
        <v>100</v>
      </c>
      <c r="K230" s="62">
        <f>VLOOKUP(E230,'[1]R６許可・最大使用病床'!$E$17:$Q$320,8)</f>
        <v>0</v>
      </c>
      <c r="L230" s="76">
        <f>VLOOKUP(E230,'[1]R６許可・最大使用病床'!$E$17:$Q$320,9)</f>
        <v>0</v>
      </c>
      <c r="M230" s="76">
        <f>VLOOKUP(E230,'[1]R６許可・最大使用病床'!$E$17:$Q$320,10)</f>
        <v>0</v>
      </c>
      <c r="N230" s="76">
        <f>VLOOKUP(E230,'[1]R６許可・最大使用病床'!$E$17:$Q$320,11)</f>
        <v>100</v>
      </c>
      <c r="O230" s="93">
        <f t="shared" si="15"/>
        <v>100</v>
      </c>
      <c r="P230" s="62">
        <f t="shared" si="17"/>
        <v>0</v>
      </c>
      <c r="Q230" s="76">
        <f t="shared" si="17"/>
        <v>0</v>
      </c>
      <c r="R230" s="76">
        <f t="shared" si="17"/>
        <v>0</v>
      </c>
      <c r="S230" s="76">
        <f t="shared" si="17"/>
        <v>0</v>
      </c>
      <c r="T230" s="93">
        <f t="shared" si="18"/>
        <v>0</v>
      </c>
      <c r="U230" s="115"/>
    </row>
    <row r="231" spans="1:21" ht="18.75" customHeight="1">
      <c r="A231" s="10"/>
      <c r="B231" s="10"/>
      <c r="C231" s="10"/>
      <c r="D231" s="36" t="str">
        <f>VLOOKUP(E231,'[1]医療機関名(病院）'!$A$2:$B$140,2)</f>
        <v>掛川市･袋井市病院企業団立中東遠総合医療センター</v>
      </c>
      <c r="E231" s="36">
        <v>2217410089</v>
      </c>
      <c r="F231" s="58">
        <f>VLOOKUP(E231,'[1]R５許可・最大使用病床 '!$E$17:$Q$323,8)</f>
        <v>261</v>
      </c>
      <c r="G231" s="72">
        <f>VLOOKUP(E231,'[1]R５許可・最大使用病床 '!$E$17:$Q$323,9)</f>
        <v>189</v>
      </c>
      <c r="H231" s="72">
        <f>VLOOKUP(E231,'[1]R５許可・最大使用病床 '!$E$17:$Q$323,10)</f>
        <v>0</v>
      </c>
      <c r="I231" s="72">
        <f>VLOOKUP(E231,'[1]R５許可・最大使用病床 '!$E$17:$Q$323,11)</f>
        <v>0</v>
      </c>
      <c r="J231" s="89">
        <f t="shared" si="16"/>
        <v>450</v>
      </c>
      <c r="K231" s="58">
        <f>VLOOKUP(E231,'[1]R６許可・最大使用病床'!$E$17:$Q$320,8)</f>
        <v>259</v>
      </c>
      <c r="L231" s="72">
        <f>VLOOKUP(E231,'[1]R６許可・最大使用病床'!$E$17:$Q$320,9)</f>
        <v>199</v>
      </c>
      <c r="M231" s="72">
        <f>VLOOKUP(E231,'[1]R６許可・最大使用病床'!$E$17:$Q$320,10)</f>
        <v>0</v>
      </c>
      <c r="N231" s="72">
        <f>VLOOKUP(E231,'[1]R６許可・最大使用病床'!$E$17:$Q$320,11)</f>
        <v>0</v>
      </c>
      <c r="O231" s="89">
        <f t="shared" si="15"/>
        <v>458</v>
      </c>
      <c r="P231" s="58">
        <f t="shared" si="17"/>
        <v>-2</v>
      </c>
      <c r="Q231" s="72">
        <f t="shared" si="17"/>
        <v>10</v>
      </c>
      <c r="R231" s="72">
        <f t="shared" si="17"/>
        <v>0</v>
      </c>
      <c r="S231" s="72">
        <f t="shared" si="17"/>
        <v>0</v>
      </c>
      <c r="T231" s="89">
        <f t="shared" si="18"/>
        <v>8</v>
      </c>
      <c r="U231" s="115"/>
    </row>
    <row r="232" spans="1:21" ht="18.75" customHeight="1">
      <c r="A232" s="10"/>
      <c r="B232" s="10"/>
      <c r="C232" s="12" t="s">
        <v>21</v>
      </c>
      <c r="D232" s="34" t="str">
        <f>VLOOKUP(E232,'[1]医療機関名(病院）'!$A$2:$B$140,2)</f>
        <v>袋井みつかわ病院</v>
      </c>
      <c r="E232" s="34">
        <v>2216410163</v>
      </c>
      <c r="F232" s="59">
        <f>VLOOKUP(E232,'[1]R５許可・最大使用病床 '!$E$17:$Q$323,8)</f>
        <v>0</v>
      </c>
      <c r="G232" s="73">
        <f>VLOOKUP(E232,'[1]R５許可・最大使用病床 '!$E$17:$Q$323,9)</f>
        <v>0</v>
      </c>
      <c r="H232" s="73">
        <f>VLOOKUP(E232,'[1]R５許可・最大使用病床 '!$E$17:$Q$323,10)</f>
        <v>0</v>
      </c>
      <c r="I232" s="73">
        <f>VLOOKUP(E232,'[1]R５許可・最大使用病床 '!$E$17:$Q$323,11)</f>
        <v>154</v>
      </c>
      <c r="J232" s="88">
        <f t="shared" si="16"/>
        <v>154</v>
      </c>
      <c r="K232" s="59">
        <f>VLOOKUP(E232,'[1]R６許可・最大使用病床'!$E$17:$Q$320,8)</f>
        <v>0</v>
      </c>
      <c r="L232" s="73">
        <f>VLOOKUP(E232,'[1]R６許可・最大使用病床'!$E$17:$Q$320,9)</f>
        <v>0</v>
      </c>
      <c r="M232" s="73">
        <f>VLOOKUP(E232,'[1]R６許可・最大使用病床'!$E$17:$Q$320,10)</f>
        <v>0</v>
      </c>
      <c r="N232" s="73">
        <f>VLOOKUP(E232,'[1]R６許可・最大使用病床'!$E$17:$Q$320,11)</f>
        <v>157</v>
      </c>
      <c r="O232" s="88">
        <f t="shared" si="15"/>
        <v>157</v>
      </c>
      <c r="P232" s="59">
        <f t="shared" si="17"/>
        <v>0</v>
      </c>
      <c r="Q232" s="73">
        <f t="shared" si="17"/>
        <v>0</v>
      </c>
      <c r="R232" s="73">
        <f t="shared" si="17"/>
        <v>0</v>
      </c>
      <c r="S232" s="73">
        <f t="shared" si="17"/>
        <v>3</v>
      </c>
      <c r="T232" s="88">
        <f t="shared" si="18"/>
        <v>3</v>
      </c>
      <c r="U232" s="115"/>
    </row>
    <row r="233" spans="1:21" ht="18.75" customHeight="1">
      <c r="A233" s="10"/>
      <c r="B233" s="10"/>
      <c r="C233" s="10"/>
      <c r="D233" s="36" t="str">
        <f>VLOOKUP(E233,'[1]医療機関名(病院）'!$A$2:$B$140,2)</f>
        <v>袋井市立 聖隷袋井市民病院</v>
      </c>
      <c r="E233" s="36">
        <v>2217310099</v>
      </c>
      <c r="F233" s="58">
        <f>VLOOKUP(E233,'[1]R５許可・最大使用病床 '!$E$17:$Q$323,8)</f>
        <v>0</v>
      </c>
      <c r="G233" s="72">
        <f>VLOOKUP(E233,'[1]R５許可・最大使用病床 '!$E$17:$Q$323,9)</f>
        <v>0</v>
      </c>
      <c r="H233" s="72">
        <f>VLOOKUP(E233,'[1]R５許可・最大使用病床 '!$E$17:$Q$323,10)</f>
        <v>98</v>
      </c>
      <c r="I233" s="72">
        <f>VLOOKUP(E233,'[1]R５許可・最大使用病床 '!$E$17:$Q$323,11)</f>
        <v>48</v>
      </c>
      <c r="J233" s="89">
        <f t="shared" si="16"/>
        <v>146</v>
      </c>
      <c r="K233" s="58">
        <f>VLOOKUP(E233,'[1]R６許可・最大使用病床'!$E$17:$Q$320,8)</f>
        <v>0</v>
      </c>
      <c r="L233" s="72">
        <f>VLOOKUP(E233,'[1]R６許可・最大使用病床'!$E$17:$Q$320,9)</f>
        <v>0</v>
      </c>
      <c r="M233" s="72">
        <f>VLOOKUP(E233,'[1]R６許可・最大使用病床'!$E$17:$Q$320,10)</f>
        <v>100</v>
      </c>
      <c r="N233" s="72">
        <f>VLOOKUP(E233,'[1]R６許可・最大使用病床'!$E$17:$Q$320,11)</f>
        <v>48</v>
      </c>
      <c r="O233" s="89">
        <f t="shared" si="15"/>
        <v>148</v>
      </c>
      <c r="P233" s="58">
        <f t="shared" si="17"/>
        <v>0</v>
      </c>
      <c r="Q233" s="72">
        <f t="shared" si="17"/>
        <v>0</v>
      </c>
      <c r="R233" s="72">
        <f t="shared" si="17"/>
        <v>2</v>
      </c>
      <c r="S233" s="72">
        <f t="shared" si="17"/>
        <v>0</v>
      </c>
      <c r="T233" s="89">
        <f t="shared" si="18"/>
        <v>2</v>
      </c>
      <c r="U233" s="115"/>
    </row>
    <row r="234" spans="1:21" ht="18.75" customHeight="1">
      <c r="A234" s="10"/>
      <c r="B234" s="10"/>
      <c r="C234" s="12" t="s">
        <v>47</v>
      </c>
      <c r="D234" s="42" t="str">
        <f>VLOOKUP(E234,'[1]医療機関名(病院）'!$A$2:$B$140,2)</f>
        <v>市立御前崎総合病院</v>
      </c>
      <c r="E234" s="42">
        <v>2215610011</v>
      </c>
      <c r="F234" s="60">
        <f>VLOOKUP(E234,'[1]R５許可・最大使用病床 '!$E$17:$Q$323,8)</f>
        <v>0</v>
      </c>
      <c r="G234" s="74">
        <f>VLOOKUP(E234,'[1]R５許可・最大使用病床 '!$E$17:$Q$323,9)</f>
        <v>76</v>
      </c>
      <c r="H234" s="74">
        <f>VLOOKUP(E234,'[1]R５許可・最大使用病床 '!$E$17:$Q$323,10)</f>
        <v>59</v>
      </c>
      <c r="I234" s="74">
        <f>VLOOKUP(E234,'[1]R５許可・最大使用病床 '!$E$17:$Q$323,11)</f>
        <v>49</v>
      </c>
      <c r="J234" s="95">
        <f t="shared" si="16"/>
        <v>184</v>
      </c>
      <c r="K234" s="60">
        <f>VLOOKUP(E234,'[1]R６許可・最大使用病床'!$E$17:$Q$320,8)</f>
        <v>0</v>
      </c>
      <c r="L234" s="74">
        <f>VLOOKUP(E234,'[1]R６許可・最大使用病床'!$E$17:$Q$320,9)</f>
        <v>74</v>
      </c>
      <c r="M234" s="74">
        <f>VLOOKUP(E234,'[1]R６許可・最大使用病床'!$E$17:$Q$320,10)</f>
        <v>60</v>
      </c>
      <c r="N234" s="74">
        <f>VLOOKUP(E234,'[1]R６許可・最大使用病床'!$E$17:$Q$320,11)</f>
        <v>51</v>
      </c>
      <c r="O234" s="95">
        <f t="shared" si="15"/>
        <v>185</v>
      </c>
      <c r="P234" s="60">
        <f t="shared" si="17"/>
        <v>0</v>
      </c>
      <c r="Q234" s="74">
        <f t="shared" si="17"/>
        <v>-2</v>
      </c>
      <c r="R234" s="74">
        <f t="shared" si="17"/>
        <v>1</v>
      </c>
      <c r="S234" s="74">
        <f t="shared" si="17"/>
        <v>2</v>
      </c>
      <c r="T234" s="95">
        <f t="shared" si="18"/>
        <v>1</v>
      </c>
      <c r="U234" s="115"/>
    </row>
    <row r="235" spans="1:21" ht="18.75" customHeight="1">
      <c r="A235" s="10"/>
      <c r="B235" s="10"/>
      <c r="C235" s="12" t="s">
        <v>56</v>
      </c>
      <c r="D235" s="42" t="str">
        <f>VLOOKUP(E235,'[1]医療機関名(病院）'!$A$2:$B$140,2)</f>
        <v>菊川市立総合病院</v>
      </c>
      <c r="E235" s="42">
        <v>2216110136</v>
      </c>
      <c r="F235" s="60">
        <f>VLOOKUP(E235,'[1]R５許可・最大使用病床 '!$E$17:$Q$323,8)</f>
        <v>0</v>
      </c>
      <c r="G235" s="74">
        <f>VLOOKUP(E235,'[1]R５許可・最大使用病床 '!$E$17:$Q$323,9)</f>
        <v>111</v>
      </c>
      <c r="H235" s="74">
        <f>VLOOKUP(E235,'[1]R５許可・最大使用病床 '!$E$17:$Q$323,10)</f>
        <v>83</v>
      </c>
      <c r="I235" s="74">
        <f>VLOOKUP(E235,'[1]R５許可・最大使用病床 '!$E$17:$Q$323,11)</f>
        <v>0</v>
      </c>
      <c r="J235" s="95">
        <f t="shared" si="16"/>
        <v>194</v>
      </c>
      <c r="K235" s="60">
        <f>VLOOKUP(E235,'[1]R６許可・最大使用病床'!$E$17:$Q$320,8)</f>
        <v>0</v>
      </c>
      <c r="L235" s="74">
        <f>VLOOKUP(E235,'[1]R６許可・最大使用病床'!$E$17:$Q$320,9)</f>
        <v>105</v>
      </c>
      <c r="M235" s="74">
        <f>VLOOKUP(E235,'[1]R６許可・最大使用病床'!$E$17:$Q$320,10)</f>
        <v>83</v>
      </c>
      <c r="N235" s="74">
        <f>VLOOKUP(E235,'[1]R６許可・最大使用病床'!$E$17:$Q$320,11)</f>
        <v>0</v>
      </c>
      <c r="O235" s="95">
        <f t="shared" si="15"/>
        <v>188</v>
      </c>
      <c r="P235" s="60">
        <f t="shared" si="17"/>
        <v>0</v>
      </c>
      <c r="Q235" s="74">
        <f t="shared" si="17"/>
        <v>-6</v>
      </c>
      <c r="R235" s="74">
        <f t="shared" si="17"/>
        <v>0</v>
      </c>
      <c r="S235" s="74">
        <f t="shared" si="17"/>
        <v>0</v>
      </c>
      <c r="T235" s="95">
        <f t="shared" si="18"/>
        <v>-6</v>
      </c>
      <c r="U235" s="115"/>
    </row>
    <row r="236" spans="1:21" ht="18.75" customHeight="1">
      <c r="A236" s="10"/>
      <c r="B236" s="10"/>
      <c r="C236" s="12" t="s">
        <v>64</v>
      </c>
      <c r="D236" s="42" t="str">
        <f>VLOOKUP(E236,'[1]医療機関名(病院）'!$A$2:$B$140,2)</f>
        <v>公立森町病院</v>
      </c>
      <c r="E236" s="42">
        <v>2216310082</v>
      </c>
      <c r="F236" s="60">
        <f>VLOOKUP(E236,'[1]R５許可・最大使用病床 '!$E$17:$Q$323,8)</f>
        <v>0</v>
      </c>
      <c r="G236" s="74">
        <f>VLOOKUP(E236,'[1]R５許可・最大使用病床 '!$E$17:$Q$323,9)</f>
        <v>45</v>
      </c>
      <c r="H236" s="74">
        <f>VLOOKUP(E236,'[1]R５許可・最大使用病床 '!$E$17:$Q$323,10)</f>
        <v>70</v>
      </c>
      <c r="I236" s="74">
        <f>VLOOKUP(E236,'[1]R５許可・最大使用病床 '!$E$17:$Q$323,11)</f>
        <v>0</v>
      </c>
      <c r="J236" s="95">
        <f t="shared" si="16"/>
        <v>115</v>
      </c>
      <c r="K236" s="60">
        <f>VLOOKUP(E236,'[1]R６許可・最大使用病床'!$E$17:$Q$320,8)</f>
        <v>0</v>
      </c>
      <c r="L236" s="74">
        <f>VLOOKUP(E236,'[1]R６許可・最大使用病床'!$E$17:$Q$320,9)</f>
        <v>45</v>
      </c>
      <c r="M236" s="74">
        <f>VLOOKUP(E236,'[1]R６許可・最大使用病床'!$E$17:$Q$320,10)</f>
        <v>86</v>
      </c>
      <c r="N236" s="74">
        <f>VLOOKUP(E236,'[1]R６許可・最大使用病床'!$E$17:$Q$320,11)</f>
        <v>0</v>
      </c>
      <c r="O236" s="95">
        <f t="shared" si="15"/>
        <v>131</v>
      </c>
      <c r="P236" s="60">
        <f t="shared" si="17"/>
        <v>0</v>
      </c>
      <c r="Q236" s="74">
        <f t="shared" si="17"/>
        <v>0</v>
      </c>
      <c r="R236" s="74">
        <f t="shared" si="17"/>
        <v>16</v>
      </c>
      <c r="S236" s="74">
        <f t="shared" si="17"/>
        <v>0</v>
      </c>
      <c r="T236" s="95">
        <f t="shared" si="18"/>
        <v>16</v>
      </c>
      <c r="U236" s="115"/>
    </row>
    <row r="237" spans="1:21" ht="18.75" customHeight="1">
      <c r="A237" s="10"/>
      <c r="B237" s="15" t="s">
        <v>41</v>
      </c>
      <c r="C237" s="20"/>
      <c r="D237" s="33"/>
      <c r="E237" s="50"/>
      <c r="F237" s="61">
        <f>SUM(F223:F236)</f>
        <v>385</v>
      </c>
      <c r="G237" s="75">
        <f>SUM(G223:G236)</f>
        <v>814</v>
      </c>
      <c r="H237" s="75">
        <f>SUM(H223:H236)</f>
        <v>638</v>
      </c>
      <c r="I237" s="75">
        <f>SUM(I223:I236)</f>
        <v>714</v>
      </c>
      <c r="J237" s="92">
        <f t="shared" si="16"/>
        <v>2551</v>
      </c>
      <c r="K237" s="61">
        <f>SUM(K223:K236)</f>
        <v>386</v>
      </c>
      <c r="L237" s="75">
        <f>SUM(L223:L236)</f>
        <v>805</v>
      </c>
      <c r="M237" s="75">
        <f>SUM(M223:M236)</f>
        <v>657</v>
      </c>
      <c r="N237" s="75">
        <f>SUM(N223:N236)</f>
        <v>720</v>
      </c>
      <c r="O237" s="92">
        <f t="shared" si="15"/>
        <v>2568</v>
      </c>
      <c r="P237" s="61">
        <f t="shared" si="17"/>
        <v>1</v>
      </c>
      <c r="Q237" s="75">
        <f t="shared" si="17"/>
        <v>-9</v>
      </c>
      <c r="R237" s="75">
        <f t="shared" si="17"/>
        <v>19</v>
      </c>
      <c r="S237" s="75">
        <f t="shared" si="17"/>
        <v>6</v>
      </c>
      <c r="T237" s="92">
        <f t="shared" si="18"/>
        <v>17</v>
      </c>
      <c r="U237" s="115"/>
    </row>
    <row r="238" spans="1:21" ht="18.75" customHeight="1">
      <c r="A238" s="10"/>
      <c r="B238" s="12" t="s">
        <v>11</v>
      </c>
      <c r="C238" s="12" t="s">
        <v>15</v>
      </c>
      <c r="D238" s="34" t="str">
        <f>VLOOKUP(E238,'[1]医療機関名（診療所）'!$A$2:$B$138,2)</f>
        <v>あんずクリニック産婦人科</v>
      </c>
      <c r="E238" s="34">
        <v>2216910121</v>
      </c>
      <c r="F238" s="59">
        <f>VLOOKUP(E238,'[1]R５許可・最大使用病床 '!$E$17:$Q$323,8)</f>
        <v>0</v>
      </c>
      <c r="G238" s="73">
        <f>VLOOKUP(E238,'[1]R５許可・最大使用病床 '!$E$17:$Q$323,9)</f>
        <v>12</v>
      </c>
      <c r="H238" s="73">
        <f>VLOOKUP(E238,'[1]R５許可・最大使用病床 '!$E$17:$Q$323,10)</f>
        <v>0</v>
      </c>
      <c r="I238" s="73">
        <f>VLOOKUP(E238,'[1]R５許可・最大使用病床 '!$E$17:$Q$323,11)</f>
        <v>0</v>
      </c>
      <c r="J238" s="88">
        <f t="shared" si="16"/>
        <v>12</v>
      </c>
      <c r="K238" s="59">
        <f>VLOOKUP(E238,'[1]R６許可・最大使用病床'!$E$17:$Q$320,8)</f>
        <v>0</v>
      </c>
      <c r="L238" s="73">
        <f>VLOOKUP(E238,'[1]R６許可・最大使用病床'!$E$17:$Q$320,9)</f>
        <v>10</v>
      </c>
      <c r="M238" s="73">
        <f>VLOOKUP(E238,'[1]R６許可・最大使用病床'!$E$17:$Q$320,10)</f>
        <v>0</v>
      </c>
      <c r="N238" s="73">
        <f>VLOOKUP(E238,'[1]R６許可・最大使用病床'!$E$17:$Q$320,11)</f>
        <v>0</v>
      </c>
      <c r="O238" s="88">
        <f t="shared" si="15"/>
        <v>10</v>
      </c>
      <c r="P238" s="59">
        <f t="shared" si="17"/>
        <v>0</v>
      </c>
      <c r="Q238" s="73">
        <f t="shared" si="17"/>
        <v>-2</v>
      </c>
      <c r="R238" s="73">
        <f t="shared" si="17"/>
        <v>0</v>
      </c>
      <c r="S238" s="73">
        <f t="shared" si="17"/>
        <v>0</v>
      </c>
      <c r="T238" s="88">
        <f t="shared" si="18"/>
        <v>-2</v>
      </c>
      <c r="U238" s="115"/>
    </row>
    <row r="239" spans="1:21" ht="18.75" customHeight="1">
      <c r="A239" s="10"/>
      <c r="B239" s="10"/>
      <c r="C239" s="10"/>
      <c r="D239" s="35" t="str">
        <f>VLOOKUP(E239,'[1]医療機関名（診療所）'!$A$2:$B$138,2)</f>
        <v>ハートセンター磐田</v>
      </c>
      <c r="E239" s="35">
        <v>2216910089</v>
      </c>
      <c r="F239" s="62">
        <f>VLOOKUP(E239,'[1]R５許可・最大使用病床 '!$E$17:$Q$323,8)</f>
        <v>0</v>
      </c>
      <c r="G239" s="76">
        <f>VLOOKUP(E239,'[1]R５許可・最大使用病床 '!$E$17:$Q$323,9)</f>
        <v>3</v>
      </c>
      <c r="H239" s="76">
        <f>VLOOKUP(E239,'[1]R５許可・最大使用病床 '!$E$17:$Q$323,10)</f>
        <v>0</v>
      </c>
      <c r="I239" s="76">
        <f>VLOOKUP(E239,'[1]R５許可・最大使用病床 '!$E$17:$Q$323,11)</f>
        <v>0</v>
      </c>
      <c r="J239" s="93">
        <f t="shared" si="16"/>
        <v>3</v>
      </c>
      <c r="K239" s="62">
        <f>VLOOKUP(E239,'[1]R６許可・最大使用病床'!$E$17:$Q$320,8)</f>
        <v>0</v>
      </c>
      <c r="L239" s="76">
        <f>VLOOKUP(E239,'[1]R６許可・最大使用病床'!$E$17:$Q$320,9)</f>
        <v>1</v>
      </c>
      <c r="M239" s="76">
        <f>VLOOKUP(E239,'[1]R６許可・最大使用病床'!$E$17:$Q$320,10)</f>
        <v>0</v>
      </c>
      <c r="N239" s="76">
        <f>VLOOKUP(E239,'[1]R６許可・最大使用病床'!$E$17:$Q$320,11)</f>
        <v>0</v>
      </c>
      <c r="O239" s="93">
        <f t="shared" si="15"/>
        <v>1</v>
      </c>
      <c r="P239" s="62">
        <f t="shared" si="17"/>
        <v>0</v>
      </c>
      <c r="Q239" s="76">
        <f t="shared" si="17"/>
        <v>-2</v>
      </c>
      <c r="R239" s="76">
        <f t="shared" si="17"/>
        <v>0</v>
      </c>
      <c r="S239" s="76">
        <f t="shared" si="17"/>
        <v>0</v>
      </c>
      <c r="T239" s="93">
        <f t="shared" si="18"/>
        <v>-2</v>
      </c>
      <c r="U239" s="115"/>
    </row>
    <row r="240" spans="1:21" ht="18.75" customHeight="1">
      <c r="A240" s="10"/>
      <c r="B240" s="10"/>
      <c r="C240" s="10"/>
      <c r="D240" s="35" t="str">
        <f>VLOOKUP(E240,'[1]医療機関名（診療所）'!$A$2:$B$138,2)</f>
        <v>産婦人科西垣エーアールティークリニック</v>
      </c>
      <c r="E240" s="35">
        <v>2216910022</v>
      </c>
      <c r="F240" s="62">
        <f>VLOOKUP(E240,'[1]R５許可・最大使用病床 '!$E$17:$Q$323,8)</f>
        <v>0</v>
      </c>
      <c r="G240" s="76">
        <f>VLOOKUP(E240,'[1]R５許可・最大使用病床 '!$E$17:$Q$323,9)</f>
        <v>0</v>
      </c>
      <c r="H240" s="76">
        <f>VLOOKUP(E240,'[1]R５許可・最大使用病床 '!$E$17:$Q$323,10)</f>
        <v>0</v>
      </c>
      <c r="I240" s="76">
        <f>VLOOKUP(E240,'[1]R５許可・最大使用病床 '!$E$17:$Q$323,11)</f>
        <v>0</v>
      </c>
      <c r="J240" s="93">
        <f t="shared" si="16"/>
        <v>0</v>
      </c>
      <c r="K240" s="62">
        <f>VLOOKUP(E240,'[1]R６許可・最大使用病床'!$E$17:$Q$320,8)</f>
        <v>0</v>
      </c>
      <c r="L240" s="76">
        <f>VLOOKUP(E240,'[1]R６許可・最大使用病床'!$E$17:$Q$320,9)</f>
        <v>0</v>
      </c>
      <c r="M240" s="76">
        <f>VLOOKUP(E240,'[1]R６許可・最大使用病床'!$E$17:$Q$320,10)</f>
        <v>0</v>
      </c>
      <c r="N240" s="76">
        <f>VLOOKUP(E240,'[1]R６許可・最大使用病床'!$E$17:$Q$320,11)</f>
        <v>0</v>
      </c>
      <c r="O240" s="93">
        <f t="shared" si="15"/>
        <v>0</v>
      </c>
      <c r="P240" s="62">
        <f t="shared" si="17"/>
        <v>0</v>
      </c>
      <c r="Q240" s="76">
        <f t="shared" si="17"/>
        <v>0</v>
      </c>
      <c r="R240" s="76">
        <f t="shared" si="17"/>
        <v>0</v>
      </c>
      <c r="S240" s="76">
        <f t="shared" si="17"/>
        <v>0</v>
      </c>
      <c r="T240" s="93">
        <f t="shared" si="18"/>
        <v>0</v>
      </c>
      <c r="U240" s="115"/>
    </row>
    <row r="241" spans="1:21" ht="18.75" customHeight="1">
      <c r="A241" s="10"/>
      <c r="B241" s="10"/>
      <c r="C241" s="10"/>
      <c r="D241" s="35" t="str">
        <f>VLOOKUP(E241,'[1]医療機関名（診療所）'!$A$2:$B$138,2)</f>
        <v>磐田メイツ睡眠クリニック</v>
      </c>
      <c r="E241" s="35">
        <v>2216910105</v>
      </c>
      <c r="F241" s="62">
        <f>VLOOKUP(E241,'[1]R５許可・最大使用病床 '!$E$17:$Q$323,8)</f>
        <v>0</v>
      </c>
      <c r="G241" s="76">
        <f>VLOOKUP(E241,'[1]R５許可・最大使用病床 '!$E$17:$Q$323,9)</f>
        <v>0</v>
      </c>
      <c r="H241" s="76">
        <f>VLOOKUP(E241,'[1]R５許可・最大使用病床 '!$E$17:$Q$323,10)</f>
        <v>0</v>
      </c>
      <c r="I241" s="76">
        <f>VLOOKUP(E241,'[1]R５許可・最大使用病床 '!$E$17:$Q$323,11)</f>
        <v>10</v>
      </c>
      <c r="J241" s="93">
        <f t="shared" si="16"/>
        <v>10</v>
      </c>
      <c r="K241" s="62">
        <f>VLOOKUP(E241,'[1]R６許可・最大使用病床'!$E$17:$Q$320,8)</f>
        <v>0</v>
      </c>
      <c r="L241" s="76">
        <f>VLOOKUP(E241,'[1]R６許可・最大使用病床'!$E$17:$Q$320,9)</f>
        <v>0</v>
      </c>
      <c r="M241" s="76">
        <f>VLOOKUP(E241,'[1]R６許可・最大使用病床'!$E$17:$Q$320,10)</f>
        <v>0</v>
      </c>
      <c r="N241" s="76">
        <f>VLOOKUP(E241,'[1]R６許可・最大使用病床'!$E$17:$Q$320,11)</f>
        <v>10</v>
      </c>
      <c r="O241" s="93">
        <f t="shared" si="15"/>
        <v>10</v>
      </c>
      <c r="P241" s="62">
        <f t="shared" si="17"/>
        <v>0</v>
      </c>
      <c r="Q241" s="76">
        <f t="shared" si="17"/>
        <v>0</v>
      </c>
      <c r="R241" s="76">
        <f t="shared" si="17"/>
        <v>0</v>
      </c>
      <c r="S241" s="76">
        <f t="shared" si="17"/>
        <v>0</v>
      </c>
      <c r="T241" s="93">
        <f t="shared" si="18"/>
        <v>0</v>
      </c>
      <c r="U241" s="115"/>
    </row>
    <row r="242" spans="1:21" ht="18.75" customHeight="1">
      <c r="A242" s="10"/>
      <c r="B242" s="10"/>
      <c r="C242" s="10"/>
      <c r="D242" s="36" t="str">
        <f>VLOOKUP(E242,'[1]医療機関名（診療所）'!$A$2:$B$138,2)</f>
        <v>医療法人社団富士ヶ丘　富士ヶ丘内科</v>
      </c>
      <c r="E242" s="36">
        <v>2216910253</v>
      </c>
      <c r="F242" s="58">
        <f>VLOOKUP(E242,'[1]R５許可・最大使用病床 '!$E$17:$Q$323,8)</f>
        <v>0</v>
      </c>
      <c r="G242" s="72">
        <f>VLOOKUP(E242,'[1]R５許可・最大使用病床 '!$E$17:$Q$323,9)</f>
        <v>19</v>
      </c>
      <c r="H242" s="72">
        <f>VLOOKUP(E242,'[1]R５許可・最大使用病床 '!$E$17:$Q$323,10)</f>
        <v>0</v>
      </c>
      <c r="I242" s="72">
        <f>VLOOKUP(E242,'[1]R５許可・最大使用病床 '!$E$17:$Q$323,11)</f>
        <v>0</v>
      </c>
      <c r="J242" s="89">
        <f t="shared" si="16"/>
        <v>19</v>
      </c>
      <c r="K242" s="58">
        <f>VLOOKUP(E242,'[1]R６許可・最大使用病床'!$E$17:$Q$320,8)</f>
        <v>0</v>
      </c>
      <c r="L242" s="72">
        <f>VLOOKUP(E242,'[1]R６許可・最大使用病床'!$E$17:$Q$320,9)</f>
        <v>0</v>
      </c>
      <c r="M242" s="72">
        <f>VLOOKUP(E242,'[1]R６許可・最大使用病床'!$E$17:$Q$320,10)</f>
        <v>19</v>
      </c>
      <c r="N242" s="72">
        <f>VLOOKUP(E242,'[1]R６許可・最大使用病床'!$E$17:$Q$320,11)</f>
        <v>0</v>
      </c>
      <c r="O242" s="89">
        <f t="shared" si="15"/>
        <v>19</v>
      </c>
      <c r="P242" s="58">
        <f t="shared" si="17"/>
        <v>0</v>
      </c>
      <c r="Q242" s="72">
        <f t="shared" si="17"/>
        <v>-19</v>
      </c>
      <c r="R242" s="72">
        <f t="shared" si="17"/>
        <v>19</v>
      </c>
      <c r="S242" s="72">
        <f t="shared" si="17"/>
        <v>0</v>
      </c>
      <c r="T242" s="89">
        <f t="shared" si="18"/>
        <v>0</v>
      </c>
      <c r="U242" s="115"/>
    </row>
    <row r="243" spans="1:21" ht="18.75" customHeight="1">
      <c r="A243" s="10"/>
      <c r="B243" s="10"/>
      <c r="C243" s="23" t="s">
        <v>61</v>
      </c>
      <c r="D243" s="34" t="str">
        <f>VLOOKUP(E243,'[1]医療機関名（診療所）'!$A$2:$B$138,2)</f>
        <v>かけ川海谷眼科</v>
      </c>
      <c r="E243" s="34">
        <v>2217410014</v>
      </c>
      <c r="F243" s="59">
        <f>VLOOKUP(E243,'[1]R５許可・最大使用病床 '!$E$17:$Q$323,8)</f>
        <v>0</v>
      </c>
      <c r="G243" s="73">
        <f>VLOOKUP(E243,'[1]R５許可・最大使用病床 '!$E$17:$Q$323,9)</f>
        <v>0</v>
      </c>
      <c r="H243" s="73">
        <f>VLOOKUP(E243,'[1]R５許可・最大使用病床 '!$E$17:$Q$323,10)</f>
        <v>15</v>
      </c>
      <c r="I243" s="73">
        <f>VLOOKUP(E243,'[1]R５許可・最大使用病床 '!$E$17:$Q$323,11)</f>
        <v>0</v>
      </c>
      <c r="J243" s="88">
        <f t="shared" si="16"/>
        <v>15</v>
      </c>
      <c r="K243" s="59">
        <f>VLOOKUP(E243,'[1]R６許可・最大使用病床'!$E$17:$Q$320,8)</f>
        <v>0</v>
      </c>
      <c r="L243" s="73">
        <f>VLOOKUP(E243,'[1]R６許可・最大使用病床'!$E$17:$Q$320,9)</f>
        <v>0</v>
      </c>
      <c r="M243" s="73">
        <f>VLOOKUP(E243,'[1]R６許可・最大使用病床'!$E$17:$Q$320,10)</f>
        <v>15</v>
      </c>
      <c r="N243" s="73">
        <f>VLOOKUP(E243,'[1]R６許可・最大使用病床'!$E$17:$Q$320,11)</f>
        <v>0</v>
      </c>
      <c r="O243" s="88">
        <f t="shared" si="15"/>
        <v>15</v>
      </c>
      <c r="P243" s="59">
        <f t="shared" si="17"/>
        <v>0</v>
      </c>
      <c r="Q243" s="73">
        <f t="shared" si="17"/>
        <v>0</v>
      </c>
      <c r="R243" s="73">
        <f t="shared" si="17"/>
        <v>0</v>
      </c>
      <c r="S243" s="73">
        <f t="shared" si="17"/>
        <v>0</v>
      </c>
      <c r="T243" s="88">
        <f t="shared" si="18"/>
        <v>0</v>
      </c>
      <c r="U243" s="115"/>
    </row>
    <row r="244" spans="1:21" ht="18.75" customHeight="1">
      <c r="A244" s="10"/>
      <c r="B244" s="10"/>
      <c r="C244" s="24"/>
      <c r="D244" s="35" t="str">
        <f>VLOOKUP(E244,'[1]医療機関名（診療所）'!$A$2:$B$138,2)</f>
        <v>クリニックさくら</v>
      </c>
      <c r="E244" s="35">
        <v>2217410048</v>
      </c>
      <c r="F244" s="62">
        <f>VLOOKUP(E244,'[1]R５許可・最大使用病床 '!$E$17:$Q$323,8)</f>
        <v>0</v>
      </c>
      <c r="G244" s="76">
        <f>VLOOKUP(E244,'[1]R５許可・最大使用病床 '!$E$17:$Q$323,9)</f>
        <v>0</v>
      </c>
      <c r="H244" s="76">
        <f>VLOOKUP(E244,'[1]R５許可・最大使用病床 '!$E$17:$Q$323,10)</f>
        <v>0</v>
      </c>
      <c r="I244" s="76">
        <f>VLOOKUP(E244,'[1]R５許可・最大使用病床 '!$E$17:$Q$323,11)</f>
        <v>0</v>
      </c>
      <c r="J244" s="93">
        <f t="shared" si="16"/>
        <v>0</v>
      </c>
      <c r="K244" s="62">
        <f>VLOOKUP(E244,'[1]R６許可・最大使用病床'!$E$17:$Q$320,8)</f>
        <v>0</v>
      </c>
      <c r="L244" s="76">
        <f>VLOOKUP(E244,'[1]R６許可・最大使用病床'!$E$17:$Q$320,9)</f>
        <v>0</v>
      </c>
      <c r="M244" s="76">
        <f>VLOOKUP(E244,'[1]R６許可・最大使用病床'!$E$17:$Q$320,10)</f>
        <v>0</v>
      </c>
      <c r="N244" s="76">
        <f>VLOOKUP(E244,'[1]R６許可・最大使用病床'!$E$17:$Q$320,11)</f>
        <v>0</v>
      </c>
      <c r="O244" s="93">
        <f t="shared" si="15"/>
        <v>0</v>
      </c>
      <c r="P244" s="62">
        <f t="shared" si="17"/>
        <v>0</v>
      </c>
      <c r="Q244" s="76">
        <f t="shared" si="17"/>
        <v>0</v>
      </c>
      <c r="R244" s="76">
        <f t="shared" si="17"/>
        <v>0</v>
      </c>
      <c r="S244" s="76">
        <f t="shared" si="17"/>
        <v>0</v>
      </c>
      <c r="T244" s="93">
        <f t="shared" si="18"/>
        <v>0</v>
      </c>
      <c r="U244" s="115"/>
    </row>
    <row r="245" spans="1:21" ht="18.75" customHeight="1">
      <c r="A245" s="10"/>
      <c r="B245" s="10"/>
      <c r="C245" s="24"/>
      <c r="D245" s="41" t="s">
        <v>72</v>
      </c>
      <c r="E245" s="41">
        <v>2216210175</v>
      </c>
      <c r="F245" s="62">
        <f>VLOOKUP(E245,'[1]R５許可・最大使用病床 '!$E$17:$Q$323,8)</f>
        <v>0</v>
      </c>
      <c r="G245" s="76">
        <f>VLOOKUP(E245,'[1]R５許可・最大使用病床 '!$E$17:$Q$323,9)</f>
        <v>0</v>
      </c>
      <c r="H245" s="76">
        <f>VLOOKUP(E245,'[1]R５許可・最大使用病床 '!$E$17:$Q$323,10)</f>
        <v>0</v>
      </c>
      <c r="I245" s="76">
        <f>VLOOKUP(E245,'[1]R５許可・最大使用病床 '!$E$17:$Q$323,11)</f>
        <v>0</v>
      </c>
      <c r="J245" s="93">
        <f t="shared" si="16"/>
        <v>0</v>
      </c>
      <c r="K245" s="100">
        <v>0</v>
      </c>
      <c r="L245" s="102">
        <v>0</v>
      </c>
      <c r="M245" s="102">
        <v>0</v>
      </c>
      <c r="N245" s="102">
        <v>0</v>
      </c>
      <c r="O245" s="105">
        <f t="shared" si="15"/>
        <v>0</v>
      </c>
      <c r="P245" s="62">
        <f t="shared" si="17"/>
        <v>0</v>
      </c>
      <c r="Q245" s="76">
        <f t="shared" si="17"/>
        <v>0</v>
      </c>
      <c r="R245" s="76">
        <f t="shared" si="17"/>
        <v>0</v>
      </c>
      <c r="S245" s="76">
        <f t="shared" si="17"/>
        <v>0</v>
      </c>
      <c r="T245" s="93">
        <f t="shared" si="18"/>
        <v>0</v>
      </c>
      <c r="U245" s="115"/>
    </row>
    <row r="246" spans="1:21" ht="18.75" customHeight="1">
      <c r="A246" s="10"/>
      <c r="B246" s="10"/>
      <c r="C246" s="24"/>
      <c r="D246" s="41" t="s">
        <v>73</v>
      </c>
      <c r="E246" s="41">
        <v>2216210225</v>
      </c>
      <c r="F246" s="62">
        <f>VLOOKUP(E246,'[1]R５許可・最大使用病床 '!$E$17:$Q$323,8)</f>
        <v>0</v>
      </c>
      <c r="G246" s="76">
        <f>VLOOKUP(E246,'[1]R５許可・最大使用病床 '!$E$17:$Q$323,9)</f>
        <v>7</v>
      </c>
      <c r="H246" s="76">
        <f>VLOOKUP(E246,'[1]R５許可・最大使用病床 '!$E$17:$Q$323,10)</f>
        <v>0</v>
      </c>
      <c r="I246" s="76">
        <f>VLOOKUP(E246,'[1]R５許可・最大使用病床 '!$E$17:$Q$323,11)</f>
        <v>0</v>
      </c>
      <c r="J246" s="93">
        <f t="shared" si="16"/>
        <v>7</v>
      </c>
      <c r="K246" s="100">
        <v>0</v>
      </c>
      <c r="L246" s="102">
        <v>0</v>
      </c>
      <c r="M246" s="102">
        <v>0</v>
      </c>
      <c r="N246" s="102">
        <v>0</v>
      </c>
      <c r="O246" s="105">
        <f t="shared" si="15"/>
        <v>0</v>
      </c>
      <c r="P246" s="62">
        <f t="shared" si="17"/>
        <v>0</v>
      </c>
      <c r="Q246" s="76">
        <f t="shared" si="17"/>
        <v>-7</v>
      </c>
      <c r="R246" s="76">
        <f t="shared" si="17"/>
        <v>0</v>
      </c>
      <c r="S246" s="76">
        <f t="shared" si="17"/>
        <v>0</v>
      </c>
      <c r="T246" s="93">
        <f t="shared" si="18"/>
        <v>-7</v>
      </c>
      <c r="U246" s="115"/>
    </row>
    <row r="247" spans="1:21" ht="18.75" customHeight="1">
      <c r="A247" s="10"/>
      <c r="B247" s="10"/>
      <c r="C247" s="24"/>
      <c r="D247" s="29" t="str">
        <f>VLOOKUP(E247,'[1]医療機関名（診療所）'!$A$2:$B$138,2)</f>
        <v>アザレアベルクリニック</v>
      </c>
      <c r="E247" s="29">
        <v>2216210274</v>
      </c>
      <c r="F247" s="63">
        <f>VLOOKUP(E247,'[1]R５許可・最大使用病床 '!$E$17:$Q$323,8)</f>
        <v>0</v>
      </c>
      <c r="G247" s="78">
        <f>VLOOKUP(E247,'[1]R５許可・最大使用病床 '!$E$17:$Q$323,9)</f>
        <v>8</v>
      </c>
      <c r="H247" s="78">
        <f>VLOOKUP(E247,'[1]R５許可・最大使用病床 '!$E$17:$Q$323,10)</f>
        <v>0</v>
      </c>
      <c r="I247" s="78">
        <f>VLOOKUP(E247,'[1]R５許可・最大使用病床 '!$E$17:$Q$323,11)</f>
        <v>0</v>
      </c>
      <c r="J247" s="87">
        <f t="shared" si="16"/>
        <v>8</v>
      </c>
      <c r="K247" s="63">
        <f>VLOOKUP(E247,'[1]R６許可・最大使用病床'!$E$17:$Q$320,8)</f>
        <v>0</v>
      </c>
      <c r="L247" s="78">
        <f>VLOOKUP(E247,'[1]R６許可・最大使用病床'!$E$17:$Q$320,9)</f>
        <v>4</v>
      </c>
      <c r="M247" s="78">
        <f>VLOOKUP(E247,'[1]R６許可・最大使用病床'!$E$17:$Q$320,10)</f>
        <v>0</v>
      </c>
      <c r="N247" s="78">
        <f>VLOOKUP(E247,'[1]R６許可・最大使用病床'!$E$17:$Q$320,11)</f>
        <v>0</v>
      </c>
      <c r="O247" s="87">
        <f t="shared" si="15"/>
        <v>4</v>
      </c>
      <c r="P247" s="63">
        <f t="shared" si="17"/>
        <v>0</v>
      </c>
      <c r="Q247" s="78">
        <f t="shared" si="17"/>
        <v>-4</v>
      </c>
      <c r="R247" s="78">
        <f t="shared" si="17"/>
        <v>0</v>
      </c>
      <c r="S247" s="78">
        <f t="shared" si="17"/>
        <v>0</v>
      </c>
      <c r="T247" s="87">
        <f t="shared" si="18"/>
        <v>-4</v>
      </c>
      <c r="U247" s="115"/>
    </row>
    <row r="248" spans="1:21" ht="18.75" customHeight="1">
      <c r="A248" s="10"/>
      <c r="B248" s="10"/>
      <c r="C248" s="25"/>
      <c r="D248" s="29" t="s">
        <v>74</v>
      </c>
      <c r="E248" s="29">
        <v>2217410147</v>
      </c>
      <c r="F248" s="63">
        <f>VLOOKUP(E248,'[1]R５許可・最大使用病床 '!$E$17:$Q$323,8)</f>
        <v>0</v>
      </c>
      <c r="G248" s="78">
        <v>12</v>
      </c>
      <c r="H248" s="78">
        <v>0</v>
      </c>
      <c r="I248" s="78">
        <v>0</v>
      </c>
      <c r="J248" s="87">
        <f t="shared" si="16"/>
        <v>12</v>
      </c>
      <c r="K248" s="63">
        <f>VLOOKUP(E248,'[1]R６許可・最大使用病床'!$E$17:$Q$320,8)</f>
        <v>0</v>
      </c>
      <c r="L248" s="78">
        <f>VLOOKUP(E248,'[1]R６許可・最大使用病床'!$E$17:$Q$320,9)</f>
        <v>12</v>
      </c>
      <c r="M248" s="78">
        <f>VLOOKUP(E248,'[1]R６許可・最大使用病床'!$E$17:$Q$320,10)</f>
        <v>0</v>
      </c>
      <c r="N248" s="78">
        <f>VLOOKUP(E248,'[1]R６許可・最大使用病床'!$E$17:$Q$320,11)</f>
        <v>0</v>
      </c>
      <c r="O248" s="87">
        <f t="shared" si="15"/>
        <v>12</v>
      </c>
      <c r="P248" s="63">
        <f t="shared" si="17"/>
        <v>0</v>
      </c>
      <c r="Q248" s="78">
        <f t="shared" si="17"/>
        <v>0</v>
      </c>
      <c r="R248" s="76">
        <f t="shared" si="17"/>
        <v>0</v>
      </c>
      <c r="S248" s="76">
        <f t="shared" si="17"/>
        <v>0</v>
      </c>
      <c r="T248" s="89">
        <f t="shared" si="18"/>
        <v>0</v>
      </c>
      <c r="U248" s="115"/>
    </row>
    <row r="249" spans="1:21" ht="18.75" customHeight="1">
      <c r="A249" s="10"/>
      <c r="B249" s="10"/>
      <c r="C249" s="12" t="s">
        <v>21</v>
      </c>
      <c r="D249" s="34" t="str">
        <f>VLOOKUP(E249,'[1]医療機関名（診療所）'!$A$2:$B$138,2)</f>
        <v>ふくろいマタニティクリニック</v>
      </c>
      <c r="E249" s="34">
        <v>2217310123</v>
      </c>
      <c r="F249" s="59">
        <f>VLOOKUP(E249,'[1]R５許可・最大使用病床 '!$E$17:$Q$323,8)</f>
        <v>0</v>
      </c>
      <c r="G249" s="73">
        <f>VLOOKUP(E249,'[1]R５許可・最大使用病床 '!$E$17:$Q$323,9)</f>
        <v>14</v>
      </c>
      <c r="H249" s="73">
        <f>VLOOKUP(E249,'[1]R５許可・最大使用病床 '!$E$17:$Q$323,10)</f>
        <v>0</v>
      </c>
      <c r="I249" s="73">
        <f>VLOOKUP(E249,'[1]R５許可・最大使用病床 '!$E$17:$Q$323,11)</f>
        <v>0</v>
      </c>
      <c r="J249" s="88">
        <f t="shared" si="16"/>
        <v>14</v>
      </c>
      <c r="K249" s="59">
        <f>VLOOKUP(E249,'[1]R６許可・最大使用病床'!$E$17:$Q$320,8)</f>
        <v>0</v>
      </c>
      <c r="L249" s="73">
        <f>VLOOKUP(E249,'[1]R６許可・最大使用病床'!$E$17:$Q$320,9)</f>
        <v>15</v>
      </c>
      <c r="M249" s="73">
        <f>VLOOKUP(E249,'[1]R６許可・最大使用病床'!$E$17:$Q$320,10)</f>
        <v>0</v>
      </c>
      <c r="N249" s="73">
        <f>VLOOKUP(E249,'[1]R６許可・最大使用病床'!$E$17:$Q$320,11)</f>
        <v>0</v>
      </c>
      <c r="O249" s="88">
        <f t="shared" si="15"/>
        <v>15</v>
      </c>
      <c r="P249" s="59">
        <f t="shared" si="17"/>
        <v>0</v>
      </c>
      <c r="Q249" s="73">
        <f t="shared" si="17"/>
        <v>1</v>
      </c>
      <c r="R249" s="73">
        <f t="shared" si="17"/>
        <v>0</v>
      </c>
      <c r="S249" s="73">
        <f t="shared" si="17"/>
        <v>0</v>
      </c>
      <c r="T249" s="86">
        <f t="shared" si="18"/>
        <v>1</v>
      </c>
      <c r="U249" s="115"/>
    </row>
    <row r="250" spans="1:21" ht="18.75" customHeight="1">
      <c r="A250" s="10"/>
      <c r="B250" s="10"/>
      <c r="C250" s="10"/>
      <c r="D250" s="29" t="str">
        <f>VLOOKUP(E250,'[1]医療機関名（診療所）'!$A$2:$B$138,2)</f>
        <v>ふくろい旭眼科クリニック</v>
      </c>
      <c r="E250" s="29">
        <v>2217300074</v>
      </c>
      <c r="F250" s="63">
        <f>VLOOKUP(E250,'[1]R５許可・最大使用病床 '!$E$17:$Q$323,8)</f>
        <v>0</v>
      </c>
      <c r="G250" s="78">
        <f>VLOOKUP(E250,'[1]R５許可・最大使用病床 '!$E$17:$Q$323,9)</f>
        <v>1</v>
      </c>
      <c r="H250" s="78">
        <f>VLOOKUP(E250,'[1]R５許可・最大使用病床 '!$E$17:$Q$323,10)</f>
        <v>0</v>
      </c>
      <c r="I250" s="78">
        <f>VLOOKUP(E250,'[1]R５許可・最大使用病床 '!$E$17:$Q$323,11)</f>
        <v>0</v>
      </c>
      <c r="J250" s="87">
        <f t="shared" si="16"/>
        <v>1</v>
      </c>
      <c r="K250" s="63">
        <f>VLOOKUP(E250,'[1]R６許可・最大使用病床'!$E$17:$Q$320,8)</f>
        <v>0</v>
      </c>
      <c r="L250" s="78">
        <f>VLOOKUP(E250,'[1]R６許可・最大使用病床'!$E$17:$Q$320,9)</f>
        <v>3</v>
      </c>
      <c r="M250" s="78">
        <f>VLOOKUP(E250,'[1]R６許可・最大使用病床'!$E$17:$Q$320,10)</f>
        <v>0</v>
      </c>
      <c r="N250" s="78">
        <f>VLOOKUP(E250,'[1]R６許可・最大使用病床'!$E$17:$Q$320,11)</f>
        <v>0</v>
      </c>
      <c r="O250" s="87">
        <f t="shared" si="15"/>
        <v>3</v>
      </c>
      <c r="P250" s="63">
        <f t="shared" si="17"/>
        <v>0</v>
      </c>
      <c r="Q250" s="78">
        <f t="shared" si="17"/>
        <v>2</v>
      </c>
      <c r="R250" s="78">
        <f t="shared" si="17"/>
        <v>0</v>
      </c>
      <c r="S250" s="78">
        <f t="shared" si="17"/>
        <v>0</v>
      </c>
      <c r="T250" s="87">
        <f t="shared" si="18"/>
        <v>2</v>
      </c>
      <c r="U250" s="115"/>
    </row>
    <row r="251" spans="1:21" ht="18.75" customHeight="1">
      <c r="A251" s="10"/>
      <c r="B251" s="10"/>
      <c r="C251" s="14" t="s">
        <v>56</v>
      </c>
      <c r="D251" s="43" t="str">
        <f>VLOOKUP(E251,'[1]医療機関名（診療所）'!$A$2:$B$138,2)</f>
        <v>松下産婦人科医院</v>
      </c>
      <c r="E251" s="43">
        <v>2216110185</v>
      </c>
      <c r="F251" s="66">
        <f>VLOOKUP(E251,'[1]R５許可・最大使用病床 '!$E$17:$Q$323,8)</f>
        <v>0</v>
      </c>
      <c r="G251" s="81">
        <f>VLOOKUP(E251,'[1]R５許可・最大使用病床 '!$E$17:$Q$323,9)</f>
        <v>19</v>
      </c>
      <c r="H251" s="81">
        <f>VLOOKUP(E251,'[1]R５許可・最大使用病床 '!$E$17:$Q$323,10)</f>
        <v>0</v>
      </c>
      <c r="I251" s="81">
        <f>VLOOKUP(E251,'[1]R５許可・最大使用病床 '!$E$17:$Q$323,11)</f>
        <v>0</v>
      </c>
      <c r="J251" s="90">
        <f t="shared" si="16"/>
        <v>19</v>
      </c>
      <c r="K251" s="66">
        <f>VLOOKUP(E251,'[1]R６許可・最大使用病床'!$E$17:$Q$320,8)</f>
        <v>0</v>
      </c>
      <c r="L251" s="81">
        <f>VLOOKUP(E251,'[1]R６許可・最大使用病床'!$E$17:$Q$320,9)</f>
        <v>19</v>
      </c>
      <c r="M251" s="81">
        <f>VLOOKUP(E251,'[1]R６許可・最大使用病床'!$E$17:$Q$320,10)</f>
        <v>0</v>
      </c>
      <c r="N251" s="81">
        <f>VLOOKUP(E251,'[1]R６許可・最大使用病床'!$E$17:$Q$320,11)</f>
        <v>0</v>
      </c>
      <c r="O251" s="90">
        <f t="shared" si="15"/>
        <v>19</v>
      </c>
      <c r="P251" s="66">
        <f t="shared" si="17"/>
        <v>0</v>
      </c>
      <c r="Q251" s="81">
        <f t="shared" si="17"/>
        <v>0</v>
      </c>
      <c r="R251" s="81">
        <f t="shared" si="17"/>
        <v>0</v>
      </c>
      <c r="S251" s="81">
        <f t="shared" si="17"/>
        <v>0</v>
      </c>
      <c r="T251" s="90">
        <f t="shared" si="18"/>
        <v>0</v>
      </c>
      <c r="U251" s="115"/>
    </row>
    <row r="252" spans="1:21" ht="18.75" customHeight="1">
      <c r="A252" s="10"/>
      <c r="B252" s="10"/>
      <c r="C252" s="14" t="s">
        <v>65</v>
      </c>
      <c r="D252" s="43" t="str">
        <f>VLOOKUP(E252,'[1]医療機関名（診療所）'!$A$2:$B$138,2)</f>
        <v>小野澤医院</v>
      </c>
      <c r="E252" s="43">
        <v>2216110235</v>
      </c>
      <c r="F252" s="66">
        <f>VLOOKUP(E252,'[1]R５許可・最大使用病床 '!$E$17:$Q$323,8)</f>
        <v>0</v>
      </c>
      <c r="G252" s="81">
        <f>VLOOKUP(E252,'[1]R５許可・最大使用病床 '!$E$17:$Q$323,9)</f>
        <v>0</v>
      </c>
      <c r="H252" s="81">
        <f>VLOOKUP(E252,'[1]R５許可・最大使用病床 '!$E$17:$Q$323,10)</f>
        <v>0</v>
      </c>
      <c r="I252" s="81">
        <f>VLOOKUP(E252,'[1]R５許可・最大使用病床 '!$E$17:$Q$323,11)</f>
        <v>0</v>
      </c>
      <c r="J252" s="90"/>
      <c r="K252" s="66">
        <f>VLOOKUP(E252,'[1]R６許可・最大使用病床'!$E$17:$Q$320,8)</f>
        <v>0</v>
      </c>
      <c r="L252" s="81">
        <f>VLOOKUP(E252,'[1]R６許可・最大使用病床'!$E$17:$Q$320,9)</f>
        <v>0</v>
      </c>
      <c r="M252" s="81">
        <f>VLOOKUP(E252,'[1]R６許可・最大使用病床'!$E$17:$Q$320,10)</f>
        <v>0</v>
      </c>
      <c r="N252" s="81">
        <f>VLOOKUP(E252,'[1]R６許可・最大使用病床'!$E$17:$Q$320,11)</f>
        <v>0</v>
      </c>
      <c r="O252" s="90"/>
      <c r="P252" s="66"/>
      <c r="Q252" s="81"/>
      <c r="R252" s="81"/>
      <c r="S252" s="81"/>
      <c r="T252" s="90"/>
      <c r="U252" s="115"/>
    </row>
    <row r="253" spans="1:21" ht="18.75" customHeight="1">
      <c r="A253" s="10"/>
      <c r="B253" s="15" t="s">
        <v>2</v>
      </c>
      <c r="C253" s="20"/>
      <c r="D253" s="33"/>
      <c r="E253" s="50"/>
      <c r="F253" s="61">
        <f t="shared" ref="F253:N253" si="19">SUM(F238:F251)</f>
        <v>0</v>
      </c>
      <c r="G253" s="75">
        <f t="shared" si="19"/>
        <v>95</v>
      </c>
      <c r="H253" s="75">
        <f t="shared" si="19"/>
        <v>15</v>
      </c>
      <c r="I253" s="75">
        <f t="shared" si="19"/>
        <v>10</v>
      </c>
      <c r="J253" s="92">
        <f t="shared" si="19"/>
        <v>120</v>
      </c>
      <c r="K253" s="61">
        <f t="shared" si="19"/>
        <v>0</v>
      </c>
      <c r="L253" s="75">
        <f t="shared" si="19"/>
        <v>64</v>
      </c>
      <c r="M253" s="75">
        <f t="shared" si="19"/>
        <v>34</v>
      </c>
      <c r="N253" s="75">
        <f t="shared" si="19"/>
        <v>10</v>
      </c>
      <c r="O253" s="92">
        <f t="shared" ref="O253:O316" si="20">SUM(K253:N253)</f>
        <v>108</v>
      </c>
      <c r="P253" s="61">
        <f t="shared" ref="P253:S316" si="21">K253-F253</f>
        <v>0</v>
      </c>
      <c r="Q253" s="75">
        <f t="shared" si="21"/>
        <v>-31</v>
      </c>
      <c r="R253" s="75">
        <f t="shared" si="21"/>
        <v>19</v>
      </c>
      <c r="S253" s="75">
        <f t="shared" si="21"/>
        <v>0</v>
      </c>
      <c r="T253" s="92">
        <f t="shared" ref="T253:T316" si="22">SUM(P253:S253)</f>
        <v>-12</v>
      </c>
      <c r="U253" s="115"/>
    </row>
    <row r="254" spans="1:21" ht="18.75" customHeight="1">
      <c r="A254" s="11" t="s">
        <v>30</v>
      </c>
      <c r="B254" s="16"/>
      <c r="C254" s="16"/>
      <c r="D254" s="37"/>
      <c r="E254" s="51"/>
      <c r="F254" s="64">
        <f t="shared" ref="F254:N254" si="23">SUM(F237+F253)</f>
        <v>385</v>
      </c>
      <c r="G254" s="77">
        <f t="shared" si="23"/>
        <v>909</v>
      </c>
      <c r="H254" s="77">
        <f t="shared" si="23"/>
        <v>653</v>
      </c>
      <c r="I254" s="77">
        <f t="shared" si="23"/>
        <v>724</v>
      </c>
      <c r="J254" s="94">
        <f t="shared" si="23"/>
        <v>2671</v>
      </c>
      <c r="K254" s="64">
        <f t="shared" si="23"/>
        <v>386</v>
      </c>
      <c r="L254" s="77">
        <f t="shared" si="23"/>
        <v>869</v>
      </c>
      <c r="M254" s="77">
        <f t="shared" si="23"/>
        <v>691</v>
      </c>
      <c r="N254" s="77">
        <f t="shared" si="23"/>
        <v>730</v>
      </c>
      <c r="O254" s="94">
        <f t="shared" si="20"/>
        <v>2676</v>
      </c>
      <c r="P254" s="64">
        <f t="shared" si="21"/>
        <v>1</v>
      </c>
      <c r="Q254" s="77">
        <f t="shared" si="21"/>
        <v>-40</v>
      </c>
      <c r="R254" s="77">
        <f t="shared" si="21"/>
        <v>38</v>
      </c>
      <c r="S254" s="77">
        <f t="shared" si="21"/>
        <v>6</v>
      </c>
      <c r="T254" s="94">
        <f t="shared" si="22"/>
        <v>5</v>
      </c>
      <c r="U254" s="115"/>
    </row>
    <row r="255" spans="1:21" ht="18.75" customHeight="1">
      <c r="A255" s="12" t="s">
        <v>24</v>
      </c>
      <c r="B255" s="12" t="s">
        <v>39</v>
      </c>
      <c r="C255" s="12" t="s">
        <v>27</v>
      </c>
      <c r="D255" s="34" t="str">
        <f>VLOOKUP(E255,'[1]医療機関名(病院）'!$A$2:$B$140,2)</f>
        <v>JA静岡厚生連遠州病院</v>
      </c>
      <c r="E255" s="34">
        <v>2217110069</v>
      </c>
      <c r="F255" s="59">
        <f>VLOOKUP(E255,'[1]R５許可・最大使用病床 '!$E$17:$Q$323,8)</f>
        <v>19</v>
      </c>
      <c r="G255" s="73">
        <f>VLOOKUP(E255,'[1]R５許可・最大使用病床 '!$E$17:$Q$323,9)</f>
        <v>260</v>
      </c>
      <c r="H255" s="73">
        <f>VLOOKUP(E255,'[1]R５許可・最大使用病床 '!$E$17:$Q$323,10)</f>
        <v>58</v>
      </c>
      <c r="I255" s="73">
        <f>VLOOKUP(E255,'[1]R５許可・最大使用病床 '!$E$17:$Q$323,11)</f>
        <v>0</v>
      </c>
      <c r="J255" s="88">
        <f t="shared" ref="J255:J316" si="24">SUM(F255:I255)</f>
        <v>337</v>
      </c>
      <c r="K255" s="59">
        <f>VLOOKUP(E255,'[1]R６許可・最大使用病床'!$E$17:$Q$320,8)</f>
        <v>17</v>
      </c>
      <c r="L255" s="73">
        <f>VLOOKUP(E255,'[1]R６許可・最大使用病床'!$E$17:$Q$320,9)</f>
        <v>289</v>
      </c>
      <c r="M255" s="73">
        <f>VLOOKUP(E255,'[1]R６許可・最大使用病床'!$E$17:$Q$320,10)</f>
        <v>58</v>
      </c>
      <c r="N255" s="73">
        <f>VLOOKUP(E255,'[1]R６許可・最大使用病床'!$E$17:$Q$320,11)</f>
        <v>0</v>
      </c>
      <c r="O255" s="88">
        <f t="shared" si="20"/>
        <v>364</v>
      </c>
      <c r="P255" s="59">
        <f t="shared" si="21"/>
        <v>-2</v>
      </c>
      <c r="Q255" s="73">
        <f t="shared" si="21"/>
        <v>29</v>
      </c>
      <c r="R255" s="73">
        <f t="shared" si="21"/>
        <v>0</v>
      </c>
      <c r="S255" s="73">
        <f t="shared" si="21"/>
        <v>0</v>
      </c>
      <c r="T255" s="88">
        <f t="shared" si="22"/>
        <v>27</v>
      </c>
      <c r="U255" s="115"/>
    </row>
    <row r="256" spans="1:21" ht="18.75" customHeight="1">
      <c r="A256" s="10"/>
      <c r="B256" s="10"/>
      <c r="C256" s="10"/>
      <c r="D256" s="35" t="str">
        <f>VLOOKUP(E256,'[1]医療機関名(病院）'!$A$2:$B$140,2)</f>
        <v>医療法人社団新風会丸山病院</v>
      </c>
      <c r="E256" s="35">
        <v>2217110507</v>
      </c>
      <c r="F256" s="62">
        <f>VLOOKUP(E256,'[1]R５許可・最大使用病床 '!$E$17:$Q$323,8)</f>
        <v>0</v>
      </c>
      <c r="G256" s="76">
        <f>VLOOKUP(E256,'[1]R５許可・最大使用病床 '!$E$17:$Q$323,9)</f>
        <v>0</v>
      </c>
      <c r="H256" s="76">
        <f>VLOOKUP(E256,'[1]R５許可・最大使用病床 '!$E$17:$Q$323,10)</f>
        <v>0</v>
      </c>
      <c r="I256" s="76">
        <f>VLOOKUP(E256,'[1]R５許可・最大使用病床 '!$E$17:$Q$323,11)</f>
        <v>58</v>
      </c>
      <c r="J256" s="93">
        <f t="shared" si="24"/>
        <v>58</v>
      </c>
      <c r="K256" s="62">
        <f>VLOOKUP(E256,'[1]R６許可・最大使用病床'!$E$17:$Q$320,8)</f>
        <v>0</v>
      </c>
      <c r="L256" s="76">
        <f>VLOOKUP(E256,'[1]R６許可・最大使用病床'!$E$17:$Q$320,9)</f>
        <v>0</v>
      </c>
      <c r="M256" s="76">
        <f>VLOOKUP(E256,'[1]R６許可・最大使用病床'!$E$17:$Q$320,10)</f>
        <v>0</v>
      </c>
      <c r="N256" s="76">
        <f>VLOOKUP(E256,'[1]R６許可・最大使用病床'!$E$17:$Q$320,11)</f>
        <v>58</v>
      </c>
      <c r="O256" s="93">
        <f t="shared" si="20"/>
        <v>58</v>
      </c>
      <c r="P256" s="62">
        <f t="shared" si="21"/>
        <v>0</v>
      </c>
      <c r="Q256" s="76">
        <f t="shared" si="21"/>
        <v>0</v>
      </c>
      <c r="R256" s="76">
        <f t="shared" si="21"/>
        <v>0</v>
      </c>
      <c r="S256" s="76">
        <f t="shared" si="21"/>
        <v>0</v>
      </c>
      <c r="T256" s="93">
        <f t="shared" si="22"/>
        <v>0</v>
      </c>
      <c r="U256" s="115"/>
    </row>
    <row r="257" spans="1:21" ht="18.75" customHeight="1">
      <c r="A257" s="10"/>
      <c r="B257" s="10"/>
      <c r="C257" s="10"/>
      <c r="D257" s="35" t="str">
        <f>VLOOKUP(E257,'[1]医療機関名(病院）'!$A$2:$B$140,2)</f>
        <v>社会福祉法人聖隷福祉事業団総合病院聖隷浜松病院</v>
      </c>
      <c r="E257" s="35">
        <v>2217110861</v>
      </c>
      <c r="F257" s="62">
        <f>VLOOKUP(E257,'[1]R５許可・最大使用病床 '!$E$17:$Q$323,8)</f>
        <v>527</v>
      </c>
      <c r="G257" s="76">
        <f>VLOOKUP(E257,'[1]R５許可・最大使用病床 '!$E$17:$Q$323,9)</f>
        <v>223</v>
      </c>
      <c r="H257" s="76">
        <f>VLOOKUP(E257,'[1]R５許可・最大使用病床 '!$E$17:$Q$323,10)</f>
        <v>0</v>
      </c>
      <c r="I257" s="76">
        <f>VLOOKUP(E257,'[1]R５許可・最大使用病床 '!$E$17:$Q$323,11)</f>
        <v>0</v>
      </c>
      <c r="J257" s="93">
        <f t="shared" si="24"/>
        <v>750</v>
      </c>
      <c r="K257" s="62">
        <f>VLOOKUP(E257,'[1]R６許可・最大使用病床'!$E$17:$Q$320,8)</f>
        <v>562</v>
      </c>
      <c r="L257" s="76">
        <f>VLOOKUP(E257,'[1]R６許可・最大使用病床'!$E$17:$Q$320,9)</f>
        <v>188</v>
      </c>
      <c r="M257" s="76">
        <f>VLOOKUP(E257,'[1]R６許可・最大使用病床'!$E$17:$Q$320,10)</f>
        <v>0</v>
      </c>
      <c r="N257" s="76">
        <f>VLOOKUP(E257,'[1]R６許可・最大使用病床'!$E$17:$Q$320,11)</f>
        <v>0</v>
      </c>
      <c r="O257" s="93">
        <f t="shared" si="20"/>
        <v>750</v>
      </c>
      <c r="P257" s="62">
        <f t="shared" si="21"/>
        <v>35</v>
      </c>
      <c r="Q257" s="76">
        <f t="shared" si="21"/>
        <v>-35</v>
      </c>
      <c r="R257" s="76">
        <f t="shared" si="21"/>
        <v>0</v>
      </c>
      <c r="S257" s="76">
        <f t="shared" si="21"/>
        <v>0</v>
      </c>
      <c r="T257" s="93">
        <f t="shared" si="22"/>
        <v>0</v>
      </c>
      <c r="U257" s="115"/>
    </row>
    <row r="258" spans="1:21" ht="18.75" customHeight="1">
      <c r="A258" s="10"/>
      <c r="B258" s="10"/>
      <c r="C258" s="10"/>
      <c r="D258" s="35" t="str">
        <f>VLOOKUP(E258,'[1]医療機関名(病院）'!$A$2:$B$140,2)</f>
        <v>浜松医療センター</v>
      </c>
      <c r="E258" s="35">
        <v>2217110465</v>
      </c>
      <c r="F258" s="62">
        <f>VLOOKUP(E258,'[1]R５許可・最大使用病床 '!$E$17:$Q$323,8)</f>
        <v>422</v>
      </c>
      <c r="G258" s="76">
        <f>VLOOKUP(E258,'[1]R５許可・最大使用病床 '!$E$17:$Q$323,9)</f>
        <v>155</v>
      </c>
      <c r="H258" s="76">
        <f>VLOOKUP(E258,'[1]R５許可・最大使用病床 '!$E$17:$Q$323,10)</f>
        <v>0</v>
      </c>
      <c r="I258" s="76">
        <f>VLOOKUP(E258,'[1]R５許可・最大使用病床 '!$E$17:$Q$323,11)</f>
        <v>0</v>
      </c>
      <c r="J258" s="93">
        <f t="shared" si="24"/>
        <v>577</v>
      </c>
      <c r="K258" s="62">
        <f>VLOOKUP(E258,'[1]R６許可・最大使用病床'!$E$17:$Q$320,8)</f>
        <v>425</v>
      </c>
      <c r="L258" s="76">
        <f>VLOOKUP(E258,'[1]R６許可・最大使用病床'!$E$17:$Q$320,9)</f>
        <v>151</v>
      </c>
      <c r="M258" s="76">
        <f>VLOOKUP(E258,'[1]R６許可・最大使用病床'!$E$17:$Q$320,10)</f>
        <v>0</v>
      </c>
      <c r="N258" s="76">
        <f>VLOOKUP(E258,'[1]R６許可・最大使用病床'!$E$17:$Q$320,11)</f>
        <v>0</v>
      </c>
      <c r="O258" s="93">
        <f t="shared" si="20"/>
        <v>576</v>
      </c>
      <c r="P258" s="62">
        <f t="shared" si="21"/>
        <v>3</v>
      </c>
      <c r="Q258" s="76">
        <f t="shared" si="21"/>
        <v>-4</v>
      </c>
      <c r="R258" s="76">
        <f t="shared" si="21"/>
        <v>0</v>
      </c>
      <c r="S258" s="76">
        <f t="shared" si="21"/>
        <v>0</v>
      </c>
      <c r="T258" s="93">
        <f t="shared" si="22"/>
        <v>-1</v>
      </c>
      <c r="U258" s="115"/>
    </row>
    <row r="259" spans="1:21" ht="18.75" customHeight="1">
      <c r="A259" s="10"/>
      <c r="B259" s="10"/>
      <c r="C259" s="10"/>
      <c r="D259" s="35" t="str">
        <f>VLOOKUP(E259,'[1]医療機関名(病院）'!$A$2:$B$140,2)</f>
        <v>浜松市リハビリテーション病院</v>
      </c>
      <c r="E259" s="35">
        <v>2217111802</v>
      </c>
      <c r="F259" s="62">
        <f>VLOOKUP(E259,'[1]R５許可・最大使用病床 '!$E$17:$Q$323,8)</f>
        <v>0</v>
      </c>
      <c r="G259" s="76">
        <f>VLOOKUP(E259,'[1]R５許可・最大使用病床 '!$E$17:$Q$323,9)</f>
        <v>0</v>
      </c>
      <c r="H259" s="76">
        <f>VLOOKUP(E259,'[1]R５許可・最大使用病床 '!$E$17:$Q$323,10)</f>
        <v>224</v>
      </c>
      <c r="I259" s="76">
        <f>VLOOKUP(E259,'[1]R５許可・最大使用病床 '!$E$17:$Q$323,11)</f>
        <v>0</v>
      </c>
      <c r="J259" s="93">
        <f t="shared" si="24"/>
        <v>224</v>
      </c>
      <c r="K259" s="62">
        <f>VLOOKUP(E259,'[1]R６許可・最大使用病床'!$E$17:$Q$320,8)</f>
        <v>0</v>
      </c>
      <c r="L259" s="76">
        <f>VLOOKUP(E259,'[1]R６許可・最大使用病床'!$E$17:$Q$320,9)</f>
        <v>0</v>
      </c>
      <c r="M259" s="76">
        <f>VLOOKUP(E259,'[1]R６許可・最大使用病床'!$E$17:$Q$320,10)</f>
        <v>223</v>
      </c>
      <c r="N259" s="76">
        <f>VLOOKUP(E259,'[1]R６許可・最大使用病床'!$E$17:$Q$320,11)</f>
        <v>0</v>
      </c>
      <c r="O259" s="93">
        <f t="shared" si="20"/>
        <v>223</v>
      </c>
      <c r="P259" s="62">
        <f t="shared" si="21"/>
        <v>0</v>
      </c>
      <c r="Q259" s="76">
        <f t="shared" si="21"/>
        <v>0</v>
      </c>
      <c r="R259" s="76">
        <f t="shared" si="21"/>
        <v>-1</v>
      </c>
      <c r="S259" s="76">
        <f t="shared" si="21"/>
        <v>0</v>
      </c>
      <c r="T259" s="93">
        <f t="shared" si="22"/>
        <v>-1</v>
      </c>
      <c r="U259" s="115"/>
    </row>
    <row r="260" spans="1:21" s="1" customFormat="1" ht="18.75" customHeight="1">
      <c r="A260" s="10"/>
      <c r="B260" s="10"/>
      <c r="C260" s="10"/>
      <c r="D260" s="35" t="str">
        <f>VLOOKUP(E260,'[1]医療機関名(病院）'!$A$2:$B$140,2)</f>
        <v>平安の森記念病院</v>
      </c>
      <c r="E260" s="35">
        <v>2217112008</v>
      </c>
      <c r="F260" s="62">
        <f>VLOOKUP(E260,'[1]R５許可・最大使用病床 '!$E$17:$Q$323,8)</f>
        <v>0</v>
      </c>
      <c r="G260" s="76">
        <f>VLOOKUP(E260,'[1]R５許可・最大使用病床 '!$E$17:$Q$323,9)</f>
        <v>0</v>
      </c>
      <c r="H260" s="76">
        <f>VLOOKUP(E260,'[1]R５許可・最大使用病床 '!$E$17:$Q$323,10)</f>
        <v>0</v>
      </c>
      <c r="I260" s="76">
        <f>VLOOKUP(E260,'[1]R５許可・最大使用病床 '!$E$17:$Q$323,11)</f>
        <v>118</v>
      </c>
      <c r="J260" s="93">
        <f t="shared" si="24"/>
        <v>118</v>
      </c>
      <c r="K260" s="62">
        <f>VLOOKUP(E260,'[1]R６許可・最大使用病床'!$E$17:$Q$320,8)</f>
        <v>0</v>
      </c>
      <c r="L260" s="76">
        <f>VLOOKUP(E260,'[1]R６許可・最大使用病床'!$E$17:$Q$320,9)</f>
        <v>0</v>
      </c>
      <c r="M260" s="76">
        <f>VLOOKUP(E260,'[1]R６許可・最大使用病床'!$E$17:$Q$320,10)</f>
        <v>0</v>
      </c>
      <c r="N260" s="76">
        <f>VLOOKUP(E260,'[1]R６許可・最大使用病床'!$E$17:$Q$320,11)</f>
        <v>118</v>
      </c>
      <c r="O260" s="93">
        <f t="shared" si="20"/>
        <v>118</v>
      </c>
      <c r="P260" s="62">
        <f t="shared" si="21"/>
        <v>0</v>
      </c>
      <c r="Q260" s="76">
        <f t="shared" si="21"/>
        <v>0</v>
      </c>
      <c r="R260" s="76">
        <f t="shared" si="21"/>
        <v>0</v>
      </c>
      <c r="S260" s="76">
        <f t="shared" si="21"/>
        <v>0</v>
      </c>
      <c r="T260" s="93">
        <f t="shared" si="22"/>
        <v>0</v>
      </c>
      <c r="U260" s="115"/>
    </row>
    <row r="261" spans="1:21" ht="18.75" customHeight="1">
      <c r="A261" s="10"/>
      <c r="B261" s="10"/>
      <c r="C261" s="10"/>
      <c r="D261" s="35" t="str">
        <f>VLOOKUP(E261,'[1]医療機関名(病院）'!$A$2:$B$140,2)</f>
        <v>かば記念病院</v>
      </c>
      <c r="E261" s="35">
        <v>2217210851</v>
      </c>
      <c r="F261" s="62">
        <f>VLOOKUP(E261,'[1]R５許可・最大使用病床 '!$E$17:$Q$323,8)</f>
        <v>0</v>
      </c>
      <c r="G261" s="76">
        <f>VLOOKUP(E261,'[1]R５許可・最大使用病床 '!$E$17:$Q$323,9)</f>
        <v>32</v>
      </c>
      <c r="H261" s="76">
        <f>VLOOKUP(E261,'[1]R５許可・最大使用病床 '!$E$17:$Q$323,10)</f>
        <v>0</v>
      </c>
      <c r="I261" s="76">
        <f>VLOOKUP(E261,'[1]R５許可・最大使用病床 '!$E$17:$Q$323,11)</f>
        <v>0</v>
      </c>
      <c r="J261" s="93">
        <f t="shared" si="24"/>
        <v>32</v>
      </c>
      <c r="K261" s="62">
        <f>VLOOKUP(E261,'[1]R６許可・最大使用病床'!$E$17:$Q$320,8)</f>
        <v>0</v>
      </c>
      <c r="L261" s="76">
        <f>VLOOKUP(E261,'[1]R６許可・最大使用病床'!$E$17:$Q$320,9)</f>
        <v>26</v>
      </c>
      <c r="M261" s="76">
        <f>VLOOKUP(E261,'[1]R６許可・最大使用病床'!$E$17:$Q$320,10)</f>
        <v>0</v>
      </c>
      <c r="N261" s="76">
        <f>VLOOKUP(E261,'[1]R６許可・最大使用病床'!$E$17:$Q$320,11)</f>
        <v>0</v>
      </c>
      <c r="O261" s="93">
        <f t="shared" si="20"/>
        <v>26</v>
      </c>
      <c r="P261" s="62">
        <f t="shared" si="21"/>
        <v>0</v>
      </c>
      <c r="Q261" s="76">
        <f t="shared" si="21"/>
        <v>-6</v>
      </c>
      <c r="R261" s="76">
        <f t="shared" si="21"/>
        <v>0</v>
      </c>
      <c r="S261" s="76">
        <f t="shared" si="21"/>
        <v>0</v>
      </c>
      <c r="T261" s="93">
        <f t="shared" si="22"/>
        <v>-6</v>
      </c>
      <c r="U261" s="115"/>
    </row>
    <row r="262" spans="1:21" ht="18.75" customHeight="1">
      <c r="A262" s="10"/>
      <c r="B262" s="10"/>
      <c r="C262" s="10"/>
      <c r="D262" s="35" t="str">
        <f>VLOOKUP(E262,'[1]医療機関名(病院）'!$A$2:$B$140,2)</f>
        <v>浜松医科大学医学部附属病院</v>
      </c>
      <c r="E262" s="35">
        <v>2219610488</v>
      </c>
      <c r="F262" s="62">
        <f>VLOOKUP(E262,'[1]R５許可・最大使用病床 '!$E$17:$Q$323,8)</f>
        <v>482</v>
      </c>
      <c r="G262" s="76">
        <f>VLOOKUP(E262,'[1]R５許可・最大使用病床 '!$E$17:$Q$323,9)</f>
        <v>94</v>
      </c>
      <c r="H262" s="76">
        <f>VLOOKUP(E262,'[1]R５許可・最大使用病床 '!$E$17:$Q$323,10)</f>
        <v>0</v>
      </c>
      <c r="I262" s="76">
        <f>VLOOKUP(E262,'[1]R５許可・最大使用病床 '!$E$17:$Q$323,11)</f>
        <v>0</v>
      </c>
      <c r="J262" s="93">
        <f t="shared" si="24"/>
        <v>576</v>
      </c>
      <c r="K262" s="62">
        <f>VLOOKUP(E262,'[1]R６許可・最大使用病床'!$E$17:$Q$320,8)</f>
        <v>482</v>
      </c>
      <c r="L262" s="76">
        <f>VLOOKUP(E262,'[1]R６許可・最大使用病床'!$E$17:$Q$320,9)</f>
        <v>94</v>
      </c>
      <c r="M262" s="76">
        <f>VLOOKUP(E262,'[1]R６許可・最大使用病床'!$E$17:$Q$320,10)</f>
        <v>0</v>
      </c>
      <c r="N262" s="76">
        <f>VLOOKUP(E262,'[1]R６許可・最大使用病床'!$E$17:$Q$320,11)</f>
        <v>0</v>
      </c>
      <c r="O262" s="93">
        <f t="shared" si="20"/>
        <v>576</v>
      </c>
      <c r="P262" s="62">
        <f t="shared" si="21"/>
        <v>0</v>
      </c>
      <c r="Q262" s="76">
        <f t="shared" si="21"/>
        <v>0</v>
      </c>
      <c r="R262" s="76">
        <f t="shared" si="21"/>
        <v>0</v>
      </c>
      <c r="S262" s="76">
        <f t="shared" si="21"/>
        <v>0</v>
      </c>
      <c r="T262" s="93">
        <f t="shared" si="22"/>
        <v>0</v>
      </c>
      <c r="U262" s="115"/>
    </row>
    <row r="263" spans="1:21" ht="18.75" customHeight="1">
      <c r="A263" s="10"/>
      <c r="B263" s="10"/>
      <c r="C263" s="10"/>
      <c r="D263" s="35" t="str">
        <f>VLOOKUP(E263,'[1]医療機関名(病院）'!$A$2:$B$140,2)</f>
        <v>独立行政法人労働者健康安全機構 浜松労災病院</v>
      </c>
      <c r="E263" s="35">
        <v>2217110440</v>
      </c>
      <c r="F263" s="62">
        <f>VLOOKUP(E263,'[1]R５許可・最大使用病床 '!$E$17:$Q$323,8)</f>
        <v>6</v>
      </c>
      <c r="G263" s="76">
        <f>VLOOKUP(E263,'[1]R５許可・最大使用病床 '!$E$17:$Q$323,9)</f>
        <v>306</v>
      </c>
      <c r="H263" s="76">
        <f>VLOOKUP(E263,'[1]R５許可・最大使用病床 '!$E$17:$Q$323,10)</f>
        <v>0</v>
      </c>
      <c r="I263" s="76">
        <f>VLOOKUP(E263,'[1]R５許可・最大使用病床 '!$E$17:$Q$323,11)</f>
        <v>0</v>
      </c>
      <c r="J263" s="93">
        <f t="shared" si="24"/>
        <v>312</v>
      </c>
      <c r="K263" s="62">
        <f>VLOOKUP(E263,'[1]R６許可・最大使用病床'!$E$17:$Q$320,8)</f>
        <v>6</v>
      </c>
      <c r="L263" s="76">
        <f>VLOOKUP(E263,'[1]R６許可・最大使用病床'!$E$17:$Q$320,9)</f>
        <v>294</v>
      </c>
      <c r="M263" s="76">
        <f>VLOOKUP(E263,'[1]R６許可・最大使用病床'!$E$17:$Q$320,10)</f>
        <v>0</v>
      </c>
      <c r="N263" s="76">
        <f>VLOOKUP(E263,'[1]R６許可・最大使用病床'!$E$17:$Q$320,11)</f>
        <v>0</v>
      </c>
      <c r="O263" s="93">
        <f t="shared" si="20"/>
        <v>300</v>
      </c>
      <c r="P263" s="62">
        <f t="shared" si="21"/>
        <v>0</v>
      </c>
      <c r="Q263" s="76">
        <f t="shared" si="21"/>
        <v>-12</v>
      </c>
      <c r="R263" s="76">
        <f t="shared" si="21"/>
        <v>0</v>
      </c>
      <c r="S263" s="76">
        <f t="shared" si="21"/>
        <v>0</v>
      </c>
      <c r="T263" s="93">
        <f t="shared" si="22"/>
        <v>-12</v>
      </c>
      <c r="U263" s="115"/>
    </row>
    <row r="264" spans="1:21" ht="18.75" customHeight="1">
      <c r="A264" s="10"/>
      <c r="B264" s="10"/>
      <c r="C264" s="10"/>
      <c r="D264" s="35" t="str">
        <f>VLOOKUP(E264,'[1]医療機関名(病院）'!$A$2:$B$140,2)</f>
        <v>浜松北病院</v>
      </c>
      <c r="E264" s="35">
        <v>2217111703</v>
      </c>
      <c r="F264" s="62">
        <f>VLOOKUP(E264,'[1]R５許可・最大使用病床 '!$E$17:$Q$323,8)</f>
        <v>0</v>
      </c>
      <c r="G264" s="76">
        <f>VLOOKUP(E264,'[1]R５許可・最大使用病床 '!$E$17:$Q$323,9)</f>
        <v>102</v>
      </c>
      <c r="H264" s="76">
        <f>VLOOKUP(E264,'[1]R５許可・最大使用病床 '!$E$17:$Q$323,10)</f>
        <v>31</v>
      </c>
      <c r="I264" s="76">
        <f>VLOOKUP(E264,'[1]R５許可・最大使用病床 '!$E$17:$Q$323,11)</f>
        <v>60</v>
      </c>
      <c r="J264" s="93">
        <f t="shared" si="24"/>
        <v>193</v>
      </c>
      <c r="K264" s="62">
        <f>VLOOKUP(E264,'[1]R６許可・最大使用病床'!$E$17:$Q$320,8)</f>
        <v>0</v>
      </c>
      <c r="L264" s="76">
        <f>VLOOKUP(E264,'[1]R６許可・最大使用病床'!$E$17:$Q$320,9)</f>
        <v>100</v>
      </c>
      <c r="M264" s="76">
        <f>VLOOKUP(E264,'[1]R６許可・最大使用病床'!$E$17:$Q$320,10)</f>
        <v>32</v>
      </c>
      <c r="N264" s="76">
        <f>VLOOKUP(E264,'[1]R６許可・最大使用病床'!$E$17:$Q$320,11)</f>
        <v>60</v>
      </c>
      <c r="O264" s="93">
        <f t="shared" si="20"/>
        <v>192</v>
      </c>
      <c r="P264" s="62">
        <f t="shared" si="21"/>
        <v>0</v>
      </c>
      <c r="Q264" s="76">
        <f t="shared" si="21"/>
        <v>-2</v>
      </c>
      <c r="R264" s="76">
        <f t="shared" si="21"/>
        <v>1</v>
      </c>
      <c r="S264" s="76">
        <f t="shared" si="21"/>
        <v>0</v>
      </c>
      <c r="T264" s="93">
        <f t="shared" si="22"/>
        <v>-1</v>
      </c>
      <c r="U264" s="115"/>
    </row>
    <row r="265" spans="1:21" ht="18.75" customHeight="1">
      <c r="A265" s="10"/>
      <c r="B265" s="10"/>
      <c r="C265" s="10"/>
      <c r="D265" s="35" t="str">
        <f>VLOOKUP(E265,'[1]医療機関名(病院）'!$A$2:$B$140,2)</f>
        <v>医療法人社団一穂会 西山病院</v>
      </c>
      <c r="E265" s="35">
        <v>2217110549</v>
      </c>
      <c r="F265" s="62">
        <f>VLOOKUP(E265,'[1]R５許可・最大使用病床 '!$E$17:$Q$323,8)</f>
        <v>0</v>
      </c>
      <c r="G265" s="76">
        <f>VLOOKUP(E265,'[1]R５許可・最大使用病床 '!$E$17:$Q$323,9)</f>
        <v>0</v>
      </c>
      <c r="H265" s="76">
        <f>VLOOKUP(E265,'[1]R５許可・最大使用病床 '!$E$17:$Q$323,10)</f>
        <v>0</v>
      </c>
      <c r="I265" s="76">
        <f>VLOOKUP(E265,'[1]R５許可・最大使用病床 '!$E$17:$Q$323,11)</f>
        <v>150</v>
      </c>
      <c r="J265" s="93">
        <f t="shared" si="24"/>
        <v>150</v>
      </c>
      <c r="K265" s="62">
        <f>VLOOKUP(E265,'[1]R６許可・最大使用病床'!$E$17:$Q$320,8)</f>
        <v>0</v>
      </c>
      <c r="L265" s="76">
        <f>VLOOKUP(E265,'[1]R６許可・最大使用病床'!$E$17:$Q$320,9)</f>
        <v>0</v>
      </c>
      <c r="M265" s="76">
        <f>VLOOKUP(E265,'[1]R６許可・最大使用病床'!$E$17:$Q$320,10)</f>
        <v>0</v>
      </c>
      <c r="N265" s="76">
        <f>VLOOKUP(E265,'[1]R６許可・最大使用病床'!$E$17:$Q$320,11)</f>
        <v>158</v>
      </c>
      <c r="O265" s="93">
        <f t="shared" si="20"/>
        <v>158</v>
      </c>
      <c r="P265" s="62">
        <f t="shared" si="21"/>
        <v>0</v>
      </c>
      <c r="Q265" s="76">
        <f t="shared" si="21"/>
        <v>0</v>
      </c>
      <c r="R265" s="76">
        <f t="shared" si="21"/>
        <v>0</v>
      </c>
      <c r="S265" s="76">
        <f t="shared" si="21"/>
        <v>8</v>
      </c>
      <c r="T265" s="93">
        <f t="shared" si="22"/>
        <v>8</v>
      </c>
      <c r="U265" s="115"/>
    </row>
    <row r="266" spans="1:21" ht="18.75" customHeight="1">
      <c r="A266" s="10"/>
      <c r="B266" s="10"/>
      <c r="C266" s="10"/>
      <c r="D266" s="35" t="str">
        <f>VLOOKUP(E266,'[1]医療機関名(病院）'!$A$2:$B$140,2)</f>
        <v>医療法人社団松愛会松田病院</v>
      </c>
      <c r="E266" s="35">
        <v>2217110838</v>
      </c>
      <c r="F266" s="62">
        <f>VLOOKUP(E266,'[1]R５許可・最大使用病床 '!$E$17:$Q$323,8)</f>
        <v>0</v>
      </c>
      <c r="G266" s="76">
        <f>VLOOKUP(E266,'[1]R５許可・最大使用病床 '!$E$17:$Q$323,9)</f>
        <v>60</v>
      </c>
      <c r="H266" s="76">
        <f>VLOOKUP(E266,'[1]R５許可・最大使用病床 '!$E$17:$Q$323,10)</f>
        <v>0</v>
      </c>
      <c r="I266" s="76">
        <f>VLOOKUP(E266,'[1]R５許可・最大使用病床 '!$E$17:$Q$323,11)</f>
        <v>0</v>
      </c>
      <c r="J266" s="93">
        <f t="shared" si="24"/>
        <v>60</v>
      </c>
      <c r="K266" s="62">
        <f>VLOOKUP(E266,'[1]R６許可・最大使用病床'!$E$17:$Q$320,8)</f>
        <v>0</v>
      </c>
      <c r="L266" s="76">
        <f>VLOOKUP(E266,'[1]R６許可・最大使用病床'!$E$17:$Q$320,9)</f>
        <v>51</v>
      </c>
      <c r="M266" s="76">
        <f>VLOOKUP(E266,'[1]R６許可・最大使用病床'!$E$17:$Q$320,10)</f>
        <v>0</v>
      </c>
      <c r="N266" s="76">
        <f>VLOOKUP(E266,'[1]R６許可・最大使用病床'!$E$17:$Q$320,11)</f>
        <v>0</v>
      </c>
      <c r="O266" s="93">
        <f t="shared" si="20"/>
        <v>51</v>
      </c>
      <c r="P266" s="62">
        <f t="shared" si="21"/>
        <v>0</v>
      </c>
      <c r="Q266" s="76">
        <f t="shared" si="21"/>
        <v>-9</v>
      </c>
      <c r="R266" s="76">
        <f t="shared" si="21"/>
        <v>0</v>
      </c>
      <c r="S266" s="76">
        <f t="shared" si="21"/>
        <v>0</v>
      </c>
      <c r="T266" s="93">
        <f t="shared" si="22"/>
        <v>-9</v>
      </c>
      <c r="U266" s="115"/>
    </row>
    <row r="267" spans="1:21" ht="18.75" customHeight="1">
      <c r="A267" s="10"/>
      <c r="B267" s="10"/>
      <c r="C267" s="10"/>
      <c r="D267" s="35" t="str">
        <f>VLOOKUP(E267,'[1]医療機関名(病院）'!$A$2:$B$140,2)</f>
        <v>常葉大学リハビリテーション病院</v>
      </c>
      <c r="E267" s="35">
        <v>2217112016</v>
      </c>
      <c r="F267" s="62">
        <f>VLOOKUP(E267,'[1]R５許可・最大使用病床 '!$E$17:$Q$323,8)</f>
        <v>0</v>
      </c>
      <c r="G267" s="76">
        <f>VLOOKUP(E267,'[1]R５許可・最大使用病床 '!$E$17:$Q$323,9)</f>
        <v>0</v>
      </c>
      <c r="H267" s="76">
        <f>VLOOKUP(E267,'[1]R５許可・最大使用病床 '!$E$17:$Q$323,10)</f>
        <v>68</v>
      </c>
      <c r="I267" s="76">
        <f>VLOOKUP(E267,'[1]R５許可・最大使用病床 '!$E$17:$Q$323,11)</f>
        <v>0</v>
      </c>
      <c r="J267" s="93">
        <f t="shared" si="24"/>
        <v>68</v>
      </c>
      <c r="K267" s="62">
        <f>VLOOKUP(E267,'[1]R６許可・最大使用病床'!$E$17:$Q$320,8)</f>
        <v>0</v>
      </c>
      <c r="L267" s="76">
        <f>VLOOKUP(E267,'[1]R６許可・最大使用病床'!$E$17:$Q$320,9)</f>
        <v>0</v>
      </c>
      <c r="M267" s="76">
        <f>VLOOKUP(E267,'[1]R６許可・最大使用病床'!$E$17:$Q$320,10)</f>
        <v>69</v>
      </c>
      <c r="N267" s="76">
        <f>VLOOKUP(E267,'[1]R６許可・最大使用病床'!$E$17:$Q$320,11)</f>
        <v>0</v>
      </c>
      <c r="O267" s="93">
        <f t="shared" si="20"/>
        <v>69</v>
      </c>
      <c r="P267" s="62">
        <f t="shared" si="21"/>
        <v>0</v>
      </c>
      <c r="Q267" s="76">
        <f t="shared" si="21"/>
        <v>0</v>
      </c>
      <c r="R267" s="76">
        <f t="shared" si="21"/>
        <v>1</v>
      </c>
      <c r="S267" s="76">
        <f t="shared" si="21"/>
        <v>0</v>
      </c>
      <c r="T267" s="93">
        <f t="shared" si="22"/>
        <v>1</v>
      </c>
      <c r="U267" s="115"/>
    </row>
    <row r="268" spans="1:21" ht="18.75" customHeight="1">
      <c r="A268" s="10"/>
      <c r="B268" s="10"/>
      <c r="C268" s="10"/>
      <c r="D268" s="35" t="str">
        <f>VLOOKUP(E268,'[1]医療機関名(病院）'!$A$2:$B$140,2)</f>
        <v>医療法人弘遠会　すずかけセントラル病院</v>
      </c>
      <c r="E268" s="35">
        <v>2217110432</v>
      </c>
      <c r="F268" s="62">
        <f>VLOOKUP(E268,'[1]R５許可・最大使用病床 '!$E$17:$Q$323,8)</f>
        <v>0</v>
      </c>
      <c r="G268" s="76">
        <f>VLOOKUP(E268,'[1]R５許可・最大使用病床 '!$E$17:$Q$323,9)</f>
        <v>85</v>
      </c>
      <c r="H268" s="76">
        <f>VLOOKUP(E268,'[1]R５許可・最大使用病床 '!$E$17:$Q$323,10)</f>
        <v>106</v>
      </c>
      <c r="I268" s="76">
        <f>VLOOKUP(E268,'[1]R５許可・最大使用病床 '!$E$17:$Q$323,11)</f>
        <v>116</v>
      </c>
      <c r="J268" s="93">
        <f t="shared" si="24"/>
        <v>307</v>
      </c>
      <c r="K268" s="62">
        <f>VLOOKUP(E268,'[1]R６許可・最大使用病床'!$E$17:$Q$320,8)</f>
        <v>0</v>
      </c>
      <c r="L268" s="76">
        <f>VLOOKUP(E268,'[1]R６許可・最大使用病床'!$E$17:$Q$320,9)</f>
        <v>84</v>
      </c>
      <c r="M268" s="76">
        <f>VLOOKUP(E268,'[1]R６許可・最大使用病床'!$E$17:$Q$320,10)</f>
        <v>106</v>
      </c>
      <c r="N268" s="76">
        <f>VLOOKUP(E268,'[1]R６許可・最大使用病床'!$E$17:$Q$320,11)</f>
        <v>116</v>
      </c>
      <c r="O268" s="93">
        <f t="shared" si="20"/>
        <v>306</v>
      </c>
      <c r="P268" s="62">
        <f t="shared" si="21"/>
        <v>0</v>
      </c>
      <c r="Q268" s="76">
        <f t="shared" si="21"/>
        <v>-1</v>
      </c>
      <c r="R268" s="76">
        <f t="shared" si="21"/>
        <v>0</v>
      </c>
      <c r="S268" s="76">
        <f t="shared" si="21"/>
        <v>0</v>
      </c>
      <c r="T268" s="93">
        <f t="shared" si="22"/>
        <v>-1</v>
      </c>
      <c r="U268" s="115"/>
    </row>
    <row r="269" spans="1:21" ht="18.75" customHeight="1">
      <c r="A269" s="10"/>
      <c r="B269" s="10"/>
      <c r="C269" s="10"/>
      <c r="D269" s="35" t="str">
        <f>VLOOKUP(E269,'[1]医療機関名(病院）'!$A$2:$B$140,2)</f>
        <v>医療法人社団綾和会 浜松南病院</v>
      </c>
      <c r="E269" s="35">
        <v>2217210117</v>
      </c>
      <c r="F269" s="62">
        <f>VLOOKUP(E269,'[1]R５許可・最大使用病床 '!$E$17:$Q$323,8)</f>
        <v>0</v>
      </c>
      <c r="G269" s="76">
        <f>VLOOKUP(E269,'[1]R５許可・最大使用病床 '!$E$17:$Q$323,9)</f>
        <v>50</v>
      </c>
      <c r="H269" s="76">
        <f>VLOOKUP(E269,'[1]R５許可・最大使用病床 '!$E$17:$Q$323,10)</f>
        <v>77</v>
      </c>
      <c r="I269" s="76">
        <f>VLOOKUP(E269,'[1]R５許可・最大使用病床 '!$E$17:$Q$323,11)</f>
        <v>0</v>
      </c>
      <c r="J269" s="93">
        <f t="shared" si="24"/>
        <v>127</v>
      </c>
      <c r="K269" s="62">
        <f>VLOOKUP(E269,'[1]R６許可・最大使用病床'!$E$17:$Q$320,8)</f>
        <v>0</v>
      </c>
      <c r="L269" s="76">
        <f>VLOOKUP(E269,'[1]R６許可・最大使用病床'!$E$17:$Q$320,9)</f>
        <v>49</v>
      </c>
      <c r="M269" s="76">
        <f>VLOOKUP(E269,'[1]R６許可・最大使用病床'!$E$17:$Q$320,10)</f>
        <v>98</v>
      </c>
      <c r="N269" s="76">
        <f>VLOOKUP(E269,'[1]R６許可・最大使用病床'!$E$17:$Q$320,11)</f>
        <v>0</v>
      </c>
      <c r="O269" s="93">
        <f t="shared" si="20"/>
        <v>147</v>
      </c>
      <c r="P269" s="62">
        <f t="shared" si="21"/>
        <v>0</v>
      </c>
      <c r="Q269" s="76">
        <f t="shared" si="21"/>
        <v>-1</v>
      </c>
      <c r="R269" s="76">
        <f t="shared" si="21"/>
        <v>21</v>
      </c>
      <c r="S269" s="76">
        <f t="shared" si="21"/>
        <v>0</v>
      </c>
      <c r="T269" s="93">
        <f t="shared" si="22"/>
        <v>20</v>
      </c>
      <c r="U269" s="115"/>
    </row>
    <row r="270" spans="1:21" ht="18.75" customHeight="1">
      <c r="A270" s="10"/>
      <c r="B270" s="10"/>
      <c r="C270" s="10"/>
      <c r="D270" s="35" t="str">
        <f>VLOOKUP(E270,'[1]医療機関名(病院）'!$A$2:$B$140,2)</f>
        <v>医療法人 豊岡会 浜松とよおか病院</v>
      </c>
      <c r="E270" s="35">
        <v>2217210646</v>
      </c>
      <c r="F270" s="62">
        <f>VLOOKUP(E270,'[1]R５許可・最大使用病床 '!$E$17:$Q$323,8)</f>
        <v>0</v>
      </c>
      <c r="G270" s="76">
        <f>VLOOKUP(E270,'[1]R５許可・最大使用病床 '!$E$17:$Q$323,9)</f>
        <v>0</v>
      </c>
      <c r="H270" s="76">
        <f>VLOOKUP(E270,'[1]R５許可・最大使用病床 '!$E$17:$Q$323,10)</f>
        <v>0</v>
      </c>
      <c r="I270" s="76">
        <f>VLOOKUP(E270,'[1]R５許可・最大使用病床 '!$E$17:$Q$323,11)</f>
        <v>229</v>
      </c>
      <c r="J270" s="93">
        <f t="shared" si="24"/>
        <v>229</v>
      </c>
      <c r="K270" s="62">
        <f>VLOOKUP(E270,'[1]R６許可・最大使用病床'!$E$17:$Q$320,8)</f>
        <v>0</v>
      </c>
      <c r="L270" s="76">
        <f>VLOOKUP(E270,'[1]R６許可・最大使用病床'!$E$17:$Q$320,9)</f>
        <v>0</v>
      </c>
      <c r="M270" s="76">
        <f>VLOOKUP(E270,'[1]R６許可・最大使用病床'!$E$17:$Q$320,10)</f>
        <v>0</v>
      </c>
      <c r="N270" s="76">
        <f>VLOOKUP(E270,'[1]R６許可・最大使用病床'!$E$17:$Q$320,11)</f>
        <v>229</v>
      </c>
      <c r="O270" s="93">
        <f t="shared" si="20"/>
        <v>229</v>
      </c>
      <c r="P270" s="62">
        <f t="shared" si="21"/>
        <v>0</v>
      </c>
      <c r="Q270" s="76">
        <f t="shared" si="21"/>
        <v>0</v>
      </c>
      <c r="R270" s="76">
        <f t="shared" si="21"/>
        <v>0</v>
      </c>
      <c r="S270" s="76">
        <f t="shared" si="21"/>
        <v>0</v>
      </c>
      <c r="T270" s="93">
        <f t="shared" si="22"/>
        <v>0</v>
      </c>
      <c r="U270" s="115"/>
    </row>
    <row r="271" spans="1:21" ht="18.75" customHeight="1">
      <c r="A271" s="10"/>
      <c r="B271" s="10"/>
      <c r="C271" s="10"/>
      <c r="D271" s="36" t="str">
        <f>VLOOKUP(E271,'[1]医療機関名(病院）'!$A$2:$B$140,2)</f>
        <v>社会福祉法人 聖隷福祉事業団 総合病院 聖隷三方原病院</v>
      </c>
      <c r="E271" s="36">
        <v>2217160205</v>
      </c>
      <c r="F271" s="58">
        <f>VLOOKUP(E271,'[1]R５許可・最大使用病床 '!$E$17:$Q$323,8)</f>
        <v>485</v>
      </c>
      <c r="G271" s="72">
        <f>VLOOKUP(E271,'[1]R５許可・最大使用病床 '!$E$17:$Q$323,9)</f>
        <v>121</v>
      </c>
      <c r="H271" s="72">
        <f>VLOOKUP(E271,'[1]R５許可・最大使用病床 '!$E$17:$Q$323,10)</f>
        <v>27</v>
      </c>
      <c r="I271" s="72">
        <f>VLOOKUP(E271,'[1]R５許可・最大使用病床 '!$E$17:$Q$323,11)</f>
        <v>142</v>
      </c>
      <c r="J271" s="89">
        <f t="shared" si="24"/>
        <v>775</v>
      </c>
      <c r="K271" s="58">
        <f>VLOOKUP(E271,'[1]R６許可・最大使用病床'!$E$17:$Q$320,8)</f>
        <v>507</v>
      </c>
      <c r="L271" s="72">
        <f>VLOOKUP(E271,'[1]R６許可・最大使用病床'!$E$17:$Q$320,9)</f>
        <v>87</v>
      </c>
      <c r="M271" s="72">
        <f>VLOOKUP(E271,'[1]R６許可・最大使用病床'!$E$17:$Q$320,10)</f>
        <v>27</v>
      </c>
      <c r="N271" s="72">
        <f>VLOOKUP(E271,'[1]R６許可・最大使用病床'!$E$17:$Q$320,11)</f>
        <v>131</v>
      </c>
      <c r="O271" s="89">
        <f t="shared" si="20"/>
        <v>752</v>
      </c>
      <c r="P271" s="58">
        <f t="shared" si="21"/>
        <v>22</v>
      </c>
      <c r="Q271" s="72">
        <f t="shared" si="21"/>
        <v>-34</v>
      </c>
      <c r="R271" s="72">
        <f t="shared" si="21"/>
        <v>0</v>
      </c>
      <c r="S271" s="72">
        <f t="shared" si="21"/>
        <v>-11</v>
      </c>
      <c r="T271" s="89">
        <f t="shared" si="22"/>
        <v>-23</v>
      </c>
      <c r="U271" s="115"/>
    </row>
    <row r="272" spans="1:21" ht="18.75" customHeight="1">
      <c r="A272" s="10"/>
      <c r="B272" s="10"/>
      <c r="C272" s="12" t="s">
        <v>66</v>
      </c>
      <c r="D272" s="34" t="str">
        <f>VLOOKUP(E272,'[1]医療機関名(病院）'!$A$2:$B$140,2)</f>
        <v>引佐赤十字病院</v>
      </c>
      <c r="E272" s="34">
        <v>2218110043</v>
      </c>
      <c r="F272" s="59">
        <f>VLOOKUP(E272,'[1]R５許可・最大使用病床 '!$E$17:$Q$323,8)</f>
        <v>0</v>
      </c>
      <c r="G272" s="73">
        <f>VLOOKUP(E272,'[1]R５許可・最大使用病床 '!$E$17:$Q$323,9)</f>
        <v>0</v>
      </c>
      <c r="H272" s="73">
        <f>VLOOKUP(E272,'[1]R５許可・最大使用病床 '!$E$17:$Q$323,10)</f>
        <v>0</v>
      </c>
      <c r="I272" s="73">
        <f>VLOOKUP(E272,'[1]R５許可・最大使用病床 '!$E$17:$Q$323,11)</f>
        <v>96</v>
      </c>
      <c r="J272" s="88">
        <f t="shared" si="24"/>
        <v>96</v>
      </c>
      <c r="K272" s="59">
        <f>VLOOKUP(E272,'[1]R６許可・最大使用病床'!$E$17:$Q$320,8)</f>
        <v>0</v>
      </c>
      <c r="L272" s="73">
        <f>VLOOKUP(E272,'[1]R６許可・最大使用病床'!$E$17:$Q$320,9)</f>
        <v>0</v>
      </c>
      <c r="M272" s="73">
        <f>VLOOKUP(E272,'[1]R６許可・最大使用病床'!$E$17:$Q$320,10)</f>
        <v>0</v>
      </c>
      <c r="N272" s="73">
        <f>VLOOKUP(E272,'[1]R６許可・最大使用病床'!$E$17:$Q$320,11)</f>
        <v>46</v>
      </c>
      <c r="O272" s="88">
        <f t="shared" si="20"/>
        <v>46</v>
      </c>
      <c r="P272" s="59">
        <f t="shared" si="21"/>
        <v>0</v>
      </c>
      <c r="Q272" s="73">
        <f t="shared" si="21"/>
        <v>0</v>
      </c>
      <c r="R272" s="73">
        <f t="shared" si="21"/>
        <v>0</v>
      </c>
      <c r="S272" s="73">
        <f t="shared" si="21"/>
        <v>-50</v>
      </c>
      <c r="T272" s="88">
        <f t="shared" si="22"/>
        <v>-50</v>
      </c>
      <c r="U272" s="115"/>
    </row>
    <row r="273" spans="1:21" ht="18.75" customHeight="1">
      <c r="A273" s="10"/>
      <c r="B273" s="10"/>
      <c r="C273" s="10"/>
      <c r="D273" s="35" t="str">
        <f>VLOOKUP(E273,'[1]医療機関名(病院）'!$A$2:$B$140,2)</f>
        <v>医療法人社団三誠会 北斗わかば病院</v>
      </c>
      <c r="E273" s="35">
        <v>2217210059</v>
      </c>
      <c r="F273" s="62">
        <f>VLOOKUP(E273,'[1]R５許可・最大使用病床 '!$E$17:$Q$323,8)</f>
        <v>0</v>
      </c>
      <c r="G273" s="76">
        <f>VLOOKUP(E273,'[1]R５許可・最大使用病床 '!$E$17:$Q$323,9)</f>
        <v>0</v>
      </c>
      <c r="H273" s="76">
        <f>VLOOKUP(E273,'[1]R５許可・最大使用病床 '!$E$17:$Q$323,10)</f>
        <v>0</v>
      </c>
      <c r="I273" s="76">
        <f>VLOOKUP(E273,'[1]R５許可・最大使用病床 '!$E$17:$Q$323,11)</f>
        <v>142</v>
      </c>
      <c r="J273" s="93">
        <f t="shared" si="24"/>
        <v>142</v>
      </c>
      <c r="K273" s="62">
        <f>VLOOKUP(E273,'[1]R６許可・最大使用病床'!$E$17:$Q$320,8)</f>
        <v>0</v>
      </c>
      <c r="L273" s="76">
        <f>VLOOKUP(E273,'[1]R６許可・最大使用病床'!$E$17:$Q$320,9)</f>
        <v>0</v>
      </c>
      <c r="M273" s="76">
        <f>VLOOKUP(E273,'[1]R６許可・最大使用病床'!$E$17:$Q$320,10)</f>
        <v>0</v>
      </c>
      <c r="N273" s="76">
        <f>VLOOKUP(E273,'[1]R６許可・最大使用病床'!$E$17:$Q$320,11)</f>
        <v>142</v>
      </c>
      <c r="O273" s="93">
        <f t="shared" si="20"/>
        <v>142</v>
      </c>
      <c r="P273" s="62">
        <f t="shared" si="21"/>
        <v>0</v>
      </c>
      <c r="Q273" s="76">
        <f t="shared" si="21"/>
        <v>0</v>
      </c>
      <c r="R273" s="76">
        <f t="shared" si="21"/>
        <v>0</v>
      </c>
      <c r="S273" s="76">
        <f t="shared" si="21"/>
        <v>0</v>
      </c>
      <c r="T273" s="93">
        <f t="shared" si="22"/>
        <v>0</v>
      </c>
      <c r="U273" s="115"/>
    </row>
    <row r="274" spans="1:21" ht="18.75" customHeight="1">
      <c r="A274" s="10"/>
      <c r="B274" s="10"/>
      <c r="C274" s="10"/>
      <c r="D274" s="35" t="str">
        <f>VLOOKUP(E274,'[1]医療機関名(病院）'!$A$2:$B$140,2)</f>
        <v>医療法人社団 誠心会 浜北さくら台病院</v>
      </c>
      <c r="E274" s="35">
        <v>2218310262</v>
      </c>
      <c r="F274" s="62">
        <f>VLOOKUP(E274,'[1]R５許可・最大使用病床 '!$E$17:$Q$323,8)</f>
        <v>0</v>
      </c>
      <c r="G274" s="76">
        <f>VLOOKUP(E274,'[1]R５許可・最大使用病床 '!$E$17:$Q$323,9)</f>
        <v>0</v>
      </c>
      <c r="H274" s="76">
        <f>VLOOKUP(E274,'[1]R５許可・最大使用病床 '!$E$17:$Q$323,10)</f>
        <v>34</v>
      </c>
      <c r="I274" s="76">
        <f>VLOOKUP(E274,'[1]R５許可・最大使用病床 '!$E$17:$Q$323,11)</f>
        <v>89</v>
      </c>
      <c r="J274" s="93">
        <f t="shared" si="24"/>
        <v>123</v>
      </c>
      <c r="K274" s="62">
        <f>VLOOKUP(E274,'[1]R６許可・最大使用病床'!$E$17:$Q$320,8)</f>
        <v>0</v>
      </c>
      <c r="L274" s="76">
        <f>VLOOKUP(E274,'[1]R６許可・最大使用病床'!$E$17:$Q$320,9)</f>
        <v>0</v>
      </c>
      <c r="M274" s="76">
        <f>VLOOKUP(E274,'[1]R６許可・最大使用病床'!$E$17:$Q$320,10)</f>
        <v>37</v>
      </c>
      <c r="N274" s="76">
        <f>VLOOKUP(E274,'[1]R６許可・最大使用病床'!$E$17:$Q$320,11)</f>
        <v>90</v>
      </c>
      <c r="O274" s="93">
        <f t="shared" si="20"/>
        <v>127</v>
      </c>
      <c r="P274" s="62">
        <f t="shared" si="21"/>
        <v>0</v>
      </c>
      <c r="Q274" s="76">
        <f t="shared" si="21"/>
        <v>0</v>
      </c>
      <c r="R274" s="76">
        <f t="shared" si="21"/>
        <v>3</v>
      </c>
      <c r="S274" s="76">
        <f t="shared" si="21"/>
        <v>1</v>
      </c>
      <c r="T274" s="93">
        <f t="shared" si="22"/>
        <v>4</v>
      </c>
      <c r="U274" s="115"/>
    </row>
    <row r="275" spans="1:21" ht="18.75" customHeight="1">
      <c r="A275" s="10"/>
      <c r="B275" s="10"/>
      <c r="C275" s="10"/>
      <c r="D275" s="35" t="str">
        <f>VLOOKUP(E275,'[1]医療機関名(病院）'!$A$2:$B$140,2)</f>
        <v>十全記念病院</v>
      </c>
      <c r="E275" s="35">
        <v>2217210471</v>
      </c>
      <c r="F275" s="62">
        <f>VLOOKUP(E275,'[1]R５許可・最大使用病床 '!$E$17:$Q$323,8)</f>
        <v>0</v>
      </c>
      <c r="G275" s="76">
        <f>VLOOKUP(E275,'[1]R５許可・最大使用病床 '!$E$17:$Q$323,9)</f>
        <v>77</v>
      </c>
      <c r="H275" s="76">
        <f>VLOOKUP(E275,'[1]R５許可・最大使用病床 '!$E$17:$Q$323,10)</f>
        <v>97</v>
      </c>
      <c r="I275" s="76">
        <f>VLOOKUP(E275,'[1]R５許可・最大使用病床 '!$E$17:$Q$323,11)</f>
        <v>96</v>
      </c>
      <c r="J275" s="93">
        <f t="shared" si="24"/>
        <v>270</v>
      </c>
      <c r="K275" s="62">
        <f>VLOOKUP(E275,'[1]R６許可・最大使用病床'!$E$17:$Q$320,8)</f>
        <v>0</v>
      </c>
      <c r="L275" s="76">
        <f>VLOOKUP(E275,'[1]R６許可・最大使用病床'!$E$17:$Q$320,9)</f>
        <v>82</v>
      </c>
      <c r="M275" s="76">
        <f>VLOOKUP(E275,'[1]R６許可・最大使用病床'!$E$17:$Q$320,10)</f>
        <v>93</v>
      </c>
      <c r="N275" s="76">
        <f>VLOOKUP(E275,'[1]R６許可・最大使用病床'!$E$17:$Q$320,11)</f>
        <v>98</v>
      </c>
      <c r="O275" s="93">
        <f t="shared" si="20"/>
        <v>273</v>
      </c>
      <c r="P275" s="62">
        <f t="shared" si="21"/>
        <v>0</v>
      </c>
      <c r="Q275" s="76">
        <f t="shared" si="21"/>
        <v>5</v>
      </c>
      <c r="R275" s="76">
        <f t="shared" si="21"/>
        <v>-4</v>
      </c>
      <c r="S275" s="76">
        <f t="shared" si="21"/>
        <v>2</v>
      </c>
      <c r="T275" s="93">
        <f t="shared" si="22"/>
        <v>3</v>
      </c>
      <c r="U275" s="115"/>
    </row>
    <row r="276" spans="1:21" ht="18.75" customHeight="1">
      <c r="A276" s="10"/>
      <c r="B276" s="10"/>
      <c r="C276" s="10"/>
      <c r="D276" s="35" t="str">
        <f>VLOOKUP(E276,'[1]医療機関名(病院）'!$A$2:$B$140,2)</f>
        <v>独立行政法人国立病院機構 天竜病院</v>
      </c>
      <c r="E276" s="35">
        <v>2219810088</v>
      </c>
      <c r="F276" s="62">
        <f>VLOOKUP(E276,'[1]R５許可・最大使用病床 '!$E$17:$Q$323,8)</f>
        <v>0</v>
      </c>
      <c r="G276" s="76">
        <f>VLOOKUP(E276,'[1]R５許可・最大使用病床 '!$E$17:$Q$323,9)</f>
        <v>32</v>
      </c>
      <c r="H276" s="76">
        <f>VLOOKUP(E276,'[1]R５許可・最大使用病床 '!$E$17:$Q$323,10)</f>
        <v>0</v>
      </c>
      <c r="I276" s="76">
        <f>VLOOKUP(E276,'[1]R５許可・最大使用病床 '!$E$17:$Q$323,11)</f>
        <v>226</v>
      </c>
      <c r="J276" s="93">
        <f t="shared" si="24"/>
        <v>258</v>
      </c>
      <c r="K276" s="62">
        <f>VLOOKUP(E276,'[1]R６許可・最大使用病床'!$E$17:$Q$320,8)</f>
        <v>0</v>
      </c>
      <c r="L276" s="76">
        <f>VLOOKUP(E276,'[1]R６許可・最大使用病床'!$E$17:$Q$320,9)</f>
        <v>32</v>
      </c>
      <c r="M276" s="76">
        <f>VLOOKUP(E276,'[1]R６許可・最大使用病床'!$E$17:$Q$320,10)</f>
        <v>0</v>
      </c>
      <c r="N276" s="76">
        <f>VLOOKUP(E276,'[1]R６許可・最大使用病床'!$E$17:$Q$320,11)</f>
        <v>225</v>
      </c>
      <c r="O276" s="93">
        <f t="shared" si="20"/>
        <v>257</v>
      </c>
      <c r="P276" s="62">
        <f t="shared" si="21"/>
        <v>0</v>
      </c>
      <c r="Q276" s="76">
        <f t="shared" si="21"/>
        <v>0</v>
      </c>
      <c r="R276" s="76">
        <f t="shared" si="21"/>
        <v>0</v>
      </c>
      <c r="S276" s="76">
        <f t="shared" si="21"/>
        <v>-1</v>
      </c>
      <c r="T276" s="93">
        <f t="shared" si="22"/>
        <v>-1</v>
      </c>
      <c r="U276" s="115"/>
    </row>
    <row r="277" spans="1:21" ht="18.75" customHeight="1">
      <c r="A277" s="10"/>
      <c r="B277" s="10"/>
      <c r="C277" s="10"/>
      <c r="D277" s="36" t="str">
        <f>VLOOKUP(E277,'[1]医療機関名(病院）'!$A$2:$B$140,2)</f>
        <v>浜松赤十字病院</v>
      </c>
      <c r="E277" s="36">
        <v>2217110051</v>
      </c>
      <c r="F277" s="58">
        <f>VLOOKUP(E277,'[1]R５許可・最大使用病床 '!$E$17:$Q$323,8)</f>
        <v>12</v>
      </c>
      <c r="G277" s="72">
        <f>VLOOKUP(E277,'[1]R５許可・最大使用病床 '!$E$17:$Q$323,9)</f>
        <v>272</v>
      </c>
      <c r="H277" s="72">
        <f>VLOOKUP(E277,'[1]R５許可・最大使用病床 '!$E$17:$Q$323,10)</f>
        <v>0</v>
      </c>
      <c r="I277" s="72">
        <f>VLOOKUP(E277,'[1]R５許可・最大使用病床 '!$E$17:$Q$323,11)</f>
        <v>0</v>
      </c>
      <c r="J277" s="89">
        <f t="shared" si="24"/>
        <v>284</v>
      </c>
      <c r="K277" s="58">
        <f>VLOOKUP(E277,'[1]R６許可・最大使用病床'!$E$17:$Q$320,8)</f>
        <v>11</v>
      </c>
      <c r="L277" s="72">
        <f>VLOOKUP(E277,'[1]R６許可・最大使用病床'!$E$17:$Q$320,9)</f>
        <v>279</v>
      </c>
      <c r="M277" s="72">
        <f>VLOOKUP(E277,'[1]R６許可・最大使用病床'!$E$17:$Q$320,10)</f>
        <v>0</v>
      </c>
      <c r="N277" s="72">
        <f>VLOOKUP(E277,'[1]R６許可・最大使用病床'!$E$17:$Q$320,11)</f>
        <v>0</v>
      </c>
      <c r="O277" s="89">
        <f t="shared" si="20"/>
        <v>290</v>
      </c>
      <c r="P277" s="58">
        <f t="shared" si="21"/>
        <v>-1</v>
      </c>
      <c r="Q277" s="72">
        <f t="shared" si="21"/>
        <v>7</v>
      </c>
      <c r="R277" s="72">
        <f t="shared" si="21"/>
        <v>0</v>
      </c>
      <c r="S277" s="72">
        <f t="shared" si="21"/>
        <v>0</v>
      </c>
      <c r="T277" s="89">
        <f t="shared" si="22"/>
        <v>6</v>
      </c>
      <c r="U277" s="115"/>
    </row>
    <row r="278" spans="1:21" ht="18.75" customHeight="1">
      <c r="A278" s="10"/>
      <c r="B278" s="10"/>
      <c r="C278" s="12" t="s">
        <v>67</v>
      </c>
      <c r="D278" s="34" t="str">
        <f>VLOOKUP(E278,'[1]医療機関名(病院）'!$A$2:$B$140,2)</f>
        <v>医療法人弘遠会 天竜すずかけ病院</v>
      </c>
      <c r="E278" s="34">
        <v>2216510061</v>
      </c>
      <c r="F278" s="59">
        <f>VLOOKUP(E278,'[1]R５許可・最大使用病床 '!$E$17:$Q$323,8)</f>
        <v>0</v>
      </c>
      <c r="G278" s="73">
        <f>VLOOKUP(E278,'[1]R５許可・最大使用病床 '!$E$17:$Q$323,9)</f>
        <v>0</v>
      </c>
      <c r="H278" s="73">
        <f>VLOOKUP(E278,'[1]R５許可・最大使用病床 '!$E$17:$Q$323,10)</f>
        <v>96</v>
      </c>
      <c r="I278" s="73">
        <f>VLOOKUP(E278,'[1]R５許可・最大使用病床 '!$E$17:$Q$323,11)</f>
        <v>50</v>
      </c>
      <c r="J278" s="88">
        <f t="shared" si="24"/>
        <v>146</v>
      </c>
      <c r="K278" s="59">
        <f>VLOOKUP(E278,'[1]R６許可・最大使用病床'!$E$17:$Q$320,8)</f>
        <v>0</v>
      </c>
      <c r="L278" s="73">
        <f>VLOOKUP(E278,'[1]R６許可・最大使用病床'!$E$17:$Q$320,9)</f>
        <v>0</v>
      </c>
      <c r="M278" s="73">
        <f>VLOOKUP(E278,'[1]R６許可・最大使用病床'!$E$17:$Q$320,10)</f>
        <v>97</v>
      </c>
      <c r="N278" s="73">
        <f>VLOOKUP(E278,'[1]R６許可・最大使用病床'!$E$17:$Q$320,11)</f>
        <v>45</v>
      </c>
      <c r="O278" s="88">
        <f t="shared" si="20"/>
        <v>142</v>
      </c>
      <c r="P278" s="59">
        <f t="shared" si="21"/>
        <v>0</v>
      </c>
      <c r="Q278" s="73">
        <f t="shared" si="21"/>
        <v>0</v>
      </c>
      <c r="R278" s="73">
        <f t="shared" si="21"/>
        <v>1</v>
      </c>
      <c r="S278" s="73">
        <f t="shared" si="21"/>
        <v>-5</v>
      </c>
      <c r="T278" s="88">
        <f t="shared" si="22"/>
        <v>-4</v>
      </c>
      <c r="U278" s="115"/>
    </row>
    <row r="279" spans="1:21" ht="18.75" customHeight="1">
      <c r="A279" s="10"/>
      <c r="B279" s="10"/>
      <c r="C279" s="10"/>
      <c r="D279" s="36" t="str">
        <f>VLOOKUP(E279,'[1]医療機関名(病院）'!$A$2:$B$140,2)</f>
        <v>浜松市国民健康保険 佐久間病院</v>
      </c>
      <c r="E279" s="36">
        <v>2216610135</v>
      </c>
      <c r="F279" s="58">
        <f>VLOOKUP(E279,'[1]R５許可・最大使用病床 '!$E$17:$Q$323,8)</f>
        <v>0</v>
      </c>
      <c r="G279" s="72">
        <f>VLOOKUP(E279,'[1]R５許可・最大使用病床 '!$E$17:$Q$323,9)</f>
        <v>35</v>
      </c>
      <c r="H279" s="72">
        <f>VLOOKUP(E279,'[1]R５許可・最大使用病床 '!$E$17:$Q$323,10)</f>
        <v>0</v>
      </c>
      <c r="I279" s="72">
        <f>VLOOKUP(E279,'[1]R５許可・最大使用病床 '!$E$17:$Q$323,11)</f>
        <v>0</v>
      </c>
      <c r="J279" s="89">
        <f t="shared" si="24"/>
        <v>35</v>
      </c>
      <c r="K279" s="58">
        <f>VLOOKUP(E279,'[1]R６許可・最大使用病床'!$E$17:$Q$320,8)</f>
        <v>0</v>
      </c>
      <c r="L279" s="72">
        <f>VLOOKUP(E279,'[1]R６許可・最大使用病床'!$E$17:$Q$320,9)</f>
        <v>34</v>
      </c>
      <c r="M279" s="72">
        <f>VLOOKUP(E279,'[1]R６許可・最大使用病床'!$E$17:$Q$320,10)</f>
        <v>0</v>
      </c>
      <c r="N279" s="72">
        <f>VLOOKUP(E279,'[1]R６許可・最大使用病床'!$E$17:$Q$320,11)</f>
        <v>0</v>
      </c>
      <c r="O279" s="89">
        <f t="shared" si="20"/>
        <v>34</v>
      </c>
      <c r="P279" s="58">
        <f t="shared" si="21"/>
        <v>0</v>
      </c>
      <c r="Q279" s="72">
        <f t="shared" si="21"/>
        <v>-1</v>
      </c>
      <c r="R279" s="72">
        <f t="shared" si="21"/>
        <v>0</v>
      </c>
      <c r="S279" s="72">
        <f t="shared" si="21"/>
        <v>0</v>
      </c>
      <c r="T279" s="89">
        <f t="shared" si="22"/>
        <v>-1</v>
      </c>
      <c r="U279" s="115"/>
    </row>
    <row r="280" spans="1:21" ht="18.75" customHeight="1">
      <c r="A280" s="10"/>
      <c r="B280" s="10"/>
      <c r="C280" s="12" t="s">
        <v>68</v>
      </c>
      <c r="D280" s="34" t="str">
        <f>VLOOKUP(E280,'[1]医療機関名(病院）'!$A$2:$B$140,2)</f>
        <v>医療法人宝美会 浜名病院</v>
      </c>
      <c r="E280" s="34">
        <v>2218410179</v>
      </c>
      <c r="F280" s="59">
        <f>VLOOKUP(E280,'[1]R５許可・最大使用病床 '!$E$17:$Q$323,8)</f>
        <v>0</v>
      </c>
      <c r="G280" s="73">
        <f>VLOOKUP(E280,'[1]R５許可・最大使用病床 '!$E$17:$Q$323,9)</f>
        <v>37</v>
      </c>
      <c r="H280" s="73">
        <f>VLOOKUP(E280,'[1]R５許可・最大使用病床 '!$E$17:$Q$323,10)</f>
        <v>31</v>
      </c>
      <c r="I280" s="73">
        <f>VLOOKUP(E280,'[1]R５許可・最大使用病床 '!$E$17:$Q$323,11)</f>
        <v>39</v>
      </c>
      <c r="J280" s="88">
        <f t="shared" si="24"/>
        <v>107</v>
      </c>
      <c r="K280" s="59">
        <f>VLOOKUP(E280,'[1]R６許可・最大使用病床'!$E$17:$Q$320,8)</f>
        <v>0</v>
      </c>
      <c r="L280" s="73">
        <f>VLOOKUP(E280,'[1]R６許可・最大使用病床'!$E$17:$Q$320,9)</f>
        <v>37</v>
      </c>
      <c r="M280" s="73">
        <f>VLOOKUP(E280,'[1]R６許可・最大使用病床'!$E$17:$Q$320,10)</f>
        <v>0</v>
      </c>
      <c r="N280" s="73">
        <f>VLOOKUP(E280,'[1]R６許可・最大使用病床'!$E$17:$Q$320,11)</f>
        <v>40</v>
      </c>
      <c r="O280" s="88">
        <f t="shared" si="20"/>
        <v>77</v>
      </c>
      <c r="P280" s="59">
        <f t="shared" si="21"/>
        <v>0</v>
      </c>
      <c r="Q280" s="73">
        <f t="shared" si="21"/>
        <v>0</v>
      </c>
      <c r="R280" s="73">
        <f t="shared" si="21"/>
        <v>-31</v>
      </c>
      <c r="S280" s="73">
        <f t="shared" si="21"/>
        <v>1</v>
      </c>
      <c r="T280" s="88">
        <f t="shared" si="22"/>
        <v>-30</v>
      </c>
      <c r="U280" s="115"/>
    </row>
    <row r="281" spans="1:21" ht="18.75" customHeight="1">
      <c r="A281" s="10"/>
      <c r="B281" s="10"/>
      <c r="C281" s="10"/>
      <c r="D281" s="36" t="str">
        <f>VLOOKUP(E281,'[1]医療機関名(病院）'!$A$2:$B$140,2)</f>
        <v>市立湖西病院</v>
      </c>
      <c r="E281" s="36">
        <v>2218410138</v>
      </c>
      <c r="F281" s="58">
        <f>VLOOKUP(E281,'[1]R５許可・最大使用病床 '!$E$17:$Q$323,8)</f>
        <v>0</v>
      </c>
      <c r="G281" s="72">
        <f>VLOOKUP(E281,'[1]R５許可・最大使用病床 '!$E$17:$Q$323,9)</f>
        <v>70</v>
      </c>
      <c r="H281" s="72">
        <f>VLOOKUP(E281,'[1]R５許可・最大使用病床 '!$E$17:$Q$323,10)</f>
        <v>0</v>
      </c>
      <c r="I281" s="72">
        <f>VLOOKUP(E281,'[1]R５許可・最大使用病床 '!$E$17:$Q$323,11)</f>
        <v>0</v>
      </c>
      <c r="J281" s="89">
        <f t="shared" si="24"/>
        <v>70</v>
      </c>
      <c r="K281" s="58">
        <f>VLOOKUP(E281,'[1]R６許可・最大使用病床'!$E$17:$Q$320,8)</f>
        <v>0</v>
      </c>
      <c r="L281" s="72">
        <f>VLOOKUP(E281,'[1]R６許可・最大使用病床'!$E$17:$Q$320,9)</f>
        <v>91</v>
      </c>
      <c r="M281" s="72">
        <f>VLOOKUP(E281,'[1]R６許可・最大使用病床'!$E$17:$Q$320,10)</f>
        <v>0</v>
      </c>
      <c r="N281" s="72">
        <f>VLOOKUP(E281,'[1]R６許可・最大使用病床'!$E$17:$Q$320,11)</f>
        <v>0</v>
      </c>
      <c r="O281" s="89">
        <f t="shared" si="20"/>
        <v>91</v>
      </c>
      <c r="P281" s="58">
        <f t="shared" si="21"/>
        <v>0</v>
      </c>
      <c r="Q281" s="72">
        <f t="shared" si="21"/>
        <v>21</v>
      </c>
      <c r="R281" s="72">
        <f t="shared" si="21"/>
        <v>0</v>
      </c>
      <c r="S281" s="72">
        <f t="shared" si="21"/>
        <v>0</v>
      </c>
      <c r="T281" s="89">
        <f t="shared" si="22"/>
        <v>21</v>
      </c>
      <c r="U281" s="115"/>
    </row>
    <row r="282" spans="1:21" ht="18.75" customHeight="1">
      <c r="A282" s="10"/>
      <c r="B282" s="15" t="s">
        <v>41</v>
      </c>
      <c r="C282" s="20"/>
      <c r="D282" s="33"/>
      <c r="E282" s="50"/>
      <c r="F282" s="61">
        <f>SUM(F255:F281)</f>
        <v>1953</v>
      </c>
      <c r="G282" s="75">
        <f>SUM(G255:G281)</f>
        <v>2011</v>
      </c>
      <c r="H282" s="75">
        <f>SUM(H255:H281)</f>
        <v>849</v>
      </c>
      <c r="I282" s="80">
        <f>SUM(I255:I281)</f>
        <v>1611</v>
      </c>
      <c r="J282" s="92">
        <f t="shared" si="24"/>
        <v>6424</v>
      </c>
      <c r="K282" s="61">
        <f>SUM(K255:K281)</f>
        <v>2010</v>
      </c>
      <c r="L282" s="75">
        <f>SUM(L255:L281)</f>
        <v>1968</v>
      </c>
      <c r="M282" s="75">
        <f>SUM(M255:M281)</f>
        <v>840</v>
      </c>
      <c r="N282" s="80">
        <f>SUM(N255:N281)</f>
        <v>1556</v>
      </c>
      <c r="O282" s="92">
        <f t="shared" si="20"/>
        <v>6374</v>
      </c>
      <c r="P282" s="61">
        <f t="shared" si="21"/>
        <v>57</v>
      </c>
      <c r="Q282" s="75">
        <f t="shared" si="21"/>
        <v>-43</v>
      </c>
      <c r="R282" s="75">
        <f t="shared" si="21"/>
        <v>-9</v>
      </c>
      <c r="S282" s="75">
        <f t="shared" si="21"/>
        <v>-55</v>
      </c>
      <c r="T282" s="92">
        <f t="shared" si="22"/>
        <v>-50</v>
      </c>
      <c r="U282" s="115"/>
    </row>
    <row r="283" spans="1:21" ht="18.75" customHeight="1">
      <c r="A283" s="10"/>
      <c r="B283" s="12" t="s">
        <v>11</v>
      </c>
      <c r="C283" s="12" t="s">
        <v>27</v>
      </c>
      <c r="D283" s="34" t="str">
        <f>VLOOKUP(E283,'[1]医療機関名（診療所）'!$A$2:$B$138,2)</f>
        <v>ＪＡ静岡厚生連 遠州病院 健康管理センター</v>
      </c>
      <c r="E283" s="34">
        <v>2290000124</v>
      </c>
      <c r="F283" s="59">
        <f>VLOOKUP(E283,'[1]R５許可・最大使用病床 '!$E$17:$Q$323,8)</f>
        <v>0</v>
      </c>
      <c r="G283" s="73">
        <f>VLOOKUP(E283,'[1]R５許可・最大使用病床 '!$E$17:$Q$323,9)</f>
        <v>0</v>
      </c>
      <c r="H283" s="73">
        <f>VLOOKUP(E283,'[1]R５許可・最大使用病床 '!$E$17:$Q$323,10)</f>
        <v>0</v>
      </c>
      <c r="I283" s="73">
        <f>VLOOKUP(E283,'[1]R５許可・最大使用病床 '!$E$17:$Q$323,11)</f>
        <v>6</v>
      </c>
      <c r="J283" s="88">
        <f t="shared" si="24"/>
        <v>6</v>
      </c>
      <c r="K283" s="59">
        <f>VLOOKUP(E283,'[1]R６許可・最大使用病床'!$E$17:$Q$320,8)</f>
        <v>0</v>
      </c>
      <c r="L283" s="73">
        <f>VLOOKUP(E283,'[1]R６許可・最大使用病床'!$E$17:$Q$320,9)</f>
        <v>0</v>
      </c>
      <c r="M283" s="73">
        <f>VLOOKUP(E283,'[1]R６許可・最大使用病床'!$E$17:$Q$320,10)</f>
        <v>0</v>
      </c>
      <c r="N283" s="73">
        <f>VLOOKUP(E283,'[1]R６許可・最大使用病床'!$E$17:$Q$320,11)</f>
        <v>0</v>
      </c>
      <c r="O283" s="88">
        <f t="shared" si="20"/>
        <v>0</v>
      </c>
      <c r="P283" s="59">
        <f t="shared" si="21"/>
        <v>0</v>
      </c>
      <c r="Q283" s="73">
        <f t="shared" si="21"/>
        <v>0</v>
      </c>
      <c r="R283" s="73">
        <f t="shared" si="21"/>
        <v>0</v>
      </c>
      <c r="S283" s="73">
        <f t="shared" si="21"/>
        <v>-6</v>
      </c>
      <c r="T283" s="88">
        <f t="shared" si="22"/>
        <v>-6</v>
      </c>
      <c r="U283" s="115"/>
    </row>
    <row r="284" spans="1:21" ht="18.75" customHeight="1">
      <c r="A284" s="10"/>
      <c r="B284" s="10"/>
      <c r="C284" s="10"/>
      <c r="D284" s="35" t="str">
        <f>VLOOKUP(E284,'[1]医療機関名（診療所）'!$A$2:$B$138,2)</f>
        <v>おおたにレディースクリニック</v>
      </c>
      <c r="E284" s="35">
        <v>2217111588</v>
      </c>
      <c r="F284" s="62">
        <f>VLOOKUP(E284,'[1]R５許可・最大使用病床 '!$E$17:$Q$323,8)</f>
        <v>0</v>
      </c>
      <c r="G284" s="76">
        <f>VLOOKUP(E284,'[1]R５許可・最大使用病床 '!$E$17:$Q$323,9)</f>
        <v>0</v>
      </c>
      <c r="H284" s="76">
        <f>VLOOKUP(E284,'[1]R５許可・最大使用病床 '!$E$17:$Q$323,10)</f>
        <v>0</v>
      </c>
      <c r="I284" s="76">
        <f>VLOOKUP(E284,'[1]R５許可・最大使用病床 '!$E$17:$Q$323,11)</f>
        <v>0</v>
      </c>
      <c r="J284" s="93">
        <f t="shared" si="24"/>
        <v>0</v>
      </c>
      <c r="K284" s="62">
        <f>VLOOKUP(E284,'[1]R６許可・最大使用病床'!$E$17:$Q$320,8)</f>
        <v>0</v>
      </c>
      <c r="L284" s="76">
        <f>VLOOKUP(E284,'[1]R６許可・最大使用病床'!$E$17:$Q$320,9)</f>
        <v>0</v>
      </c>
      <c r="M284" s="76">
        <f>VLOOKUP(E284,'[1]R６許可・最大使用病床'!$E$17:$Q$320,10)</f>
        <v>0</v>
      </c>
      <c r="N284" s="76">
        <f>VLOOKUP(E284,'[1]R６許可・最大使用病床'!$E$17:$Q$320,11)</f>
        <v>0</v>
      </c>
      <c r="O284" s="93">
        <f t="shared" si="20"/>
        <v>0</v>
      </c>
      <c r="P284" s="62">
        <f t="shared" si="21"/>
        <v>0</v>
      </c>
      <c r="Q284" s="76">
        <f t="shared" si="21"/>
        <v>0</v>
      </c>
      <c r="R284" s="76">
        <f t="shared" si="21"/>
        <v>0</v>
      </c>
      <c r="S284" s="76">
        <f t="shared" si="21"/>
        <v>0</v>
      </c>
      <c r="T284" s="93">
        <f t="shared" si="22"/>
        <v>0</v>
      </c>
      <c r="U284" s="115"/>
    </row>
    <row r="285" spans="1:21" ht="18.75" customHeight="1">
      <c r="A285" s="10"/>
      <c r="B285" s="10"/>
      <c r="C285" s="10"/>
      <c r="D285" s="35" t="str">
        <f>VLOOKUP(E285,'[1]医療機関名（診療所）'!$A$2:$B$138,2)</f>
        <v>さなるサンクリニック</v>
      </c>
      <c r="E285" s="35">
        <v>2217112271</v>
      </c>
      <c r="F285" s="62">
        <f>VLOOKUP(E285,'[1]R５許可・最大使用病床 '!$E$17:$Q$323,8)</f>
        <v>0</v>
      </c>
      <c r="G285" s="76">
        <f>VLOOKUP(E285,'[1]R５許可・最大使用病床 '!$E$17:$Q$323,9)</f>
        <v>0</v>
      </c>
      <c r="H285" s="76">
        <f>VLOOKUP(E285,'[1]R５許可・最大使用病床 '!$E$17:$Q$323,10)</f>
        <v>12</v>
      </c>
      <c r="I285" s="76">
        <f>VLOOKUP(E285,'[1]R５許可・最大使用病床 '!$E$17:$Q$323,11)</f>
        <v>0</v>
      </c>
      <c r="J285" s="93">
        <f t="shared" si="24"/>
        <v>12</v>
      </c>
      <c r="K285" s="62">
        <f>VLOOKUP(E285,'[1]R６許可・最大使用病床'!$E$17:$Q$320,8)</f>
        <v>0</v>
      </c>
      <c r="L285" s="76">
        <f>VLOOKUP(E285,'[1]R６許可・最大使用病床'!$E$17:$Q$320,9)</f>
        <v>0</v>
      </c>
      <c r="M285" s="76">
        <f>VLOOKUP(E285,'[1]R６許可・最大使用病床'!$E$17:$Q$320,10)</f>
        <v>11</v>
      </c>
      <c r="N285" s="76">
        <f>VLOOKUP(E285,'[1]R６許可・最大使用病床'!$E$17:$Q$320,11)</f>
        <v>0</v>
      </c>
      <c r="O285" s="93">
        <f t="shared" si="20"/>
        <v>11</v>
      </c>
      <c r="P285" s="62">
        <f t="shared" si="21"/>
        <v>0</v>
      </c>
      <c r="Q285" s="76">
        <f t="shared" si="21"/>
        <v>0</v>
      </c>
      <c r="R285" s="76">
        <f t="shared" si="21"/>
        <v>-1</v>
      </c>
      <c r="S285" s="76">
        <f t="shared" si="21"/>
        <v>0</v>
      </c>
      <c r="T285" s="93">
        <f t="shared" si="22"/>
        <v>-1</v>
      </c>
      <c r="U285" s="115"/>
    </row>
    <row r="286" spans="1:21" ht="18.75" customHeight="1">
      <c r="A286" s="10"/>
      <c r="B286" s="10"/>
      <c r="C286" s="10"/>
      <c r="D286" s="35" t="str">
        <f>VLOOKUP(E286,'[1]医療機関名（診療所）'!$A$2:$B$138,2)</f>
        <v>医療法人社団海仁 海谷眼科</v>
      </c>
      <c r="E286" s="35">
        <v>2217111901</v>
      </c>
      <c r="F286" s="62">
        <f>VLOOKUP(E286,'[1]R５許可・最大使用病床 '!$E$17:$Q$323,8)</f>
        <v>0</v>
      </c>
      <c r="G286" s="76">
        <f>VLOOKUP(E286,'[1]R５許可・最大使用病床 '!$E$17:$Q$323,9)</f>
        <v>19</v>
      </c>
      <c r="H286" s="76">
        <f>VLOOKUP(E286,'[1]R５許可・最大使用病床 '!$E$17:$Q$323,10)</f>
        <v>0</v>
      </c>
      <c r="I286" s="76">
        <f>VLOOKUP(E286,'[1]R５許可・最大使用病床 '!$E$17:$Q$323,11)</f>
        <v>0</v>
      </c>
      <c r="J286" s="93">
        <f t="shared" si="24"/>
        <v>19</v>
      </c>
      <c r="K286" s="62">
        <f>VLOOKUP(E286,'[1]R６許可・最大使用病床'!$E$17:$Q$320,8)</f>
        <v>0</v>
      </c>
      <c r="L286" s="76">
        <f>VLOOKUP(E286,'[1]R６許可・最大使用病床'!$E$17:$Q$320,9)</f>
        <v>0</v>
      </c>
      <c r="M286" s="76">
        <f>VLOOKUP(E286,'[1]R６許可・最大使用病床'!$E$17:$Q$320,10)</f>
        <v>0</v>
      </c>
      <c r="N286" s="76">
        <f>VLOOKUP(E286,'[1]R６許可・最大使用病床'!$E$17:$Q$320,11)</f>
        <v>19</v>
      </c>
      <c r="O286" s="93">
        <f t="shared" si="20"/>
        <v>19</v>
      </c>
      <c r="P286" s="62">
        <f t="shared" si="21"/>
        <v>0</v>
      </c>
      <c r="Q286" s="76">
        <f t="shared" si="21"/>
        <v>-19</v>
      </c>
      <c r="R286" s="76">
        <f t="shared" si="21"/>
        <v>0</v>
      </c>
      <c r="S286" s="76">
        <f t="shared" si="21"/>
        <v>19</v>
      </c>
      <c r="T286" s="93">
        <f t="shared" si="22"/>
        <v>0</v>
      </c>
      <c r="U286" s="115"/>
    </row>
    <row r="287" spans="1:21" ht="18.75" customHeight="1">
      <c r="A287" s="10"/>
      <c r="B287" s="10"/>
      <c r="C287" s="10"/>
      <c r="D287" s="35" t="str">
        <f>VLOOKUP(E287,'[1]医療機関名（診療所）'!$A$2:$B$138,2)</f>
        <v>兼子眼科</v>
      </c>
      <c r="E287" s="35">
        <v>2217112164</v>
      </c>
      <c r="F287" s="62">
        <f>VLOOKUP(E287,'[1]R５許可・最大使用病床 '!$E$17:$Q$323,8)</f>
        <v>0</v>
      </c>
      <c r="G287" s="76">
        <f>VLOOKUP(E287,'[1]R５許可・最大使用病床 '!$E$17:$Q$323,9)</f>
        <v>0</v>
      </c>
      <c r="H287" s="76">
        <f>VLOOKUP(E287,'[1]R５許可・最大使用病床 '!$E$17:$Q$323,10)</f>
        <v>0</v>
      </c>
      <c r="I287" s="76">
        <f>VLOOKUP(E287,'[1]R５許可・最大使用病床 '!$E$17:$Q$323,11)</f>
        <v>0</v>
      </c>
      <c r="J287" s="93">
        <f t="shared" si="24"/>
        <v>0</v>
      </c>
      <c r="K287" s="62">
        <f>VLOOKUP(E287,'[1]R６許可・最大使用病床'!$E$17:$Q$320,8)</f>
        <v>0</v>
      </c>
      <c r="L287" s="76">
        <f>VLOOKUP(E287,'[1]R６許可・最大使用病床'!$E$17:$Q$320,9)</f>
        <v>0</v>
      </c>
      <c r="M287" s="76">
        <f>VLOOKUP(E287,'[1]R６許可・最大使用病床'!$E$17:$Q$320,10)</f>
        <v>0</v>
      </c>
      <c r="N287" s="76">
        <f>VLOOKUP(E287,'[1]R６許可・最大使用病床'!$E$17:$Q$320,11)</f>
        <v>0</v>
      </c>
      <c r="O287" s="93">
        <f t="shared" si="20"/>
        <v>0</v>
      </c>
      <c r="P287" s="62">
        <f t="shared" si="21"/>
        <v>0</v>
      </c>
      <c r="Q287" s="76">
        <f t="shared" si="21"/>
        <v>0</v>
      </c>
      <c r="R287" s="76">
        <f t="shared" si="21"/>
        <v>0</v>
      </c>
      <c r="S287" s="76">
        <f t="shared" si="21"/>
        <v>0</v>
      </c>
      <c r="T287" s="93">
        <f t="shared" si="22"/>
        <v>0</v>
      </c>
      <c r="U287" s="115"/>
    </row>
    <row r="288" spans="1:21" s="1" customFormat="1" ht="18.75" customHeight="1">
      <c r="A288" s="10"/>
      <c r="B288" s="10"/>
      <c r="C288" s="10"/>
      <c r="D288" s="35" t="str">
        <f>VLOOKUP(E288,'[1]医療機関名（診療所）'!$A$2:$B$138,2)</f>
        <v>坂の上在宅医療支援医院</v>
      </c>
      <c r="E288" s="35">
        <v>2217211057</v>
      </c>
      <c r="F288" s="62">
        <f>VLOOKUP(E288,'[1]R５許可・最大使用病床 '!$E$17:$Q$323,8)</f>
        <v>0</v>
      </c>
      <c r="G288" s="76">
        <f>VLOOKUP(E288,'[1]R５許可・最大使用病床 '!$E$17:$Q$323,9)</f>
        <v>0</v>
      </c>
      <c r="H288" s="76">
        <f>VLOOKUP(E288,'[1]R５許可・最大使用病床 '!$E$17:$Q$323,10)</f>
        <v>19</v>
      </c>
      <c r="I288" s="76">
        <f>VLOOKUP(E288,'[1]R５許可・最大使用病床 '!$E$17:$Q$323,11)</f>
        <v>0</v>
      </c>
      <c r="J288" s="93">
        <f t="shared" si="24"/>
        <v>19</v>
      </c>
      <c r="K288" s="62">
        <f>VLOOKUP(E288,'[1]R６許可・最大使用病床'!$E$17:$Q$320,8)</f>
        <v>0</v>
      </c>
      <c r="L288" s="76">
        <f>VLOOKUP(E288,'[1]R６許可・最大使用病床'!$E$17:$Q$320,9)</f>
        <v>0</v>
      </c>
      <c r="M288" s="76">
        <f>VLOOKUP(E288,'[1]R６許可・最大使用病床'!$E$17:$Q$320,10)</f>
        <v>19</v>
      </c>
      <c r="N288" s="76">
        <f>VLOOKUP(E288,'[1]R６許可・最大使用病床'!$E$17:$Q$320,11)</f>
        <v>0</v>
      </c>
      <c r="O288" s="93">
        <f t="shared" si="20"/>
        <v>19</v>
      </c>
      <c r="P288" s="62">
        <f t="shared" si="21"/>
        <v>0</v>
      </c>
      <c r="Q288" s="76">
        <f t="shared" si="21"/>
        <v>0</v>
      </c>
      <c r="R288" s="76">
        <f t="shared" si="21"/>
        <v>0</v>
      </c>
      <c r="S288" s="76">
        <f t="shared" si="21"/>
        <v>0</v>
      </c>
      <c r="T288" s="93">
        <f t="shared" si="22"/>
        <v>0</v>
      </c>
      <c r="U288" s="115"/>
    </row>
    <row r="289" spans="1:21" s="1" customFormat="1" ht="18.75" customHeight="1">
      <c r="A289" s="10"/>
      <c r="B289" s="10"/>
      <c r="C289" s="10"/>
      <c r="D289" s="35" t="str">
        <f>VLOOKUP(E289,'[1]医療機関名（診療所）'!$A$2:$B$138,2)</f>
        <v>森下レディースクリニック</v>
      </c>
      <c r="E289" s="35">
        <v>2217111489</v>
      </c>
      <c r="F289" s="62">
        <f>VLOOKUP(E289,'[1]R５許可・最大使用病床 '!$E$17:$Q$323,8)</f>
        <v>0</v>
      </c>
      <c r="G289" s="76">
        <f>VLOOKUP(E289,'[1]R５許可・最大使用病床 '!$E$17:$Q$323,9)</f>
        <v>0</v>
      </c>
      <c r="H289" s="76">
        <f>VLOOKUP(E289,'[1]R５許可・最大使用病床 '!$E$17:$Q$323,10)</f>
        <v>0</v>
      </c>
      <c r="I289" s="76">
        <f>VLOOKUP(E289,'[1]R５許可・最大使用病床 '!$E$17:$Q$323,11)</f>
        <v>0</v>
      </c>
      <c r="J289" s="93">
        <f t="shared" si="24"/>
        <v>0</v>
      </c>
      <c r="K289" s="62">
        <f>VLOOKUP(E289,'[1]R６許可・最大使用病床'!$E$17:$Q$320,8)</f>
        <v>0</v>
      </c>
      <c r="L289" s="76">
        <f>VLOOKUP(E289,'[1]R６許可・最大使用病床'!$E$17:$Q$320,9)</f>
        <v>0</v>
      </c>
      <c r="M289" s="76">
        <f>VLOOKUP(E289,'[1]R６許可・最大使用病床'!$E$17:$Q$320,10)</f>
        <v>0</v>
      </c>
      <c r="N289" s="76">
        <f>VLOOKUP(E289,'[1]R６許可・最大使用病床'!$E$17:$Q$320,11)</f>
        <v>0</v>
      </c>
      <c r="O289" s="93">
        <f t="shared" si="20"/>
        <v>0</v>
      </c>
      <c r="P289" s="62">
        <f t="shared" si="21"/>
        <v>0</v>
      </c>
      <c r="Q289" s="76">
        <f t="shared" si="21"/>
        <v>0</v>
      </c>
      <c r="R289" s="76">
        <f t="shared" si="21"/>
        <v>0</v>
      </c>
      <c r="S289" s="76">
        <f t="shared" si="21"/>
        <v>0</v>
      </c>
      <c r="T289" s="93">
        <f t="shared" si="22"/>
        <v>0</v>
      </c>
      <c r="U289" s="115"/>
    </row>
    <row r="290" spans="1:21" s="1" customFormat="1" ht="18.75" customHeight="1">
      <c r="A290" s="10"/>
      <c r="B290" s="10"/>
      <c r="C290" s="10"/>
      <c r="D290" s="35" t="str">
        <f>VLOOKUP(E290,'[1]医療機関名（診療所）'!$A$2:$B$138,2)</f>
        <v>石垣クリニック</v>
      </c>
      <c r="E290" s="35">
        <v>2217200761</v>
      </c>
      <c r="F290" s="62">
        <f>VLOOKUP(E290,'[1]R５許可・最大使用病床 '!$E$17:$Q$323,8)</f>
        <v>0</v>
      </c>
      <c r="G290" s="76">
        <f>VLOOKUP(E290,'[1]R５許可・最大使用病床 '!$E$17:$Q$323,9)</f>
        <v>2</v>
      </c>
      <c r="H290" s="76">
        <f>VLOOKUP(E290,'[1]R５許可・最大使用病床 '!$E$17:$Q$323,10)</f>
        <v>0</v>
      </c>
      <c r="I290" s="76">
        <f>VLOOKUP(E290,'[1]R５許可・最大使用病床 '!$E$17:$Q$323,11)</f>
        <v>0</v>
      </c>
      <c r="J290" s="93">
        <f t="shared" si="24"/>
        <v>2</v>
      </c>
      <c r="K290" s="62">
        <f>VLOOKUP(E290,'[1]R６許可・最大使用病床'!$E$17:$Q$320,8)</f>
        <v>0</v>
      </c>
      <c r="L290" s="76">
        <f>VLOOKUP(E290,'[1]R６許可・最大使用病床'!$E$17:$Q$320,9)</f>
        <v>1</v>
      </c>
      <c r="M290" s="76">
        <f>VLOOKUP(E290,'[1]R６許可・最大使用病床'!$E$17:$Q$320,10)</f>
        <v>0</v>
      </c>
      <c r="N290" s="76">
        <f>VLOOKUP(E290,'[1]R６許可・最大使用病床'!$E$17:$Q$320,11)</f>
        <v>0</v>
      </c>
      <c r="O290" s="93">
        <f t="shared" si="20"/>
        <v>1</v>
      </c>
      <c r="P290" s="62">
        <f t="shared" si="21"/>
        <v>0</v>
      </c>
      <c r="Q290" s="76">
        <f t="shared" si="21"/>
        <v>-1</v>
      </c>
      <c r="R290" s="76">
        <f t="shared" si="21"/>
        <v>0</v>
      </c>
      <c r="S290" s="76">
        <f t="shared" si="21"/>
        <v>0</v>
      </c>
      <c r="T290" s="93">
        <f t="shared" si="22"/>
        <v>-1</v>
      </c>
      <c r="U290" s="115"/>
    </row>
    <row r="291" spans="1:21" s="1" customFormat="1" ht="18.75" customHeight="1">
      <c r="A291" s="10"/>
      <c r="B291" s="10"/>
      <c r="C291" s="10"/>
      <c r="D291" s="35" t="str">
        <f>VLOOKUP(E291,'[1]医療機関名（診療所）'!$A$2:$B$138,2)</f>
        <v>大脇産婦人科医院</v>
      </c>
      <c r="E291" s="35">
        <v>2217211081</v>
      </c>
      <c r="F291" s="62">
        <f>VLOOKUP(E291,'[1]R５許可・最大使用病床 '!$E$17:$Q$323,8)</f>
        <v>0</v>
      </c>
      <c r="G291" s="76">
        <f>VLOOKUP(E291,'[1]R５許可・最大使用病床 '!$E$17:$Q$323,9)</f>
        <v>12</v>
      </c>
      <c r="H291" s="76">
        <f>VLOOKUP(E291,'[1]R５許可・最大使用病床 '!$E$17:$Q$323,10)</f>
        <v>0</v>
      </c>
      <c r="I291" s="76">
        <f>VLOOKUP(E291,'[1]R５許可・最大使用病床 '!$E$17:$Q$323,11)</f>
        <v>0</v>
      </c>
      <c r="J291" s="93">
        <f t="shared" si="24"/>
        <v>12</v>
      </c>
      <c r="K291" s="62">
        <f>VLOOKUP(E291,'[1]R６許可・最大使用病床'!$E$17:$Q$320,8)</f>
        <v>0</v>
      </c>
      <c r="L291" s="76">
        <f>VLOOKUP(E291,'[1]R６許可・最大使用病床'!$E$17:$Q$320,9)</f>
        <v>12</v>
      </c>
      <c r="M291" s="76">
        <f>VLOOKUP(E291,'[1]R６許可・最大使用病床'!$E$17:$Q$320,10)</f>
        <v>0</v>
      </c>
      <c r="N291" s="76">
        <f>VLOOKUP(E291,'[1]R６許可・最大使用病床'!$E$17:$Q$320,11)</f>
        <v>0</v>
      </c>
      <c r="O291" s="93">
        <f t="shared" si="20"/>
        <v>12</v>
      </c>
      <c r="P291" s="62">
        <f t="shared" si="21"/>
        <v>0</v>
      </c>
      <c r="Q291" s="76">
        <f t="shared" si="21"/>
        <v>0</v>
      </c>
      <c r="R291" s="76">
        <f t="shared" si="21"/>
        <v>0</v>
      </c>
      <c r="S291" s="76">
        <f t="shared" si="21"/>
        <v>0</v>
      </c>
      <c r="T291" s="93">
        <f t="shared" si="22"/>
        <v>0</v>
      </c>
      <c r="U291" s="115"/>
    </row>
    <row r="292" spans="1:21" s="1" customFormat="1" ht="18.75" customHeight="1">
      <c r="A292" s="10"/>
      <c r="B292" s="10"/>
      <c r="C292" s="10"/>
      <c r="D292" s="35" t="str">
        <f>VLOOKUP(E292,'[1]医療機関名（診療所）'!$A$2:$B$138,2)</f>
        <v>朝岡眼科医院</v>
      </c>
      <c r="E292" s="35">
        <v>2217104237</v>
      </c>
      <c r="F292" s="62">
        <f>VLOOKUP(E292,'[1]R５許可・最大使用病床 '!$E$17:$Q$323,8)</f>
        <v>0</v>
      </c>
      <c r="G292" s="76">
        <f>VLOOKUP(E292,'[1]R５許可・最大使用病床 '!$E$17:$Q$323,9)</f>
        <v>0</v>
      </c>
      <c r="H292" s="76">
        <f>VLOOKUP(E292,'[1]R５許可・最大使用病床 '!$E$17:$Q$323,10)</f>
        <v>0</v>
      </c>
      <c r="I292" s="76">
        <f>VLOOKUP(E292,'[1]R５許可・最大使用病床 '!$E$17:$Q$323,11)</f>
        <v>0</v>
      </c>
      <c r="J292" s="93">
        <f t="shared" si="24"/>
        <v>0</v>
      </c>
      <c r="K292" s="62">
        <f>VLOOKUP(E292,'[1]R６許可・最大使用病床'!$E$17:$Q$320,8)</f>
        <v>0</v>
      </c>
      <c r="L292" s="76">
        <f>VLOOKUP(E292,'[1]R６許可・最大使用病床'!$E$17:$Q$320,9)</f>
        <v>0</v>
      </c>
      <c r="M292" s="76">
        <f>VLOOKUP(E292,'[1]R６許可・最大使用病床'!$E$17:$Q$320,10)</f>
        <v>0</v>
      </c>
      <c r="N292" s="76">
        <f>VLOOKUP(E292,'[1]R６許可・最大使用病床'!$E$17:$Q$320,11)</f>
        <v>0</v>
      </c>
      <c r="O292" s="93">
        <f t="shared" si="20"/>
        <v>0</v>
      </c>
      <c r="P292" s="62">
        <f t="shared" si="21"/>
        <v>0</v>
      </c>
      <c r="Q292" s="76">
        <f t="shared" si="21"/>
        <v>0</v>
      </c>
      <c r="R292" s="76">
        <f t="shared" si="21"/>
        <v>0</v>
      </c>
      <c r="S292" s="76">
        <f t="shared" si="21"/>
        <v>0</v>
      </c>
      <c r="T292" s="93">
        <f t="shared" si="22"/>
        <v>0</v>
      </c>
      <c r="U292" s="115"/>
    </row>
    <row r="293" spans="1:21" ht="18.75" customHeight="1">
      <c r="A293" s="10"/>
      <c r="B293" s="10"/>
      <c r="C293" s="10"/>
      <c r="D293" s="35" t="s">
        <v>75</v>
      </c>
      <c r="E293" s="35">
        <v>2217110945</v>
      </c>
      <c r="F293" s="62">
        <f>VLOOKUP(E293,'[1]R５許可・最大使用病床 '!$E$17:$Q$323,8)</f>
        <v>0</v>
      </c>
      <c r="G293" s="76">
        <f>VLOOKUP(E293,'[1]R５許可・最大使用病床 '!$E$17:$Q$323,9)</f>
        <v>9</v>
      </c>
      <c r="H293" s="76">
        <f>VLOOKUP(E293,'[1]R５許可・最大使用病床 '!$E$17:$Q$323,10)</f>
        <v>0</v>
      </c>
      <c r="I293" s="76">
        <f>VLOOKUP(E293,'[1]R５許可・最大使用病床 '!$E$17:$Q$323,11)</f>
        <v>0</v>
      </c>
      <c r="J293" s="93">
        <f t="shared" si="24"/>
        <v>9</v>
      </c>
      <c r="K293" s="62">
        <v>0</v>
      </c>
      <c r="L293" s="76">
        <v>9</v>
      </c>
      <c r="M293" s="76">
        <f>VLOOKUP(E293,'[1]R６許可・最大使用病床'!$E$17:$Q$320,10)</f>
        <v>0</v>
      </c>
      <c r="N293" s="76">
        <f>VLOOKUP(E293,'[1]R６許可・最大使用病床'!$E$17:$Q$320,11)</f>
        <v>0</v>
      </c>
      <c r="O293" s="93">
        <f t="shared" si="20"/>
        <v>9</v>
      </c>
      <c r="P293" s="62">
        <f t="shared" si="21"/>
        <v>0</v>
      </c>
      <c r="Q293" s="76">
        <f t="shared" si="21"/>
        <v>0</v>
      </c>
      <c r="R293" s="76">
        <f t="shared" si="21"/>
        <v>0</v>
      </c>
      <c r="S293" s="76">
        <f t="shared" si="21"/>
        <v>0</v>
      </c>
      <c r="T293" s="93">
        <f t="shared" si="22"/>
        <v>0</v>
      </c>
      <c r="U293" s="115"/>
    </row>
    <row r="294" spans="1:21" ht="18.75" customHeight="1">
      <c r="A294" s="10"/>
      <c r="B294" s="10"/>
      <c r="C294" s="10"/>
      <c r="D294" s="35" t="str">
        <f>VLOOKUP(E294,'[1]医療機関名（診療所）'!$A$2:$B$138,2)</f>
        <v>青沼眼科</v>
      </c>
      <c r="E294" s="35">
        <v>2217112123</v>
      </c>
      <c r="F294" s="62">
        <f>VLOOKUP(E294,'[1]R５許可・最大使用病床 '!$E$17:$Q$323,8)</f>
        <v>0</v>
      </c>
      <c r="G294" s="76">
        <f>VLOOKUP(E294,'[1]R５許可・最大使用病床 '!$E$17:$Q$323,9)</f>
        <v>3</v>
      </c>
      <c r="H294" s="76">
        <f>VLOOKUP(E294,'[1]R５許可・最大使用病床 '!$E$17:$Q$323,10)</f>
        <v>0</v>
      </c>
      <c r="I294" s="76">
        <f>VLOOKUP(E294,'[1]R５許可・最大使用病床 '!$E$17:$Q$323,11)</f>
        <v>0</v>
      </c>
      <c r="J294" s="93">
        <f t="shared" si="24"/>
        <v>3</v>
      </c>
      <c r="K294" s="62">
        <f>VLOOKUP(E294,'[1]R６許可・最大使用病床'!$E$17:$Q$320,8)</f>
        <v>0</v>
      </c>
      <c r="L294" s="76">
        <f>VLOOKUP(E294,'[1]R６許可・最大使用病床'!$E$17:$Q$320,9)</f>
        <v>3</v>
      </c>
      <c r="M294" s="76">
        <f>VLOOKUP(E294,'[1]R６許可・最大使用病床'!$E$17:$Q$320,10)</f>
        <v>0</v>
      </c>
      <c r="N294" s="76">
        <f>VLOOKUP(E294,'[1]R６許可・最大使用病床'!$E$17:$Q$320,11)</f>
        <v>0</v>
      </c>
      <c r="O294" s="93">
        <f t="shared" si="20"/>
        <v>3</v>
      </c>
      <c r="P294" s="62">
        <f t="shared" si="21"/>
        <v>0</v>
      </c>
      <c r="Q294" s="76">
        <f t="shared" si="21"/>
        <v>0</v>
      </c>
      <c r="R294" s="76">
        <f t="shared" si="21"/>
        <v>0</v>
      </c>
      <c r="S294" s="76">
        <f t="shared" si="21"/>
        <v>0</v>
      </c>
      <c r="T294" s="93">
        <f t="shared" si="22"/>
        <v>0</v>
      </c>
      <c r="U294" s="115"/>
    </row>
    <row r="295" spans="1:21" ht="18.75" customHeight="1">
      <c r="A295" s="10"/>
      <c r="B295" s="10"/>
      <c r="C295" s="10"/>
      <c r="D295" s="35" t="str">
        <f>VLOOKUP(E295,'[1]医療機関名（診療所）'!$A$2:$B$138,2)</f>
        <v>石垣内科医院</v>
      </c>
      <c r="E295" s="35">
        <v>2217111695</v>
      </c>
      <c r="F295" s="62">
        <f>VLOOKUP(E295,'[1]R５許可・最大使用病床 '!$E$17:$Q$323,8)</f>
        <v>0</v>
      </c>
      <c r="G295" s="76">
        <f>VLOOKUP(E295,'[1]R５許可・最大使用病床 '!$E$17:$Q$323,9)</f>
        <v>0</v>
      </c>
      <c r="H295" s="76">
        <f>VLOOKUP(E295,'[1]R５許可・最大使用病床 '!$E$17:$Q$323,10)</f>
        <v>0</v>
      </c>
      <c r="I295" s="76">
        <f>VLOOKUP(E295,'[1]R５許可・最大使用病床 '!$E$17:$Q$323,11)</f>
        <v>0</v>
      </c>
      <c r="J295" s="93">
        <f t="shared" si="24"/>
        <v>0</v>
      </c>
      <c r="K295" s="62">
        <f>VLOOKUP(E295,'[1]R６許可・最大使用病床'!$E$17:$Q$320,8)</f>
        <v>0</v>
      </c>
      <c r="L295" s="76">
        <f>VLOOKUP(E295,'[1]R６許可・最大使用病床'!$E$17:$Q$320,9)</f>
        <v>0</v>
      </c>
      <c r="M295" s="76">
        <f>VLOOKUP(E295,'[1]R６許可・最大使用病床'!$E$17:$Q$320,10)</f>
        <v>0</v>
      </c>
      <c r="N295" s="76">
        <f>VLOOKUP(E295,'[1]R６許可・最大使用病床'!$E$17:$Q$320,11)</f>
        <v>0</v>
      </c>
      <c r="O295" s="93">
        <f t="shared" si="20"/>
        <v>0</v>
      </c>
      <c r="P295" s="62">
        <f t="shared" si="21"/>
        <v>0</v>
      </c>
      <c r="Q295" s="76">
        <f t="shared" si="21"/>
        <v>0</v>
      </c>
      <c r="R295" s="76">
        <f t="shared" si="21"/>
        <v>0</v>
      </c>
      <c r="S295" s="76">
        <f t="shared" si="21"/>
        <v>0</v>
      </c>
      <c r="T295" s="93">
        <f t="shared" si="22"/>
        <v>0</v>
      </c>
      <c r="U295" s="115"/>
    </row>
    <row r="296" spans="1:21" ht="18.75" customHeight="1">
      <c r="A296" s="10"/>
      <c r="B296" s="10"/>
      <c r="C296" s="10"/>
      <c r="D296" s="35" t="str">
        <f>VLOOKUP(E296,'[1]医療機関名（診療所）'!$A$2:$B$138,2)</f>
        <v>ピュアレディースクリニック</v>
      </c>
      <c r="E296" s="35">
        <v>2217210141</v>
      </c>
      <c r="F296" s="62">
        <f>VLOOKUP(E296,'[1]R５許可・最大使用病床 '!$E$17:$Q$323,8)</f>
        <v>0</v>
      </c>
      <c r="G296" s="76">
        <f>VLOOKUP(E296,'[1]R５許可・最大使用病床 '!$E$17:$Q$323,9)</f>
        <v>9</v>
      </c>
      <c r="H296" s="76">
        <f>VLOOKUP(E296,'[1]R５許可・最大使用病床 '!$E$17:$Q$323,10)</f>
        <v>0</v>
      </c>
      <c r="I296" s="76">
        <f>VLOOKUP(E296,'[1]R５許可・最大使用病床 '!$E$17:$Q$323,11)</f>
        <v>0</v>
      </c>
      <c r="J296" s="93">
        <f t="shared" si="24"/>
        <v>9</v>
      </c>
      <c r="K296" s="62">
        <f>VLOOKUP(E296,'[1]R６許可・最大使用病床'!$E$17:$Q$320,8)</f>
        <v>0</v>
      </c>
      <c r="L296" s="76">
        <f>VLOOKUP(E296,'[1]R６許可・最大使用病床'!$E$17:$Q$320,9)</f>
        <v>10</v>
      </c>
      <c r="M296" s="76">
        <f>VLOOKUP(E296,'[1]R６許可・最大使用病床'!$E$17:$Q$320,10)</f>
        <v>0</v>
      </c>
      <c r="N296" s="76">
        <f>VLOOKUP(E296,'[1]R６許可・最大使用病床'!$E$17:$Q$320,11)</f>
        <v>0</v>
      </c>
      <c r="O296" s="93">
        <f t="shared" si="20"/>
        <v>10</v>
      </c>
      <c r="P296" s="62">
        <f t="shared" si="21"/>
        <v>0</v>
      </c>
      <c r="Q296" s="76">
        <f t="shared" si="21"/>
        <v>1</v>
      </c>
      <c r="R296" s="76">
        <f t="shared" si="21"/>
        <v>0</v>
      </c>
      <c r="S296" s="76">
        <f t="shared" si="21"/>
        <v>0</v>
      </c>
      <c r="T296" s="93">
        <f t="shared" si="22"/>
        <v>1</v>
      </c>
      <c r="U296" s="115"/>
    </row>
    <row r="297" spans="1:21" ht="18.75" customHeight="1">
      <c r="A297" s="10"/>
      <c r="B297" s="10"/>
      <c r="C297" s="10"/>
      <c r="D297" s="35" t="str">
        <f>VLOOKUP(E297,'[1]医療機関名（診療所）'!$A$2:$B$138,2)</f>
        <v>志都呂クリニック</v>
      </c>
      <c r="E297" s="35">
        <v>2217111109</v>
      </c>
      <c r="F297" s="62">
        <f>VLOOKUP(E297,'[1]R５許可・最大使用病床 '!$E$17:$Q$323,8)</f>
        <v>0</v>
      </c>
      <c r="G297" s="76">
        <f>VLOOKUP(E297,'[1]R５許可・最大使用病床 '!$E$17:$Q$323,9)</f>
        <v>0</v>
      </c>
      <c r="H297" s="76">
        <f>VLOOKUP(E297,'[1]R５許可・最大使用病床 '!$E$17:$Q$323,10)</f>
        <v>0</v>
      </c>
      <c r="I297" s="76">
        <f>VLOOKUP(E297,'[1]R５許可・最大使用病床 '!$E$17:$Q$323,11)</f>
        <v>0</v>
      </c>
      <c r="J297" s="93">
        <f t="shared" si="24"/>
        <v>0</v>
      </c>
      <c r="K297" s="62">
        <f>VLOOKUP(E297,'[1]R６許可・最大使用病床'!$E$17:$Q$320,8)</f>
        <v>0</v>
      </c>
      <c r="L297" s="76">
        <f>VLOOKUP(E297,'[1]R６許可・最大使用病床'!$E$17:$Q$320,9)</f>
        <v>0</v>
      </c>
      <c r="M297" s="76">
        <f>VLOOKUP(E297,'[1]R６許可・最大使用病床'!$E$17:$Q$320,10)</f>
        <v>0</v>
      </c>
      <c r="N297" s="76">
        <f>VLOOKUP(E297,'[1]R６許可・最大使用病床'!$E$17:$Q$320,11)</f>
        <v>0</v>
      </c>
      <c r="O297" s="93">
        <f t="shared" si="20"/>
        <v>0</v>
      </c>
      <c r="P297" s="62">
        <f t="shared" si="21"/>
        <v>0</v>
      </c>
      <c r="Q297" s="76">
        <f t="shared" si="21"/>
        <v>0</v>
      </c>
      <c r="R297" s="76">
        <f t="shared" si="21"/>
        <v>0</v>
      </c>
      <c r="S297" s="76">
        <f t="shared" si="21"/>
        <v>0</v>
      </c>
      <c r="T297" s="93">
        <f t="shared" si="22"/>
        <v>0</v>
      </c>
      <c r="U297" s="115"/>
    </row>
    <row r="298" spans="1:21" ht="18.75" customHeight="1">
      <c r="A298" s="10"/>
      <c r="B298" s="10"/>
      <c r="C298" s="10"/>
      <c r="D298" s="35" t="str">
        <f>VLOOKUP(E298,'[1]医療機関名（診療所）'!$A$2:$B$138,2)</f>
        <v>医療法人社団新風会 丸山クリニック</v>
      </c>
      <c r="E298" s="35">
        <v>2217111596</v>
      </c>
      <c r="F298" s="62">
        <f>VLOOKUP(E298,'[1]R５許可・最大使用病床 '!$E$17:$Q$323,8)</f>
        <v>0</v>
      </c>
      <c r="G298" s="76">
        <f>VLOOKUP(E298,'[1]R５許可・最大使用病床 '!$E$17:$Q$323,9)</f>
        <v>0</v>
      </c>
      <c r="H298" s="76">
        <f>VLOOKUP(E298,'[1]R５許可・最大使用病床 '!$E$17:$Q$323,10)</f>
        <v>0</v>
      </c>
      <c r="I298" s="76">
        <f>VLOOKUP(E298,'[1]R５許可・最大使用病床 '!$E$17:$Q$323,11)</f>
        <v>8</v>
      </c>
      <c r="J298" s="93">
        <f t="shared" si="24"/>
        <v>8</v>
      </c>
      <c r="K298" s="62">
        <f>VLOOKUP(E298,'[1]R６許可・最大使用病床'!$E$17:$Q$320,8)</f>
        <v>0</v>
      </c>
      <c r="L298" s="76">
        <f>VLOOKUP(E298,'[1]R６許可・最大使用病床'!$E$17:$Q$320,9)</f>
        <v>0</v>
      </c>
      <c r="M298" s="76">
        <f>VLOOKUP(E298,'[1]R６許可・最大使用病床'!$E$17:$Q$320,10)</f>
        <v>0</v>
      </c>
      <c r="N298" s="76">
        <f>VLOOKUP(E298,'[1]R６許可・最大使用病床'!$E$17:$Q$320,11)</f>
        <v>0</v>
      </c>
      <c r="O298" s="93">
        <f t="shared" si="20"/>
        <v>0</v>
      </c>
      <c r="P298" s="62">
        <f t="shared" si="21"/>
        <v>0</v>
      </c>
      <c r="Q298" s="76">
        <f t="shared" si="21"/>
        <v>0</v>
      </c>
      <c r="R298" s="76">
        <f t="shared" si="21"/>
        <v>0</v>
      </c>
      <c r="S298" s="76">
        <f t="shared" si="21"/>
        <v>-8</v>
      </c>
      <c r="T298" s="93">
        <f t="shared" si="22"/>
        <v>-8</v>
      </c>
      <c r="U298" s="115"/>
    </row>
    <row r="299" spans="1:21" ht="18.75" customHeight="1">
      <c r="A299" s="10"/>
      <c r="B299" s="10"/>
      <c r="C299" s="10"/>
      <c r="D299" s="44" t="str">
        <f>VLOOKUP(E299,'[1]医療機関名（診療所）'!$A$2:$B$138,2)</f>
        <v>社会福祉法人聖隷福祉事業団聖隷予防検診センター</v>
      </c>
      <c r="E299" s="35">
        <v>2217111604</v>
      </c>
      <c r="F299" s="62">
        <f>VLOOKUP(E299,'[1]R５許可・最大使用病床 '!$E$17:$Q$323,8)</f>
        <v>0</v>
      </c>
      <c r="G299" s="76">
        <f>VLOOKUP(E299,'[1]R５許可・最大使用病床 '!$E$17:$Q$323,9)</f>
        <v>0</v>
      </c>
      <c r="H299" s="76">
        <f>VLOOKUP(E299,'[1]R５許可・最大使用病床 '!$E$17:$Q$323,10)</f>
        <v>0</v>
      </c>
      <c r="I299" s="76">
        <f>VLOOKUP(E299,'[1]R５許可・最大使用病床 '!$E$17:$Q$323,11)</f>
        <v>0</v>
      </c>
      <c r="J299" s="93">
        <f t="shared" si="24"/>
        <v>0</v>
      </c>
      <c r="K299" s="62">
        <f>VLOOKUP(E299,'[1]R６許可・最大使用病床'!$E$17:$Q$320,8)</f>
        <v>0</v>
      </c>
      <c r="L299" s="76">
        <f>VLOOKUP(E299,'[1]R６許可・最大使用病床'!$E$17:$Q$320,9)</f>
        <v>0</v>
      </c>
      <c r="M299" s="76">
        <f>VLOOKUP(E299,'[1]R６許可・最大使用病床'!$E$17:$Q$320,10)</f>
        <v>0</v>
      </c>
      <c r="N299" s="76">
        <f>VLOOKUP(E299,'[1]R６許可・最大使用病床'!$E$17:$Q$320,11)</f>
        <v>0</v>
      </c>
      <c r="O299" s="93">
        <f t="shared" si="20"/>
        <v>0</v>
      </c>
      <c r="P299" s="62">
        <f t="shared" si="21"/>
        <v>0</v>
      </c>
      <c r="Q299" s="76">
        <f t="shared" si="21"/>
        <v>0</v>
      </c>
      <c r="R299" s="76">
        <f t="shared" si="21"/>
        <v>0</v>
      </c>
      <c r="S299" s="76">
        <f t="shared" si="21"/>
        <v>0</v>
      </c>
      <c r="T299" s="93">
        <f t="shared" si="22"/>
        <v>0</v>
      </c>
      <c r="U299" s="115"/>
    </row>
    <row r="300" spans="1:21" ht="18.75" customHeight="1">
      <c r="A300" s="10"/>
      <c r="B300" s="10"/>
      <c r="C300" s="10"/>
      <c r="D300" s="44" t="str">
        <f>VLOOKUP(E300,'[1]医療機関名（診療所）'!$A$2:$B$138,2)</f>
        <v>医療法人社団真愛かおり会 こぼり整形外科クリニック</v>
      </c>
      <c r="E300" s="35">
        <v>2217210075</v>
      </c>
      <c r="F300" s="62">
        <f>VLOOKUP(E300,'[1]R５許可・最大使用病床 '!$E$17:$Q$323,8)</f>
        <v>0</v>
      </c>
      <c r="G300" s="76">
        <f>VLOOKUP(E300,'[1]R５許可・最大使用病床 '!$E$17:$Q$323,9)</f>
        <v>8</v>
      </c>
      <c r="H300" s="76">
        <f>VLOOKUP(E300,'[1]R５許可・最大使用病床 '!$E$17:$Q$323,10)</f>
        <v>0</v>
      </c>
      <c r="I300" s="76">
        <f>VLOOKUP(E300,'[1]R５許可・最大使用病床 '!$E$17:$Q$323,11)</f>
        <v>0</v>
      </c>
      <c r="J300" s="93">
        <f t="shared" si="24"/>
        <v>8</v>
      </c>
      <c r="K300" s="62">
        <f>VLOOKUP(E300,'[1]R６許可・最大使用病床'!$E$17:$Q$320,8)</f>
        <v>0</v>
      </c>
      <c r="L300" s="76">
        <f>VLOOKUP(E300,'[1]R６許可・最大使用病床'!$E$17:$Q$320,9)</f>
        <v>8</v>
      </c>
      <c r="M300" s="76">
        <f>VLOOKUP(E300,'[1]R６許可・最大使用病床'!$E$17:$Q$320,10)</f>
        <v>0</v>
      </c>
      <c r="N300" s="76">
        <f>VLOOKUP(E300,'[1]R６許可・最大使用病床'!$E$17:$Q$320,11)</f>
        <v>0</v>
      </c>
      <c r="O300" s="93">
        <f t="shared" si="20"/>
        <v>8</v>
      </c>
      <c r="P300" s="62">
        <f t="shared" si="21"/>
        <v>0</v>
      </c>
      <c r="Q300" s="76">
        <f t="shared" si="21"/>
        <v>0</v>
      </c>
      <c r="R300" s="76">
        <f t="shared" si="21"/>
        <v>0</v>
      </c>
      <c r="S300" s="76">
        <f t="shared" si="21"/>
        <v>0</v>
      </c>
      <c r="T300" s="93">
        <f t="shared" si="22"/>
        <v>0</v>
      </c>
      <c r="U300" s="115"/>
    </row>
    <row r="301" spans="1:21" ht="18.75" customHeight="1">
      <c r="A301" s="10"/>
      <c r="B301" s="10"/>
      <c r="C301" s="10"/>
      <c r="D301" s="44" t="str">
        <f>VLOOKUP(E301,'[1]医療機関名（診療所）'!$A$2:$B$138,2)</f>
        <v>医療法人精粋会 細江クリニック</v>
      </c>
      <c r="E301" s="35">
        <v>2218110241</v>
      </c>
      <c r="F301" s="62">
        <f>VLOOKUP(E301,'[1]R５許可・最大使用病床 '!$E$17:$Q$323,8)</f>
        <v>0</v>
      </c>
      <c r="G301" s="76">
        <f>VLOOKUP(E301,'[1]R５許可・最大使用病床 '!$E$17:$Q$323,9)</f>
        <v>0</v>
      </c>
      <c r="H301" s="76">
        <f>VLOOKUP(E301,'[1]R５許可・最大使用病床 '!$E$17:$Q$323,10)</f>
        <v>0</v>
      </c>
      <c r="I301" s="76">
        <f>VLOOKUP(E301,'[1]R５許可・最大使用病床 '!$E$17:$Q$323,11)</f>
        <v>0</v>
      </c>
      <c r="J301" s="93">
        <f t="shared" si="24"/>
        <v>0</v>
      </c>
      <c r="K301" s="62">
        <f>VLOOKUP(E301,'[1]R６許可・最大使用病床'!$E$17:$Q$320,8)</f>
        <v>0</v>
      </c>
      <c r="L301" s="76">
        <f>VLOOKUP(E301,'[1]R６許可・最大使用病床'!$E$17:$Q$320,9)</f>
        <v>0</v>
      </c>
      <c r="M301" s="76">
        <f>VLOOKUP(E301,'[1]R６許可・最大使用病床'!$E$17:$Q$320,10)</f>
        <v>0</v>
      </c>
      <c r="N301" s="76">
        <f>VLOOKUP(E301,'[1]R６許可・最大使用病床'!$E$17:$Q$320,11)</f>
        <v>0</v>
      </c>
      <c r="O301" s="93">
        <f t="shared" si="20"/>
        <v>0</v>
      </c>
      <c r="P301" s="62">
        <f t="shared" si="21"/>
        <v>0</v>
      </c>
      <c r="Q301" s="76">
        <f t="shared" si="21"/>
        <v>0</v>
      </c>
      <c r="R301" s="76">
        <f t="shared" si="21"/>
        <v>0</v>
      </c>
      <c r="S301" s="76">
        <f t="shared" si="21"/>
        <v>0</v>
      </c>
      <c r="T301" s="93">
        <f t="shared" si="22"/>
        <v>0</v>
      </c>
      <c r="U301" s="115"/>
    </row>
    <row r="302" spans="1:21" ht="18.75" customHeight="1">
      <c r="A302" s="10"/>
      <c r="B302" s="10"/>
      <c r="C302" s="10"/>
      <c r="D302" s="44" t="str">
        <f>VLOOKUP(E302,'[1]医療機関名（診療所）'!$A$2:$B$138,2)</f>
        <v>賛育産婦人科医院</v>
      </c>
      <c r="E302" s="35">
        <v>2217105721</v>
      </c>
      <c r="F302" s="62">
        <f>VLOOKUP(E302,'[1]R５許可・最大使用病床 '!$E$17:$Q$323,8)</f>
        <v>0</v>
      </c>
      <c r="G302" s="76">
        <f>VLOOKUP(E302,'[1]R５許可・最大使用病床 '!$E$17:$Q$323,9)</f>
        <v>14</v>
      </c>
      <c r="H302" s="76">
        <f>VLOOKUP(E302,'[1]R５許可・最大使用病床 '!$E$17:$Q$323,10)</f>
        <v>0</v>
      </c>
      <c r="I302" s="76">
        <f>VLOOKUP(E302,'[1]R５許可・最大使用病床 '!$E$17:$Q$323,11)</f>
        <v>0</v>
      </c>
      <c r="J302" s="93">
        <f t="shared" si="24"/>
        <v>14</v>
      </c>
      <c r="K302" s="62">
        <f>VLOOKUP(E302,'[1]R６許可・最大使用病床'!$E$17:$Q$320,8)</f>
        <v>0</v>
      </c>
      <c r="L302" s="76">
        <f>VLOOKUP(E302,'[1]R６許可・最大使用病床'!$E$17:$Q$320,9)</f>
        <v>0</v>
      </c>
      <c r="M302" s="76">
        <f>VLOOKUP(E302,'[1]R６許可・最大使用病床'!$E$17:$Q$320,10)</f>
        <v>0</v>
      </c>
      <c r="N302" s="76">
        <f>VLOOKUP(E302,'[1]R６許可・最大使用病床'!$E$17:$Q$320,11)</f>
        <v>0</v>
      </c>
      <c r="O302" s="93">
        <f t="shared" si="20"/>
        <v>0</v>
      </c>
      <c r="P302" s="62">
        <f t="shared" si="21"/>
        <v>0</v>
      </c>
      <c r="Q302" s="76">
        <f t="shared" si="21"/>
        <v>-14</v>
      </c>
      <c r="R302" s="76">
        <f t="shared" si="21"/>
        <v>0</v>
      </c>
      <c r="S302" s="76">
        <f t="shared" si="21"/>
        <v>0</v>
      </c>
      <c r="T302" s="93">
        <f t="shared" si="22"/>
        <v>-14</v>
      </c>
      <c r="U302" s="115"/>
    </row>
    <row r="303" spans="1:21" ht="18.75" customHeight="1">
      <c r="A303" s="10"/>
      <c r="B303" s="10"/>
      <c r="C303" s="10"/>
      <c r="D303" s="44" t="str">
        <f>VLOOKUP(E303,'[1]医療機関名（診療所）'!$A$2:$B$138,2)</f>
        <v>医療法人社団気賀渥美医院</v>
      </c>
      <c r="E303" s="35">
        <v>2218110134</v>
      </c>
      <c r="F303" s="62">
        <f>VLOOKUP(E303,'[1]R５許可・最大使用病床 '!$E$17:$Q$323,8)</f>
        <v>0</v>
      </c>
      <c r="G303" s="76">
        <f>VLOOKUP(E303,'[1]R５許可・最大使用病床 '!$E$17:$Q$323,9)</f>
        <v>0</v>
      </c>
      <c r="H303" s="76">
        <f>VLOOKUP(E303,'[1]R５許可・最大使用病床 '!$E$17:$Q$323,10)</f>
        <v>0</v>
      </c>
      <c r="I303" s="76">
        <f>VLOOKUP(E303,'[1]R５許可・最大使用病床 '!$E$17:$Q$323,11)</f>
        <v>0</v>
      </c>
      <c r="J303" s="93">
        <f t="shared" si="24"/>
        <v>0</v>
      </c>
      <c r="K303" s="62">
        <f>VLOOKUP(E303,'[1]R６許可・最大使用病床'!$E$17:$Q$320,8)</f>
        <v>0</v>
      </c>
      <c r="L303" s="76">
        <f>VLOOKUP(E303,'[1]R６許可・最大使用病床'!$E$17:$Q$320,9)</f>
        <v>0</v>
      </c>
      <c r="M303" s="76">
        <f>VLOOKUP(E303,'[1]R６許可・最大使用病床'!$E$17:$Q$320,10)</f>
        <v>0</v>
      </c>
      <c r="N303" s="76">
        <f>VLOOKUP(E303,'[1]R６許可・最大使用病床'!$E$17:$Q$320,11)</f>
        <v>0</v>
      </c>
      <c r="O303" s="93">
        <f t="shared" si="20"/>
        <v>0</v>
      </c>
      <c r="P303" s="62">
        <f t="shared" si="21"/>
        <v>0</v>
      </c>
      <c r="Q303" s="76">
        <f t="shared" si="21"/>
        <v>0</v>
      </c>
      <c r="R303" s="76">
        <f t="shared" si="21"/>
        <v>0</v>
      </c>
      <c r="S303" s="76">
        <f t="shared" si="21"/>
        <v>0</v>
      </c>
      <c r="T303" s="93">
        <f t="shared" si="22"/>
        <v>0</v>
      </c>
      <c r="U303" s="115"/>
    </row>
    <row r="304" spans="1:21" ht="18.75" customHeight="1">
      <c r="A304" s="10"/>
      <c r="B304" s="10"/>
      <c r="C304" s="10"/>
      <c r="D304" s="45" t="str">
        <f>VLOOKUP(E304,'[1]医療機関名（診療所）'!$A$2:$B$138,2)</f>
        <v>木村産科・婦人科</v>
      </c>
      <c r="E304" s="36">
        <v>2217210844</v>
      </c>
      <c r="F304" s="58">
        <f>VLOOKUP(E304,'[1]R５許可・最大使用病床 '!$E$17:$Q$323,8)</f>
        <v>0</v>
      </c>
      <c r="G304" s="72">
        <f>VLOOKUP(E304,'[1]R５許可・最大使用病床 '!$E$17:$Q$323,9)</f>
        <v>17</v>
      </c>
      <c r="H304" s="72">
        <f>VLOOKUP(E304,'[1]R５許可・最大使用病床 '!$E$17:$Q$323,10)</f>
        <v>0</v>
      </c>
      <c r="I304" s="72">
        <f>VLOOKUP(E304,'[1]R５許可・最大使用病床 '!$E$17:$Q$323,11)</f>
        <v>0</v>
      </c>
      <c r="J304" s="89">
        <f t="shared" si="24"/>
        <v>17</v>
      </c>
      <c r="K304" s="58">
        <f>VLOOKUP(E304,'[1]R６許可・最大使用病床'!$E$17:$Q$320,8)</f>
        <v>0</v>
      </c>
      <c r="L304" s="72">
        <f>VLOOKUP(E304,'[1]R６許可・最大使用病床'!$E$17:$Q$320,9)</f>
        <v>17</v>
      </c>
      <c r="M304" s="72">
        <f>VLOOKUP(E304,'[1]R６許可・最大使用病床'!$E$17:$Q$320,10)</f>
        <v>0</v>
      </c>
      <c r="N304" s="72">
        <f>VLOOKUP(E304,'[1]R６許可・最大使用病床'!$E$17:$Q$320,11)</f>
        <v>0</v>
      </c>
      <c r="O304" s="89">
        <f t="shared" si="20"/>
        <v>17</v>
      </c>
      <c r="P304" s="58">
        <f t="shared" si="21"/>
        <v>0</v>
      </c>
      <c r="Q304" s="72">
        <f t="shared" si="21"/>
        <v>0</v>
      </c>
      <c r="R304" s="72">
        <f t="shared" si="21"/>
        <v>0</v>
      </c>
      <c r="S304" s="72">
        <f t="shared" si="21"/>
        <v>0</v>
      </c>
      <c r="T304" s="89">
        <f t="shared" si="22"/>
        <v>0</v>
      </c>
      <c r="U304" s="115"/>
    </row>
    <row r="305" spans="1:21" ht="18.75" customHeight="1">
      <c r="A305" s="10"/>
      <c r="B305" s="10"/>
      <c r="C305" s="12" t="s">
        <v>66</v>
      </c>
      <c r="D305" s="34" t="str">
        <f>VLOOKUP(E305,'[1]医療機関名（診療所）'!$A$2:$B$138,2)</f>
        <v>さとうクリニック</v>
      </c>
      <c r="E305" s="34">
        <v>2218310338</v>
      </c>
      <c r="F305" s="59">
        <f>VLOOKUP(E305,'[1]R５許可・最大使用病床 '!$E$17:$Q$323,8)</f>
        <v>0</v>
      </c>
      <c r="G305" s="73">
        <f>VLOOKUP(E305,'[1]R５許可・最大使用病床 '!$E$17:$Q$323,9)</f>
        <v>0</v>
      </c>
      <c r="H305" s="73">
        <f>VLOOKUP(E305,'[1]R５許可・最大使用病床 '!$E$17:$Q$323,10)</f>
        <v>0</v>
      </c>
      <c r="I305" s="73">
        <f>VLOOKUP(E305,'[1]R５許可・最大使用病床 '!$E$17:$Q$323,11)</f>
        <v>0</v>
      </c>
      <c r="J305" s="88">
        <f t="shared" si="24"/>
        <v>0</v>
      </c>
      <c r="K305" s="59">
        <f>VLOOKUP(E305,'[1]R６許可・最大使用病床'!$E$17:$Q$320,8)</f>
        <v>0</v>
      </c>
      <c r="L305" s="73">
        <f>VLOOKUP(E305,'[1]R６許可・最大使用病床'!$E$17:$Q$320,9)</f>
        <v>0</v>
      </c>
      <c r="M305" s="73">
        <f>VLOOKUP(E305,'[1]R６許可・最大使用病床'!$E$17:$Q$320,10)</f>
        <v>0</v>
      </c>
      <c r="N305" s="73">
        <f>VLOOKUP(E305,'[1]R６許可・最大使用病床'!$E$17:$Q$320,11)</f>
        <v>0</v>
      </c>
      <c r="O305" s="88">
        <f t="shared" si="20"/>
        <v>0</v>
      </c>
      <c r="P305" s="59">
        <f t="shared" si="21"/>
        <v>0</v>
      </c>
      <c r="Q305" s="73">
        <f t="shared" si="21"/>
        <v>0</v>
      </c>
      <c r="R305" s="73">
        <f t="shared" si="21"/>
        <v>0</v>
      </c>
      <c r="S305" s="73">
        <f t="shared" si="21"/>
        <v>0</v>
      </c>
      <c r="T305" s="88">
        <f t="shared" si="22"/>
        <v>0</v>
      </c>
      <c r="U305" s="115"/>
    </row>
    <row r="306" spans="1:21" ht="18.75" customHeight="1">
      <c r="A306" s="10"/>
      <c r="B306" s="10"/>
      <c r="C306" s="10"/>
      <c r="D306" s="35" t="str">
        <f>VLOOKUP(E306,'[1]医療機関名（診療所）'!$A$2:$B$138,2)</f>
        <v>宮口こんどうクリニック</v>
      </c>
      <c r="E306" s="35">
        <v>2218310098</v>
      </c>
      <c r="F306" s="62">
        <f>VLOOKUP(E306,'[1]R５許可・最大使用病床 '!$E$17:$Q$323,8)</f>
        <v>0</v>
      </c>
      <c r="G306" s="76">
        <f>VLOOKUP(E306,'[1]R５許可・最大使用病床 '!$E$17:$Q$323,9)</f>
        <v>0</v>
      </c>
      <c r="H306" s="76">
        <f>VLOOKUP(E306,'[1]R５許可・最大使用病床 '!$E$17:$Q$323,10)</f>
        <v>0</v>
      </c>
      <c r="I306" s="76">
        <f>VLOOKUP(E306,'[1]R５許可・最大使用病床 '!$E$17:$Q$323,11)</f>
        <v>0</v>
      </c>
      <c r="J306" s="93">
        <f t="shared" si="24"/>
        <v>0</v>
      </c>
      <c r="K306" s="62">
        <f>VLOOKUP(E306,'[1]R６許可・最大使用病床'!$E$17:$Q$320,8)</f>
        <v>0</v>
      </c>
      <c r="L306" s="76">
        <f>VLOOKUP(E306,'[1]R６許可・最大使用病床'!$E$17:$Q$320,9)</f>
        <v>0</v>
      </c>
      <c r="M306" s="76">
        <f>VLOOKUP(E306,'[1]R６許可・最大使用病床'!$E$17:$Q$320,10)</f>
        <v>0</v>
      </c>
      <c r="N306" s="76">
        <f>VLOOKUP(E306,'[1]R６許可・最大使用病床'!$E$17:$Q$320,11)</f>
        <v>0</v>
      </c>
      <c r="O306" s="93">
        <f t="shared" si="20"/>
        <v>0</v>
      </c>
      <c r="P306" s="62">
        <f t="shared" si="21"/>
        <v>0</v>
      </c>
      <c r="Q306" s="76">
        <f t="shared" si="21"/>
        <v>0</v>
      </c>
      <c r="R306" s="76">
        <f t="shared" si="21"/>
        <v>0</v>
      </c>
      <c r="S306" s="76">
        <f t="shared" si="21"/>
        <v>0</v>
      </c>
      <c r="T306" s="93">
        <f t="shared" si="22"/>
        <v>0</v>
      </c>
      <c r="U306" s="115"/>
    </row>
    <row r="307" spans="1:21" ht="18.75" customHeight="1">
      <c r="A307" s="10"/>
      <c r="B307" s="10"/>
      <c r="C307" s="10"/>
      <c r="D307" s="35" t="str">
        <f>VLOOKUP(E307,'[1]医療機関名（診療所）'!$A$2:$B$138,2)</f>
        <v>西坂整形外科</v>
      </c>
      <c r="E307" s="35">
        <v>2218310247</v>
      </c>
      <c r="F307" s="62">
        <f>VLOOKUP(E307,'[1]R５許可・最大使用病床 '!$E$17:$Q$323,8)</f>
        <v>0</v>
      </c>
      <c r="G307" s="76">
        <f>VLOOKUP(E307,'[1]R５許可・最大使用病床 '!$E$17:$Q$323,9)</f>
        <v>19</v>
      </c>
      <c r="H307" s="76">
        <f>VLOOKUP(E307,'[1]R５許可・最大使用病床 '!$E$17:$Q$323,10)</f>
        <v>0</v>
      </c>
      <c r="I307" s="76">
        <f>VLOOKUP(E307,'[1]R５許可・最大使用病床 '!$E$17:$Q$323,11)</f>
        <v>0</v>
      </c>
      <c r="J307" s="93">
        <f t="shared" si="24"/>
        <v>19</v>
      </c>
      <c r="K307" s="62">
        <f>VLOOKUP(E307,'[1]R６許可・最大使用病床'!$E$17:$Q$320,8)</f>
        <v>0</v>
      </c>
      <c r="L307" s="76">
        <f>VLOOKUP(E307,'[1]R６許可・最大使用病床'!$E$17:$Q$320,9)</f>
        <v>0</v>
      </c>
      <c r="M307" s="76">
        <f>VLOOKUP(E307,'[1]R６許可・最大使用病床'!$E$17:$Q$320,10)</f>
        <v>2</v>
      </c>
      <c r="N307" s="76">
        <f>VLOOKUP(E307,'[1]R６許可・最大使用病床'!$E$17:$Q$320,11)</f>
        <v>0</v>
      </c>
      <c r="O307" s="93">
        <f t="shared" si="20"/>
        <v>2</v>
      </c>
      <c r="P307" s="62">
        <f t="shared" si="21"/>
        <v>0</v>
      </c>
      <c r="Q307" s="76">
        <f t="shared" si="21"/>
        <v>-19</v>
      </c>
      <c r="R307" s="76">
        <f t="shared" si="21"/>
        <v>2</v>
      </c>
      <c r="S307" s="76">
        <f t="shared" si="21"/>
        <v>0</v>
      </c>
      <c r="T307" s="93">
        <f t="shared" si="22"/>
        <v>-17</v>
      </c>
      <c r="U307" s="115"/>
    </row>
    <row r="308" spans="1:21" ht="18.75" customHeight="1">
      <c r="A308" s="10"/>
      <c r="B308" s="10"/>
      <c r="C308" s="10"/>
      <c r="D308" s="35" t="str">
        <f>VLOOKUP(E308,'[1]医療機関名（診療所）'!$A$2:$B$138,2)</f>
        <v>石井第一産科婦人科クリニック</v>
      </c>
      <c r="E308" s="35">
        <v>2218310114</v>
      </c>
      <c r="F308" s="62">
        <f>VLOOKUP(E308,'[1]R５許可・最大使用病床 '!$E$17:$Q$323,8)</f>
        <v>0</v>
      </c>
      <c r="G308" s="76">
        <f>VLOOKUP(E308,'[1]R５許可・最大使用病床 '!$E$17:$Q$323,9)</f>
        <v>14</v>
      </c>
      <c r="H308" s="76">
        <f>VLOOKUP(E308,'[1]R５許可・最大使用病床 '!$E$17:$Q$323,10)</f>
        <v>0</v>
      </c>
      <c r="I308" s="76">
        <f>VLOOKUP(E308,'[1]R５許可・最大使用病床 '!$E$17:$Q$323,11)</f>
        <v>0</v>
      </c>
      <c r="J308" s="93">
        <f t="shared" si="24"/>
        <v>14</v>
      </c>
      <c r="K308" s="62">
        <f>VLOOKUP(E308,'[1]R６許可・最大使用病床'!$E$17:$Q$320,8)</f>
        <v>0</v>
      </c>
      <c r="L308" s="76">
        <f>VLOOKUP(E308,'[1]R６許可・最大使用病床'!$E$17:$Q$320,9)</f>
        <v>1</v>
      </c>
      <c r="M308" s="76">
        <f>VLOOKUP(E308,'[1]R６許可・最大使用病床'!$E$17:$Q$320,10)</f>
        <v>0</v>
      </c>
      <c r="N308" s="76">
        <f>VLOOKUP(E308,'[1]R６許可・最大使用病床'!$E$17:$Q$320,11)</f>
        <v>0</v>
      </c>
      <c r="O308" s="93">
        <f t="shared" si="20"/>
        <v>1</v>
      </c>
      <c r="P308" s="62">
        <f t="shared" si="21"/>
        <v>0</v>
      </c>
      <c r="Q308" s="76">
        <f t="shared" si="21"/>
        <v>-13</v>
      </c>
      <c r="R308" s="76">
        <f t="shared" si="21"/>
        <v>0</v>
      </c>
      <c r="S308" s="76">
        <f t="shared" si="21"/>
        <v>0</v>
      </c>
      <c r="T308" s="93">
        <f t="shared" si="22"/>
        <v>-13</v>
      </c>
      <c r="U308" s="115"/>
    </row>
    <row r="309" spans="1:21" ht="18.75" customHeight="1">
      <c r="A309" s="10"/>
      <c r="B309" s="10"/>
      <c r="C309" s="10"/>
      <c r="D309" s="35" t="str">
        <f>VLOOKUP(E309,'[1]医療機関名（診療所）'!$A$2:$B$138,2)</f>
        <v>浜名クリニック</v>
      </c>
      <c r="E309" s="35">
        <v>2218310320</v>
      </c>
      <c r="F309" s="62">
        <f>VLOOKUP(E309,'[1]R５許可・最大使用病床 '!$E$17:$Q$323,8)</f>
        <v>0</v>
      </c>
      <c r="G309" s="76">
        <f>VLOOKUP(E309,'[1]R５許可・最大使用病床 '!$E$17:$Q$323,9)</f>
        <v>0</v>
      </c>
      <c r="H309" s="76">
        <f>VLOOKUP(E309,'[1]R５許可・最大使用病床 '!$E$17:$Q$323,10)</f>
        <v>0</v>
      </c>
      <c r="I309" s="76">
        <f>VLOOKUP(E309,'[1]R５許可・最大使用病床 '!$E$17:$Q$323,11)</f>
        <v>0</v>
      </c>
      <c r="J309" s="93">
        <f t="shared" si="24"/>
        <v>0</v>
      </c>
      <c r="K309" s="62">
        <f>VLOOKUP(E309,'[1]R６許可・最大使用病床'!$E$17:$Q$320,8)</f>
        <v>0</v>
      </c>
      <c r="L309" s="76">
        <f>VLOOKUP(E309,'[1]R６許可・最大使用病床'!$E$17:$Q$320,9)</f>
        <v>0</v>
      </c>
      <c r="M309" s="76">
        <f>VLOOKUP(E309,'[1]R６許可・最大使用病床'!$E$17:$Q$320,10)</f>
        <v>0</v>
      </c>
      <c r="N309" s="76">
        <f>VLOOKUP(E309,'[1]R６許可・最大使用病床'!$E$17:$Q$320,11)</f>
        <v>0</v>
      </c>
      <c r="O309" s="93">
        <f t="shared" si="20"/>
        <v>0</v>
      </c>
      <c r="P309" s="62">
        <f t="shared" si="21"/>
        <v>0</v>
      </c>
      <c r="Q309" s="76">
        <f t="shared" si="21"/>
        <v>0</v>
      </c>
      <c r="R309" s="76">
        <f t="shared" si="21"/>
        <v>0</v>
      </c>
      <c r="S309" s="76">
        <f t="shared" si="21"/>
        <v>0</v>
      </c>
      <c r="T309" s="93">
        <f t="shared" si="22"/>
        <v>0</v>
      </c>
      <c r="U309" s="115"/>
    </row>
    <row r="310" spans="1:21" ht="18.75" customHeight="1">
      <c r="A310" s="10"/>
      <c r="B310" s="10"/>
      <c r="C310" s="10"/>
      <c r="D310" s="29" t="str">
        <f>VLOOKUP(E310,'[1]医療機関名（診療所）'!$A$2:$B$138,2)</f>
        <v>服部医院</v>
      </c>
      <c r="E310" s="29">
        <v>2218300537</v>
      </c>
      <c r="F310" s="63">
        <f>VLOOKUP(E310,'[1]R５許可・最大使用病床 '!$E$17:$Q$323,8)</f>
        <v>0</v>
      </c>
      <c r="G310" s="78">
        <f>VLOOKUP(E310,'[1]R５許可・最大使用病床 '!$E$17:$Q$323,9)</f>
        <v>0</v>
      </c>
      <c r="H310" s="78">
        <f>VLOOKUP(E310,'[1]R５許可・最大使用病床 '!$E$17:$Q$323,10)</f>
        <v>0</v>
      </c>
      <c r="I310" s="78">
        <f>VLOOKUP(E310,'[1]R５許可・最大使用病床 '!$E$17:$Q$323,11)</f>
        <v>0</v>
      </c>
      <c r="J310" s="87">
        <f t="shared" si="24"/>
        <v>0</v>
      </c>
      <c r="K310" s="63">
        <f>VLOOKUP(E310,'[1]R６許可・最大使用病床'!$E$17:$Q$320,8)</f>
        <v>0</v>
      </c>
      <c r="L310" s="78">
        <f>VLOOKUP(E310,'[1]R６許可・最大使用病床'!$E$17:$Q$320,9)</f>
        <v>0</v>
      </c>
      <c r="M310" s="78">
        <f>VLOOKUP(E310,'[1]R６許可・最大使用病床'!$E$17:$Q$320,10)</f>
        <v>0</v>
      </c>
      <c r="N310" s="78">
        <f>VLOOKUP(E310,'[1]R６許可・最大使用病床'!$E$17:$Q$320,11)</f>
        <v>0</v>
      </c>
      <c r="O310" s="87">
        <f t="shared" si="20"/>
        <v>0</v>
      </c>
      <c r="P310" s="63">
        <f t="shared" si="21"/>
        <v>0</v>
      </c>
      <c r="Q310" s="78">
        <f t="shared" si="21"/>
        <v>0</v>
      </c>
      <c r="R310" s="78">
        <f t="shared" si="21"/>
        <v>0</v>
      </c>
      <c r="S310" s="78">
        <f t="shared" si="21"/>
        <v>0</v>
      </c>
      <c r="T310" s="87">
        <f t="shared" si="22"/>
        <v>0</v>
      </c>
      <c r="U310" s="115"/>
    </row>
    <row r="311" spans="1:21" ht="18.75" customHeight="1">
      <c r="A311" s="10"/>
      <c r="B311" s="10"/>
      <c r="C311" s="10"/>
      <c r="D311" s="36" t="str">
        <f>VLOOKUP(E311,'[1]医療機関名（診療所）'!$A$2:$B$138,2)</f>
        <v>ことみレディースクリニック</v>
      </c>
      <c r="E311" s="53">
        <v>2217201918</v>
      </c>
      <c r="F311" s="67">
        <f>VLOOKUP(E311,'[1]R５許可・最大使用病床 '!$E$17:$Q$323,8)</f>
        <v>0</v>
      </c>
      <c r="G311" s="82">
        <f>VLOOKUP(E311,'[1]R５許可・最大使用病床 '!$E$17:$Q$323,9)</f>
        <v>14</v>
      </c>
      <c r="H311" s="82">
        <f>VLOOKUP(E311,'[1]R５許可・最大使用病床 '!$E$17:$Q$323,10)</f>
        <v>0</v>
      </c>
      <c r="I311" s="82">
        <f>VLOOKUP(E311,'[1]R５許可・最大使用病床 '!$E$17:$Q$323,11)</f>
        <v>0</v>
      </c>
      <c r="J311" s="97">
        <f t="shared" si="24"/>
        <v>14</v>
      </c>
      <c r="K311" s="67">
        <f>VLOOKUP(E311,'[1]R６許可・最大使用病床'!$E$17:$Q$320,8)</f>
        <v>0</v>
      </c>
      <c r="L311" s="82">
        <f>VLOOKUP(E311,'[1]R６許可・最大使用病床'!$E$17:$Q$320,9)</f>
        <v>14</v>
      </c>
      <c r="M311" s="82">
        <f>VLOOKUP(E311,'[1]R６許可・最大使用病床'!$E$17:$Q$320,10)</f>
        <v>0</v>
      </c>
      <c r="N311" s="82">
        <f>VLOOKUP(E311,'[1]R６許可・最大使用病床'!$E$17:$Q$320,11)</f>
        <v>0</v>
      </c>
      <c r="O311" s="89">
        <f t="shared" si="20"/>
        <v>14</v>
      </c>
      <c r="P311" s="58">
        <f t="shared" si="21"/>
        <v>0</v>
      </c>
      <c r="Q311" s="72">
        <f t="shared" si="21"/>
        <v>0</v>
      </c>
      <c r="R311" s="72">
        <f t="shared" si="21"/>
        <v>0</v>
      </c>
      <c r="S311" s="72">
        <f t="shared" si="21"/>
        <v>0</v>
      </c>
      <c r="T311" s="89">
        <f t="shared" si="22"/>
        <v>0</v>
      </c>
      <c r="U311" s="115"/>
    </row>
    <row r="312" spans="1:21" ht="18.75" customHeight="1">
      <c r="A312" s="10"/>
      <c r="B312" s="10"/>
      <c r="C312" s="12" t="s">
        <v>67</v>
      </c>
      <c r="D312" s="34" t="str">
        <f>VLOOKUP(E312,'[1]医療機関名（診療所）'!$A$2:$B$138,2)</f>
        <v>天竜厚生会診療所</v>
      </c>
      <c r="E312" s="28">
        <v>2216510038</v>
      </c>
      <c r="F312" s="57">
        <f>VLOOKUP(E312,'[1]R５許可・最大使用病床 '!$E$17:$Q$323,8)</f>
        <v>0</v>
      </c>
      <c r="G312" s="71">
        <f>VLOOKUP(E312,'[1]R５許可・最大使用病床 '!$E$17:$Q$323,9)</f>
        <v>19</v>
      </c>
      <c r="H312" s="71">
        <f>VLOOKUP(E312,'[1]R５許可・最大使用病床 '!$E$17:$Q$323,10)</f>
        <v>0</v>
      </c>
      <c r="I312" s="71">
        <f>VLOOKUP(E312,'[1]R５許可・最大使用病床 '!$E$17:$Q$323,11)</f>
        <v>0</v>
      </c>
      <c r="J312" s="86">
        <f t="shared" si="24"/>
        <v>19</v>
      </c>
      <c r="K312" s="57">
        <f>VLOOKUP(E312,'[1]R６許可・最大使用病床'!$E$17:$Q$320,8)</f>
        <v>0</v>
      </c>
      <c r="L312" s="71">
        <f>VLOOKUP(E312,'[1]R６許可・最大使用病床'!$E$17:$Q$320,9)</f>
        <v>19</v>
      </c>
      <c r="M312" s="71">
        <f>VLOOKUP(E312,'[1]R６許可・最大使用病床'!$E$17:$Q$320,10)</f>
        <v>0</v>
      </c>
      <c r="N312" s="71">
        <f>VLOOKUP(E312,'[1]R６許可・最大使用病床'!$E$17:$Q$320,11)</f>
        <v>0</v>
      </c>
      <c r="O312" s="88">
        <f t="shared" si="20"/>
        <v>19</v>
      </c>
      <c r="P312" s="59">
        <f t="shared" si="21"/>
        <v>0</v>
      </c>
      <c r="Q312" s="73">
        <f t="shared" si="21"/>
        <v>0</v>
      </c>
      <c r="R312" s="73">
        <f t="shared" si="21"/>
        <v>0</v>
      </c>
      <c r="S312" s="73">
        <f t="shared" si="21"/>
        <v>0</v>
      </c>
      <c r="T312" s="88">
        <f t="shared" si="22"/>
        <v>0</v>
      </c>
      <c r="U312" s="115"/>
    </row>
    <row r="313" spans="1:21" ht="18.75" customHeight="1">
      <c r="A313" s="10"/>
      <c r="B313" s="10"/>
      <c r="C313" s="10"/>
      <c r="D313" s="38" t="s">
        <v>76</v>
      </c>
      <c r="E313" s="38">
        <v>2217210554</v>
      </c>
      <c r="F313" s="58">
        <f>VLOOKUP(E313,'[1]R５許可・最大使用病床 '!$E$17:$Q$323,8)</f>
        <v>0</v>
      </c>
      <c r="G313" s="72">
        <f>VLOOKUP(E313,'[1]R５許可・最大使用病床 '!$E$17:$Q$323,9)</f>
        <v>0</v>
      </c>
      <c r="H313" s="72">
        <f>VLOOKUP(E313,'[1]R５許可・最大使用病床 '!$E$17:$Q$323,10)</f>
        <v>0</v>
      </c>
      <c r="I313" s="72">
        <f>VLOOKUP(E313,'[1]R５許可・最大使用病床 '!$E$17:$Q$323,11)</f>
        <v>17</v>
      </c>
      <c r="J313" s="89">
        <f t="shared" si="24"/>
        <v>17</v>
      </c>
      <c r="K313" s="99">
        <v>0</v>
      </c>
      <c r="L313" s="101">
        <v>0</v>
      </c>
      <c r="M313" s="101">
        <v>0</v>
      </c>
      <c r="N313" s="101">
        <v>0</v>
      </c>
      <c r="O313" s="103">
        <f t="shared" si="20"/>
        <v>0</v>
      </c>
      <c r="P313" s="58">
        <f t="shared" si="21"/>
        <v>0</v>
      </c>
      <c r="Q313" s="72">
        <f t="shared" si="21"/>
        <v>0</v>
      </c>
      <c r="R313" s="72">
        <f t="shared" si="21"/>
        <v>0</v>
      </c>
      <c r="S313" s="72">
        <f t="shared" si="21"/>
        <v>-17</v>
      </c>
      <c r="T313" s="89">
        <f t="shared" si="22"/>
        <v>-17</v>
      </c>
      <c r="U313" s="115"/>
    </row>
    <row r="314" spans="1:21" ht="18.75" customHeight="1">
      <c r="A314" s="10"/>
      <c r="B314" s="15" t="s">
        <v>2</v>
      </c>
      <c r="C314" s="20"/>
      <c r="D314" s="33"/>
      <c r="E314" s="50"/>
      <c r="F314" s="61">
        <f>SUM(F283:F313)</f>
        <v>0</v>
      </c>
      <c r="G314" s="75">
        <f>SUM(G283:G313)</f>
        <v>159</v>
      </c>
      <c r="H314" s="75">
        <f>SUM(H283:H313)</f>
        <v>31</v>
      </c>
      <c r="I314" s="75">
        <f>SUM(I283:I313)</f>
        <v>31</v>
      </c>
      <c r="J314" s="92">
        <f t="shared" si="24"/>
        <v>221</v>
      </c>
      <c r="K314" s="61">
        <f>SUM(K283:K313)</f>
        <v>0</v>
      </c>
      <c r="L314" s="75">
        <f>SUM(L283:L313)</f>
        <v>94</v>
      </c>
      <c r="M314" s="75">
        <f>SUM(M283:M313)</f>
        <v>32</v>
      </c>
      <c r="N314" s="75">
        <f>SUM(N283:N313)</f>
        <v>19</v>
      </c>
      <c r="O314" s="92">
        <f t="shared" si="20"/>
        <v>145</v>
      </c>
      <c r="P314" s="61">
        <f t="shared" si="21"/>
        <v>0</v>
      </c>
      <c r="Q314" s="75">
        <f t="shared" si="21"/>
        <v>-65</v>
      </c>
      <c r="R314" s="75">
        <f t="shared" si="21"/>
        <v>1</v>
      </c>
      <c r="S314" s="75">
        <f t="shared" si="21"/>
        <v>-12</v>
      </c>
      <c r="T314" s="92">
        <f t="shared" si="22"/>
        <v>-76</v>
      </c>
      <c r="U314" s="115"/>
    </row>
    <row r="315" spans="1:21" ht="18.75" customHeight="1">
      <c r="A315" s="11" t="s">
        <v>31</v>
      </c>
      <c r="B315" s="16"/>
      <c r="C315" s="16"/>
      <c r="D315" s="37"/>
      <c r="E315" s="51"/>
      <c r="F315" s="64">
        <f>F282+F314</f>
        <v>1953</v>
      </c>
      <c r="G315" s="77">
        <f>G282+G314</f>
        <v>2170</v>
      </c>
      <c r="H315" s="77">
        <f>H282+H314</f>
        <v>880</v>
      </c>
      <c r="I315" s="77">
        <f>I282+I314</f>
        <v>1642</v>
      </c>
      <c r="J315" s="94">
        <f t="shared" si="24"/>
        <v>6645</v>
      </c>
      <c r="K315" s="64">
        <f>K282+K314</f>
        <v>2010</v>
      </c>
      <c r="L315" s="77">
        <f>L282+L314</f>
        <v>2062</v>
      </c>
      <c r="M315" s="77">
        <f>M282+M314</f>
        <v>872</v>
      </c>
      <c r="N315" s="77">
        <f>N282+N314</f>
        <v>1575</v>
      </c>
      <c r="O315" s="94">
        <f t="shared" si="20"/>
        <v>6519</v>
      </c>
      <c r="P315" s="64">
        <f t="shared" si="21"/>
        <v>57</v>
      </c>
      <c r="Q315" s="77">
        <f t="shared" si="21"/>
        <v>-108</v>
      </c>
      <c r="R315" s="77">
        <f t="shared" si="21"/>
        <v>-8</v>
      </c>
      <c r="S315" s="77">
        <f t="shared" si="21"/>
        <v>-67</v>
      </c>
      <c r="T315" s="94">
        <f t="shared" si="22"/>
        <v>-126</v>
      </c>
      <c r="U315" s="115"/>
    </row>
    <row r="316" spans="1:21" ht="18.75" customHeight="1">
      <c r="A316" s="13" t="s">
        <v>32</v>
      </c>
      <c r="B316" s="18"/>
      <c r="C316" s="18"/>
      <c r="D316" s="46"/>
      <c r="E316" s="54"/>
      <c r="F316" s="68">
        <f>F22+F37+F115+F149+F195+F222+F254+F315</f>
        <v>4865</v>
      </c>
      <c r="G316" s="83">
        <f>G22+G37+G115+G149+G195+G222+G254+G315</f>
        <v>11238</v>
      </c>
      <c r="H316" s="83">
        <f>H22+H37+H115+H149+H195+H222+H254+H315</f>
        <v>4577</v>
      </c>
      <c r="I316" s="83">
        <f>I22+I37+I115+I149+I195+I222+I254+I315</f>
        <v>7358</v>
      </c>
      <c r="J316" s="98">
        <f t="shared" si="24"/>
        <v>28038</v>
      </c>
      <c r="K316" s="68">
        <f>K22+K37+K115+K149+K195+K222+K254+K315</f>
        <v>5022</v>
      </c>
      <c r="L316" s="83">
        <f>L22+L37+L115+L149+L195+L222+L254+L315</f>
        <v>10727</v>
      </c>
      <c r="M316" s="83">
        <f>M22+M37+M115+M149+M195+M222+M254+M315</f>
        <v>4832</v>
      </c>
      <c r="N316" s="83">
        <f>N22+N37+N115+N149+N195+N222+N254+N315</f>
        <v>6931</v>
      </c>
      <c r="O316" s="98">
        <f t="shared" si="20"/>
        <v>27512</v>
      </c>
      <c r="P316" s="68">
        <f t="shared" si="21"/>
        <v>157</v>
      </c>
      <c r="Q316" s="83">
        <f t="shared" si="21"/>
        <v>-511</v>
      </c>
      <c r="R316" s="83">
        <f t="shared" si="21"/>
        <v>255</v>
      </c>
      <c r="S316" s="83">
        <f t="shared" si="21"/>
        <v>-427</v>
      </c>
      <c r="T316" s="98">
        <f t="shared" si="22"/>
        <v>-526</v>
      </c>
      <c r="U316" s="115"/>
    </row>
    <row r="317" spans="1:21" ht="18.75" customHeight="1"/>
    <row r="318" spans="1:21" ht="18.75" customHeight="1"/>
    <row r="319" spans="1:21" ht="18.75" customHeight="1"/>
    <row r="320" spans="1:21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</sheetData>
  <autoFilter ref="A9:W316"/>
  <mergeCells count="1">
    <mergeCell ref="C243:C248"/>
  </mergeCells>
  <phoneticPr fontId="2"/>
  <dataValidations count="1">
    <dataValidation type="list" allowBlank="1" showDropDown="0" showInputMessage="1" showErrorMessage="1" sqref="V10:V313">
      <formula1>$V$3:$V$6</formula1>
    </dataValidation>
  </dataValidations>
  <pageMargins left="0.51181102362204722" right="0" top="0.47244094488188981" bottom="0" header="0.51181102362204722" footer="0.51181102362204722"/>
  <pageSetup paperSize="9" scale="39" fitToWidth="1" fitToHeight="0" orientation="portrait" usePrinterDefaults="1" horizontalDpi="65533" r:id="rId1"/>
  <headerFooter alignWithMargins="0">
    <oddFooter>&amp;C&amp;P</oddFooter>
  </headerFooter>
  <colBreaks count="1" manualBreakCount="1">
    <brk id="22" max="326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R５・R６増減 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宮川　直貴</dc:creator>
  <cp:lastModifiedBy>宮川　直貴</cp:lastModifiedBy>
  <dcterms:created xsi:type="dcterms:W3CDTF">2025-10-02T01:40:41Z</dcterms:created>
  <dcterms:modified xsi:type="dcterms:W3CDTF">2025-10-02T01:55:01Z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2025-10-02T01:55:01Z</vt:filetime>
  </property>
</Properties>
</file>