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af-sv-v001\spvolume\賀茂農林事務所\作業用\2025年度\04_農村計画課\009_事業計画\22_新規_南伊豆町_手石・湊\☆法手続き\★土地計画事業計画書\"/>
    </mc:Choice>
  </mc:AlternateContent>
  <xr:revisionPtr revIDLastSave="0" documentId="13_ncr:1_{C4026D98-11CB-4BEE-BB43-7BEDB674A25B}" xr6:coauthVersionLast="47" xr6:coauthVersionMax="47" xr10:uidLastSave="{00000000-0000-0000-0000-000000000000}"/>
  <bookViews>
    <workbookView xWindow="1950" yWindow="1950" windowWidth="21600" windowHeight="11400" tabRatio="776" activeTab="6" xr2:uid="{00000000-000D-0000-FFFF-FFFF00000000}"/>
  </bookViews>
  <sheets>
    <sheet name="表紙" sheetId="91" r:id="rId1"/>
    <sheet name="目次" sheetId="96" r:id="rId2"/>
    <sheet name="第1章 第2章" sheetId="40" r:id="rId3"/>
    <sheet name="第3章 1節" sheetId="99" r:id="rId4"/>
    <sheet name="第3章 2節～4節" sheetId="97" r:id="rId5"/>
    <sheet name="第3章 5節 1～3" sheetId="98" r:id="rId6"/>
    <sheet name="第3章 4" sheetId="94" r:id="rId7"/>
    <sheet name="第3章 5、6節" sheetId="95" r:id="rId8"/>
    <sheet name="第4章 1節、2節" sheetId="100" r:id="rId9"/>
    <sheet name="第4章 2節～10節" sheetId="101" r:id="rId10"/>
    <sheet name="第5章～第8章" sheetId="102" r:id="rId11"/>
    <sheet name="第9章～第13章" sheetId="105" r:id="rId12"/>
    <sheet name="計画一般図" sheetId="106" r:id="rId13"/>
    <sheet name="計画平面図" sheetId="107" r:id="rId14"/>
    <sheet name="土地利用計画図" sheetId="108" r:id="rId15"/>
  </sheets>
  <externalReferences>
    <externalReference r:id="rId16"/>
  </externalReferences>
  <definedNames>
    <definedName name="_xlnm.Print_Area" localSheetId="13">計画平面図!$A$1:$BU$36</definedName>
    <definedName name="_xlnm.Print_Area" localSheetId="2">'第1章 第2章'!$A$1:$DD$25</definedName>
    <definedName name="_xlnm.Print_Area" localSheetId="3">'第3章 1節'!$A$1:$AL$28</definedName>
    <definedName name="_xlnm.Print_Area" localSheetId="4">'第3章 2節～4節'!$A$1:$BO$236</definedName>
    <definedName name="_xlnm.Print_Area" localSheetId="6">'第3章 4'!$A$1:$CZ$27</definedName>
    <definedName name="_xlnm.Print_Area" localSheetId="7">'第3章 5、6節'!$A$1:$U$31</definedName>
    <definedName name="_xlnm.Print_Area" localSheetId="5">'第3章 5節 1～3'!$A$1:$AD$55</definedName>
    <definedName name="_xlnm.Print_Area" localSheetId="8">'第4章 1節、2節'!$A$1:$DD$36</definedName>
    <definedName name="_xlnm.Print_Area" localSheetId="9">'第4章 2節～10節'!$A$1:$DD$440</definedName>
    <definedName name="_xlnm.Print_Area" localSheetId="10">'第5章～第8章'!$A$1:$DD$323</definedName>
    <definedName name="_xlnm.Print_Area" localSheetId="11">'第9章～第13章'!$A$1:$DD$141</definedName>
    <definedName name="_xlnm.Print_Area" localSheetId="14">土地利用計画図!$A$1:$BL$36</definedName>
    <definedName name="_xlnm.Print_Area" localSheetId="0">表紙!$A$1:$DD$24</definedName>
    <definedName name="_xlnm.Print_Area" localSheetId="1">目次!$A$1:$DD$89</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N40" i="101" l="1"/>
  <c r="CR227" i="101" l="1"/>
  <c r="BR66" i="101"/>
  <c r="CB66" i="101" s="1"/>
  <c r="CB65" i="101"/>
  <c r="AO56" i="101"/>
  <c r="CC44" i="101"/>
  <c r="CJ44" i="101"/>
  <c r="Z56" i="101"/>
  <c r="BI46" i="101"/>
  <c r="CJ46" i="101" s="1"/>
  <c r="AJ46" i="101"/>
  <c r="CC46" i="101" s="1"/>
  <c r="BI44" i="101"/>
  <c r="AJ44" i="101"/>
  <c r="BI42" i="101"/>
  <c r="CJ42" i="101" s="1"/>
  <c r="BI48" i="101"/>
  <c r="CJ48" i="101" s="1"/>
  <c r="BS46" i="101" l="1"/>
  <c r="BN46" i="101"/>
  <c r="BX46" i="101" s="1"/>
  <c r="BS44" i="101"/>
  <c r="BN44" i="101"/>
  <c r="BX44" i="101" s="1"/>
  <c r="AF6" i="94" l="1"/>
  <c r="AC102" i="97"/>
  <c r="AL99" i="97"/>
  <c r="AL102" i="97" s="1"/>
  <c r="AI99" i="97"/>
  <c r="AI102" i="97" s="1"/>
  <c r="AF102" i="97"/>
  <c r="BC33" i="100" l="1"/>
  <c r="P59" i="95"/>
  <c r="O59" i="95"/>
  <c r="N59" i="95"/>
  <c r="Z57" i="95"/>
  <c r="X57" i="95"/>
  <c r="W57" i="95"/>
  <c r="V57" i="95"/>
  <c r="U57" i="95"/>
  <c r="T57" i="95"/>
  <c r="S57" i="95"/>
  <c r="R57" i="95"/>
  <c r="Q57" i="95"/>
  <c r="O57" i="95"/>
  <c r="N57" i="95"/>
  <c r="M57" i="95"/>
  <c r="L57" i="95"/>
  <c r="K57" i="95"/>
  <c r="J57" i="95"/>
  <c r="I57" i="95"/>
  <c r="G57" i="95"/>
  <c r="F57" i="95"/>
  <c r="E57" i="95"/>
  <c r="D57" i="95"/>
  <c r="C57" i="95"/>
  <c r="H54" i="95"/>
  <c r="H53" i="95"/>
  <c r="B53" i="95"/>
  <c r="P52" i="95"/>
  <c r="P57" i="95" s="1"/>
  <c r="Z49" i="95"/>
  <c r="X49" i="95"/>
  <c r="W49" i="95"/>
  <c r="V49" i="95"/>
  <c r="V60" i="95" s="1"/>
  <c r="O8" i="95" s="1"/>
  <c r="U49" i="95"/>
  <c r="T49" i="95"/>
  <c r="T60" i="95" s="1"/>
  <c r="S49" i="95"/>
  <c r="S60" i="95" s="1"/>
  <c r="R49" i="95"/>
  <c r="Q49" i="95"/>
  <c r="P49" i="95"/>
  <c r="O49" i="95"/>
  <c r="N49" i="95"/>
  <c r="N60" i="95" s="1"/>
  <c r="I12" i="95" s="1"/>
  <c r="M49" i="95"/>
  <c r="L49" i="95"/>
  <c r="K49" i="95"/>
  <c r="K60" i="95" s="1"/>
  <c r="F14" i="95" s="1"/>
  <c r="J49" i="95"/>
  <c r="J60" i="95" s="1"/>
  <c r="F12" i="95" s="1"/>
  <c r="I49" i="95"/>
  <c r="H49" i="95"/>
  <c r="G49" i="95"/>
  <c r="F49" i="95"/>
  <c r="E49" i="95"/>
  <c r="E60" i="95" s="1"/>
  <c r="C12" i="95" s="1"/>
  <c r="D49" i="95"/>
  <c r="C49" i="95"/>
  <c r="Z41" i="95"/>
  <c r="Z61" i="95" s="1"/>
  <c r="P12" i="95" s="1"/>
  <c r="Y41" i="95"/>
  <c r="X41" i="95"/>
  <c r="W41" i="95"/>
  <c r="V41" i="95"/>
  <c r="V61" i="95" s="1"/>
  <c r="P8" i="95" s="1"/>
  <c r="U41" i="95"/>
  <c r="T41" i="95"/>
  <c r="S41" i="95"/>
  <c r="S61" i="95" s="1"/>
  <c r="R41" i="95"/>
  <c r="Q41" i="95"/>
  <c r="O41" i="95"/>
  <c r="N41" i="95"/>
  <c r="N61" i="95" s="1"/>
  <c r="J12" i="95" s="1"/>
  <c r="M41" i="95"/>
  <c r="M61" i="95" s="1"/>
  <c r="J10" i="95" s="1"/>
  <c r="L41" i="95"/>
  <c r="K41" i="95"/>
  <c r="K61" i="95" s="1"/>
  <c r="G14" i="95" s="1"/>
  <c r="J41" i="95"/>
  <c r="J61" i="95" s="1"/>
  <c r="G12" i="95" s="1"/>
  <c r="I41" i="95"/>
  <c r="F41" i="95"/>
  <c r="F61" i="95" s="1"/>
  <c r="D14" i="95" s="1"/>
  <c r="E41" i="95"/>
  <c r="E61" i="95" s="1"/>
  <c r="D12" i="95" s="1"/>
  <c r="D41" i="95"/>
  <c r="D61" i="95" s="1"/>
  <c r="D10" i="95" s="1"/>
  <c r="C41" i="95"/>
  <c r="C61" i="95" s="1"/>
  <c r="D8" i="95" s="1"/>
  <c r="P36" i="95"/>
  <c r="P41" i="95" s="1"/>
  <c r="H36" i="95"/>
  <c r="H41" i="95" s="1"/>
  <c r="G36" i="95"/>
  <c r="G41" i="95" s="1"/>
  <c r="M35" i="95"/>
  <c r="M43" i="95" s="1"/>
  <c r="L35" i="95"/>
  <c r="L43" i="95" s="1"/>
  <c r="N12" i="95"/>
  <c r="N10" i="95"/>
  <c r="N8" i="95"/>
  <c r="O6" i="95"/>
  <c r="L6" i="95"/>
  <c r="I6" i="95"/>
  <c r="F6" i="95"/>
  <c r="X19" i="94"/>
  <c r="X20" i="94" s="1"/>
  <c r="CB20" i="94" s="1"/>
  <c r="CB18" i="94"/>
  <c r="AF18" i="94"/>
  <c r="CB17" i="94"/>
  <c r="AF17" i="94"/>
  <c r="CB16" i="94"/>
  <c r="AF16" i="94"/>
  <c r="X14" i="94"/>
  <c r="X15" i="94" s="1"/>
  <c r="CB15" i="94" s="1"/>
  <c r="CB13" i="94"/>
  <c r="AF13" i="94"/>
  <c r="CB12" i="94"/>
  <c r="AF12" i="94"/>
  <c r="CB11" i="94"/>
  <c r="AF11" i="94"/>
  <c r="X8" i="94"/>
  <c r="CB7" i="94"/>
  <c r="CB6" i="94"/>
  <c r="X47" i="98"/>
  <c r="F13" i="98"/>
  <c r="AQ26" i="98"/>
  <c r="AN26" i="98"/>
  <c r="AQ25" i="98"/>
  <c r="AN25" i="98"/>
  <c r="AQ24" i="98"/>
  <c r="AN24" i="98"/>
  <c r="AQ23" i="98"/>
  <c r="AN23" i="98"/>
  <c r="D13" i="98"/>
  <c r="AJ28" i="98"/>
  <c r="AL28" i="98" s="1"/>
  <c r="AG21" i="98"/>
  <c r="O61" i="95" l="1"/>
  <c r="J14" i="95" s="1"/>
  <c r="X61" i="95"/>
  <c r="P10" i="95" s="1"/>
  <c r="X60" i="95"/>
  <c r="O10" i="95" s="1"/>
  <c r="F60" i="95"/>
  <c r="C14" i="95" s="1"/>
  <c r="O60" i="95"/>
  <c r="I14" i="95" s="1"/>
  <c r="I61" i="95"/>
  <c r="G10" i="95" s="1"/>
  <c r="R61" i="95"/>
  <c r="R60" i="95"/>
  <c r="P60" i="95"/>
  <c r="C60" i="95"/>
  <c r="C8" i="95" s="1"/>
  <c r="D60" i="95"/>
  <c r="C10" i="95" s="1"/>
  <c r="L60" i="95"/>
  <c r="I8" i="95" s="1"/>
  <c r="L61" i="95"/>
  <c r="J8" i="95" s="1"/>
  <c r="U61" i="95"/>
  <c r="M60" i="95"/>
  <c r="I10" i="95" s="1"/>
  <c r="U60" i="95"/>
  <c r="I60" i="95"/>
  <c r="F10" i="95" s="1"/>
  <c r="Z60" i="95"/>
  <c r="O12" i="95" s="1"/>
  <c r="G61" i="95"/>
  <c r="D16" i="95" s="1"/>
  <c r="H57" i="95"/>
  <c r="H60" i="95" s="1"/>
  <c r="F8" i="95" s="1"/>
  <c r="P61" i="95"/>
  <c r="T61" i="95"/>
  <c r="G60" i="95"/>
  <c r="C16" i="95" s="1"/>
  <c r="L59" i="95"/>
  <c r="L51" i="95"/>
  <c r="M51" i="95"/>
  <c r="M59" i="95"/>
  <c r="H10" i="95" s="1"/>
  <c r="X21" i="94"/>
  <c r="X22" i="94" s="1"/>
  <c r="CB8" i="94"/>
  <c r="AQ27" i="98"/>
  <c r="H61" i="95" l="1"/>
  <c r="G8" i="95" s="1"/>
  <c r="CB21" i="94"/>
  <c r="AD14" i="97" l="1"/>
  <c r="AD15" i="97" s="1"/>
  <c r="BB14" i="97"/>
  <c r="BB15" i="97" s="1"/>
  <c r="U15" i="97"/>
  <c r="X15" i="97"/>
  <c r="AA15" i="97"/>
  <c r="AM15" i="97"/>
  <c r="AP15" i="97"/>
  <c r="AS15" i="97"/>
  <c r="AV15" i="97"/>
  <c r="AY15" i="97"/>
  <c r="AD16" i="97"/>
  <c r="BB16" i="97"/>
  <c r="O17" i="97"/>
  <c r="U17" i="97"/>
  <c r="X17" i="97"/>
  <c r="AA17" i="97"/>
  <c r="AG17" i="97"/>
  <c r="AJ17" i="97"/>
  <c r="AM17" i="97"/>
  <c r="AP17" i="97"/>
  <c r="AS17" i="97"/>
  <c r="AV17" i="97"/>
  <c r="AY17" i="97"/>
  <c r="BB17" i="97"/>
  <c r="O18" i="97"/>
  <c r="R18" i="97"/>
  <c r="R19" i="97" s="1"/>
  <c r="U18" i="97"/>
  <c r="U19" i="97" s="1"/>
  <c r="X18" i="97"/>
  <c r="AA18" i="97"/>
  <c r="AG18" i="97"/>
  <c r="AJ18" i="97"/>
  <c r="AM18" i="97"/>
  <c r="AP18" i="97"/>
  <c r="AP19" i="97" s="1"/>
  <c r="AS18" i="97"/>
  <c r="AS19" i="97" s="1"/>
  <c r="AV18" i="97"/>
  <c r="AV19" i="97" s="1"/>
  <c r="AY18" i="97"/>
  <c r="X19" i="97"/>
  <c r="AA19" i="97"/>
  <c r="AY19" i="97"/>
  <c r="A20" i="99"/>
  <c r="O15" i="97" l="1"/>
  <c r="AD18" i="97"/>
  <c r="AD19" i="97" s="1"/>
  <c r="AJ15" i="97"/>
  <c r="AG15" i="97"/>
  <c r="BB18" i="97"/>
  <c r="AD17" i="97"/>
  <c r="AM19" i="97"/>
  <c r="O19" i="97" l="1"/>
  <c r="AG19" i="97"/>
  <c r="AJ19" i="97"/>
  <c r="BB19" i="97"/>
  <c r="W227" i="101" l="1"/>
  <c r="AE265" i="101"/>
  <c r="X265" i="101"/>
  <c r="AL265" i="101" l="1"/>
  <c r="O265" i="101"/>
  <c r="BI40" i="101" l="1"/>
  <c r="AE56" i="101"/>
  <c r="AT48" i="101" l="1"/>
  <c r="AT46" i="101"/>
  <c r="AT42" i="101"/>
  <c r="AT40" i="101"/>
  <c r="AT56" i="101" s="1"/>
  <c r="AT44" i="101"/>
  <c r="AJ56" i="101"/>
  <c r="D28" i="98" l="1"/>
  <c r="E18" i="98"/>
  <c r="R28" i="98" l="1"/>
  <c r="Q28" i="98"/>
  <c r="P28" i="98"/>
  <c r="AA178" i="97"/>
  <c r="AA180" i="97" s="1"/>
  <c r="W260" i="101" l="1"/>
  <c r="E173" i="97" l="1"/>
  <c r="E159" i="97" l="1"/>
  <c r="E96" i="97"/>
  <c r="AJ48" i="101" l="1"/>
  <c r="CC48" i="101" s="1"/>
  <c r="BS48" i="101" l="1"/>
  <c r="T28" i="98"/>
  <c r="S28" i="98" l="1"/>
  <c r="U28" i="98" s="1"/>
  <c r="AL130" i="105" l="1"/>
  <c r="BW196" i="102"/>
  <c r="AP72" i="101"/>
  <c r="CB67" i="101"/>
  <c r="CB69" i="101"/>
  <c r="CB68" i="101"/>
  <c r="AS17" i="100"/>
  <c r="F18" i="98"/>
  <c r="AR73" i="97"/>
  <c r="CJ40" i="101" l="1"/>
  <c r="BJ130" i="105"/>
  <c r="CO128" i="105"/>
  <c r="E114" i="105"/>
  <c r="BN97" i="105"/>
  <c r="BN93" i="105"/>
  <c r="BN86" i="105"/>
  <c r="BG14" i="105"/>
  <c r="H304" i="102"/>
  <c r="E304" i="102"/>
  <c r="CE294" i="102"/>
  <c r="CK288" i="102"/>
  <c r="BL288" i="102"/>
  <c r="E225" i="102"/>
  <c r="F196" i="102"/>
  <c r="CP11" i="102"/>
  <c r="Q438" i="101"/>
  <c r="Q437" i="101"/>
  <c r="AL262" i="101"/>
  <c r="AE262" i="101"/>
  <c r="X262" i="101"/>
  <c r="AO253" i="101"/>
  <c r="CR229" i="101"/>
  <c r="CF229" i="101"/>
  <c r="BZ229" i="101"/>
  <c r="AO229" i="101"/>
  <c r="AI229" i="101"/>
  <c r="AC229" i="101"/>
  <c r="Q229" i="101"/>
  <c r="K229" i="101"/>
  <c r="AW180" i="101"/>
  <c r="AW179" i="101"/>
  <c r="AW178" i="101"/>
  <c r="AW177" i="101"/>
  <c r="AW176" i="101"/>
  <c r="CB64" i="101"/>
  <c r="BN48" i="101"/>
  <c r="BX48" i="101" s="1"/>
  <c r="AJ42" i="101"/>
  <c r="CC42" i="101" s="1"/>
  <c r="AJ40" i="101"/>
  <c r="CG35" i="100"/>
  <c r="CB35" i="100"/>
  <c r="BW35" i="100"/>
  <c r="BM35" i="100"/>
  <c r="BC35" i="100"/>
  <c r="AX35" i="100"/>
  <c r="AN35" i="100"/>
  <c r="CG34" i="100"/>
  <c r="CB34" i="100"/>
  <c r="BW34" i="100"/>
  <c r="BM34" i="100"/>
  <c r="BH34" i="100"/>
  <c r="BC34" i="100"/>
  <c r="AX34" i="100"/>
  <c r="AS34" i="100"/>
  <c r="AN34" i="100"/>
  <c r="BR32" i="100"/>
  <c r="BR34" i="100" s="1"/>
  <c r="CG17" i="100"/>
  <c r="CB17" i="100"/>
  <c r="BW17" i="100"/>
  <c r="BR17" i="100"/>
  <c r="BM17" i="100"/>
  <c r="BH17" i="100"/>
  <c r="AX17" i="100"/>
  <c r="AN17" i="100"/>
  <c r="AI17" i="100"/>
  <c r="BH35" i="100" s="1"/>
  <c r="AD17" i="100"/>
  <c r="Y17" i="100"/>
  <c r="G16" i="100"/>
  <c r="CL15" i="100"/>
  <c r="CL17" i="100" s="1"/>
  <c r="BC15" i="100"/>
  <c r="CL13" i="100"/>
  <c r="CG13" i="100"/>
  <c r="CB13" i="100"/>
  <c r="BW13" i="100"/>
  <c r="BR13" i="100"/>
  <c r="BM13" i="100"/>
  <c r="BH13" i="100"/>
  <c r="Y12" i="100"/>
  <c r="D7" i="101" s="1"/>
  <c r="M111" i="101" s="1"/>
  <c r="W52" i="98"/>
  <c r="V52" i="98"/>
  <c r="U52" i="98"/>
  <c r="T52" i="98"/>
  <c r="S52" i="98"/>
  <c r="R52" i="98"/>
  <c r="Q52" i="98"/>
  <c r="P52" i="98"/>
  <c r="K52" i="98"/>
  <c r="J52" i="98"/>
  <c r="I52" i="98"/>
  <c r="H52" i="98"/>
  <c r="G52" i="98"/>
  <c r="F52" i="98"/>
  <c r="B34" i="98"/>
  <c r="Z33" i="98"/>
  <c r="Y33" i="98"/>
  <c r="X33" i="98"/>
  <c r="O33" i="98"/>
  <c r="N33" i="98"/>
  <c r="M33" i="98"/>
  <c r="L33" i="98"/>
  <c r="K33" i="98"/>
  <c r="J33" i="98"/>
  <c r="I33" i="98"/>
  <c r="H33" i="98"/>
  <c r="G33" i="98"/>
  <c r="F33" i="98"/>
  <c r="E33" i="98"/>
  <c r="D33" i="98"/>
  <c r="B33" i="98"/>
  <c r="B32" i="98"/>
  <c r="B31" i="98"/>
  <c r="B30" i="98"/>
  <c r="B29" i="98"/>
  <c r="T33" i="98"/>
  <c r="R33" i="98"/>
  <c r="P33" i="98"/>
  <c r="R18" i="98"/>
  <c r="Q18" i="98"/>
  <c r="P18" i="98"/>
  <c r="O18" i="98"/>
  <c r="N18" i="98"/>
  <c r="M18" i="98"/>
  <c r="L18" i="98"/>
  <c r="K18" i="98"/>
  <c r="J18" i="98"/>
  <c r="I18" i="98"/>
  <c r="H18" i="98"/>
  <c r="G18" i="98"/>
  <c r="D18" i="98"/>
  <c r="F19" i="98" s="1"/>
  <c r="B13" i="98"/>
  <c r="B28" i="98" s="1"/>
  <c r="N195" i="97"/>
  <c r="AK164" i="97"/>
  <c r="AK166" i="97" s="1"/>
  <c r="AH164" i="97"/>
  <c r="AH166" i="97" s="1"/>
  <c r="AB164" i="97"/>
  <c r="AB166" i="97" s="1"/>
  <c r="Y164" i="97"/>
  <c r="Y166" i="97" s="1"/>
  <c r="V164" i="97"/>
  <c r="V166" i="97" s="1"/>
  <c r="AQ163" i="97"/>
  <c r="AQ162" i="97"/>
  <c r="AQ161" i="97"/>
  <c r="AN161" i="97"/>
  <c r="AQ160" i="97"/>
  <c r="AN160" i="97"/>
  <c r="AQ159" i="97"/>
  <c r="AN159" i="97"/>
  <c r="AM125" i="97"/>
  <c r="AH125" i="97"/>
  <c r="AC125" i="97"/>
  <c r="X125" i="97"/>
  <c r="S125" i="97"/>
  <c r="O125" i="97"/>
  <c r="T114" i="97"/>
  <c r="AL81" i="97"/>
  <c r="AF81" i="97"/>
  <c r="Z81" i="97"/>
  <c r="T81" i="97"/>
  <c r="AL80" i="97"/>
  <c r="AF80" i="97"/>
  <c r="Z80" i="97"/>
  <c r="T80" i="97"/>
  <c r="AL79" i="97"/>
  <c r="AF79" i="97"/>
  <c r="Z79" i="97"/>
  <c r="T79" i="97"/>
  <c r="AL78" i="97"/>
  <c r="AF78" i="97"/>
  <c r="Z78" i="97"/>
  <c r="T78" i="97"/>
  <c r="AL77" i="97"/>
  <c r="Z77" i="97"/>
  <c r="T77" i="97"/>
  <c r="AR76" i="97"/>
  <c r="AR75" i="97"/>
  <c r="AR80" i="97" s="1"/>
  <c r="AR74" i="97"/>
  <c r="AW69" i="97"/>
  <c r="AU66" i="97"/>
  <c r="AR66" i="97"/>
  <c r="AO66" i="97"/>
  <c r="AL66" i="97"/>
  <c r="AI66" i="97"/>
  <c r="AF66" i="97"/>
  <c r="AC66" i="97"/>
  <c r="Z66" i="97"/>
  <c r="W66" i="97"/>
  <c r="T66" i="97"/>
  <c r="Q66" i="97"/>
  <c r="AX65" i="97"/>
  <c r="AX63" i="97"/>
  <c r="I63" i="97"/>
  <c r="AZ58" i="97"/>
  <c r="AG55" i="97"/>
  <c r="Y55" i="97"/>
  <c r="Q55" i="97"/>
  <c r="I55" i="97"/>
  <c r="AO54" i="97"/>
  <c r="AO55" i="97" s="1"/>
  <c r="AO47" i="97"/>
  <c r="AL47" i="97"/>
  <c r="AI47" i="97"/>
  <c r="AF47" i="97"/>
  <c r="AC47" i="97"/>
  <c r="Z47" i="97"/>
  <c r="W47" i="97"/>
  <c r="T47" i="97"/>
  <c r="Q47" i="97"/>
  <c r="N47" i="97"/>
  <c r="I47" i="97"/>
  <c r="AR46" i="97"/>
  <c r="AR47" i="97" s="1"/>
  <c r="AW30" i="97"/>
  <c r="I17" i="97"/>
  <c r="I16" i="97"/>
  <c r="BO24" i="40"/>
  <c r="BF24" i="40"/>
  <c r="AW24" i="40"/>
  <c r="AN24" i="40"/>
  <c r="AE24" i="40"/>
  <c r="BX21" i="40"/>
  <c r="BX24" i="40" s="1"/>
  <c r="D15" i="40"/>
  <c r="D14" i="97" s="1"/>
  <c r="CC40" i="101" l="1"/>
  <c r="AX66" i="97"/>
  <c r="AF72" i="97" s="1"/>
  <c r="AR72" i="97" s="1"/>
  <c r="E34" i="98"/>
  <c r="AS33" i="100"/>
  <c r="BR33" i="100" s="1"/>
  <c r="BR35" i="100" s="1"/>
  <c r="BS40" i="101"/>
  <c r="F53" i="98"/>
  <c r="BN104" i="105"/>
  <c r="Z34" i="98"/>
  <c r="G32" i="100"/>
  <c r="D40" i="101" s="1"/>
  <c r="AR81" i="97"/>
  <c r="AF77" i="97"/>
  <c r="AR77" i="97" s="1"/>
  <c r="AN164" i="97"/>
  <c r="AN166" i="97" s="1"/>
  <c r="D66" i="101"/>
  <c r="AQ164" i="97"/>
  <c r="AQ166" i="97" s="1"/>
  <c r="CQ15" i="100"/>
  <c r="CQ17" i="100" s="1"/>
  <c r="BN42" i="101"/>
  <c r="AR78" i="97"/>
  <c r="W229" i="101"/>
  <c r="BS42" i="101"/>
  <c r="X34" i="98"/>
  <c r="AR79" i="97"/>
  <c r="CL32" i="100"/>
  <c r="CL34" i="100" s="1"/>
  <c r="BC17" i="100"/>
  <c r="E19" i="98"/>
  <c r="J53" i="98"/>
  <c r="H53" i="98"/>
  <c r="S33" i="98"/>
  <c r="P34" i="98" s="1"/>
  <c r="F54" i="98"/>
  <c r="Q33" i="98"/>
  <c r="K34" i="98"/>
  <c r="L34" i="98"/>
  <c r="Y34" i="98"/>
  <c r="U33" i="98"/>
  <c r="T34" i="98" s="1"/>
  <c r="M34" i="98"/>
  <c r="H54" i="98"/>
  <c r="F34" i="98"/>
  <c r="N34" i="98"/>
  <c r="J54" i="98"/>
  <c r="G34" i="98"/>
  <c r="O34" i="98"/>
  <c r="H34" i="98"/>
  <c r="I34" i="98"/>
  <c r="J34" i="98"/>
  <c r="P19" i="98"/>
  <c r="H19" i="98"/>
  <c r="Q19" i="98"/>
  <c r="O19" i="98"/>
  <c r="J19" i="98"/>
  <c r="N19" i="98"/>
  <c r="R19" i="98"/>
  <c r="I19" i="98"/>
  <c r="M19" i="98"/>
  <c r="L19" i="98"/>
  <c r="K19" i="98"/>
  <c r="G19" i="98"/>
  <c r="B47" i="98"/>
  <c r="D72" i="97"/>
  <c r="AW24" i="97"/>
  <c r="D63" i="97"/>
  <c r="D21" i="40"/>
  <c r="AS35" i="100" l="1"/>
  <c r="D34" i="98"/>
  <c r="BN106" i="105"/>
  <c r="BN105" i="105" s="1"/>
  <c r="BN108" i="105" s="1"/>
  <c r="BX40" i="101"/>
  <c r="CL33" i="100"/>
  <c r="CL35" i="100" s="1"/>
  <c r="R34" i="98"/>
  <c r="BX42" i="101"/>
  <c r="Q34" i="98"/>
  <c r="CC56" i="101"/>
  <c r="D19" i="98"/>
  <c r="S34" i="98" l="1"/>
  <c r="U34" i="98" s="1"/>
  <c r="BX56" i="10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Setup</author>
  </authors>
  <commentList>
    <comment ref="N159" authorId="0" shapeId="0" xr:uid="{00000000-0006-0000-0400-000001000000}">
      <text>
        <r>
          <rPr>
            <sz val="9"/>
            <color indexed="81"/>
            <rFont val="MS P ゴシック"/>
            <family val="3"/>
            <charset val="128"/>
          </rPr>
          <t xml:space="preserve">記入。
</t>
        </r>
      </text>
    </comment>
    <comment ref="N173" authorId="0" shapeId="0" xr:uid="{00000000-0006-0000-0400-000002000000}">
      <text>
        <r>
          <rPr>
            <b/>
            <sz val="9"/>
            <color indexed="81"/>
            <rFont val="MS P ゴシック"/>
            <family val="3"/>
            <charset val="128"/>
          </rPr>
          <t>記入。</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y-matumoto</author>
    <author>Setup</author>
  </authors>
  <commentList>
    <comment ref="L5" authorId="0" shapeId="0" xr:uid="{00000000-0006-0000-0500-000001000000}">
      <text>
        <r>
          <rPr>
            <sz val="9"/>
            <color indexed="81"/>
            <rFont val="ＭＳ Ｐゴシック"/>
            <family val="3"/>
            <charset val="128"/>
          </rPr>
          <t>運輸通信業は、「Ｇ情報通信業」+「Ｈ運輸業」</t>
        </r>
      </text>
    </comment>
    <comment ref="M5" authorId="0" shapeId="0" xr:uid="{00000000-0006-0000-0500-000002000000}">
      <text>
        <r>
          <rPr>
            <sz val="9"/>
            <color indexed="81"/>
            <rFont val="ＭＳ Ｐゴシック"/>
            <family val="3"/>
            <charset val="128"/>
          </rPr>
          <t>卸売小売業飲食店は、「 Ｉ 卸売・小売業」+「M　飲食店・宿泊業」</t>
        </r>
      </text>
    </comment>
    <comment ref="P5" authorId="0" shapeId="0" xr:uid="{00000000-0006-0000-0500-000003000000}">
      <text>
        <r>
          <rPr>
            <sz val="9"/>
            <color indexed="81"/>
            <rFont val="ＭＳ Ｐゴシック"/>
            <family val="3"/>
            <charset val="128"/>
          </rPr>
          <t>サービス業は、「Ｌ学術研究、専門・技術サービス業」「Ｎ生活関連サービス業、娯楽業」「Ｏ教育、学習支援業」「Ｐ医療、福祉」「Ｑ複合サービス業」「Ｒサービス業」</t>
        </r>
      </text>
    </comment>
    <comment ref="E34" authorId="1" shapeId="0" xr:uid="{00000000-0006-0000-0500-000004000000}">
      <text>
        <r>
          <rPr>
            <b/>
            <sz val="9"/>
            <color indexed="81"/>
            <rFont val="MS P ゴシック"/>
            <family val="3"/>
            <charset val="128"/>
          </rPr>
          <t>端数調整あり</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Setup</author>
  </authors>
  <commentList>
    <comment ref="AC214" authorId="0" shapeId="0" xr:uid="{00000000-0006-0000-0900-000001000000}">
      <text>
        <r>
          <rPr>
            <b/>
            <sz val="9"/>
            <color indexed="81"/>
            <rFont val="MS P ゴシック"/>
            <family val="3"/>
            <charset val="128"/>
          </rPr>
          <t>記入。
例）４時間雨量　〇〇㎜／４hr</t>
        </r>
      </text>
    </comment>
    <comment ref="M371" authorId="0" shapeId="0" xr:uid="{00000000-0006-0000-0900-000002000000}">
      <text>
        <r>
          <rPr>
            <sz val="9"/>
            <color indexed="81"/>
            <rFont val="MS P ゴシック"/>
            <family val="3"/>
            <charset val="128"/>
          </rPr>
          <t>ご記入ください。</t>
        </r>
      </text>
    </comment>
  </commentList>
</comments>
</file>

<file path=xl/sharedStrings.xml><?xml version="1.0" encoding="utf-8"?>
<sst xmlns="http://schemas.openxmlformats.org/spreadsheetml/2006/main" count="3036" uniqueCount="1806">
  <si>
    <t>　　　　６．級地別土地利用区分</t>
    <rPh sb="6" eb="7">
      <t>キュウ</t>
    </rPh>
    <rPh sb="7" eb="8">
      <t>チ</t>
    </rPh>
    <rPh sb="8" eb="9">
      <t>ベツ</t>
    </rPh>
    <rPh sb="9" eb="11">
      <t>トチ</t>
    </rPh>
    <rPh sb="11" eb="13">
      <t>リヨウ</t>
    </rPh>
    <rPh sb="13" eb="15">
      <t>クブン</t>
    </rPh>
    <phoneticPr fontId="7"/>
  </si>
  <si>
    <t>２年目</t>
    <rPh sb="1" eb="3">
      <t>ねんめ</t>
    </rPh>
    <phoneticPr fontId="4" type="Hiragana" alignment="distributed"/>
  </si>
  <si>
    <t>（ha）</t>
  </si>
  <si>
    <t>（３）末端道水路配置図</t>
  </si>
  <si>
    <t>　　第１節　　事業計画の要旨</t>
    <rPh sb="2" eb="3">
      <t>ダイ</t>
    </rPh>
    <rPh sb="4" eb="5">
      <t>セツ</t>
    </rPh>
    <rPh sb="7" eb="9">
      <t>ジギョウ</t>
    </rPh>
    <rPh sb="9" eb="11">
      <t>ケイカク</t>
    </rPh>
    <rPh sb="12" eb="14">
      <t>ヨウシ</t>
    </rPh>
    <phoneticPr fontId="7"/>
  </si>
  <si>
    <t>老朽ため池改修計画</t>
  </si>
  <si>
    <t>箇　　所　　数</t>
    <rPh sb="0" eb="1">
      <t>か</t>
    </rPh>
    <rPh sb="3" eb="4">
      <t>しょ</t>
    </rPh>
    <rPh sb="6" eb="7">
      <t>すう</t>
    </rPh>
    <phoneticPr fontId="4" type="Hiragana" alignment="distributed"/>
  </si>
  <si>
    <t>延　　　　　長</t>
    <rPh sb="0" eb="7">
      <t>えんちょう</t>
    </rPh>
    <phoneticPr fontId="19" type="Hiragana" alignment="distributed"/>
  </si>
  <si>
    <t xml:space="preserve">          項　目
  区　分</t>
    <rPh sb="10" eb="13">
      <t>こうもく</t>
    </rPh>
    <phoneticPr fontId="4" type="Hiragana" alignment="distributed"/>
  </si>
  <si>
    <t>　　　　１．洪水吐改修計画</t>
    <rPh sb="6" eb="7">
      <t>コウ</t>
    </rPh>
    <rPh sb="7" eb="8">
      <t>スイ</t>
    </rPh>
    <rPh sb="8" eb="9">
      <t>ハ</t>
    </rPh>
    <rPh sb="9" eb="11">
      <t>カイシュウ</t>
    </rPh>
    <rPh sb="11" eb="13">
      <t>ケイカク</t>
    </rPh>
    <phoneticPr fontId="7"/>
  </si>
  <si>
    <t>（第１９表-3）</t>
  </si>
  <si>
    <t>　</t>
  </si>
  <si>
    <t>　　　　４．土地所有の状況</t>
    <rPh sb="6" eb="8">
      <t>トチ</t>
    </rPh>
    <rPh sb="8" eb="10">
      <t>ショユウ</t>
    </rPh>
    <rPh sb="11" eb="13">
      <t>ジョウキョウ</t>
    </rPh>
    <phoneticPr fontId="7"/>
  </si>
  <si>
    <t>　　第２節　　土地状況</t>
    <rPh sb="2" eb="3">
      <t>ダイ</t>
    </rPh>
    <rPh sb="4" eb="5">
      <t>セツ</t>
    </rPh>
    <rPh sb="7" eb="9">
      <t>トチ</t>
    </rPh>
    <rPh sb="9" eb="11">
      <t>ジョウキョウ</t>
    </rPh>
    <phoneticPr fontId="7"/>
  </si>
  <si>
    <t>　　　　５．労働改善計画</t>
    <rPh sb="6" eb="8">
      <t>ロウドウ</t>
    </rPh>
    <rPh sb="8" eb="10">
      <t>カイゼン</t>
    </rPh>
    <rPh sb="10" eb="12">
      <t>ケイカク</t>
    </rPh>
    <phoneticPr fontId="7"/>
  </si>
  <si>
    <t xml:space="preserve">                    項   目
  地目名</t>
    <rPh sb="28" eb="30">
      <t>ちもく</t>
    </rPh>
    <phoneticPr fontId="4" type="Hiragana" alignment="distributed"/>
  </si>
  <si>
    <t>揚　　水　　池</t>
    <rPh sb="0" eb="1">
      <t>ア</t>
    </rPh>
    <rPh sb="3" eb="4">
      <t>スイ</t>
    </rPh>
    <rPh sb="6" eb="7">
      <t>イケ</t>
    </rPh>
    <phoneticPr fontId="7"/>
  </si>
  <si>
    <t>工　法</t>
    <rPh sb="0" eb="1">
      <t>こう</t>
    </rPh>
    <rPh sb="2" eb="3">
      <t>ほう</t>
    </rPh>
    <phoneticPr fontId="4" type="Hiragana" alignment="distributed"/>
  </si>
  <si>
    <t xml:space="preserve">箇所 </t>
    <rPh sb="0" eb="2">
      <t>カショ</t>
    </rPh>
    <phoneticPr fontId="7"/>
  </si>
  <si>
    <t>　　　　１．計画基準年</t>
    <rPh sb="6" eb="8">
      <t>ケイカク</t>
    </rPh>
    <rPh sb="8" eb="10">
      <t>キジュン</t>
    </rPh>
    <rPh sb="10" eb="11">
      <t>ネン</t>
    </rPh>
    <phoneticPr fontId="7"/>
  </si>
  <si>
    <t>・ ・ ・ ・ ・ ・ ・ ・</t>
  </si>
  <si>
    <t xml:space="preserve">(t) </t>
  </si>
  <si>
    <t>　　　　７．土地配分計画</t>
    <rPh sb="6" eb="8">
      <t>トチ</t>
    </rPh>
    <rPh sb="8" eb="10">
      <t>ハイブン</t>
    </rPh>
    <rPh sb="10" eb="12">
      <t>ケイカク</t>
    </rPh>
    <phoneticPr fontId="7"/>
  </si>
  <si>
    <t>計</t>
    <rPh sb="0" eb="1">
      <t>ケイ</t>
    </rPh>
    <phoneticPr fontId="7"/>
  </si>
  <si>
    <t>第３章　　現　　　況</t>
    <rPh sb="0" eb="1">
      <t>ダイ</t>
    </rPh>
    <rPh sb="2" eb="3">
      <t>ショウ</t>
    </rPh>
    <rPh sb="5" eb="6">
      <t>ゲン</t>
    </rPh>
    <rPh sb="9" eb="10">
      <t>キョウ</t>
    </rPh>
    <phoneticPr fontId="7"/>
  </si>
  <si>
    <t>（第４表-1-3）</t>
  </si>
  <si>
    <t>用材林　　　　（ｈａ）</t>
    <rPh sb="0" eb="2">
      <t>ヨウザイ</t>
    </rPh>
    <rPh sb="2" eb="3">
      <t>リン</t>
    </rPh>
    <phoneticPr fontId="7"/>
  </si>
  <si>
    <t>　　第３節　　用水計画</t>
    <rPh sb="2" eb="3">
      <t>ダイ</t>
    </rPh>
    <rPh sb="4" eb="5">
      <t>セツ</t>
    </rPh>
    <rPh sb="7" eb="9">
      <t>ヨウスイ</t>
    </rPh>
    <rPh sb="9" eb="11">
      <t>ケイカク</t>
    </rPh>
    <phoneticPr fontId="7"/>
  </si>
  <si>
    <t>取水量</t>
    <rPh sb="0" eb="2">
      <t>しゅすい</t>
    </rPh>
    <rPh sb="2" eb="3">
      <t>りょう</t>
    </rPh>
    <phoneticPr fontId="4" type="Hiragana" alignment="distributed"/>
  </si>
  <si>
    <t>面　　　　　積</t>
    <rPh sb="0" eb="7">
      <t>めんせき</t>
    </rPh>
    <phoneticPr fontId="4" type="Hiragana" alignment="distributed"/>
  </si>
  <si>
    <t>　　　　１．一般気象</t>
    <rPh sb="6" eb="7">
      <t>１</t>
    </rPh>
    <rPh sb="7" eb="8">
      <t>ハン</t>
    </rPh>
    <rPh sb="8" eb="10">
      <t>キショウ</t>
    </rPh>
    <phoneticPr fontId="7"/>
  </si>
  <si>
    <t>　　　　５．農地保全</t>
    <rPh sb="6" eb="8">
      <t>ノウチ</t>
    </rPh>
    <rPh sb="8" eb="10">
      <t>ホゼン</t>
    </rPh>
    <phoneticPr fontId="7"/>
  </si>
  <si>
    <t>-</t>
  </si>
  <si>
    <t>　　第１節　　気象及び海象</t>
    <rPh sb="2" eb="3">
      <t>ダイ</t>
    </rPh>
    <rPh sb="4" eb="5">
      <t>セツ</t>
    </rPh>
    <rPh sb="7" eb="9">
      <t>キショウ</t>
    </rPh>
    <rPh sb="9" eb="10">
      <t>オヨ</t>
    </rPh>
    <rPh sb="11" eb="12">
      <t>カイ</t>
    </rPh>
    <rPh sb="12" eb="13">
      <t>ショウ</t>
    </rPh>
    <phoneticPr fontId="7"/>
  </si>
  <si>
    <t>増　 減</t>
    <rPh sb="0" eb="4">
      <t>ぞうげん</t>
    </rPh>
    <phoneticPr fontId="4" type="Hiragana" alignment="distributed"/>
  </si>
  <si>
    <t>被害量
（ｔ）</t>
    <rPh sb="0" eb="2">
      <t>ヒガイ</t>
    </rPh>
    <rPh sb="2" eb="3">
      <t>リョウ</t>
    </rPh>
    <phoneticPr fontId="7"/>
  </si>
  <si>
    <t>第８章　　環境との調和への配慮</t>
    <rPh sb="0" eb="1">
      <t>ダイ</t>
    </rPh>
    <rPh sb="2" eb="3">
      <t>ショウ</t>
    </rPh>
    <rPh sb="5" eb="7">
      <t>カンキョウ</t>
    </rPh>
    <rPh sb="9" eb="11">
      <t>チョウワ</t>
    </rPh>
    <rPh sb="13" eb="15">
      <t>ハイリョ</t>
    </rPh>
    <phoneticPr fontId="7"/>
  </si>
  <si>
    <t>　　　　２．特殊気象</t>
    <rPh sb="6" eb="8">
      <t>トクシュ</t>
    </rPh>
    <rPh sb="8" eb="10">
      <t>キショウ</t>
    </rPh>
    <phoneticPr fontId="7"/>
  </si>
  <si>
    <t>石炭量</t>
    <rPh sb="0" eb="1">
      <t>せっかい</t>
    </rPh>
    <rPh sb="1" eb="2">
      <t>すみ</t>
    </rPh>
    <rPh sb="2" eb="3">
      <t>りょう</t>
    </rPh>
    <phoneticPr fontId="4" type="Hiragana" alignment="distributed"/>
  </si>
  <si>
    <t>　　　　３．海　　　象</t>
    <rPh sb="6" eb="7">
      <t>カイ</t>
    </rPh>
    <rPh sb="10" eb="11">
      <t>キショウ</t>
    </rPh>
    <phoneticPr fontId="7"/>
  </si>
  <si>
    <t>河川名</t>
    <rPh sb="0" eb="2">
      <t>かせん</t>
    </rPh>
    <rPh sb="2" eb="3">
      <t>な</t>
    </rPh>
    <phoneticPr fontId="4" type="Hiragana" alignment="distributed"/>
  </si>
  <si>
    <t>　　　　１．用水状況</t>
    <rPh sb="6" eb="8">
      <t>ヨウスイ</t>
    </rPh>
    <rPh sb="8" eb="9">
      <t>ジョウ</t>
    </rPh>
    <rPh sb="9" eb="10">
      <t>ジョウキョウ</t>
    </rPh>
    <phoneticPr fontId="7"/>
  </si>
  <si>
    <t>　　　　２．土地分類</t>
    <rPh sb="6" eb="10">
      <t>ドジョウ</t>
    </rPh>
    <phoneticPr fontId="7"/>
  </si>
  <si>
    <t>２ ．</t>
  </si>
  <si>
    <t>　　　　２．計画かんがい方式</t>
    <rPh sb="6" eb="8">
      <t>ケイカク</t>
    </rPh>
    <rPh sb="12" eb="14">
      <t>ホウシキ</t>
    </rPh>
    <phoneticPr fontId="7"/>
  </si>
  <si>
    <t>　　　　５．管理計画</t>
    <rPh sb="6" eb="8">
      <t>カンリ</t>
    </rPh>
    <rPh sb="8" eb="10">
      <t>ケイカク</t>
    </rPh>
    <phoneticPr fontId="7"/>
  </si>
  <si>
    <t>　　　　３．計画用水系統</t>
    <rPh sb="6" eb="8">
      <t>ケイカク</t>
    </rPh>
    <rPh sb="8" eb="10">
      <t>ヨウスイ</t>
    </rPh>
    <rPh sb="10" eb="12">
      <t>ケイトウ</t>
    </rPh>
    <phoneticPr fontId="7"/>
  </si>
  <si>
    <t>道路現況</t>
  </si>
  <si>
    <t>（第４表-1-2）</t>
  </si>
  <si>
    <t>　　　　２．排水状況</t>
    <rPh sb="6" eb="7">
      <t>ハイ</t>
    </rPh>
    <rPh sb="7" eb="8">
      <t>ヨウスイ</t>
    </rPh>
    <rPh sb="8" eb="9">
      <t>ジョウ</t>
    </rPh>
    <rPh sb="9" eb="10">
      <t>ジョウキョウ</t>
    </rPh>
    <phoneticPr fontId="7"/>
  </si>
  <si>
    <t>3～　　　　5ｍｍ</t>
  </si>
  <si>
    <t>（オ）その他の水源</t>
  </si>
  <si>
    <t>　　　　１．地形、土壌及び浸食の程度</t>
    <rPh sb="6" eb="8">
      <t>チケイ</t>
    </rPh>
    <rPh sb="9" eb="11">
      <t>ドジョウ</t>
    </rPh>
    <rPh sb="11" eb="12">
      <t>オヨ</t>
    </rPh>
    <rPh sb="13" eb="15">
      <t>シンショク</t>
    </rPh>
    <rPh sb="16" eb="18">
      <t>テイド</t>
    </rPh>
    <phoneticPr fontId="7"/>
  </si>
  <si>
    <t>地　　　目</t>
    <rPh sb="0" eb="5">
      <t>チモク</t>
    </rPh>
    <phoneticPr fontId="7"/>
  </si>
  <si>
    <t>　　　　４．計画用水量</t>
    <rPh sb="6" eb="8">
      <t>ケイカク</t>
    </rPh>
    <rPh sb="8" eb="10">
      <t>ヨウスイ</t>
    </rPh>
    <rPh sb="10" eb="11">
      <t>リョウ</t>
    </rPh>
    <phoneticPr fontId="7"/>
  </si>
  <si>
    <t>利用貯水量</t>
    <rPh sb="0" eb="2">
      <t>りよう</t>
    </rPh>
    <rPh sb="2" eb="4">
      <t>ちょすい</t>
    </rPh>
    <rPh sb="4" eb="5">
      <t>りょう</t>
    </rPh>
    <phoneticPr fontId="4" type="Hiragana" alignment="distributed"/>
  </si>
  <si>
    <t>年 ～ 年</t>
    <rPh sb="0" eb="1">
      <t>ネン</t>
    </rPh>
    <rPh sb="4" eb="5">
      <t>ネン</t>
    </rPh>
    <phoneticPr fontId="7"/>
  </si>
  <si>
    <t>　　　　　　　　　　　項　目
　市町村名</t>
  </si>
  <si>
    <t>　　第７節　　洪水調節計画</t>
    <rPh sb="2" eb="3">
      <t>ダイ</t>
    </rPh>
    <rPh sb="4" eb="5">
      <t>セツ</t>
    </rPh>
    <rPh sb="7" eb="8">
      <t>コウ</t>
    </rPh>
    <rPh sb="8" eb="9">
      <t>スイ</t>
    </rPh>
    <rPh sb="9" eb="11">
      <t>チョウセツ</t>
    </rPh>
    <rPh sb="11" eb="13">
      <t>ケイカク</t>
    </rPh>
    <phoneticPr fontId="7"/>
  </si>
  <si>
    <t>　　　　５．水源計画</t>
    <rPh sb="6" eb="7">
      <t>スイ</t>
    </rPh>
    <rPh sb="7" eb="8">
      <t>ゲン</t>
    </rPh>
    <rPh sb="8" eb="10">
      <t>ケイカク</t>
    </rPh>
    <phoneticPr fontId="7"/>
  </si>
  <si>
    <t>口 径 (㎜)</t>
    <rPh sb="0" eb="3">
      <t>こうけい</t>
    </rPh>
    <phoneticPr fontId="4" type="Hiragana" alignment="distributed"/>
  </si>
  <si>
    <t>漁業</t>
    <rPh sb="0" eb="2">
      <t>ギョギョウ</t>
    </rPh>
    <phoneticPr fontId="7"/>
  </si>
  <si>
    <t>区　　分</t>
    <rPh sb="0" eb="4">
      <t>クブン</t>
    </rPh>
    <phoneticPr fontId="7"/>
  </si>
  <si>
    <t>合計</t>
    <rPh sb="0" eb="1">
      <t>ゴウ</t>
    </rPh>
    <rPh sb="1" eb="2">
      <t>ケイ</t>
    </rPh>
    <phoneticPr fontId="7"/>
  </si>
  <si>
    <t>　　　　３．動力農機具及び主要家畜頭数</t>
    <rPh sb="6" eb="8">
      <t>ドウリョク</t>
    </rPh>
    <rPh sb="8" eb="9">
      <t>ノウ</t>
    </rPh>
    <rPh sb="9" eb="10">
      <t>キ</t>
    </rPh>
    <rPh sb="10" eb="11">
      <t>キグ</t>
    </rPh>
    <rPh sb="11" eb="12">
      <t>オヨ</t>
    </rPh>
    <rPh sb="13" eb="15">
      <t>シュヨウ</t>
    </rPh>
    <rPh sb="15" eb="17">
      <t>カチク</t>
    </rPh>
    <rPh sb="17" eb="18">
      <t>トウ</t>
    </rPh>
    <rPh sb="18" eb="19">
      <t>スウ</t>
    </rPh>
    <phoneticPr fontId="7"/>
  </si>
  <si>
    <t>　　　　項目
市町村名</t>
    <rPh sb="4" eb="6">
      <t>コウモク</t>
    </rPh>
    <rPh sb="12" eb="15">
      <t>シチョウソン</t>
    </rPh>
    <rPh sb="15" eb="16">
      <t>メイ</t>
    </rPh>
    <phoneticPr fontId="7"/>
  </si>
  <si>
    <t>現況</t>
    <rPh sb="0" eb="2">
      <t>げんきょう</t>
    </rPh>
    <phoneticPr fontId="4" type="Hiragana" alignment="distributed"/>
  </si>
  <si>
    <t>主要構造物</t>
    <rPh sb="0" eb="2">
      <t>しゅよう</t>
    </rPh>
    <rPh sb="2" eb="5">
      <t>こうぞうぶつ</t>
    </rPh>
    <phoneticPr fontId="4" type="Hiragana" alignment="distributed"/>
  </si>
  <si>
    <t>　　　　３．土地利用の状況</t>
    <rPh sb="6" eb="8">
      <t>トチ</t>
    </rPh>
    <rPh sb="8" eb="10">
      <t>リヨウ</t>
    </rPh>
    <rPh sb="11" eb="13">
      <t>ジョウキョウ</t>
    </rPh>
    <phoneticPr fontId="7"/>
  </si>
  <si>
    <t>既往最大洪水量</t>
    <rPh sb="0" eb="2">
      <t>キオウ</t>
    </rPh>
    <rPh sb="2" eb="4">
      <t>サイダイ</t>
    </rPh>
    <rPh sb="4" eb="6">
      <t>コウズイ</t>
    </rPh>
    <rPh sb="6" eb="7">
      <t>リョウ</t>
    </rPh>
    <phoneticPr fontId="7"/>
  </si>
  <si>
    <t>流路状況</t>
    <rPh sb="0" eb="2">
      <t>リュウロ</t>
    </rPh>
    <rPh sb="2" eb="4">
      <t>ジョウキョウ</t>
    </rPh>
    <phoneticPr fontId="7"/>
  </si>
  <si>
    <t>　　第４節　　排水計画</t>
    <rPh sb="2" eb="3">
      <t>ダイ</t>
    </rPh>
    <rPh sb="4" eb="5">
      <t>セツ</t>
    </rPh>
    <rPh sb="7" eb="9">
      <t>ハイスイ</t>
    </rPh>
    <rPh sb="9" eb="11">
      <t>ケイカク</t>
    </rPh>
    <phoneticPr fontId="7"/>
  </si>
  <si>
    <t>計画高潮水位</t>
    <rPh sb="0" eb="2">
      <t>けいかく</t>
    </rPh>
    <rPh sb="2" eb="4">
      <t>たかしお</t>
    </rPh>
    <rPh sb="4" eb="6">
      <t>すいい</t>
    </rPh>
    <phoneticPr fontId="4" type="Hiragana" alignment="distributed"/>
  </si>
  <si>
    <t>　　　　４．主要作物作付状況</t>
    <rPh sb="6" eb="8">
      <t>シュヨウ</t>
    </rPh>
    <rPh sb="8" eb="10">
      <t>サクモツ</t>
    </rPh>
    <rPh sb="10" eb="11">
      <t>サク</t>
    </rPh>
    <rPh sb="11" eb="12">
      <t>ツ</t>
    </rPh>
    <rPh sb="12" eb="14">
      <t>ジョウキョウ</t>
    </rPh>
    <phoneticPr fontId="7"/>
  </si>
  <si>
    <t>想定被害面積（ｈａ）</t>
    <rPh sb="0" eb="1">
      <t>ソウ</t>
    </rPh>
    <rPh sb="1" eb="2">
      <t>サダム</t>
    </rPh>
    <rPh sb="2" eb="3">
      <t>ヒ</t>
    </rPh>
    <rPh sb="3" eb="4">
      <t>ガイ</t>
    </rPh>
    <rPh sb="4" eb="6">
      <t>メンセキ</t>
    </rPh>
    <phoneticPr fontId="7"/>
  </si>
  <si>
    <t>　　　　１．計画基準雨量</t>
    <rPh sb="6" eb="8">
      <t>ケイカク</t>
    </rPh>
    <rPh sb="8" eb="10">
      <t>キジュン</t>
    </rPh>
    <rPh sb="10" eb="12">
      <t>ウリョウ</t>
    </rPh>
    <phoneticPr fontId="7"/>
  </si>
  <si>
    <t>トラクター</t>
  </si>
  <si>
    <t>最大湛水時間</t>
    <rPh sb="0" eb="2">
      <t>さいだい</t>
    </rPh>
    <rPh sb="2" eb="4">
      <t>たんすい</t>
    </rPh>
    <rPh sb="4" eb="6">
      <t>じかん</t>
    </rPh>
    <phoneticPr fontId="4" type="Hiragana" alignment="distributed"/>
  </si>
  <si>
    <t>　　第３節　　水利状況</t>
    <rPh sb="2" eb="3">
      <t>ダイ</t>
    </rPh>
    <rPh sb="4" eb="5">
      <t>セツ</t>
    </rPh>
    <rPh sb="7" eb="9">
      <t>スイリ</t>
    </rPh>
    <rPh sb="9" eb="11">
      <t>ジョウキョウ</t>
    </rPh>
    <phoneticPr fontId="7"/>
  </si>
  <si>
    <t>　　　　４．洪水調節検討</t>
    <rPh sb="6" eb="7">
      <t>コウ</t>
    </rPh>
    <rPh sb="7" eb="8">
      <t>スイ</t>
    </rPh>
    <rPh sb="8" eb="10">
      <t>チョウセツ</t>
    </rPh>
    <rPh sb="10" eb="12">
      <t>ケントウ</t>
    </rPh>
    <phoneticPr fontId="7"/>
  </si>
  <si>
    <t>25～　　　50％</t>
  </si>
  <si>
    <t>　　　　２．計画排水方式</t>
    <rPh sb="6" eb="8">
      <t>ケイカク</t>
    </rPh>
    <rPh sb="8" eb="10">
      <t>ハイスイ</t>
    </rPh>
    <rPh sb="10" eb="12">
      <t>ホウシキ</t>
    </rPh>
    <phoneticPr fontId="7"/>
  </si>
  <si>
    <t>　　　　３．計画排水系統</t>
    <rPh sb="6" eb="8">
      <t>ケイカク</t>
    </rPh>
    <rPh sb="8" eb="10">
      <t>ハイスイ</t>
    </rPh>
    <rPh sb="10" eb="12">
      <t>ケイトウ</t>
    </rPh>
    <phoneticPr fontId="7"/>
  </si>
  <si>
    <t>（第２３表-6）</t>
  </si>
  <si>
    <t>調 節 前 後 の</t>
    <rPh sb="0" eb="3">
      <t>ちょうせつ</t>
    </rPh>
    <rPh sb="4" eb="7">
      <t>ぜんご</t>
    </rPh>
    <phoneticPr fontId="4" type="Hiragana" alignment="distributed"/>
  </si>
  <si>
    <t>　　　　２．事業別面積</t>
    <rPh sb="6" eb="8">
      <t>ジギョウ</t>
    </rPh>
    <rPh sb="8" eb="9">
      <t>ベツ</t>
    </rPh>
    <rPh sb="9" eb="11">
      <t>メンセキ</t>
    </rPh>
    <phoneticPr fontId="7"/>
  </si>
  <si>
    <t>【工事費】</t>
    <rPh sb="1" eb="3">
      <t>コウジ</t>
    </rPh>
    <rPh sb="3" eb="4">
      <t>ヒ</t>
    </rPh>
    <phoneticPr fontId="7"/>
  </si>
  <si>
    <t>　　　　３．河川状況</t>
    <rPh sb="6" eb="8">
      <t>カセン</t>
    </rPh>
    <rPh sb="8" eb="9">
      <t>ジョウ</t>
    </rPh>
    <rPh sb="9" eb="10">
      <t>ジョウキョウ</t>
    </rPh>
    <phoneticPr fontId="7"/>
  </si>
  <si>
    <t>湛水量</t>
    <rPh sb="0" eb="2">
      <t>タンスイ</t>
    </rPh>
    <rPh sb="2" eb="3">
      <t>リョウ</t>
    </rPh>
    <phoneticPr fontId="7"/>
  </si>
  <si>
    <t>比 率 （％）</t>
    <rPh sb="0" eb="3">
      <t>ヒリツ</t>
    </rPh>
    <phoneticPr fontId="7"/>
  </si>
  <si>
    <t>事業</t>
  </si>
  <si>
    <t>　　　　５．排水対策</t>
    <rPh sb="6" eb="8">
      <t>ハイスイ</t>
    </rPh>
    <rPh sb="8" eb="10">
      <t>タイサク</t>
    </rPh>
    <phoneticPr fontId="7"/>
  </si>
  <si>
    <t>１ ． 従前の土地の地積の基準</t>
    <rPh sb="4" eb="6">
      <t>じゅうぜん</t>
    </rPh>
    <rPh sb="7" eb="9">
      <t>とち</t>
    </rPh>
    <rPh sb="10" eb="12">
      <t>ちせき</t>
    </rPh>
    <rPh sb="13" eb="15">
      <t>きじゅん</t>
    </rPh>
    <phoneticPr fontId="19" type="Hiragana" alignment="distributed"/>
  </si>
  <si>
    <t>　　　　２．主要道路一覧表</t>
    <rPh sb="6" eb="8">
      <t>シュヨウ</t>
    </rPh>
    <rPh sb="8" eb="10">
      <t>ドウロ</t>
    </rPh>
    <rPh sb="10" eb="11">
      <t>１</t>
    </rPh>
    <rPh sb="11" eb="12">
      <t>ラン</t>
    </rPh>
    <rPh sb="12" eb="13">
      <t>ヒョウ</t>
    </rPh>
    <phoneticPr fontId="7"/>
  </si>
  <si>
    <t>普通期</t>
    <rPh sb="0" eb="2">
      <t>ふつう</t>
    </rPh>
    <rPh sb="2" eb="3">
      <t>き</t>
    </rPh>
    <phoneticPr fontId="4" type="Hiragana" alignment="distributed"/>
  </si>
  <si>
    <t>　　第４節　　道路現況</t>
    <rPh sb="2" eb="3">
      <t>ダイ</t>
    </rPh>
    <rPh sb="4" eb="5">
      <t>セツ</t>
    </rPh>
    <rPh sb="7" eb="9">
      <t>ドウロ</t>
    </rPh>
    <rPh sb="9" eb="10">
      <t>ゲン</t>
    </rPh>
    <rPh sb="10" eb="11">
      <t>ジョウキョウ</t>
    </rPh>
    <phoneticPr fontId="7"/>
  </si>
  <si>
    <t>有 効 雨 量</t>
    <rPh sb="0" eb="3">
      <t>ゆうこう</t>
    </rPh>
    <rPh sb="4" eb="7">
      <t>うりょう</t>
    </rPh>
    <phoneticPr fontId="4" type="Hiragana" alignment="distributed"/>
  </si>
  <si>
    <t>　　　　１．道路概況</t>
    <rPh sb="6" eb="8">
      <t>ドウロ</t>
    </rPh>
    <rPh sb="8" eb="9">
      <t>ガイ</t>
    </rPh>
    <rPh sb="9" eb="10">
      <t>ジョウキョウ</t>
    </rPh>
    <phoneticPr fontId="7"/>
  </si>
  <si>
    <t>　　第５節　　道路計画</t>
    <rPh sb="2" eb="3">
      <t>ダイ</t>
    </rPh>
    <rPh sb="4" eb="5">
      <t>セツ</t>
    </rPh>
    <rPh sb="7" eb="9">
      <t>ドウロ</t>
    </rPh>
    <rPh sb="9" eb="11">
      <t>ケイカク</t>
    </rPh>
    <phoneticPr fontId="7"/>
  </si>
  <si>
    <t xml:space="preserve">      項　目
排水
系統名</t>
    <rPh sb="6" eb="9">
      <t>こうもく</t>
    </rPh>
    <phoneticPr fontId="4" type="Hiragana" alignment="distributed"/>
  </si>
  <si>
    <t>　　　　１．道路及び索道</t>
    <rPh sb="6" eb="8">
      <t>ドウロ</t>
    </rPh>
    <rPh sb="8" eb="9">
      <t>オヨ</t>
    </rPh>
    <rPh sb="10" eb="11">
      <t>サク</t>
    </rPh>
    <rPh sb="11" eb="12">
      <t>ドウ</t>
    </rPh>
    <phoneticPr fontId="7"/>
  </si>
  <si>
    <t>箇 所</t>
    <rPh sb="0" eb="3">
      <t>カショ</t>
    </rPh>
    <phoneticPr fontId="7"/>
  </si>
  <si>
    <t>田面標高</t>
    <rPh sb="0" eb="1">
      <t>でん</t>
    </rPh>
    <rPh sb="1" eb="2">
      <t>めん</t>
    </rPh>
    <rPh sb="2" eb="4">
      <t>ひょうこう</t>
    </rPh>
    <phoneticPr fontId="4" type="Hiragana" alignment="distributed"/>
  </si>
  <si>
    <t>土　壌　の　流　亡　率</t>
    <rPh sb="0" eb="3">
      <t>ドジョウ</t>
    </rPh>
    <rPh sb="6" eb="7">
      <t>リュウ</t>
    </rPh>
    <rPh sb="8" eb="9">
      <t>ボウ</t>
    </rPh>
    <rPh sb="10" eb="11">
      <t>リツ</t>
    </rPh>
    <phoneticPr fontId="7"/>
  </si>
  <si>
    <t>１ ．</t>
  </si>
  <si>
    <t>　　　　１．農用地造成計画</t>
    <rPh sb="6" eb="7">
      <t>ノウ</t>
    </rPh>
    <rPh sb="7" eb="9">
      <t>ヨウチ</t>
    </rPh>
    <rPh sb="9" eb="11">
      <t>ゾウセイ</t>
    </rPh>
    <rPh sb="11" eb="13">
      <t>ケイカク</t>
    </rPh>
    <phoneticPr fontId="7"/>
  </si>
  <si>
    <t>　　　　３．付属施設</t>
    <rPh sb="6" eb="8">
      <t>フゾク</t>
    </rPh>
    <rPh sb="8" eb="10">
      <t>シセツ</t>
    </rPh>
    <phoneticPr fontId="7"/>
  </si>
  <si>
    <t>取水施設</t>
    <rPh sb="0" eb="2">
      <t>しゅすい</t>
    </rPh>
    <rPh sb="2" eb="4">
      <t>しせつ</t>
    </rPh>
    <phoneticPr fontId="4" type="Hiragana" alignment="distributed"/>
  </si>
  <si>
    <t>　　第５節　　地域農業の概況</t>
    <rPh sb="2" eb="3">
      <t>ダイ</t>
    </rPh>
    <rPh sb="4" eb="5">
      <t>セツ</t>
    </rPh>
    <rPh sb="7" eb="9">
      <t>チイキ</t>
    </rPh>
    <rPh sb="9" eb="11">
      <t>ノウギョウ</t>
    </rPh>
    <rPh sb="12" eb="13">
      <t>ガイ</t>
    </rPh>
    <rPh sb="13" eb="14">
      <t>ジョウキョウ</t>
    </rPh>
    <phoneticPr fontId="7"/>
  </si>
  <si>
    <t>　　　　１．要　　　旨</t>
    <rPh sb="6" eb="11">
      <t>ヨウシ</t>
    </rPh>
    <phoneticPr fontId="7"/>
  </si>
  <si>
    <t>畑　　・　　そ　　の　　他</t>
    <rPh sb="0" eb="1">
      <t>ハタケ</t>
    </rPh>
    <rPh sb="12" eb="13">
      <t>タ</t>
    </rPh>
    <phoneticPr fontId="7"/>
  </si>
  <si>
    <t>田　 畑 　面</t>
    <rPh sb="0" eb="4">
      <t>たはた</t>
    </rPh>
    <rPh sb="6" eb="7">
      <t>めん</t>
    </rPh>
    <phoneticPr fontId="4" type="Hiragana" alignment="distributed"/>
  </si>
  <si>
    <t>慣行水利権　</t>
    <rPh sb="0" eb="1">
      <t>カン</t>
    </rPh>
    <rPh sb="1" eb="2">
      <t>コウ</t>
    </rPh>
    <rPh sb="2" eb="4">
      <t>スイリ</t>
    </rPh>
    <rPh sb="4" eb="5">
      <t>ケン</t>
    </rPh>
    <phoneticPr fontId="7"/>
  </si>
  <si>
    <t>（２）計画洪水量</t>
  </si>
  <si>
    <t>型式</t>
    <rPh sb="0" eb="2">
      <t>かたしき</t>
    </rPh>
    <phoneticPr fontId="4" type="Hiragana" alignment="distributed"/>
  </si>
  <si>
    <t>　　　　２．路線配置図</t>
    <rPh sb="6" eb="8">
      <t>ロセン</t>
    </rPh>
    <rPh sb="8" eb="10">
      <t>ハイチ</t>
    </rPh>
    <rPh sb="10" eb="11">
      <t>ズ</t>
    </rPh>
    <phoneticPr fontId="7"/>
  </si>
  <si>
    <t>管理区分別</t>
    <rPh sb="0" eb="2">
      <t>カンリ</t>
    </rPh>
    <rPh sb="2" eb="4">
      <t>クブン</t>
    </rPh>
    <rPh sb="4" eb="5">
      <t>ベツ</t>
    </rPh>
    <phoneticPr fontId="7"/>
  </si>
  <si>
    <t>　　　　１．産業別就業人口</t>
    <rPh sb="6" eb="7">
      <t>サン</t>
    </rPh>
    <rPh sb="7" eb="8">
      <t>ギョウ</t>
    </rPh>
    <rPh sb="8" eb="9">
      <t>ベツ</t>
    </rPh>
    <rPh sb="9" eb="13">
      <t>シュウショク</t>
    </rPh>
    <phoneticPr fontId="7"/>
  </si>
  <si>
    <t>増加見込所得額</t>
    <rPh sb="0" eb="2">
      <t>ぞうか</t>
    </rPh>
    <rPh sb="2" eb="4">
      <t>みこみ</t>
    </rPh>
    <rPh sb="4" eb="6">
      <t>しょとく</t>
    </rPh>
    <rPh sb="6" eb="7">
      <t>がく</t>
    </rPh>
    <phoneticPr fontId="19" type="Hiragana" alignment="distributed"/>
  </si>
  <si>
    <t>　　第６節　　農用地造成計画</t>
    <rPh sb="2" eb="3">
      <t>ダイ</t>
    </rPh>
    <rPh sb="4" eb="5">
      <t>セツ</t>
    </rPh>
    <rPh sb="7" eb="8">
      <t>ノウ</t>
    </rPh>
    <rPh sb="8" eb="10">
      <t>ヨウチ</t>
    </rPh>
    <rPh sb="10" eb="12">
      <t>ゾウセイ</t>
    </rPh>
    <rPh sb="12" eb="14">
      <t>ケイカク</t>
    </rPh>
    <phoneticPr fontId="7"/>
  </si>
  <si>
    <t xml:space="preserve">      項目
系統名</t>
    <rPh sb="6" eb="7">
      <t>コウ</t>
    </rPh>
    <rPh sb="7" eb="8">
      <t>メ</t>
    </rPh>
    <phoneticPr fontId="7"/>
  </si>
  <si>
    <t>作　物　名</t>
    <rPh sb="0" eb="3">
      <t>さくもつ</t>
    </rPh>
    <rPh sb="4" eb="5">
      <t>めい</t>
    </rPh>
    <phoneticPr fontId="4" type="Hiragana" alignment="distributed"/>
  </si>
  <si>
    <t>全幅</t>
    <rPh sb="0" eb="2">
      <t>ゼンプク</t>
    </rPh>
    <phoneticPr fontId="7"/>
  </si>
  <si>
    <t>　　　　２．経営耕地広狭別農家数及び耕地の</t>
    <rPh sb="6" eb="8">
      <t>ケイエイ</t>
    </rPh>
    <rPh sb="8" eb="10">
      <t>コウチ</t>
    </rPh>
    <rPh sb="10" eb="11">
      <t>ヒロ</t>
    </rPh>
    <rPh sb="11" eb="12">
      <t>セマ</t>
    </rPh>
    <rPh sb="12" eb="13">
      <t>ベツ</t>
    </rPh>
    <rPh sb="13" eb="15">
      <t>ノウカ</t>
    </rPh>
    <rPh sb="15" eb="16">
      <t>スウ</t>
    </rPh>
    <rPh sb="16" eb="17">
      <t>オヨ</t>
    </rPh>
    <rPh sb="18" eb="20">
      <t>コウチ</t>
    </rPh>
    <phoneticPr fontId="7"/>
  </si>
  <si>
    <t>　　　　５．農業の動向</t>
    <rPh sb="6" eb="8">
      <t>ノウギョウ</t>
    </rPh>
    <rPh sb="9" eb="10">
      <t>ドウ</t>
    </rPh>
    <rPh sb="10" eb="11">
      <t>コウ</t>
    </rPh>
    <phoneticPr fontId="7"/>
  </si>
  <si>
    <t>（第５表-3-1）</t>
  </si>
  <si>
    <t>担い手への集積を進めるために、小区画不整形なほ場の大区画化や分散している所有地や耕作地の集団化を図り、十分な幅員を有する園内道路を整備することで農作業の効率化を促し、農業競争力の強化を図る。</t>
  </si>
  <si>
    <t>地区外</t>
    <rPh sb="0" eb="2">
      <t>ちく</t>
    </rPh>
    <rPh sb="2" eb="3">
      <t>がい</t>
    </rPh>
    <phoneticPr fontId="4" type="Hiragana" alignment="distributed"/>
  </si>
  <si>
    <t>　　　　２．計画洪水量及び調節量</t>
    <rPh sb="6" eb="8">
      <t>ケイカク</t>
    </rPh>
    <rPh sb="8" eb="9">
      <t>コウ</t>
    </rPh>
    <rPh sb="9" eb="10">
      <t>スイ</t>
    </rPh>
    <rPh sb="10" eb="11">
      <t>リョウ</t>
    </rPh>
    <rPh sb="11" eb="12">
      <t>オヨ</t>
    </rPh>
    <rPh sb="13" eb="15">
      <t>チョウセツ</t>
    </rPh>
    <rPh sb="15" eb="16">
      <t>リョウ</t>
    </rPh>
    <phoneticPr fontId="7"/>
  </si>
  <si>
    <t>第２章　　地域及び地積</t>
    <rPh sb="0" eb="1">
      <t>ダイ</t>
    </rPh>
    <rPh sb="2" eb="3">
      <t>ショウ</t>
    </rPh>
    <rPh sb="5" eb="7">
      <t>チイキ</t>
    </rPh>
    <rPh sb="7" eb="8">
      <t>オヨ</t>
    </rPh>
    <rPh sb="9" eb="11">
      <t>チセキ</t>
    </rPh>
    <phoneticPr fontId="7"/>
  </si>
  <si>
    <t>　　　　３．貯水池</t>
    <rPh sb="6" eb="8">
      <t>チョスイ</t>
    </rPh>
    <rPh sb="8" eb="9">
      <t>イケ</t>
    </rPh>
    <phoneticPr fontId="7"/>
  </si>
  <si>
    <t>水田　　　　（ｈａ）</t>
    <rPh sb="0" eb="2">
      <t>スイデン</t>
    </rPh>
    <phoneticPr fontId="7"/>
  </si>
  <si>
    <t xml:space="preserve"> 排水機</t>
    <rPh sb="1" eb="4">
      <t>ハイスイキ</t>
    </rPh>
    <phoneticPr fontId="7"/>
  </si>
  <si>
    <t>幅　　　　　員</t>
    <rPh sb="0" eb="7">
      <t>ふくいん</t>
    </rPh>
    <phoneticPr fontId="4" type="Hiragana" alignment="distributed"/>
  </si>
  <si>
    <t>　　　　２．頭首工及び導水施設</t>
    <rPh sb="6" eb="7">
      <t>トウ</t>
    </rPh>
    <rPh sb="7" eb="8">
      <t>シュ</t>
    </rPh>
    <rPh sb="8" eb="9">
      <t>コウ</t>
    </rPh>
    <rPh sb="9" eb="10">
      <t>オヨ</t>
    </rPh>
    <rPh sb="11" eb="13">
      <t>ドウスイ</t>
    </rPh>
    <rPh sb="13" eb="15">
      <t>シセツ</t>
    </rPh>
    <phoneticPr fontId="7"/>
  </si>
  <si>
    <t>第４章　　一般計画</t>
    <rPh sb="0" eb="1">
      <t>ダイ</t>
    </rPh>
    <rPh sb="2" eb="3">
      <t>ショウ</t>
    </rPh>
    <rPh sb="5" eb="6">
      <t>１</t>
    </rPh>
    <rPh sb="6" eb="7">
      <t>ハン</t>
    </rPh>
    <rPh sb="7" eb="9">
      <t>ケイカク</t>
    </rPh>
    <phoneticPr fontId="7"/>
  </si>
  <si>
    <t>8°～15°</t>
  </si>
  <si>
    <t>名　　　　　　　称</t>
    <rPh sb="0" eb="9">
      <t>めいしょう</t>
    </rPh>
    <phoneticPr fontId="4" type="Hiragana" alignment="distributed"/>
  </si>
  <si>
    <t>　　第８節　　干拓計画</t>
    <rPh sb="2" eb="3">
      <t>ダイ</t>
    </rPh>
    <rPh sb="4" eb="5">
      <t>セツ</t>
    </rPh>
    <rPh sb="7" eb="9">
      <t>カンタク</t>
    </rPh>
    <rPh sb="9" eb="11">
      <t>ケイカク</t>
    </rPh>
    <phoneticPr fontId="7"/>
  </si>
  <si>
    <t>事　　業　　名</t>
    <rPh sb="0" eb="4">
      <t>ジギョウ</t>
    </rPh>
    <rPh sb="6" eb="7">
      <t>メイ</t>
    </rPh>
    <phoneticPr fontId="7"/>
  </si>
  <si>
    <t>数量</t>
    <rPh sb="0" eb="2">
      <t>すうりょう</t>
    </rPh>
    <phoneticPr fontId="4" type="Hiragana" alignment="distributed"/>
  </si>
  <si>
    <t>堤防</t>
    <rPh sb="0" eb="2">
      <t>ていぼう</t>
    </rPh>
    <phoneticPr fontId="4" type="Hiragana" alignment="distributed"/>
  </si>
  <si>
    <t>5ｍｍ　　　　　以上</t>
    <rPh sb="8" eb="10">
      <t>イジョウ</t>
    </rPh>
    <phoneticPr fontId="7"/>
  </si>
  <si>
    <t>（第２０表-1）</t>
  </si>
  <si>
    <t>道路</t>
    <rPh sb="0" eb="2">
      <t>どうろ</t>
    </rPh>
    <phoneticPr fontId="4" type="Hiragana" alignment="distributed"/>
  </si>
  <si>
    <t>（ｍ/ｓ）</t>
  </si>
  <si>
    <t>（第５表-5）</t>
  </si>
  <si>
    <t>平均間断日数</t>
    <rPh sb="0" eb="2">
      <t>へいきん</t>
    </rPh>
    <rPh sb="2" eb="4">
      <t>かんだん</t>
    </rPh>
    <rPh sb="4" eb="6">
      <t>にっすう</t>
    </rPh>
    <phoneticPr fontId="4" type="Hiragana" alignment="distributed"/>
  </si>
  <si>
    <t>最大風速</t>
    <rPh sb="0" eb="2">
      <t>さいだい</t>
    </rPh>
    <rPh sb="2" eb="4">
      <t>ふうそく</t>
    </rPh>
    <phoneticPr fontId="4" type="Hiragana" alignment="distributed"/>
  </si>
  <si>
    <t>　　第１節　　換地計画を作成する上での</t>
    <rPh sb="2" eb="3">
      <t>ダイ</t>
    </rPh>
    <rPh sb="4" eb="5">
      <t>セツ</t>
    </rPh>
    <rPh sb="7" eb="9">
      <t>カンチ</t>
    </rPh>
    <rPh sb="9" eb="11">
      <t>ケイカク</t>
    </rPh>
    <rPh sb="12" eb="14">
      <t>サクセイ</t>
    </rPh>
    <rPh sb="16" eb="17">
      <t>ウエ</t>
    </rPh>
    <phoneticPr fontId="7"/>
  </si>
  <si>
    <t>リン酸吸収</t>
    <rPh sb="2" eb="3">
      <t>さん</t>
    </rPh>
    <rPh sb="3" eb="5">
      <t>きゅうしゅう</t>
    </rPh>
    <phoneticPr fontId="4" type="Hiragana" alignment="distributed"/>
  </si>
  <si>
    <t>合　　　　　　　計</t>
    <rPh sb="0" eb="1">
      <t>ゴウ</t>
    </rPh>
    <rPh sb="8" eb="9">
      <t>ケイ</t>
    </rPh>
    <phoneticPr fontId="7"/>
  </si>
  <si>
    <t>肉用牛</t>
    <rPh sb="0" eb="2">
      <t>ニクヨウ</t>
    </rPh>
    <rPh sb="2" eb="3">
      <t>ギュウ</t>
    </rPh>
    <phoneticPr fontId="7"/>
  </si>
  <si>
    <t>　　　　２．土壌改良</t>
    <rPh sb="6" eb="8">
      <t>ドジョウ</t>
    </rPh>
    <rPh sb="8" eb="10">
      <t>カイリョウ</t>
    </rPh>
    <phoneticPr fontId="7"/>
  </si>
  <si>
    <t>完了予定</t>
    <rPh sb="0" eb="2">
      <t>かんりょう</t>
    </rPh>
    <rPh sb="2" eb="4">
      <t>よてい</t>
    </rPh>
    <phoneticPr fontId="19" type="Hiragana" alignment="distributed"/>
  </si>
  <si>
    <t>第７章　　工事の着手及び完了の予定時期</t>
    <rPh sb="0" eb="1">
      <t>ダイ</t>
    </rPh>
    <rPh sb="2" eb="3">
      <t>ショウ</t>
    </rPh>
    <rPh sb="5" eb="7">
      <t>コウジ</t>
    </rPh>
    <rPh sb="8" eb="9">
      <t>チャク</t>
    </rPh>
    <rPh sb="9" eb="10">
      <t>テ</t>
    </rPh>
    <rPh sb="10" eb="11">
      <t>オヨ</t>
    </rPh>
    <rPh sb="12" eb="14">
      <t>カンリョウ</t>
    </rPh>
    <rPh sb="15" eb="17">
      <t>ヨテイ</t>
    </rPh>
    <rPh sb="17" eb="19">
      <t>ジキ</t>
    </rPh>
    <phoneticPr fontId="7"/>
  </si>
  <si>
    <t>既　往　最　低　　　　　　潮　　　　　　位　　　　　（ｍ）</t>
    <rPh sb="0" eb="1">
      <t>キ</t>
    </rPh>
    <rPh sb="2" eb="3">
      <t>オウ</t>
    </rPh>
    <rPh sb="4" eb="7">
      <t>サイコウ</t>
    </rPh>
    <rPh sb="13" eb="14">
      <t>シオ</t>
    </rPh>
    <rPh sb="20" eb="21">
      <t>イ</t>
    </rPh>
    <phoneticPr fontId="7"/>
  </si>
  <si>
    <t>(m3/S)</t>
  </si>
  <si>
    <t>乳用牛</t>
    <rPh sb="0" eb="1">
      <t>ニュウ</t>
    </rPh>
    <rPh sb="1" eb="2">
      <t>ヨウ</t>
    </rPh>
    <phoneticPr fontId="7"/>
  </si>
  <si>
    <t>受 益 者 数　　（人）</t>
    <rPh sb="0" eb="1">
      <t>ウケ</t>
    </rPh>
    <rPh sb="2" eb="3">
      <t>エキ</t>
    </rPh>
    <rPh sb="4" eb="5">
      <t>モノ</t>
    </rPh>
    <rPh sb="6" eb="7">
      <t>カズ</t>
    </rPh>
    <rPh sb="10" eb="11">
      <t>ニン</t>
    </rPh>
    <phoneticPr fontId="7"/>
  </si>
  <si>
    <t>採卵鶏</t>
    <rPh sb="0" eb="2">
      <t>サイラン</t>
    </rPh>
    <rPh sb="2" eb="3">
      <t>ケイ</t>
    </rPh>
    <phoneticPr fontId="7"/>
  </si>
  <si>
    <t>規　　　模</t>
    <rPh sb="0" eb="5">
      <t>きぼ</t>
    </rPh>
    <phoneticPr fontId="19" type="Hiragana" alignment="distributed"/>
  </si>
  <si>
    <t>　　　　４．除　　　礫</t>
    <rPh sb="6" eb="7">
      <t>ジョ</t>
    </rPh>
    <rPh sb="10" eb="11">
      <t>ツブテ</t>
    </rPh>
    <phoneticPr fontId="7"/>
  </si>
  <si>
    <t>合　　　　　　　計</t>
    <rPh sb="0" eb="9">
      <t>ゴウケイ</t>
    </rPh>
    <phoneticPr fontId="7"/>
  </si>
  <si>
    <t>（第２５表-4）</t>
  </si>
  <si>
    <t>位置</t>
    <rPh sb="0" eb="2">
      <t>いち</t>
    </rPh>
    <phoneticPr fontId="4" type="Hiragana" alignment="distributed"/>
  </si>
  <si>
    <t>地域及び地積</t>
  </si>
  <si>
    <t>備　　　　　　考</t>
    <rPh sb="0" eb="8">
      <t>ビコウ</t>
    </rPh>
    <phoneticPr fontId="7"/>
  </si>
  <si>
    <t>(m3/ha)</t>
  </si>
  <si>
    <t>改修の要否</t>
    <rPh sb="0" eb="2">
      <t>カイシュウ</t>
    </rPh>
    <rPh sb="3" eb="5">
      <t>ヨウヒ</t>
    </rPh>
    <phoneticPr fontId="7"/>
  </si>
  <si>
    <t>備　　　　　考</t>
    <rPh sb="0" eb="7">
      <t>ビコウ</t>
    </rPh>
    <phoneticPr fontId="7"/>
  </si>
  <si>
    <t>河川状況</t>
  </si>
  <si>
    <t>（第５表-4）</t>
  </si>
  <si>
    <t>数　量</t>
    <rPh sb="0" eb="3">
      <t>すうりょう</t>
    </rPh>
    <phoneticPr fontId="4" type="Hiragana" alignment="distributed"/>
  </si>
  <si>
    <t>備　　考</t>
    <rPh sb="0" eb="4">
      <t>ビコウ</t>
    </rPh>
    <phoneticPr fontId="7"/>
  </si>
  <si>
    <t>(ma/100a)</t>
  </si>
  <si>
    <t>3°　　　　　　以下</t>
    <rPh sb="8" eb="10">
      <t>イジョウ</t>
    </rPh>
    <phoneticPr fontId="7"/>
  </si>
  <si>
    <t>施設名</t>
    <rPh sb="0" eb="2">
      <t>シセツ</t>
    </rPh>
    <rPh sb="2" eb="3">
      <t>メイ</t>
    </rPh>
    <phoneticPr fontId="7"/>
  </si>
  <si>
    <t>上流斜面</t>
    <rPh sb="0" eb="2">
      <t>じょうりゅう</t>
    </rPh>
    <rPh sb="2" eb="4">
      <t>しゃめん</t>
    </rPh>
    <phoneticPr fontId="4" type="Hiragana" alignment="distributed"/>
  </si>
  <si>
    <t>現況排水能力</t>
    <rPh sb="0" eb="2">
      <t>ゲンキョウ</t>
    </rPh>
    <rPh sb="2" eb="4">
      <t>ハイスイ</t>
    </rPh>
    <rPh sb="4" eb="6">
      <t>ノウリョク</t>
    </rPh>
    <phoneticPr fontId="7"/>
  </si>
  <si>
    <t>自然</t>
    <rPh sb="0" eb="2">
      <t>シゼン</t>
    </rPh>
    <phoneticPr fontId="7"/>
  </si>
  <si>
    <t>機械</t>
    <rPh sb="0" eb="2">
      <t>キカイ</t>
    </rPh>
    <phoneticPr fontId="7"/>
  </si>
  <si>
    <t>排水慣行</t>
    <rPh sb="0" eb="2">
      <t>ハイスイ</t>
    </rPh>
    <rPh sb="2" eb="4">
      <t>カンコウ</t>
    </rPh>
    <phoneticPr fontId="7"/>
  </si>
  <si>
    <t>２ ． 用 途 別 予 定 地 積</t>
    <rPh sb="4" eb="7">
      <t>ようと</t>
    </rPh>
    <rPh sb="8" eb="9">
      <t>べつ</t>
    </rPh>
    <rPh sb="10" eb="13">
      <t>よてい</t>
    </rPh>
    <rPh sb="14" eb="17">
      <t>ちせき</t>
    </rPh>
    <phoneticPr fontId="19" type="Hiragana" alignment="distributed"/>
  </si>
  <si>
    <t>合計</t>
    <rPh sb="0" eb="2">
      <t>ゴウケイ</t>
    </rPh>
    <phoneticPr fontId="7"/>
  </si>
  <si>
    <t>排水面積</t>
    <rPh sb="0" eb="2">
      <t>ハイスイ</t>
    </rPh>
    <rPh sb="2" eb="4">
      <t>メンセキ</t>
    </rPh>
    <phoneticPr fontId="7"/>
  </si>
  <si>
    <t xml:space="preserve"> 排水路</t>
    <rPh sb="1" eb="3">
      <t>ハイスイ</t>
    </rPh>
    <rPh sb="3" eb="4">
      <t>ロ</t>
    </rPh>
    <phoneticPr fontId="7"/>
  </si>
  <si>
    <t xml:space="preserve"> 水門</t>
    <rPh sb="1" eb="3">
      <t>スイモン</t>
    </rPh>
    <phoneticPr fontId="7"/>
  </si>
  <si>
    <t xml:space="preserve"> 水門及び排水機</t>
    <rPh sb="1" eb="3">
      <t>スイモン</t>
    </rPh>
    <rPh sb="3" eb="4">
      <t>オヨ</t>
    </rPh>
    <rPh sb="5" eb="8">
      <t>ハイスイキ</t>
    </rPh>
    <phoneticPr fontId="7"/>
  </si>
  <si>
    <t>表層</t>
    <rPh sb="0" eb="1">
      <t>ヒョウ</t>
    </rPh>
    <rPh sb="1" eb="2">
      <t>ソウ</t>
    </rPh>
    <phoneticPr fontId="7"/>
  </si>
  <si>
    <t>地目</t>
    <rPh sb="0" eb="2">
      <t>ちもく</t>
    </rPh>
    <phoneticPr fontId="4" type="Hiragana" alignment="distributed"/>
  </si>
  <si>
    <t xml:space="preserve"> 排水路及び排水機</t>
    <rPh sb="1" eb="3">
      <t>ハイスイ</t>
    </rPh>
    <rPh sb="3" eb="4">
      <t>ロ</t>
    </rPh>
    <rPh sb="4" eb="5">
      <t>オヨ</t>
    </rPh>
    <rPh sb="6" eb="9">
      <t>ハイスイキ</t>
    </rPh>
    <phoneticPr fontId="7"/>
  </si>
  <si>
    <t>地形，土壌及び侵食の程度</t>
  </si>
  <si>
    <t>　　　　項　目
　区　分</t>
    <rPh sb="4" eb="7">
      <t>こうもく</t>
    </rPh>
    <rPh sb="10" eb="11">
      <t>く</t>
    </rPh>
    <rPh sb="12" eb="13">
      <t>ふん</t>
    </rPh>
    <phoneticPr fontId="4" type="Hiragana" alignment="distributed"/>
  </si>
  <si>
    <t>又は</t>
    <rPh sb="0" eb="1">
      <t>マタ</t>
    </rPh>
    <phoneticPr fontId="7"/>
  </si>
  <si>
    <t>箇所数</t>
    <rPh sb="0" eb="2">
      <t>カショ</t>
    </rPh>
    <rPh sb="2" eb="3">
      <t>スウ</t>
    </rPh>
    <phoneticPr fontId="7"/>
  </si>
  <si>
    <t xml:space="preserve">       系統名
 項 目</t>
  </si>
  <si>
    <t>受益面積</t>
    <rPh sb="0" eb="2">
      <t>ジュエキ</t>
    </rPh>
    <rPh sb="2" eb="4">
      <t>メンセキ</t>
    </rPh>
    <phoneticPr fontId="7"/>
  </si>
  <si>
    <t>　　第１０節　　老朽ため池改修計画</t>
    <rPh sb="5" eb="6">
      <t>セツ</t>
    </rPh>
    <rPh sb="8" eb="10">
      <t>ロウキュウ</t>
    </rPh>
    <rPh sb="10" eb="13">
      <t>タメイケ</t>
    </rPh>
    <rPh sb="13" eb="15">
      <t>カイシュウ</t>
    </rPh>
    <rPh sb="15" eb="17">
      <t>ケイカク</t>
    </rPh>
    <phoneticPr fontId="7"/>
  </si>
  <si>
    <t>500ha～100ha</t>
  </si>
  <si>
    <t>　　　　１．農用地造成</t>
    <rPh sb="6" eb="7">
      <t>ノウ</t>
    </rPh>
    <rPh sb="7" eb="9">
      <t>ヨウチ</t>
    </rPh>
    <rPh sb="9" eb="11">
      <t>ゾウセイ</t>
    </rPh>
    <phoneticPr fontId="7"/>
  </si>
  <si>
    <t>非 農 用 地 区 域 に 換 地 す る 土 地</t>
    <rPh sb="0" eb="1">
      <t>ひ</t>
    </rPh>
    <rPh sb="2" eb="7">
      <t>のうようち</t>
    </rPh>
    <rPh sb="8" eb="11">
      <t>くいき</t>
    </rPh>
    <rPh sb="14" eb="17">
      <t>かんち</t>
    </rPh>
    <rPh sb="22" eb="25">
      <t>とち</t>
    </rPh>
    <phoneticPr fontId="19" type="Hiragana" alignment="distributed"/>
  </si>
  <si>
    <t>構造</t>
    <rPh sb="0" eb="2">
      <t>コウゾウ</t>
    </rPh>
    <phoneticPr fontId="7"/>
  </si>
  <si>
    <t>規模</t>
    <rPh sb="0" eb="2">
      <t>キボ</t>
    </rPh>
    <phoneticPr fontId="7"/>
  </si>
  <si>
    <t>比率（％）</t>
    <rPh sb="0" eb="2">
      <t>ヒリツ</t>
    </rPh>
    <phoneticPr fontId="7"/>
  </si>
  <si>
    <t>施設年</t>
    <rPh sb="0" eb="2">
      <t>シセツ</t>
    </rPh>
    <rPh sb="2" eb="3">
      <t>ネン</t>
    </rPh>
    <phoneticPr fontId="7"/>
  </si>
  <si>
    <t>10°～15°</t>
  </si>
  <si>
    <t>市町村所有</t>
    <rPh sb="0" eb="1">
      <t>シ</t>
    </rPh>
    <rPh sb="1" eb="2">
      <t>マチ</t>
    </rPh>
    <rPh sb="2" eb="3">
      <t>ソン</t>
    </rPh>
    <rPh sb="3" eb="5">
      <t>ショユウ</t>
    </rPh>
    <phoneticPr fontId="7"/>
  </si>
  <si>
    <t>その他　　　　（ｈａ）</t>
    <rPh sb="0" eb="3">
      <t>ソノタ</t>
    </rPh>
    <phoneticPr fontId="7"/>
  </si>
  <si>
    <t>更新年</t>
    <rPh sb="0" eb="2">
      <t>コウシン</t>
    </rPh>
    <rPh sb="2" eb="3">
      <t>ネン</t>
    </rPh>
    <phoneticPr fontId="7"/>
  </si>
  <si>
    <t>　　　　１．換地区の名称，所在，面積</t>
    <rPh sb="6" eb="8">
      <t>カンチ</t>
    </rPh>
    <rPh sb="8" eb="9">
      <t>ク</t>
    </rPh>
    <rPh sb="10" eb="12">
      <t>メイショウ</t>
    </rPh>
    <rPh sb="13" eb="15">
      <t>ショザイ</t>
    </rPh>
    <rPh sb="16" eb="18">
      <t>メンセキ</t>
    </rPh>
    <phoneticPr fontId="7"/>
  </si>
  <si>
    <t>改修を必要
とする理由</t>
    <rPh sb="0" eb="2">
      <t>カイシュウ</t>
    </rPh>
    <rPh sb="3" eb="5">
      <t>ヒツヨウ</t>
    </rPh>
    <rPh sb="9" eb="11">
      <t>リユウ</t>
    </rPh>
    <phoneticPr fontId="7"/>
  </si>
  <si>
    <t>計
（ｈａ）</t>
    <rPh sb="0" eb="1">
      <t>ケイ</t>
    </rPh>
    <phoneticPr fontId="7"/>
  </si>
  <si>
    <t>面　　　　　　　積</t>
    <rPh sb="0" eb="9">
      <t>めんせき</t>
    </rPh>
    <phoneticPr fontId="4" type="Hiragana" alignment="distributed"/>
  </si>
  <si>
    <t>１年目</t>
    <rPh sb="1" eb="3">
      <t>ねんめ</t>
    </rPh>
    <phoneticPr fontId="4" type="Hiragana" alignment="distributed"/>
  </si>
  <si>
    <t>作物名</t>
    <rPh sb="0" eb="2">
      <t>サクモツ</t>
    </rPh>
    <rPh sb="2" eb="3">
      <t>メイ</t>
    </rPh>
    <phoneticPr fontId="7"/>
  </si>
  <si>
    <r>
      <t>基　準　年　　　　　（千ｍ</t>
    </r>
    <r>
      <rPr>
        <vertAlign val="superscript"/>
        <sz val="10"/>
        <rFont val="ＭＳ Ｐ明朝"/>
        <family val="1"/>
        <charset val="128"/>
      </rPr>
      <t>3</t>
    </r>
    <r>
      <rPr>
        <sz val="10"/>
        <rFont val="ＭＳ Ｐ明朝"/>
        <family val="1"/>
        <charset val="128"/>
      </rPr>
      <t>）</t>
    </r>
    <rPh sb="0" eb="3">
      <t>キジュン</t>
    </rPh>
    <rPh sb="4" eb="5">
      <t>ネン</t>
    </rPh>
    <rPh sb="11" eb="12">
      <t>セン</t>
    </rPh>
    <phoneticPr fontId="7"/>
  </si>
  <si>
    <t xml:space="preserve"> 第５節　地域農業の概況</t>
    <rPh sb="1" eb="2">
      <t>ダイ</t>
    </rPh>
    <rPh sb="3" eb="4">
      <t>セツ</t>
    </rPh>
    <rPh sb="5" eb="7">
      <t>チイキ</t>
    </rPh>
    <rPh sb="7" eb="9">
      <t>ノウギョウ</t>
    </rPh>
    <rPh sb="10" eb="12">
      <t>ガイキョウ</t>
    </rPh>
    <phoneticPr fontId="7"/>
  </si>
  <si>
    <t>9月</t>
    <rPh sb="1" eb="2">
      <t>つき</t>
    </rPh>
    <phoneticPr fontId="4" type="Hiragana" alignment="distributed"/>
  </si>
  <si>
    <t>畑</t>
    <rPh sb="0" eb="1">
      <t>ハタケ</t>
    </rPh>
    <phoneticPr fontId="7"/>
  </si>
  <si>
    <t>全工区</t>
    <rPh sb="0" eb="1">
      <t>ゼン</t>
    </rPh>
    <rPh sb="1" eb="3">
      <t>コウク</t>
    </rPh>
    <phoneticPr fontId="7"/>
  </si>
  <si>
    <t xml:space="preserve">(m) </t>
  </si>
  <si>
    <t>静岡県</t>
    <rPh sb="0" eb="1">
      <t>しず</t>
    </rPh>
    <rPh sb="1" eb="2">
      <t>おか</t>
    </rPh>
    <rPh sb="2" eb="3">
      <t>けん</t>
    </rPh>
    <phoneticPr fontId="20" type="Hiragana" alignment="distributed"/>
  </si>
  <si>
    <t>客土</t>
    <rPh sb="0" eb="2">
      <t>きゃくど</t>
    </rPh>
    <phoneticPr fontId="4" type="Hiragana" alignment="distributed"/>
  </si>
  <si>
    <t>　　第２節　　地　　　積</t>
    <rPh sb="2" eb="3">
      <t>ダイ</t>
    </rPh>
    <rPh sb="4" eb="5">
      <t>セツ</t>
    </rPh>
    <rPh sb="7" eb="12">
      <t>チイキ</t>
    </rPh>
    <phoneticPr fontId="7"/>
  </si>
  <si>
    <t>耕　　　　　　　　　　　　　　　　　　地</t>
    <rPh sb="0" eb="20">
      <t>コウチ</t>
    </rPh>
    <phoneticPr fontId="7"/>
  </si>
  <si>
    <t>備　考　（関係戸数）</t>
    <rPh sb="0" eb="3">
      <t>ビコウ</t>
    </rPh>
    <rPh sb="5" eb="7">
      <t>カンケイ</t>
    </rPh>
    <rPh sb="7" eb="8">
      <t>ト</t>
    </rPh>
    <rPh sb="8" eb="9">
      <t>スウ</t>
    </rPh>
    <phoneticPr fontId="7"/>
  </si>
  <si>
    <t>（２）末端用水路等</t>
    <rPh sb="3" eb="5">
      <t>まったん</t>
    </rPh>
    <rPh sb="5" eb="6">
      <t>よう</t>
    </rPh>
    <rPh sb="6" eb="8">
      <t>すいろ</t>
    </rPh>
    <rPh sb="8" eb="9">
      <t>とう</t>
    </rPh>
    <phoneticPr fontId="4" type="Hiragana" alignment="distributed"/>
  </si>
  <si>
    <t>（第２１表-1）</t>
  </si>
  <si>
    <t>第１３章　　現況 ・ 計画図面</t>
    <rPh sb="0" eb="1">
      <t>ダイ</t>
    </rPh>
    <rPh sb="3" eb="4">
      <t>ショウ</t>
    </rPh>
    <rPh sb="6" eb="8">
      <t>ゲンキョウ</t>
    </rPh>
    <rPh sb="11" eb="13">
      <t>ケイカク</t>
    </rPh>
    <rPh sb="13" eb="15">
      <t>ズメン</t>
    </rPh>
    <phoneticPr fontId="7"/>
  </si>
  <si>
    <t>畑</t>
    <rPh sb="0" eb="1">
      <t>ハタ</t>
    </rPh>
    <phoneticPr fontId="7"/>
  </si>
  <si>
    <t>8°
～12°
(ha)</t>
  </si>
  <si>
    <t>豚</t>
    <rPh sb="0" eb="1">
      <t>ブタ</t>
    </rPh>
    <phoneticPr fontId="7"/>
  </si>
  <si>
    <t>（第１１表-5）</t>
  </si>
  <si>
    <t>（ｔ/ｈｒ）</t>
  </si>
  <si>
    <t>上 下 弦 平 均　　　　　満　　潮　　位　　　　　（ｍ）　　　　　</t>
    <rPh sb="0" eb="1">
      <t>ウエ</t>
    </rPh>
    <rPh sb="2" eb="3">
      <t>シタ</t>
    </rPh>
    <rPh sb="4" eb="5">
      <t>ゲン</t>
    </rPh>
    <rPh sb="6" eb="9">
      <t>ヘイキン</t>
    </rPh>
    <rPh sb="14" eb="15">
      <t>マン</t>
    </rPh>
    <rPh sb="17" eb="18">
      <t>シオ</t>
    </rPh>
    <rPh sb="20" eb="21">
      <t>イ</t>
    </rPh>
    <phoneticPr fontId="7"/>
  </si>
  <si>
    <t>作付方式</t>
  </si>
  <si>
    <t>　　第１節　　用水施設</t>
    <rPh sb="4" eb="5">
      <t>セツ</t>
    </rPh>
    <rPh sb="7" eb="9">
      <t>ヨウスイ</t>
    </rPh>
    <rPh sb="9" eb="11">
      <t>シセツ</t>
    </rPh>
    <phoneticPr fontId="7"/>
  </si>
  <si>
    <t>　　第６節　　干拓施設</t>
    <rPh sb="7" eb="9">
      <t>カンタク</t>
    </rPh>
    <rPh sb="9" eb="11">
      <t>シセツ</t>
    </rPh>
    <phoneticPr fontId="7"/>
  </si>
  <si>
    <t>自 然 取 入 口</t>
    <rPh sb="0" eb="3">
      <t>シゼン</t>
    </rPh>
    <rPh sb="4" eb="5">
      <t>シュスイ</t>
    </rPh>
    <rPh sb="6" eb="7">
      <t>イ</t>
    </rPh>
    <rPh sb="8" eb="9">
      <t>コウ</t>
    </rPh>
    <phoneticPr fontId="7"/>
  </si>
  <si>
    <t>面積</t>
    <rPh sb="0" eb="1">
      <t>めん</t>
    </rPh>
    <rPh sb="1" eb="2">
      <t>せき</t>
    </rPh>
    <phoneticPr fontId="19" type="Hiragana" alignment="distributed"/>
  </si>
  <si>
    <t>平　　均
減　産　量　(t)</t>
    <rPh sb="0" eb="4">
      <t>ヘイキン</t>
    </rPh>
    <rPh sb="5" eb="6">
      <t>ゲン</t>
    </rPh>
    <rPh sb="7" eb="8">
      <t>サン</t>
    </rPh>
    <rPh sb="9" eb="10">
      <t>リョウ</t>
    </rPh>
    <phoneticPr fontId="7"/>
  </si>
  <si>
    <t>過去の最大被害額</t>
    <rPh sb="0" eb="2">
      <t>カコ</t>
    </rPh>
    <rPh sb="3" eb="5">
      <t>サイダイ</t>
    </rPh>
    <rPh sb="5" eb="7">
      <t>ヒガイ</t>
    </rPh>
    <rPh sb="7" eb="8">
      <t>ガク</t>
    </rPh>
    <phoneticPr fontId="7"/>
  </si>
  <si>
    <t>全揚水量</t>
    <rPh sb="0" eb="1">
      <t>ぜん</t>
    </rPh>
    <rPh sb="1" eb="3">
      <t>ようすい</t>
    </rPh>
    <rPh sb="3" eb="4">
      <t>りょう</t>
    </rPh>
    <phoneticPr fontId="4" type="Hiragana" alignment="distributed"/>
  </si>
  <si>
    <t>事業主体</t>
  </si>
  <si>
    <t>全洪水量</t>
    <rPh sb="0" eb="1">
      <t>ぜん</t>
    </rPh>
    <rPh sb="1" eb="3">
      <t>こうずい</t>
    </rPh>
    <rPh sb="3" eb="4">
      <t>りょう</t>
    </rPh>
    <phoneticPr fontId="4" type="Hiragana" alignment="distributed"/>
  </si>
  <si>
    <t>（１）用水系統</t>
    <rPh sb="3" eb="4">
      <t>ヨウ</t>
    </rPh>
    <rPh sb="4" eb="5">
      <t>スイ</t>
    </rPh>
    <rPh sb="5" eb="7">
      <t>ケイトウ</t>
    </rPh>
    <phoneticPr fontId="7"/>
  </si>
  <si>
    <t>土地改良事業計画書</t>
    <rPh sb="0" eb="2">
      <t>とち</t>
    </rPh>
    <rPh sb="2" eb="4">
      <t>かいりょう</t>
    </rPh>
    <rPh sb="4" eb="6">
      <t>じぎょう</t>
    </rPh>
    <rPh sb="6" eb="8">
      <t>けいかく</t>
    </rPh>
    <rPh sb="8" eb="9">
      <t>か</t>
    </rPh>
    <phoneticPr fontId="20" type="Hiragana" alignment="distributed"/>
  </si>
  <si>
    <t>※該当なし</t>
    <rPh sb="1" eb="2">
      <t>ソ</t>
    </rPh>
    <rPh sb="2" eb="3">
      <t>トウ</t>
    </rPh>
    <phoneticPr fontId="7"/>
  </si>
  <si>
    <t>11月</t>
    <rPh sb="2" eb="3">
      <t>つき</t>
    </rPh>
    <phoneticPr fontId="4" type="Hiragana" alignment="distributed"/>
  </si>
  <si>
    <t>ピーク時</t>
    <rPh sb="3" eb="4">
      <t>じ</t>
    </rPh>
    <phoneticPr fontId="4" type="Hiragana" alignment="distributed"/>
  </si>
  <si>
    <t>土地所有の状況</t>
  </si>
  <si>
    <t>農用地造成</t>
    <rPh sb="0" eb="3">
      <t>ノウヨウチ</t>
    </rPh>
    <rPh sb="3" eb="5">
      <t>ゾウセイ</t>
    </rPh>
    <phoneticPr fontId="7"/>
  </si>
  <si>
    <t>　　　　４．非農用地の換地方法</t>
    <rPh sb="6" eb="7">
      <t>ヒ</t>
    </rPh>
    <rPh sb="7" eb="10">
      <t>ノウヨウチ</t>
    </rPh>
    <rPh sb="11" eb="13">
      <t>カンチ</t>
    </rPh>
    <rPh sb="13" eb="15">
      <t>ホウホウ</t>
    </rPh>
    <phoneticPr fontId="7"/>
  </si>
  <si>
    <t>計　　　　（ｈａ）</t>
    <rPh sb="0" eb="1">
      <t>ケイ</t>
    </rPh>
    <phoneticPr fontId="7"/>
  </si>
  <si>
    <t xml:space="preserve">
計
（ｈａ）</t>
    <rPh sb="2" eb="3">
      <t>ケイ</t>
    </rPh>
    <phoneticPr fontId="7"/>
  </si>
  <si>
    <t>（第２６表）</t>
  </si>
  <si>
    <t>用水路</t>
    <rPh sb="0" eb="3">
      <t>ようすいろ</t>
    </rPh>
    <phoneticPr fontId="4" type="Hiragana" alignment="distributed"/>
  </si>
  <si>
    <t xml:space="preserve">
一級地
(ha)</t>
    <rPh sb="1" eb="3">
      <t>イッキュウ</t>
    </rPh>
    <rPh sb="3" eb="4">
      <t>チ</t>
    </rPh>
    <phoneticPr fontId="7"/>
  </si>
  <si>
    <t>標準区画の形状</t>
    <rPh sb="0" eb="2">
      <t>ひょうじゅん</t>
    </rPh>
    <rPh sb="2" eb="4">
      <t>くかく</t>
    </rPh>
    <rPh sb="5" eb="7">
      <t>けいじょう</t>
    </rPh>
    <phoneticPr fontId="4" type="Hiragana" alignment="distributed"/>
  </si>
  <si>
    <t>（第２３表-4-1）</t>
  </si>
  <si>
    <t>二級地</t>
    <rPh sb="0" eb="2">
      <t>ニキュウ</t>
    </rPh>
    <rPh sb="2" eb="3">
      <t>チ</t>
    </rPh>
    <phoneticPr fontId="7"/>
  </si>
  <si>
    <t>（第２１表-2）</t>
  </si>
  <si>
    <t>（第７表-3）</t>
  </si>
  <si>
    <t>三級地
                    (ha)</t>
    <rPh sb="0" eb="1">
      <t>３</t>
    </rPh>
    <rPh sb="1" eb="2">
      <t>キュウ</t>
    </rPh>
    <rPh sb="2" eb="3">
      <t>チ</t>
    </rPh>
    <phoneticPr fontId="7"/>
  </si>
  <si>
    <t>三級地</t>
    <rPh sb="0" eb="2">
      <t>サンキュウ</t>
    </rPh>
    <rPh sb="2" eb="3">
      <t>チ</t>
    </rPh>
    <phoneticPr fontId="7"/>
  </si>
  <si>
    <t>２．</t>
  </si>
  <si>
    <t>（イ）井堰及び自然取入口</t>
  </si>
  <si>
    <t>四級地</t>
    <rPh sb="0" eb="1">
      <t>４</t>
    </rPh>
    <rPh sb="1" eb="2">
      <t>キュウ</t>
    </rPh>
    <rPh sb="2" eb="3">
      <t>チ</t>
    </rPh>
    <phoneticPr fontId="7"/>
  </si>
  <si>
    <t>30°
以上
(ha)</t>
    <rPh sb="4" eb="6">
      <t>イジョウ</t>
    </rPh>
    <phoneticPr fontId="7"/>
  </si>
  <si>
    <t>口 径</t>
    <rPh sb="0" eb="3">
      <t>こうけい</t>
    </rPh>
    <phoneticPr fontId="4" type="Hiragana" alignment="distributed"/>
  </si>
  <si>
    <t>（第２２表-3）</t>
  </si>
  <si>
    <t>※は傾斜以外の
要因によるもの</t>
    <rPh sb="2" eb="4">
      <t>ケイシャ</t>
    </rPh>
    <rPh sb="4" eb="6">
      <t>イガイ</t>
    </rPh>
    <rPh sb="8" eb="10">
      <t>ヨウイン</t>
    </rPh>
    <phoneticPr fontId="7"/>
  </si>
  <si>
    <t>　　第２節　　換地区の設定</t>
    <rPh sb="2" eb="3">
      <t>ダイ</t>
    </rPh>
    <rPh sb="4" eb="5">
      <t>セツ</t>
    </rPh>
    <rPh sb="7" eb="9">
      <t>カンチ</t>
    </rPh>
    <rPh sb="9" eb="10">
      <t>ク</t>
    </rPh>
    <rPh sb="11" eb="13">
      <t>セッテイ</t>
    </rPh>
    <phoneticPr fontId="7"/>
  </si>
  <si>
    <t>干拓</t>
    <rPh sb="0" eb="2">
      <t>カンタク</t>
    </rPh>
    <phoneticPr fontId="7"/>
  </si>
  <si>
    <t>作付面積</t>
    <rPh sb="0" eb="1">
      <t>さく</t>
    </rPh>
    <rPh sb="1" eb="2">
      <t>づ</t>
    </rPh>
    <rPh sb="2" eb="4">
      <t>めんせき</t>
    </rPh>
    <phoneticPr fontId="4" type="Hiragana" alignment="distributed"/>
  </si>
  <si>
    <t>　　　　２．精算の方法</t>
    <rPh sb="6" eb="8">
      <t>セイサン</t>
    </rPh>
    <rPh sb="9" eb="11">
      <t>ホウホウ</t>
    </rPh>
    <phoneticPr fontId="7"/>
  </si>
  <si>
    <t>放流施設</t>
    <rPh sb="0" eb="2">
      <t>ほうりゅう</t>
    </rPh>
    <rPh sb="2" eb="4">
      <t>しせつ</t>
    </rPh>
    <phoneticPr fontId="4" type="Hiragana" alignment="distributed"/>
  </si>
  <si>
    <t>一級地
                    (ha)</t>
    <rPh sb="0" eb="2">
      <t>イッキュウ</t>
    </rPh>
    <rPh sb="2" eb="3">
      <t>チ</t>
    </rPh>
    <phoneticPr fontId="7"/>
  </si>
  <si>
    <t>備　　　　　　　　　　　　　　　　　　　考</t>
    <rPh sb="0" eb="21">
      <t>びこう</t>
    </rPh>
    <phoneticPr fontId="4" type="Hiragana" alignment="distributed"/>
  </si>
  <si>
    <t>水質</t>
    <rPh sb="0" eb="2">
      <t>スイシツ</t>
    </rPh>
    <phoneticPr fontId="7"/>
  </si>
  <si>
    <t>20°　　　　　　以上</t>
    <rPh sb="9" eb="11">
      <t>イジョウ</t>
    </rPh>
    <phoneticPr fontId="7"/>
  </si>
  <si>
    <t>二級地
                    (ha)</t>
    <rPh sb="0" eb="1">
      <t>２</t>
    </rPh>
    <rPh sb="1" eb="2">
      <t>キュウ</t>
    </rPh>
    <rPh sb="2" eb="3">
      <t>チ</t>
    </rPh>
    <phoneticPr fontId="7"/>
  </si>
  <si>
    <t>四級地
                    (ha)</t>
    <rPh sb="0" eb="1">
      <t>４</t>
    </rPh>
    <rPh sb="1" eb="2">
      <t>キュウ</t>
    </rPh>
    <rPh sb="2" eb="3">
      <t>チ</t>
    </rPh>
    <phoneticPr fontId="7"/>
  </si>
  <si>
    <t>計
                    (ha)</t>
    <rPh sb="0" eb="1">
      <t>ケイ</t>
    </rPh>
    <phoneticPr fontId="7"/>
  </si>
  <si>
    <t>（２）洪水に関する被害状況</t>
    <rPh sb="3" eb="4">
      <t>コウ</t>
    </rPh>
    <rPh sb="4" eb="5">
      <t>スイ</t>
    </rPh>
    <rPh sb="6" eb="7">
      <t>カン</t>
    </rPh>
    <phoneticPr fontId="7"/>
  </si>
  <si>
    <t>改修を必要とする理由</t>
    <rPh sb="0" eb="1">
      <t>カイ</t>
    </rPh>
    <rPh sb="1" eb="2">
      <t>オサム</t>
    </rPh>
    <rPh sb="3" eb="4">
      <t>ヒツ</t>
    </rPh>
    <rPh sb="4" eb="5">
      <t>ヨウ</t>
    </rPh>
    <rPh sb="8" eb="10">
      <t>リユウ</t>
    </rPh>
    <phoneticPr fontId="7"/>
  </si>
  <si>
    <t>　　　　３．作付方式</t>
    <rPh sb="6" eb="10">
      <t>サクセイ</t>
    </rPh>
    <phoneticPr fontId="7"/>
  </si>
  <si>
    <t>　　　　１．貯水池</t>
    <rPh sb="6" eb="8">
      <t>チョスイ</t>
    </rPh>
    <rPh sb="8" eb="9">
      <t>イケ</t>
    </rPh>
    <phoneticPr fontId="7"/>
  </si>
  <si>
    <t>降水量</t>
    <rPh sb="0" eb="3">
      <t>コウスイリョウ</t>
    </rPh>
    <phoneticPr fontId="7"/>
  </si>
  <si>
    <t>湛水状況</t>
    <rPh sb="0" eb="2">
      <t>タンスイ</t>
    </rPh>
    <rPh sb="2" eb="4">
      <t>ジョウキョウ</t>
    </rPh>
    <phoneticPr fontId="7"/>
  </si>
  <si>
    <t>20°
～25°
(ha)</t>
  </si>
  <si>
    <t>水田かんがい</t>
    <rPh sb="0" eb="2">
      <t>すいでん</t>
    </rPh>
    <phoneticPr fontId="4" type="Hiragana" alignment="distributed"/>
  </si>
  <si>
    <t>乾湿状(ha)</t>
    <rPh sb="0" eb="1">
      <t>カワ</t>
    </rPh>
    <rPh sb="1" eb="2">
      <t>シツ</t>
    </rPh>
    <rPh sb="2" eb="3">
      <t>ジョウ</t>
    </rPh>
    <phoneticPr fontId="7"/>
  </si>
  <si>
    <t>構　　　造</t>
    <rPh sb="0" eb="5">
      <t>コウゾウ</t>
    </rPh>
    <phoneticPr fontId="7"/>
  </si>
  <si>
    <t>名　　　　　称</t>
    <rPh sb="0" eb="7">
      <t>めいしょう</t>
    </rPh>
    <phoneticPr fontId="19" type="Hiragana" alignment="distributed"/>
  </si>
  <si>
    <t>林業</t>
    <rPh sb="0" eb="2">
      <t>リンギョウ</t>
    </rPh>
    <phoneticPr fontId="7"/>
  </si>
  <si>
    <t>平均減産量</t>
    <rPh sb="0" eb="2">
      <t>ヘイキン</t>
    </rPh>
    <rPh sb="2" eb="4">
      <t>ゲンサン</t>
    </rPh>
    <rPh sb="4" eb="5">
      <t>リョウ</t>
    </rPh>
    <phoneticPr fontId="7"/>
  </si>
  <si>
    <t>計</t>
    <rPh sb="0" eb="1">
      <t>けい</t>
    </rPh>
    <phoneticPr fontId="19" type="Hiragana" alignment="distributed"/>
  </si>
  <si>
    <t>家　屋
その他</t>
    <rPh sb="0" eb="3">
      <t>カオク</t>
    </rPh>
    <rPh sb="4" eb="7">
      <t>ソノタ</t>
    </rPh>
    <phoneticPr fontId="7"/>
  </si>
  <si>
    <t>湛水深</t>
    <rPh sb="0" eb="2">
      <t>タンスイ</t>
    </rPh>
    <rPh sb="2" eb="3">
      <t>シン</t>
    </rPh>
    <phoneticPr fontId="7"/>
  </si>
  <si>
    <t>　　　　４．その他排水施設</t>
    <rPh sb="6" eb="9">
      <t>ソノタ</t>
    </rPh>
    <rPh sb="9" eb="11">
      <t>ハイスイ</t>
    </rPh>
    <rPh sb="11" eb="13">
      <t>シセツ</t>
    </rPh>
    <phoneticPr fontId="7"/>
  </si>
  <si>
    <t>湛水時間</t>
    <rPh sb="0" eb="2">
      <t>タンスイ</t>
    </rPh>
    <rPh sb="2" eb="4">
      <t>ジカン</t>
    </rPh>
    <phoneticPr fontId="7"/>
  </si>
  <si>
    <t>洪水吐改修計画</t>
    <rPh sb="0" eb="3">
      <t>こうずいばけ</t>
    </rPh>
    <rPh sb="3" eb="5">
      <t>かいしゅう</t>
    </rPh>
    <rPh sb="5" eb="7">
      <t>けいかく</t>
    </rPh>
    <phoneticPr fontId="4" type="Hiragana" alignment="distributed"/>
  </si>
  <si>
    <t>勾配</t>
    <rPh sb="0" eb="2">
      <t>こうばい</t>
    </rPh>
    <phoneticPr fontId="4" type="Hiragana" alignment="distributed"/>
  </si>
  <si>
    <t>湛水面積</t>
    <rPh sb="0" eb="2">
      <t>タンスイ</t>
    </rPh>
    <rPh sb="2" eb="4">
      <t>メンセキ</t>
    </rPh>
    <phoneticPr fontId="7"/>
  </si>
  <si>
    <t>４．</t>
  </si>
  <si>
    <t>間接</t>
    <rPh sb="0" eb="2">
      <t>かんせつ</t>
    </rPh>
    <phoneticPr fontId="4" type="Hiragana" alignment="distributed"/>
  </si>
  <si>
    <t>減産量</t>
    <rPh sb="0" eb="2">
      <t>ゲンサン</t>
    </rPh>
    <rPh sb="2" eb="3">
      <t>リョウ</t>
    </rPh>
    <phoneticPr fontId="7"/>
  </si>
  <si>
    <t>　　　　１．道　　　路</t>
    <rPh sb="6" eb="11">
      <t>ドウロ</t>
    </rPh>
    <phoneticPr fontId="7"/>
  </si>
  <si>
    <t>計画</t>
    <rPh sb="0" eb="2">
      <t>けいかく</t>
    </rPh>
    <phoneticPr fontId="4" type="Hiragana" alignment="distributed"/>
  </si>
  <si>
    <t xml:space="preserve">(千m3) </t>
    <rPh sb="1" eb="2">
      <t>セン</t>
    </rPh>
    <phoneticPr fontId="7"/>
  </si>
  <si>
    <t>樹　　　　　径</t>
    <rPh sb="0" eb="1">
      <t>じゅ</t>
    </rPh>
    <rPh sb="6" eb="7">
      <t>けい</t>
    </rPh>
    <phoneticPr fontId="4" type="Hiragana" alignment="distributed"/>
  </si>
  <si>
    <t>乾</t>
    <rPh sb="0" eb="1">
      <t>カワ</t>
    </rPh>
    <phoneticPr fontId="7"/>
  </si>
  <si>
    <t xml:space="preserve">0
</t>
  </si>
  <si>
    <t>15°
～20°
(ha)</t>
  </si>
  <si>
    <t>水　利　権
（最大）</t>
    <rPh sb="0" eb="3">
      <t>スイリ</t>
    </rPh>
    <rPh sb="4" eb="5">
      <t>ケン</t>
    </rPh>
    <rPh sb="7" eb="9">
      <t>サイダイ</t>
    </rPh>
    <phoneticPr fontId="7"/>
  </si>
  <si>
    <t>湿</t>
    <rPh sb="0" eb="1">
      <t>シツ</t>
    </rPh>
    <phoneticPr fontId="7"/>
  </si>
  <si>
    <t>部落所有</t>
    <rPh sb="0" eb="1">
      <t>ブ</t>
    </rPh>
    <rPh sb="1" eb="2">
      <t>オチ</t>
    </rPh>
    <rPh sb="2" eb="4">
      <t>ショユウ</t>
    </rPh>
    <phoneticPr fontId="7"/>
  </si>
  <si>
    <t>基準年</t>
    <rPh sb="0" eb="2">
      <t>キジュン</t>
    </rPh>
    <rPh sb="2" eb="3">
      <t>ネン</t>
    </rPh>
    <phoneticPr fontId="7"/>
  </si>
  <si>
    <t>勾配</t>
    <rPh sb="0" eb="2">
      <t>コウバイ</t>
    </rPh>
    <phoneticPr fontId="7"/>
  </si>
  <si>
    <t>土性</t>
    <rPh sb="0" eb="1">
      <t>つち</t>
    </rPh>
    <rPh sb="1" eb="2">
      <t>せい</t>
    </rPh>
    <phoneticPr fontId="4" type="Hiragana" alignment="distributed"/>
  </si>
  <si>
    <t>事業　　</t>
    <rPh sb="0" eb="2">
      <t>じぎょう</t>
    </rPh>
    <phoneticPr fontId="4" type="Hiragana" alignment="distributed"/>
  </si>
  <si>
    <t>計　 画</t>
    <rPh sb="0" eb="4">
      <t>けいかく</t>
    </rPh>
    <phoneticPr fontId="4" type="Hiragana" alignment="distributed"/>
  </si>
  <si>
    <t>　　　　３．農用地集団化の方針</t>
    <rPh sb="6" eb="9">
      <t>ノウヨウチ</t>
    </rPh>
    <rPh sb="9" eb="12">
      <t>シュウダンカ</t>
    </rPh>
    <rPh sb="13" eb="15">
      <t>ホウシン</t>
    </rPh>
    <phoneticPr fontId="7"/>
  </si>
  <si>
    <t>事業</t>
    <rPh sb="0" eb="2">
      <t>じぎょう</t>
    </rPh>
    <phoneticPr fontId="4" type="Hiragana" alignment="distributed"/>
  </si>
  <si>
    <t>断面</t>
    <rPh sb="0" eb="2">
      <t>ダンメン</t>
    </rPh>
    <phoneticPr fontId="7"/>
  </si>
  <si>
    <t>計画洪水量</t>
    <rPh sb="0" eb="2">
      <t>ケイカク</t>
    </rPh>
    <rPh sb="2" eb="4">
      <t>コウズイ</t>
    </rPh>
    <rPh sb="4" eb="5">
      <t>リョウ</t>
    </rPh>
    <phoneticPr fontId="7"/>
  </si>
  <si>
    <t>(m3/s/ha)</t>
  </si>
  <si>
    <t>農用地</t>
    <rPh sb="0" eb="3">
      <t>ノウヨウチ</t>
    </rPh>
    <phoneticPr fontId="7"/>
  </si>
  <si>
    <t xml:space="preserve">(hr) </t>
  </si>
  <si>
    <t>農用施設</t>
    <rPh sb="0" eb="1">
      <t>ノウ</t>
    </rPh>
    <rPh sb="1" eb="2">
      <t>ヨウ</t>
    </rPh>
    <rPh sb="2" eb="4">
      <t>シセツ</t>
    </rPh>
    <phoneticPr fontId="7"/>
  </si>
  <si>
    <t>換地計画を作成する上での基本的な考え方</t>
    <rPh sb="0" eb="2">
      <t>かんち</t>
    </rPh>
    <rPh sb="2" eb="4">
      <t>けいかく</t>
    </rPh>
    <rPh sb="5" eb="7">
      <t>さくせい</t>
    </rPh>
    <rPh sb="9" eb="10">
      <t>うえ</t>
    </rPh>
    <rPh sb="12" eb="15">
      <t>きほんてき</t>
    </rPh>
    <rPh sb="16" eb="19">
      <t>かんがえかた</t>
    </rPh>
    <phoneticPr fontId="4" type="Hiragana" alignment="distributed"/>
  </si>
  <si>
    <t>作物</t>
    <rPh sb="0" eb="2">
      <t>サクモツ</t>
    </rPh>
    <phoneticPr fontId="7"/>
  </si>
  <si>
    <t>6月</t>
    <rPh sb="1" eb="2">
      <t>つき</t>
    </rPh>
    <phoneticPr fontId="4" type="Hiragana" alignment="distributed"/>
  </si>
  <si>
    <t>公共施設</t>
    <rPh sb="0" eb="2">
      <t>コウキョウ</t>
    </rPh>
    <rPh sb="2" eb="4">
      <t>シセツ</t>
    </rPh>
    <phoneticPr fontId="7"/>
  </si>
  <si>
    <t>農業用
施　設</t>
    <rPh sb="0" eb="2">
      <t>ノウギョウ</t>
    </rPh>
    <rPh sb="2" eb="3">
      <t>ヨウ</t>
    </rPh>
    <rPh sb="4" eb="7">
      <t>シセツ</t>
    </rPh>
    <phoneticPr fontId="7"/>
  </si>
  <si>
    <t>（第１６表-5-3）</t>
  </si>
  <si>
    <t>路　　線　　名</t>
    <rPh sb="0" eb="4">
      <t>ろせん</t>
    </rPh>
    <rPh sb="6" eb="7">
      <t>めい</t>
    </rPh>
    <phoneticPr fontId="4" type="Hiragana" alignment="distributed"/>
  </si>
  <si>
    <t xml:space="preserve">(百万円) </t>
    <rPh sb="1" eb="4">
      <t>ヒャクマンエン</t>
    </rPh>
    <phoneticPr fontId="7"/>
  </si>
  <si>
    <t>用　　水　　路</t>
    <rPh sb="0" eb="4">
      <t>ヨウスイ</t>
    </rPh>
    <rPh sb="6" eb="7">
      <t>ロ</t>
    </rPh>
    <phoneticPr fontId="7"/>
  </si>
  <si>
    <t>平均被害額</t>
    <rPh sb="0" eb="2">
      <t>ヘイキン</t>
    </rPh>
    <rPh sb="2" eb="4">
      <t>ヒガイ</t>
    </rPh>
    <rPh sb="4" eb="5">
      <t>ガク</t>
    </rPh>
    <phoneticPr fontId="7"/>
  </si>
  <si>
    <t>堆積
様式</t>
    <rPh sb="0" eb="2">
      <t>タイセキ</t>
    </rPh>
    <rPh sb="3" eb="5">
      <t>ヨウシキ</t>
    </rPh>
    <phoneticPr fontId="7"/>
  </si>
  <si>
    <t>最大
通水量</t>
    <rPh sb="0" eb="2">
      <t>さいだい</t>
    </rPh>
    <rPh sb="3" eb="5">
      <t>つうすい</t>
    </rPh>
    <rPh sb="5" eb="6">
      <t>りょう</t>
    </rPh>
    <phoneticPr fontId="4" type="Hiragana" alignment="distributed"/>
  </si>
  <si>
    <t>路線名</t>
    <rPh sb="0" eb="2">
      <t>ロセン</t>
    </rPh>
    <rPh sb="2" eb="3">
      <t>メイ</t>
    </rPh>
    <phoneticPr fontId="7"/>
  </si>
  <si>
    <t>　　　　３．揚水機</t>
    <rPh sb="6" eb="7">
      <t>ア</t>
    </rPh>
    <rPh sb="7" eb="8">
      <t>スイ</t>
    </rPh>
    <rPh sb="8" eb="9">
      <t>キ</t>
    </rPh>
    <phoneticPr fontId="7"/>
  </si>
  <si>
    <t>延長</t>
    <rPh sb="0" eb="2">
      <t>エンチョウ</t>
    </rPh>
    <phoneticPr fontId="7"/>
  </si>
  <si>
    <t>100ha 未満</t>
    <rPh sb="6" eb="8">
      <t>ミマン</t>
    </rPh>
    <phoneticPr fontId="7"/>
  </si>
  <si>
    <t>（２）排水路</t>
    <rPh sb="3" eb="6">
      <t>はいすいろ</t>
    </rPh>
    <phoneticPr fontId="4" type="Hiragana" alignment="distributed"/>
  </si>
  <si>
    <t>幅員(m)</t>
    <rPh sb="0" eb="2">
      <t>フクイン</t>
    </rPh>
    <phoneticPr fontId="7"/>
  </si>
  <si>
    <t>有効</t>
    <rPh sb="0" eb="2">
      <t>ユウコウ</t>
    </rPh>
    <phoneticPr fontId="7"/>
  </si>
  <si>
    <t>事　業　名</t>
    <rPh sb="0" eb="1">
      <t>ジギョウ</t>
    </rPh>
    <rPh sb="2" eb="3">
      <t>ギョウ</t>
    </rPh>
    <rPh sb="4" eb="5">
      <t>メイ</t>
    </rPh>
    <phoneticPr fontId="7"/>
  </si>
  <si>
    <t>　　第６節　　地域環境の概況</t>
    <rPh sb="2" eb="3">
      <t>ダイ</t>
    </rPh>
    <rPh sb="4" eb="5">
      <t>セツ</t>
    </rPh>
    <rPh sb="7" eb="9">
      <t>チイキ</t>
    </rPh>
    <rPh sb="9" eb="11">
      <t>カンキョウ</t>
    </rPh>
    <rPh sb="12" eb="14">
      <t>ガイキョウ</t>
    </rPh>
    <phoneticPr fontId="7"/>
  </si>
  <si>
    <t>　　　　４．計画排水量</t>
    <rPh sb="6" eb="8">
      <t>ケイカク</t>
    </rPh>
    <rPh sb="8" eb="10">
      <t>ハイスイ</t>
    </rPh>
    <rPh sb="10" eb="11">
      <t>ウリョウ</t>
    </rPh>
    <phoneticPr fontId="7"/>
  </si>
  <si>
    <t>　　　　６．湛水検討</t>
    <rPh sb="6" eb="7">
      <t>タン</t>
    </rPh>
    <rPh sb="7" eb="8">
      <t>スイ</t>
    </rPh>
    <rPh sb="8" eb="10">
      <t>ケントウ</t>
    </rPh>
    <phoneticPr fontId="7"/>
  </si>
  <si>
    <t>水　源　保　存　量</t>
    <rPh sb="0" eb="3">
      <t>すいげん</t>
    </rPh>
    <rPh sb="4" eb="7">
      <t>ほぞんりょう</t>
    </rPh>
    <rPh sb="8" eb="9">
      <t>りょう</t>
    </rPh>
    <phoneticPr fontId="4" type="Hiragana" alignment="distributed"/>
  </si>
  <si>
    <t>　　第８節　　老朽ため池改修施設</t>
    <rPh sb="7" eb="9">
      <t>ロウキュウ</t>
    </rPh>
    <rPh sb="9" eb="12">
      <t>タメイケ</t>
    </rPh>
    <rPh sb="12" eb="14">
      <t>カイシュウ</t>
    </rPh>
    <rPh sb="14" eb="16">
      <t>シセツ</t>
    </rPh>
    <phoneticPr fontId="7"/>
  </si>
  <si>
    <t>最急</t>
    <rPh sb="0" eb="1">
      <t>さい</t>
    </rPh>
    <rPh sb="1" eb="2">
      <t>きゅう</t>
    </rPh>
    <phoneticPr fontId="4" type="Hiragana" alignment="distributed"/>
  </si>
  <si>
    <t>水利状況</t>
    <rPh sb="0" eb="2">
      <t>スイリ</t>
    </rPh>
    <rPh sb="2" eb="4">
      <t>ジョウキョウ</t>
    </rPh>
    <phoneticPr fontId="7"/>
  </si>
  <si>
    <t>置  換  酸  度</t>
    <rPh sb="0" eb="4">
      <t>おきか</t>
    </rPh>
    <rPh sb="6" eb="10">
      <t>さんど</t>
    </rPh>
    <phoneticPr fontId="4" type="Hiragana" alignment="distributed"/>
  </si>
  <si>
    <t>干拓</t>
    <rPh sb="0" eb="2">
      <t>かんたく</t>
    </rPh>
    <phoneticPr fontId="4" type="Hiragana" alignment="distributed"/>
  </si>
  <si>
    <t>第９章　　換地計画の概要</t>
    <rPh sb="0" eb="1">
      <t>ダイ</t>
    </rPh>
    <rPh sb="2" eb="3">
      <t>ショウ</t>
    </rPh>
    <rPh sb="5" eb="6">
      <t>カン</t>
    </rPh>
    <rPh sb="6" eb="7">
      <t>チ</t>
    </rPh>
    <rPh sb="7" eb="9">
      <t>ケイカク</t>
    </rPh>
    <rPh sb="10" eb="12">
      <t>ガイヨウ</t>
    </rPh>
    <phoneticPr fontId="7"/>
  </si>
  <si>
    <t>第１０章　　事業費の総額及び内訳</t>
    <rPh sb="0" eb="1">
      <t>ダイ</t>
    </rPh>
    <rPh sb="3" eb="4">
      <t>ショウ</t>
    </rPh>
    <rPh sb="6" eb="8">
      <t>ジギョウ</t>
    </rPh>
    <rPh sb="8" eb="9">
      <t>ヒ</t>
    </rPh>
    <rPh sb="10" eb="12">
      <t>ソウガク</t>
    </rPh>
    <rPh sb="12" eb="13">
      <t>オヨ</t>
    </rPh>
    <rPh sb="14" eb="16">
      <t>ウチワケ</t>
    </rPh>
    <phoneticPr fontId="7"/>
  </si>
  <si>
    <t xml:space="preserve">             項　　目
  区　　分</t>
    <rPh sb="13" eb="17">
      <t>こうもく</t>
    </rPh>
    <phoneticPr fontId="4" type="Hiragana" alignment="distributed"/>
  </si>
  <si>
    <t>作　物</t>
    <rPh sb="0" eb="3">
      <t>サクモツ</t>
    </rPh>
    <phoneticPr fontId="7"/>
  </si>
  <si>
    <t>第１１章　　効　　　用</t>
    <rPh sb="0" eb="1">
      <t>ダイ</t>
    </rPh>
    <rPh sb="3" eb="4">
      <t>ショウ</t>
    </rPh>
    <rPh sb="6" eb="11">
      <t>コウヨウ</t>
    </rPh>
    <phoneticPr fontId="7"/>
  </si>
  <si>
    <t>第１２章　　関連する事業</t>
    <rPh sb="0" eb="1">
      <t>ダイ</t>
    </rPh>
    <rPh sb="3" eb="4">
      <t>ショウ</t>
    </rPh>
    <rPh sb="6" eb="8">
      <t>カンレン</t>
    </rPh>
    <rPh sb="10" eb="12">
      <t>ジギョウ</t>
    </rPh>
    <phoneticPr fontId="7"/>
  </si>
  <si>
    <t>(kg/10a)</t>
  </si>
  <si>
    <t>ｈａ</t>
  </si>
  <si>
    <t>たん水深</t>
    <rPh sb="2" eb="4">
      <t>すいしん</t>
    </rPh>
    <phoneticPr fontId="4" type="Hiragana" alignment="distributed"/>
  </si>
  <si>
    <t>延べ取水量</t>
    <rPh sb="0" eb="1">
      <t>エンチョウ</t>
    </rPh>
    <rPh sb="2" eb="3">
      <t>ト</t>
    </rPh>
    <rPh sb="3" eb="4">
      <t>スイ</t>
    </rPh>
    <rPh sb="4" eb="5">
      <t>スイリョウ</t>
    </rPh>
    <phoneticPr fontId="7"/>
  </si>
  <si>
    <t xml:space="preserve">                              項     目
   施設名</t>
    <rPh sb="30" eb="31">
      <t>こう</t>
    </rPh>
    <rPh sb="36" eb="37">
      <t>め</t>
    </rPh>
    <phoneticPr fontId="4" type="Hiragana" alignment="distributed"/>
  </si>
  <si>
    <t>施設名又
は箇所数</t>
    <rPh sb="0" eb="2">
      <t>シセツ</t>
    </rPh>
    <rPh sb="2" eb="3">
      <t>メイ</t>
    </rPh>
    <rPh sb="3" eb="4">
      <t>マタ</t>
    </rPh>
    <rPh sb="6" eb="8">
      <t>カショ</t>
    </rPh>
    <rPh sb="8" eb="9">
      <t>スウ</t>
    </rPh>
    <phoneticPr fontId="7"/>
  </si>
  <si>
    <t>区画畦畔の取扱い</t>
    <rPh sb="0" eb="2">
      <t>くかく</t>
    </rPh>
    <rPh sb="2" eb="3">
      <t>けい</t>
    </rPh>
    <rPh sb="3" eb="4">
      <t>はん</t>
    </rPh>
    <rPh sb="5" eb="7">
      <t>とりあつか</t>
    </rPh>
    <phoneticPr fontId="19" type="Hiragana" alignment="distributed"/>
  </si>
  <si>
    <t>減産量
（ｔ）</t>
    <rPh sb="0" eb="2">
      <t>ゲンサン</t>
    </rPh>
    <rPh sb="2" eb="3">
      <t>リョウ</t>
    </rPh>
    <phoneticPr fontId="7"/>
  </si>
  <si>
    <t>　　　　　　　　　　　　　項　目
　　区　分</t>
    <rPh sb="13" eb="14">
      <t>こう</t>
    </rPh>
    <rPh sb="15" eb="16">
      <t>め</t>
    </rPh>
    <rPh sb="19" eb="20">
      <t>く</t>
    </rPh>
    <rPh sb="21" eb="22">
      <t>ふん</t>
    </rPh>
    <phoneticPr fontId="4" type="Hiragana" alignment="distributed"/>
  </si>
  <si>
    <t>卸売小売業飲食店</t>
    <rPh sb="0" eb="1">
      <t>オロシ</t>
    </rPh>
    <rPh sb="1" eb="2">
      <t>バイ</t>
    </rPh>
    <rPh sb="2" eb="4">
      <t>コウ</t>
    </rPh>
    <rPh sb="4" eb="5">
      <t>ギョウ</t>
    </rPh>
    <rPh sb="5" eb="7">
      <t>インショク</t>
    </rPh>
    <rPh sb="7" eb="8">
      <t>テン</t>
    </rPh>
    <phoneticPr fontId="7"/>
  </si>
  <si>
    <t>事　業　名</t>
    <rPh sb="0" eb="3">
      <t>ジギョウ</t>
    </rPh>
    <rPh sb="4" eb="5">
      <t>メイ</t>
    </rPh>
    <phoneticPr fontId="7"/>
  </si>
  <si>
    <t>※ⅹ：統計法第14条によって秘匿扱い、</t>
    <rPh sb="3" eb="6">
      <t>トウケイホウ</t>
    </rPh>
    <rPh sb="6" eb="7">
      <t>ダイ</t>
    </rPh>
    <rPh sb="9" eb="10">
      <t>ジョウ</t>
    </rPh>
    <rPh sb="14" eb="16">
      <t>ヒトク</t>
    </rPh>
    <rPh sb="16" eb="17">
      <t>アツカ</t>
    </rPh>
    <phoneticPr fontId="7"/>
  </si>
  <si>
    <t>備　　　　考</t>
    <rPh sb="0" eb="6">
      <t>ビコウ</t>
    </rPh>
    <phoneticPr fontId="7"/>
  </si>
  <si>
    <t>その他</t>
    <rPh sb="0" eb="3">
      <t>ソノタ</t>
    </rPh>
    <phoneticPr fontId="7"/>
  </si>
  <si>
    <t>かんがい面積
（ha）</t>
    <rPh sb="4" eb="6">
      <t>メンセキ</t>
    </rPh>
    <phoneticPr fontId="7"/>
  </si>
  <si>
    <t>農　地</t>
    <rPh sb="0" eb="3">
      <t>ノウチ</t>
    </rPh>
    <phoneticPr fontId="7"/>
  </si>
  <si>
    <t>ｅ</t>
  </si>
  <si>
    <t>植栽本数</t>
    <rPh sb="0" eb="2">
      <t>しょくさい</t>
    </rPh>
    <rPh sb="2" eb="4">
      <t>ほんすう</t>
    </rPh>
    <phoneticPr fontId="19" type="Hiragana" alignment="distributed"/>
  </si>
  <si>
    <t>合　　　　　　計</t>
    <rPh sb="0" eb="8">
      <t>ゴウケイ</t>
    </rPh>
    <phoneticPr fontId="7"/>
  </si>
  <si>
    <t>主要道路一覧表</t>
  </si>
  <si>
    <t>受益面積　　　　（ｈａ）</t>
    <rPh sb="0" eb="2">
      <t>ジュエキ</t>
    </rPh>
    <rPh sb="2" eb="4">
      <t>メンセキ</t>
    </rPh>
    <phoneticPr fontId="7"/>
  </si>
  <si>
    <t>規　　　　模</t>
    <rPh sb="0" eb="6">
      <t>キボ</t>
    </rPh>
    <phoneticPr fontId="7"/>
  </si>
  <si>
    <t>井　　　　　堰</t>
    <rPh sb="0" eb="1">
      <t>イ</t>
    </rPh>
    <rPh sb="6" eb="7">
      <t>セキ</t>
    </rPh>
    <phoneticPr fontId="7"/>
  </si>
  <si>
    <t>貯　　水　　池</t>
    <rPh sb="0" eb="1">
      <t>チョ</t>
    </rPh>
    <rPh sb="3" eb="4">
      <t>スイ</t>
    </rPh>
    <rPh sb="6" eb="7">
      <t>イケ</t>
    </rPh>
    <phoneticPr fontId="7"/>
  </si>
  <si>
    <t>（第１３表-2）</t>
  </si>
  <si>
    <t>備考</t>
    <rPh sb="0" eb="2">
      <t>ビコウ</t>
    </rPh>
    <phoneticPr fontId="7"/>
  </si>
  <si>
    <t>水量</t>
    <rPh sb="0" eb="2">
      <t>すいりょう</t>
    </rPh>
    <phoneticPr fontId="4" type="Hiragana" alignment="distributed"/>
  </si>
  <si>
    <t>備　　　　　　　　考</t>
    <rPh sb="0" eb="10">
      <t>びこう</t>
    </rPh>
    <phoneticPr fontId="4" type="Hiragana" alignment="distributed"/>
  </si>
  <si>
    <t>(mm)</t>
  </si>
  <si>
    <t>水温（℃）</t>
    <rPh sb="0" eb="2">
      <t>スイオン</t>
    </rPh>
    <phoneticPr fontId="7"/>
  </si>
  <si>
    <t>一級地</t>
    <rPh sb="0" eb="2">
      <t>いっきゅう</t>
    </rPh>
    <rPh sb="2" eb="3">
      <t>ち</t>
    </rPh>
    <phoneticPr fontId="4" type="Hiragana" alignment="distributed"/>
  </si>
  <si>
    <t>表土扱い</t>
    <rPh sb="0" eb="1">
      <t>ひょう</t>
    </rPh>
    <rPh sb="1" eb="2">
      <t>つち</t>
    </rPh>
    <rPh sb="2" eb="3">
      <t>あつか</t>
    </rPh>
    <phoneticPr fontId="4" type="Hiragana" alignment="distributed"/>
  </si>
  <si>
    <t>そ　　の　　他</t>
    <rPh sb="0" eb="7">
      <t>ソノタ</t>
    </rPh>
    <phoneticPr fontId="7"/>
  </si>
  <si>
    <t>不　　　　　　足　　　　　　水　　　　　　量</t>
    <rPh sb="0" eb="8">
      <t>フソク</t>
    </rPh>
    <rPh sb="14" eb="15">
      <t>スイ</t>
    </rPh>
    <rPh sb="21" eb="22">
      <t>リョウ</t>
    </rPh>
    <phoneticPr fontId="7"/>
  </si>
  <si>
    <t>揚　 水 　機</t>
    <rPh sb="0" eb="1">
      <t>ア</t>
    </rPh>
    <rPh sb="3" eb="4">
      <t>スイ</t>
    </rPh>
    <rPh sb="6" eb="7">
      <t>キ</t>
    </rPh>
    <phoneticPr fontId="7"/>
  </si>
  <si>
    <t>　　第２節　　営農計画及び土地利用計画</t>
    <rPh sb="2" eb="3">
      <t>ダイ</t>
    </rPh>
    <rPh sb="4" eb="5">
      <t>セツ</t>
    </rPh>
    <rPh sb="7" eb="8">
      <t>エイ</t>
    </rPh>
    <rPh sb="8" eb="9">
      <t>ノウ</t>
    </rPh>
    <rPh sb="9" eb="11">
      <t>ケイカク</t>
    </rPh>
    <rPh sb="11" eb="12">
      <t>オヨ</t>
    </rPh>
    <rPh sb="13" eb="15">
      <t>トチ</t>
    </rPh>
    <rPh sb="15" eb="17">
      <t>リヨウ</t>
    </rPh>
    <rPh sb="17" eb="19">
      <t>ケイカク</t>
    </rPh>
    <phoneticPr fontId="7"/>
  </si>
  <si>
    <t>暗渠排水</t>
    <rPh sb="0" eb="2">
      <t>あんきょ</t>
    </rPh>
    <rPh sb="2" eb="4">
      <t>はいすい</t>
    </rPh>
    <phoneticPr fontId="4" type="Hiragana" alignment="distributed"/>
  </si>
  <si>
    <t>かんがい期最大不足水量</t>
    <rPh sb="4" eb="5">
      <t>キ</t>
    </rPh>
    <rPh sb="5" eb="7">
      <t>サイダイ</t>
    </rPh>
    <rPh sb="7" eb="9">
      <t>フソク</t>
    </rPh>
    <rPh sb="9" eb="11">
      <t>スイリョウ</t>
    </rPh>
    <phoneticPr fontId="7"/>
  </si>
  <si>
    <t>（第１３表-1）</t>
  </si>
  <si>
    <t>かんがい期総不足水量</t>
    <rPh sb="4" eb="5">
      <t>キ</t>
    </rPh>
    <rPh sb="5" eb="6">
      <t>ソウ</t>
    </rPh>
    <rPh sb="6" eb="8">
      <t>フソク</t>
    </rPh>
    <rPh sb="8" eb="10">
      <t>スイリョウ</t>
    </rPh>
    <phoneticPr fontId="7"/>
  </si>
  <si>
    <t>最 大</t>
    <rPh sb="0" eb="3">
      <t>さいだい</t>
    </rPh>
    <phoneticPr fontId="4" type="Hiragana" alignment="distributed"/>
  </si>
  <si>
    <t>（第４表-2-2）</t>
  </si>
  <si>
    <t>面　　　　積　　（ｈａ）</t>
    <rPh sb="0" eb="6">
      <t>メンセキ</t>
    </rPh>
    <phoneticPr fontId="7"/>
  </si>
  <si>
    <t>現況</t>
    <rPh sb="0" eb="2">
      <t>ゲンキョウ</t>
    </rPh>
    <phoneticPr fontId="7"/>
  </si>
  <si>
    <t>筆　　　　数　　（筆）</t>
    <rPh sb="0" eb="1">
      <t>フデ</t>
    </rPh>
    <rPh sb="5" eb="6">
      <t>スウ</t>
    </rPh>
    <rPh sb="9" eb="10">
      <t>フデ</t>
    </rPh>
    <phoneticPr fontId="7"/>
  </si>
  <si>
    <t>権　　利　　関　　係</t>
    <rPh sb="0" eb="4">
      <t>ケンリ</t>
    </rPh>
    <rPh sb="6" eb="10">
      <t>カンケイ</t>
    </rPh>
    <phoneticPr fontId="7"/>
  </si>
  <si>
    <t>(ｍ)</t>
  </si>
  <si>
    <t>換 地 計 画 樹 立 の 基 本 方 針</t>
    <rPh sb="0" eb="3">
      <t>かんち</t>
    </rPh>
    <rPh sb="4" eb="7">
      <t>けいかく</t>
    </rPh>
    <rPh sb="8" eb="11">
      <t>じゅりつ</t>
    </rPh>
    <rPh sb="14" eb="17">
      <t>きほん</t>
    </rPh>
    <rPh sb="18" eb="21">
      <t>ほうしん</t>
    </rPh>
    <phoneticPr fontId="4" type="Hiragana" alignment="distributed"/>
  </si>
  <si>
    <t>井　　　　堰</t>
    <rPh sb="0" eb="1">
      <t>イ</t>
    </rPh>
    <rPh sb="5" eb="6">
      <t>セキ</t>
    </rPh>
    <phoneticPr fontId="7"/>
  </si>
  <si>
    <t>5.0%以内額</t>
    <rPh sb="4" eb="6">
      <t>イナイ</t>
    </rPh>
    <rPh sb="6" eb="7">
      <t>ガク</t>
    </rPh>
    <phoneticPr fontId="7"/>
  </si>
  <si>
    <t>（第２０表-3）</t>
  </si>
  <si>
    <t>自然取入口</t>
    <rPh sb="0" eb="2">
      <t>シゼン</t>
    </rPh>
    <rPh sb="2" eb="3">
      <t>シュスイ</t>
    </rPh>
    <rPh sb="3" eb="4">
      <t>イ</t>
    </rPh>
    <rPh sb="4" eb="5">
      <t>コウ</t>
    </rPh>
    <phoneticPr fontId="7"/>
  </si>
  <si>
    <t>貯　 水 　池</t>
    <rPh sb="0" eb="1">
      <t>チョ</t>
    </rPh>
    <rPh sb="3" eb="4">
      <t>スイ</t>
    </rPh>
    <rPh sb="6" eb="7">
      <t>イケ</t>
    </rPh>
    <phoneticPr fontId="7"/>
  </si>
  <si>
    <t>そ　 の 　他</t>
    <rPh sb="6" eb="7">
      <t>タ</t>
    </rPh>
    <phoneticPr fontId="7"/>
  </si>
  <si>
    <t>合　　　　　　　　計</t>
    <rPh sb="0" eb="10">
      <t>ゴウケイ</t>
    </rPh>
    <phoneticPr fontId="7"/>
  </si>
  <si>
    <t>サービス業</t>
    <rPh sb="4" eb="5">
      <t>ギョウ</t>
    </rPh>
    <phoneticPr fontId="7"/>
  </si>
  <si>
    <t>事業名</t>
    <rPh sb="0" eb="2">
      <t>ジギョウ</t>
    </rPh>
    <rPh sb="2" eb="3">
      <t>メイ</t>
    </rPh>
    <phoneticPr fontId="7"/>
  </si>
  <si>
    <t>　　第４節　　農用地造成</t>
    <rPh sb="4" eb="5">
      <t>セツ</t>
    </rPh>
    <rPh sb="7" eb="8">
      <t>ノウ</t>
    </rPh>
    <rPh sb="8" eb="10">
      <t>ヨウチ</t>
    </rPh>
    <rPh sb="10" eb="12">
      <t>ゾウセイ</t>
    </rPh>
    <phoneticPr fontId="7"/>
  </si>
  <si>
    <t>ｃ＝ａ-ｂ</t>
  </si>
  <si>
    <t>潮止め堤標高</t>
    <rPh sb="0" eb="1">
      <t>しお</t>
    </rPh>
    <rPh sb="1" eb="2">
      <t>と</t>
    </rPh>
    <rPh sb="3" eb="4">
      <t>てい</t>
    </rPh>
    <rPh sb="4" eb="6">
      <t>ひょうこう</t>
    </rPh>
    <phoneticPr fontId="4" type="Hiragana" alignment="distributed"/>
  </si>
  <si>
    <t>　　　　２．換地区を設定する理由</t>
    <rPh sb="6" eb="8">
      <t>カンチ</t>
    </rPh>
    <rPh sb="8" eb="9">
      <t>ク</t>
    </rPh>
    <rPh sb="10" eb="12">
      <t>セッテイ</t>
    </rPh>
    <rPh sb="14" eb="16">
      <t>リユウ</t>
    </rPh>
    <phoneticPr fontId="7"/>
  </si>
  <si>
    <t>土壌統（区）区分一覧表</t>
    <rPh sb="0" eb="1">
      <t>ツチ</t>
    </rPh>
    <rPh sb="1" eb="2">
      <t>ユズル</t>
    </rPh>
    <rPh sb="2" eb="3">
      <t>トウ</t>
    </rPh>
    <rPh sb="4" eb="5">
      <t>ク</t>
    </rPh>
    <rPh sb="6" eb="7">
      <t>ク</t>
    </rPh>
    <rPh sb="7" eb="8">
      <t>ブン</t>
    </rPh>
    <rPh sb="8" eb="9">
      <t>１</t>
    </rPh>
    <rPh sb="9" eb="10">
      <t>ラン</t>
    </rPh>
    <rPh sb="10" eb="11">
      <t>ヒョウ</t>
    </rPh>
    <phoneticPr fontId="7"/>
  </si>
  <si>
    <t>　　第３節　　道路及び索道</t>
    <rPh sb="4" eb="5">
      <t>セツ</t>
    </rPh>
    <rPh sb="7" eb="9">
      <t>ドウロ</t>
    </rPh>
    <rPh sb="9" eb="10">
      <t>オヨ</t>
    </rPh>
    <rPh sb="11" eb="12">
      <t>サク</t>
    </rPh>
    <rPh sb="12" eb="13">
      <t>ドウ</t>
    </rPh>
    <phoneticPr fontId="7"/>
  </si>
  <si>
    <t>上 下 弦 平 均　　　　　干　　潮　　位　　　　　（ｍ）　　　　　</t>
    <rPh sb="0" eb="1">
      <t>ウエ</t>
    </rPh>
    <rPh sb="2" eb="3">
      <t>シタ</t>
    </rPh>
    <rPh sb="4" eb="5">
      <t>ゲン</t>
    </rPh>
    <rPh sb="6" eb="9">
      <t>ヘイキン</t>
    </rPh>
    <rPh sb="14" eb="15">
      <t>カン</t>
    </rPh>
    <rPh sb="17" eb="18">
      <t>シオ</t>
    </rPh>
    <rPh sb="20" eb="21">
      <t>イ</t>
    </rPh>
    <phoneticPr fontId="7"/>
  </si>
  <si>
    <t>果樹園
（ｈａ）</t>
    <rPh sb="0" eb="3">
      <t>カジュエン</t>
    </rPh>
    <phoneticPr fontId="7"/>
  </si>
  <si>
    <t>貯水池</t>
    <rPh sb="0" eb="3">
      <t>ちょすいち</t>
    </rPh>
    <phoneticPr fontId="4" type="Hiragana" alignment="distributed"/>
  </si>
  <si>
    <t>建設業</t>
    <rPh sb="0" eb="3">
      <t>ケンセツギョウ</t>
    </rPh>
    <phoneticPr fontId="7"/>
  </si>
  <si>
    <t>　　第３節　　換地計画樹立の基本方針</t>
    <rPh sb="2" eb="3">
      <t>ダイ</t>
    </rPh>
    <rPh sb="4" eb="5">
      <t>セツ</t>
    </rPh>
    <rPh sb="7" eb="9">
      <t>カンチ</t>
    </rPh>
    <rPh sb="9" eb="11">
      <t>ケイカク</t>
    </rPh>
    <rPh sb="11" eb="13">
      <t>ジュリツ</t>
    </rPh>
    <rPh sb="14" eb="16">
      <t>キホン</t>
    </rPh>
    <rPh sb="16" eb="18">
      <t>ホウシン</t>
    </rPh>
    <phoneticPr fontId="7"/>
  </si>
  <si>
    <t>　　第４節　土地の評価及び精算の方法</t>
    <rPh sb="2" eb="3">
      <t>ダイ</t>
    </rPh>
    <rPh sb="4" eb="5">
      <t>セツ</t>
    </rPh>
    <rPh sb="6" eb="8">
      <t>トチ</t>
    </rPh>
    <rPh sb="9" eb="11">
      <t>ヒョウカ</t>
    </rPh>
    <rPh sb="11" eb="12">
      <t>オヨ</t>
    </rPh>
    <rPh sb="13" eb="15">
      <t>セイサン</t>
    </rPh>
    <rPh sb="16" eb="18">
      <t>ホウホウ</t>
    </rPh>
    <phoneticPr fontId="7"/>
  </si>
  <si>
    <t>　　　　１．従前の土地の面積の基準</t>
    <rPh sb="6" eb="7">
      <t>ジュウ</t>
    </rPh>
    <rPh sb="7" eb="8">
      <t>マエ</t>
    </rPh>
    <rPh sb="9" eb="11">
      <t>トチ</t>
    </rPh>
    <rPh sb="12" eb="14">
      <t>メンセキ</t>
    </rPh>
    <rPh sb="15" eb="17">
      <t>キジュン</t>
    </rPh>
    <phoneticPr fontId="7"/>
  </si>
  <si>
    <t>（第２３表-8）</t>
  </si>
  <si>
    <t>　　　　２．用途別予定地籍</t>
    <rPh sb="6" eb="8">
      <t>ヨウト</t>
    </rPh>
    <rPh sb="8" eb="9">
      <t>ベツ</t>
    </rPh>
    <rPh sb="9" eb="11">
      <t>ヨテイ</t>
    </rPh>
    <rPh sb="11" eb="13">
      <t>チセキ</t>
    </rPh>
    <phoneticPr fontId="7"/>
  </si>
  <si>
    <t>地区内</t>
    <rPh sb="0" eb="2">
      <t>ちく</t>
    </rPh>
    <rPh sb="2" eb="3">
      <t>ない</t>
    </rPh>
    <phoneticPr fontId="4" type="Hiragana" alignment="distributed"/>
  </si>
  <si>
    <t>第１章</t>
    <rPh sb="0" eb="1">
      <t>ダイ</t>
    </rPh>
    <rPh sb="2" eb="3">
      <t>ショウ</t>
    </rPh>
    <phoneticPr fontId="7"/>
  </si>
  <si>
    <t>　　　　３．取水施設改修計画</t>
    <rPh sb="6" eb="8">
      <t>シュスイ</t>
    </rPh>
    <rPh sb="8" eb="10">
      <t>シセツ</t>
    </rPh>
    <rPh sb="10" eb="12">
      <t>カイシュウ</t>
    </rPh>
    <rPh sb="12" eb="14">
      <t>ケイカク</t>
    </rPh>
    <phoneticPr fontId="7"/>
  </si>
  <si>
    <t>３ ． 農 用 地 集 団 化 の 方 針</t>
    <rPh sb="4" eb="9">
      <t>のうようち</t>
    </rPh>
    <rPh sb="10" eb="15">
      <t>しゅうだんか</t>
    </rPh>
    <rPh sb="18" eb="21">
      <t>ほうしん</t>
    </rPh>
    <phoneticPr fontId="19" type="Hiragana" alignment="distributed"/>
  </si>
  <si>
    <t>　　　　１．評価の方法</t>
    <rPh sb="6" eb="8">
      <t>ヒョウカ</t>
    </rPh>
    <rPh sb="9" eb="11">
      <t>ホウホウ</t>
    </rPh>
    <phoneticPr fontId="7"/>
  </si>
  <si>
    <t>備　　　　　　考</t>
    <rPh sb="0" eb="8">
      <t>びこう</t>
    </rPh>
    <phoneticPr fontId="4" type="Hiragana" alignment="distributed"/>
  </si>
  <si>
    <t>　　第５節　換地計画樹立の年度計画</t>
    <rPh sb="2" eb="3">
      <t>ダイ</t>
    </rPh>
    <rPh sb="4" eb="5">
      <t>セツ</t>
    </rPh>
    <rPh sb="6" eb="8">
      <t>カンチ</t>
    </rPh>
    <rPh sb="8" eb="10">
      <t>ケイカク</t>
    </rPh>
    <rPh sb="10" eb="12">
      <t>ジュリツ</t>
    </rPh>
    <rPh sb="13" eb="15">
      <t>ネンド</t>
    </rPh>
    <rPh sb="15" eb="17">
      <t>ケイカク</t>
    </rPh>
    <phoneticPr fontId="7"/>
  </si>
  <si>
    <t>（第１６表-1）</t>
  </si>
  <si>
    <t>（第５表-2）</t>
  </si>
  <si>
    <t>　　第６節　換地処分の時期に関する特則</t>
    <rPh sb="2" eb="3">
      <t>ダイ</t>
    </rPh>
    <rPh sb="4" eb="5">
      <t>セツ</t>
    </rPh>
    <rPh sb="6" eb="8">
      <t>カンチ</t>
    </rPh>
    <rPh sb="8" eb="10">
      <t>ショブン</t>
    </rPh>
    <rPh sb="11" eb="13">
      <t>ジキ</t>
    </rPh>
    <rPh sb="14" eb="15">
      <t>カン</t>
    </rPh>
    <rPh sb="17" eb="18">
      <t>トク</t>
    </rPh>
    <rPh sb="18" eb="19">
      <t>ソク</t>
    </rPh>
    <phoneticPr fontId="7"/>
  </si>
  <si>
    <t>利用可能量</t>
    <rPh sb="0" eb="2">
      <t>りよう</t>
    </rPh>
    <rPh sb="2" eb="4">
      <t>かのう</t>
    </rPh>
    <rPh sb="4" eb="5">
      <t>りょう</t>
    </rPh>
    <phoneticPr fontId="4" type="Hiragana" alignment="distributed"/>
  </si>
  <si>
    <t>年　平　均　流　亡　速　度</t>
    <rPh sb="0" eb="1">
      <t>ネン</t>
    </rPh>
    <rPh sb="2" eb="5">
      <t>ヘイキン</t>
    </rPh>
    <rPh sb="6" eb="7">
      <t>リュウ</t>
    </rPh>
    <rPh sb="8" eb="9">
      <t>ボウ</t>
    </rPh>
    <rPh sb="10" eb="13">
      <t>ソクド</t>
    </rPh>
    <phoneticPr fontId="7"/>
  </si>
  <si>
    <t>　　　　２．暗渠排水</t>
    <rPh sb="6" eb="8">
      <t>アンキョ</t>
    </rPh>
    <rPh sb="8" eb="10">
      <t>ハイスイ</t>
    </rPh>
    <phoneticPr fontId="7"/>
  </si>
  <si>
    <t>四級地</t>
    <rPh sb="0" eb="1">
      <t>よん</t>
    </rPh>
    <rPh sb="1" eb="2">
      <t>いっきゅう</t>
    </rPh>
    <rPh sb="2" eb="3">
      <t>ち</t>
    </rPh>
    <phoneticPr fontId="4" type="Hiragana" alignment="distributed"/>
  </si>
  <si>
    <t>備　　　考</t>
    <rPh sb="0" eb="5">
      <t>ビコウ</t>
    </rPh>
    <phoneticPr fontId="7"/>
  </si>
  <si>
    <t>50％　　　以上</t>
    <rPh sb="6" eb="8">
      <t>イジョウ</t>
    </rPh>
    <phoneticPr fontId="7"/>
  </si>
  <si>
    <t>3ｍｍ　　　未満</t>
    <rPh sb="6" eb="8">
      <t>ミマン</t>
    </rPh>
    <phoneticPr fontId="7"/>
  </si>
  <si>
    <t>換地区の所在</t>
    <rPh sb="0" eb="2">
      <t>かんち</t>
    </rPh>
    <rPh sb="2" eb="3">
      <t>く</t>
    </rPh>
    <rPh sb="4" eb="6">
      <t>しょざい</t>
    </rPh>
    <phoneticPr fontId="19" type="Hiragana" alignment="distributed"/>
  </si>
  <si>
    <t>中程度のもの</t>
    <rPh sb="0" eb="1">
      <t>ナカ</t>
    </rPh>
    <rPh sb="1" eb="3">
      <t>テイド</t>
    </rPh>
    <phoneticPr fontId="7"/>
  </si>
  <si>
    <t>12月</t>
    <rPh sb="2" eb="3">
      <t>つき</t>
    </rPh>
    <phoneticPr fontId="4" type="Hiragana" alignment="distributed"/>
  </si>
  <si>
    <t>大なるもの</t>
    <rPh sb="0" eb="1">
      <t>オオ</t>
    </rPh>
    <phoneticPr fontId="7"/>
  </si>
  <si>
    <t>県</t>
    <rPh sb="0" eb="1">
      <t>けん</t>
    </rPh>
    <phoneticPr fontId="19" type="Hiragana" alignment="distributed"/>
  </si>
  <si>
    <t>(l/s/ha)</t>
  </si>
  <si>
    <t>主要工事計画</t>
  </si>
  <si>
    <t>面 積 （ｈａ）</t>
    <rPh sb="0" eb="3">
      <t>メンセキ</t>
    </rPh>
    <phoneticPr fontId="7"/>
  </si>
  <si>
    <t>有効</t>
    <rPh sb="0" eb="2">
      <t>ゆうこう</t>
    </rPh>
    <phoneticPr fontId="4" type="Hiragana" alignment="distributed"/>
  </si>
  <si>
    <t>表土</t>
    <rPh sb="0" eb="2">
      <t>ヒョウド</t>
    </rPh>
    <phoneticPr fontId="7"/>
  </si>
  <si>
    <t>山　　　林</t>
    <rPh sb="0" eb="5">
      <t>サンリン</t>
    </rPh>
    <phoneticPr fontId="7"/>
  </si>
  <si>
    <t>　　第２節　　排水施設</t>
    <rPh sb="4" eb="5">
      <t>セツ</t>
    </rPh>
    <rPh sb="7" eb="9">
      <t>ハイスイ</t>
    </rPh>
    <rPh sb="9" eb="11">
      <t>シセツ</t>
    </rPh>
    <phoneticPr fontId="7"/>
  </si>
  <si>
    <t>採草　　　　　放牧地　　　　　（ｈａ）</t>
    <rPh sb="0" eb="1">
      <t>サイシュ</t>
    </rPh>
    <rPh sb="1" eb="2">
      <t>ソウ</t>
    </rPh>
    <rPh sb="7" eb="8">
      <t>ホウ</t>
    </rPh>
    <rPh sb="8" eb="9">
      <t>ボク</t>
    </rPh>
    <rPh sb="9" eb="10">
      <t>チ</t>
    </rPh>
    <phoneticPr fontId="7"/>
  </si>
  <si>
    <t>田</t>
    <rPh sb="0" eb="1">
      <t>た</t>
    </rPh>
    <phoneticPr fontId="19" type="Hiragana" alignment="distributed"/>
  </si>
  <si>
    <t xml:space="preserve">           土地利用別
 市町村名</t>
  </si>
  <si>
    <t>原　野　　　　（ｈａ）</t>
    <rPh sb="0" eb="1">
      <t>ゲン</t>
    </rPh>
    <rPh sb="2" eb="3">
      <t>ヤ</t>
    </rPh>
    <phoneticPr fontId="7"/>
  </si>
  <si>
    <t>既設排水能力</t>
    <rPh sb="0" eb="2">
      <t>きせつ</t>
    </rPh>
    <rPh sb="2" eb="4">
      <t>はいすい</t>
    </rPh>
    <rPh sb="4" eb="6">
      <t>のうりょく</t>
    </rPh>
    <phoneticPr fontId="4" type="Hiragana" alignment="distributed"/>
  </si>
  <si>
    <t>普通畑　　　　（ｈａ）</t>
    <rPh sb="0" eb="2">
      <t>フツウ</t>
    </rPh>
    <rPh sb="2" eb="3">
      <t>ハタケ</t>
    </rPh>
    <phoneticPr fontId="7"/>
  </si>
  <si>
    <t>　　第９節　　農用地整備計画</t>
    <rPh sb="4" eb="5">
      <t>セツ</t>
    </rPh>
    <rPh sb="7" eb="14">
      <t>ノウギョウ</t>
    </rPh>
    <phoneticPr fontId="7"/>
  </si>
  <si>
    <t>田</t>
    <rPh sb="0" eb="1">
      <t>タ</t>
    </rPh>
    <phoneticPr fontId="7"/>
  </si>
  <si>
    <t>牧草畑　　　　（ｈａ）</t>
    <rPh sb="0" eb="1">
      <t>ボク</t>
    </rPh>
    <rPh sb="1" eb="2">
      <t>クサ</t>
    </rPh>
    <rPh sb="2" eb="3">
      <t>ハタケ</t>
    </rPh>
    <phoneticPr fontId="7"/>
  </si>
  <si>
    <t>（第２０表-7）</t>
  </si>
  <si>
    <t>茶　園　　　　（ｈａ）</t>
    <rPh sb="0" eb="1">
      <t>チャ</t>
    </rPh>
    <rPh sb="2" eb="3">
      <t>カジュエン</t>
    </rPh>
    <phoneticPr fontId="7"/>
  </si>
  <si>
    <t>用途</t>
    <rPh sb="0" eb="2">
      <t>ようと</t>
    </rPh>
    <phoneticPr fontId="19" type="Hiragana" alignment="distributed"/>
  </si>
  <si>
    <t>～</t>
  </si>
  <si>
    <t>その他　　　　の　　　　　　樹園地　　　　（ｈａ）</t>
    <rPh sb="0" eb="3">
      <t>ソノタ</t>
    </rPh>
    <rPh sb="14" eb="15">
      <t>ジュ</t>
    </rPh>
    <rPh sb="15" eb="17">
      <t>エンチ</t>
    </rPh>
    <phoneticPr fontId="7"/>
  </si>
  <si>
    <t>薪炭林　　　　（ｈａ）</t>
    <rPh sb="1" eb="2">
      <t>スミ</t>
    </rPh>
    <rPh sb="2" eb="3">
      <t>リン</t>
    </rPh>
    <phoneticPr fontId="7"/>
  </si>
  <si>
    <t>（第１０表-6）</t>
    <rPh sb="1" eb="2">
      <t>だい</t>
    </rPh>
    <rPh sb="4" eb="5">
      <t>ひょう</t>
    </rPh>
    <phoneticPr fontId="4" type="Hiragana" alignment="distributed"/>
  </si>
  <si>
    <t>ａ</t>
  </si>
  <si>
    <t>区　　　　分</t>
    <rPh sb="0" eb="6">
      <t>くぶん</t>
    </rPh>
    <phoneticPr fontId="4" type="Hiragana" alignment="distributed"/>
  </si>
  <si>
    <t>（２）ダム管理操作上の各種基準</t>
  </si>
  <si>
    <t>合　　　　計</t>
    <rPh sb="0" eb="6">
      <t>ゴウケイ</t>
    </rPh>
    <phoneticPr fontId="7"/>
  </si>
  <si>
    <t>観　測　所　名</t>
    <rPh sb="0" eb="3">
      <t>カンソク</t>
    </rPh>
    <rPh sb="4" eb="5">
      <t>ショ</t>
    </rPh>
    <rPh sb="6" eb="7">
      <t>メイ</t>
    </rPh>
    <phoneticPr fontId="7"/>
  </si>
  <si>
    <t>100戸当たり数量(台）</t>
  </si>
  <si>
    <t>高　　　低　　　差</t>
    <rPh sb="0" eb="5">
      <t>こうてい</t>
    </rPh>
    <rPh sb="8" eb="9">
      <t>さ</t>
    </rPh>
    <phoneticPr fontId="4" type="Hiragana" alignment="distributed"/>
  </si>
  <si>
    <t>既　往　最　高　　　　　　潮　　　　　　位　　　　　（ｍ）</t>
    <rPh sb="0" eb="1">
      <t>キ</t>
    </rPh>
    <rPh sb="2" eb="3">
      <t>オウ</t>
    </rPh>
    <rPh sb="4" eb="7">
      <t>サイコウ</t>
    </rPh>
    <rPh sb="13" eb="14">
      <t>シオ</t>
    </rPh>
    <rPh sb="20" eb="21">
      <t>イ</t>
    </rPh>
    <phoneticPr fontId="7"/>
  </si>
  <si>
    <t>さ く 望 平 均　　　　　満　　潮　　位　　　　　（ｍ）</t>
    <rPh sb="4" eb="5">
      <t>ボウ</t>
    </rPh>
    <rPh sb="6" eb="9">
      <t>ヘイキン</t>
    </rPh>
    <rPh sb="14" eb="18">
      <t>マンスイ</t>
    </rPh>
    <rPh sb="20" eb="21">
      <t>イ</t>
    </rPh>
    <phoneticPr fontId="7"/>
  </si>
  <si>
    <t>（第４表-1-1）</t>
  </si>
  <si>
    <t>さ く 望 平 均　　　　　干　　潮　　位　　　　　（ｍ）</t>
    <rPh sb="4" eb="5">
      <t>ボウ</t>
    </rPh>
    <rPh sb="6" eb="9">
      <t>ヘイキン</t>
    </rPh>
    <rPh sb="14" eb="15">
      <t>カン</t>
    </rPh>
    <rPh sb="15" eb="18">
      <t>マンスイ</t>
    </rPh>
    <rPh sb="20" eb="21">
      <t>イ</t>
    </rPh>
    <phoneticPr fontId="7"/>
  </si>
  <si>
    <t>区分</t>
  </si>
  <si>
    <t>　　３．　動力農機具及び主要家畜頭数</t>
    <rPh sb="5" eb="7">
      <t>ドウリョク</t>
    </rPh>
    <rPh sb="7" eb="10">
      <t>ノウキグ</t>
    </rPh>
    <rPh sb="10" eb="11">
      <t>オヨ</t>
    </rPh>
    <rPh sb="12" eb="14">
      <t>シュヨウ</t>
    </rPh>
    <rPh sb="14" eb="16">
      <t>カチク</t>
    </rPh>
    <rPh sb="16" eb="18">
      <t>トウスウ</t>
    </rPh>
    <phoneticPr fontId="7"/>
  </si>
  <si>
    <t>（第２３表-7）</t>
  </si>
  <si>
    <t>観　測　期　間</t>
    <rPh sb="0" eb="3">
      <t>カンソク</t>
    </rPh>
    <rPh sb="4" eb="7">
      <t>キカン</t>
    </rPh>
    <phoneticPr fontId="7"/>
  </si>
  <si>
    <t>第２節</t>
  </si>
  <si>
    <t>受益地標高 （ｍ）</t>
    <rPh sb="0" eb="2">
      <t>ジュエキ</t>
    </rPh>
    <rPh sb="2" eb="3">
      <t>チ</t>
    </rPh>
    <rPh sb="3" eb="5">
      <t>ヒョウコウ</t>
    </rPh>
    <phoneticPr fontId="7"/>
  </si>
  <si>
    <t>（１）区画整理</t>
    <rPh sb="3" eb="5">
      <t>くかく</t>
    </rPh>
    <rPh sb="5" eb="7">
      <t>せいり</t>
    </rPh>
    <phoneticPr fontId="4" type="Hiragana" alignment="distributed"/>
  </si>
  <si>
    <t>傾　斜　区　分</t>
    <rPh sb="0" eb="3">
      <t>ケイシャ</t>
    </rPh>
    <rPh sb="4" eb="7">
      <t>クブン</t>
    </rPh>
    <phoneticPr fontId="7"/>
  </si>
  <si>
    <t>最　　高</t>
    <rPh sb="0" eb="4">
      <t>サイコウ</t>
    </rPh>
    <phoneticPr fontId="7"/>
  </si>
  <si>
    <t>延　　　　　　　　長</t>
    <rPh sb="0" eb="10">
      <t>えんちょう</t>
    </rPh>
    <phoneticPr fontId="4" type="Hiragana" alignment="distributed"/>
  </si>
  <si>
    <t>5～10 ｈａ</t>
  </si>
  <si>
    <t>区　 分</t>
    <rPh sb="0" eb="4">
      <t>くぶん</t>
    </rPh>
    <phoneticPr fontId="4" type="Hiragana" alignment="distributed"/>
  </si>
  <si>
    <t>外水位</t>
    <rPh sb="0" eb="1">
      <t>そと</t>
    </rPh>
    <rPh sb="1" eb="3">
      <t>すいい</t>
    </rPh>
    <phoneticPr fontId="4" type="Hiragana" alignment="distributed"/>
  </si>
  <si>
    <t>最　　低</t>
    <rPh sb="0" eb="4">
      <t>サイコウ</t>
    </rPh>
    <phoneticPr fontId="7"/>
  </si>
  <si>
    <t>　　　　５．その他かんがい施設</t>
    <rPh sb="6" eb="9">
      <t>ソノタ</t>
    </rPh>
    <rPh sb="13" eb="15">
      <t>シセツ</t>
    </rPh>
    <phoneticPr fontId="7"/>
  </si>
  <si>
    <t>最高</t>
    <rPh sb="0" eb="2">
      <t>サイコウ</t>
    </rPh>
    <phoneticPr fontId="7"/>
  </si>
  <si>
    <t>面　積　ｈａ</t>
    <rPh sb="0" eb="3">
      <t>メンセキ</t>
    </rPh>
    <phoneticPr fontId="7"/>
  </si>
  <si>
    <t>千円</t>
    <rPh sb="0" eb="2">
      <t>せんえん</t>
    </rPh>
    <phoneticPr fontId="19" type="Hiragana" alignment="distributed"/>
  </si>
  <si>
    <t>　　　　２．堤体補強施設</t>
    <rPh sb="6" eb="7">
      <t>テイ</t>
    </rPh>
    <rPh sb="7" eb="8">
      <t>タイ</t>
    </rPh>
    <rPh sb="8" eb="10">
      <t>ホキョウ</t>
    </rPh>
    <rPh sb="10" eb="12">
      <t>シセツ</t>
    </rPh>
    <phoneticPr fontId="7"/>
  </si>
  <si>
    <t>比　率　％</t>
    <rPh sb="0" eb="3">
      <t>ヒリツ</t>
    </rPh>
    <phoneticPr fontId="7"/>
  </si>
  <si>
    <t>樹園地　　　　（ｈａ）</t>
    <rPh sb="0" eb="3">
      <t>ジュエンチ</t>
    </rPh>
    <phoneticPr fontId="7"/>
  </si>
  <si>
    <t>備考</t>
    <rPh sb="0" eb="2">
      <t>びこう</t>
    </rPh>
    <phoneticPr fontId="4" type="Hiragana" alignment="distributed"/>
  </si>
  <si>
    <t>（１）頭首工</t>
    <rPh sb="3" eb="5">
      <t>とうしゅ</t>
    </rPh>
    <rPh sb="5" eb="6">
      <t>こう</t>
    </rPh>
    <phoneticPr fontId="4" type="Hiragana" alignment="distributed"/>
  </si>
  <si>
    <t>合　　　計</t>
    <rPh sb="0" eb="5">
      <t>ゴウケイ</t>
    </rPh>
    <phoneticPr fontId="7"/>
  </si>
  <si>
    <t>事　　　　業　　　　名</t>
    <rPh sb="0" eb="6">
      <t>ジギョウ</t>
    </rPh>
    <rPh sb="10" eb="11">
      <t>メイ</t>
    </rPh>
    <phoneticPr fontId="7"/>
  </si>
  <si>
    <t xml:space="preserve">           項   目
 水路名</t>
    <rPh sb="11" eb="12">
      <t>こう</t>
    </rPh>
    <rPh sb="15" eb="16">
      <t>め</t>
    </rPh>
    <phoneticPr fontId="4" type="Hiragana" alignment="distributed"/>
  </si>
  <si>
    <t>色</t>
    <rPh sb="0" eb="1">
      <t>イロ</t>
    </rPh>
    <phoneticPr fontId="7"/>
  </si>
  <si>
    <t>酸　化　　　　　　　　沈殿物</t>
    <rPh sb="0" eb="3">
      <t>サンカ</t>
    </rPh>
    <rPh sb="11" eb="13">
      <t>チンデン</t>
    </rPh>
    <rPh sb="13" eb="14">
      <t>ブツ</t>
    </rPh>
    <phoneticPr fontId="7"/>
  </si>
  <si>
    <t>取水施設</t>
    <rPh sb="0" eb="2">
      <t>しゅすい</t>
    </rPh>
    <rPh sb="2" eb="4">
      <t>しせつ</t>
    </rPh>
    <phoneticPr fontId="19" type="Hiragana" alignment="distributed"/>
  </si>
  <si>
    <t>第２章</t>
    <rPh sb="0" eb="1">
      <t>ダイ</t>
    </rPh>
    <rPh sb="2" eb="3">
      <t>ショウ</t>
    </rPh>
    <phoneticPr fontId="7"/>
  </si>
  <si>
    <t>全揚程</t>
    <rPh sb="0" eb="1">
      <t>ぜん</t>
    </rPh>
    <rPh sb="1" eb="2">
      <t>よう</t>
    </rPh>
    <rPh sb="2" eb="3">
      <t>てい</t>
    </rPh>
    <phoneticPr fontId="4" type="Hiragana" alignment="distributed"/>
  </si>
  <si>
    <t>鉱業</t>
    <rPh sb="0" eb="2">
      <t>コウギョウ</t>
    </rPh>
    <phoneticPr fontId="7"/>
  </si>
  <si>
    <t>製造業</t>
    <rPh sb="0" eb="3">
      <t>セイゾウギョウ</t>
    </rPh>
    <phoneticPr fontId="7"/>
  </si>
  <si>
    <t>面　積</t>
    <rPh sb="0" eb="1">
      <t>めん</t>
    </rPh>
    <rPh sb="2" eb="3">
      <t>せき</t>
    </rPh>
    <phoneticPr fontId="4" type="Hiragana" alignment="distributed"/>
  </si>
  <si>
    <t>実　　測　　値</t>
    <rPh sb="0" eb="1">
      <t>ジツ</t>
    </rPh>
    <rPh sb="3" eb="4">
      <t>ソク</t>
    </rPh>
    <rPh sb="6" eb="7">
      <t>チ</t>
    </rPh>
    <phoneticPr fontId="7"/>
  </si>
  <si>
    <t xml:space="preserve">(mm) </t>
  </si>
  <si>
    <t>計画調節</t>
    <rPh sb="0" eb="2">
      <t>けいかく</t>
    </rPh>
    <rPh sb="2" eb="4">
      <t>ちょうせつ</t>
    </rPh>
    <phoneticPr fontId="4" type="Hiragana" alignment="distributed"/>
  </si>
  <si>
    <t>不動産業</t>
    <rPh sb="0" eb="3">
      <t>フドウサン</t>
    </rPh>
    <rPh sb="3" eb="4">
      <t>ギョウ</t>
    </rPh>
    <phoneticPr fontId="7"/>
  </si>
  <si>
    <t>公務</t>
    <rPh sb="0" eb="2">
      <t>コウム</t>
    </rPh>
    <phoneticPr fontId="7"/>
  </si>
  <si>
    <t>（２）侵食防止工</t>
    <rPh sb="3" eb="5">
      <t>しんしょく</t>
    </rPh>
    <rPh sb="5" eb="7">
      <t>ぼうし</t>
    </rPh>
    <rPh sb="7" eb="8">
      <t>こう</t>
    </rPh>
    <phoneticPr fontId="4" type="Hiragana" alignment="distributed"/>
  </si>
  <si>
    <t>　　第７節　　農用地整備施設</t>
    <rPh sb="7" eb="8">
      <t>ノウ</t>
    </rPh>
    <rPh sb="8" eb="9">
      <t>ヨウ</t>
    </rPh>
    <rPh sb="9" eb="10">
      <t>チ</t>
    </rPh>
    <rPh sb="10" eb="12">
      <t>セイビ</t>
    </rPh>
    <rPh sb="12" eb="14">
      <t>シセツ</t>
    </rPh>
    <phoneticPr fontId="7"/>
  </si>
  <si>
    <t>腐植</t>
    <rPh sb="0" eb="2">
      <t>フショク</t>
    </rPh>
    <phoneticPr fontId="7"/>
  </si>
  <si>
    <t>その他</t>
    <rPh sb="2" eb="3">
      <t>タ</t>
    </rPh>
    <phoneticPr fontId="7"/>
  </si>
  <si>
    <t>小計</t>
    <rPh sb="0" eb="2">
      <t>ショウケイ</t>
    </rPh>
    <phoneticPr fontId="7"/>
  </si>
  <si>
    <t>　　　　１．排水水門</t>
    <rPh sb="6" eb="8">
      <t>ハイスイ</t>
    </rPh>
    <rPh sb="8" eb="10">
      <t>スイモン</t>
    </rPh>
    <phoneticPr fontId="7"/>
  </si>
  <si>
    <t>×</t>
  </si>
  <si>
    <t xml:space="preserve">            項　 目 
  地目名</t>
    <rPh sb="12" eb="13">
      <t>こう</t>
    </rPh>
    <rPh sb="15" eb="16">
      <t>もく</t>
    </rPh>
    <rPh sb="22" eb="24">
      <t>ちもく</t>
    </rPh>
    <rPh sb="24" eb="25">
      <t>めい</t>
    </rPh>
    <phoneticPr fontId="4" type="Hiragana" alignment="distributed"/>
  </si>
  <si>
    <t>草地</t>
    <rPh sb="0" eb="2">
      <t>クサチ</t>
    </rPh>
    <phoneticPr fontId="7"/>
  </si>
  <si>
    <t>専業</t>
    <rPh sb="0" eb="2">
      <t>センギョウ</t>
    </rPh>
    <phoneticPr fontId="7"/>
  </si>
  <si>
    <t>（１）防災林</t>
    <rPh sb="3" eb="5">
      <t>ぼうさい</t>
    </rPh>
    <rPh sb="5" eb="6">
      <t>りん</t>
    </rPh>
    <phoneticPr fontId="4" type="Hiragana" alignment="distributed"/>
  </si>
  <si>
    <t>　　　　　　分散状況並びに専兼業別農家数</t>
    <rPh sb="6" eb="8">
      <t>ブンサン</t>
    </rPh>
    <rPh sb="8" eb="10">
      <t>ジョウキョウ</t>
    </rPh>
    <rPh sb="10" eb="11">
      <t>ナラ</t>
    </rPh>
    <rPh sb="13" eb="14">
      <t>アツシ</t>
    </rPh>
    <rPh sb="14" eb="15">
      <t>ケン</t>
    </rPh>
    <rPh sb="15" eb="16">
      <t>ギョウ</t>
    </rPh>
    <rPh sb="16" eb="17">
      <t>ベツ</t>
    </rPh>
    <rPh sb="17" eb="19">
      <t>ノウカ</t>
    </rPh>
    <rPh sb="19" eb="20">
      <t>スウ</t>
    </rPh>
    <phoneticPr fontId="7"/>
  </si>
  <si>
    <t>粗 用 水 量</t>
    <rPh sb="0" eb="1">
      <t>そ</t>
    </rPh>
    <rPh sb="2" eb="5">
      <t>ようすい</t>
    </rPh>
    <rPh sb="6" eb="7">
      <t>りょう</t>
    </rPh>
    <phoneticPr fontId="4" type="Hiragana" alignment="distributed"/>
  </si>
  <si>
    <t>地　　　　　　　　　域</t>
    <rPh sb="0" eb="1">
      <t>チ</t>
    </rPh>
    <rPh sb="10" eb="11">
      <t>イキ</t>
    </rPh>
    <phoneticPr fontId="7"/>
  </si>
  <si>
    <t>茶園
（ｈａ）</t>
    <rPh sb="0" eb="2">
      <t>チャエン</t>
    </rPh>
    <phoneticPr fontId="7"/>
  </si>
  <si>
    <t>（台）</t>
    <rPh sb="1" eb="2">
      <t>だい</t>
    </rPh>
    <phoneticPr fontId="4" type="Hiragana" alignment="distributed"/>
  </si>
  <si>
    <t>１.</t>
  </si>
  <si>
    <t>1/1000　　　　　以下</t>
    <rPh sb="11" eb="13">
      <t>イカ</t>
    </rPh>
    <phoneticPr fontId="7"/>
  </si>
  <si>
    <t>（ｋｍ2）</t>
  </si>
  <si>
    <t>1/11.5　　　　　　　　以上</t>
    <rPh sb="14" eb="16">
      <t>イジョウ</t>
    </rPh>
    <phoneticPr fontId="7"/>
  </si>
  <si>
    <t>　　　　１．貯水池</t>
  </si>
  <si>
    <t>備　考</t>
    <rPh sb="0" eb="1">
      <t>トモ</t>
    </rPh>
    <rPh sb="2" eb="3">
      <t>コウ</t>
    </rPh>
    <phoneticPr fontId="7"/>
  </si>
  <si>
    <t>ガ　リ　浸　蝕　の　程　度</t>
    <rPh sb="4" eb="5">
      <t>シン</t>
    </rPh>
    <rPh sb="6" eb="7">
      <t>ショク</t>
    </rPh>
    <rPh sb="10" eb="13">
      <t>テイド</t>
    </rPh>
    <phoneticPr fontId="7"/>
  </si>
  <si>
    <t>新 設 年 又 は　　　　　　　　　更 新 年</t>
    <rPh sb="0" eb="1">
      <t>シンキ</t>
    </rPh>
    <rPh sb="2" eb="3">
      <t>セツ</t>
    </rPh>
    <rPh sb="4" eb="5">
      <t>ネン</t>
    </rPh>
    <rPh sb="6" eb="7">
      <t>マタ</t>
    </rPh>
    <rPh sb="18" eb="21">
      <t>コウシン</t>
    </rPh>
    <rPh sb="22" eb="23">
      <t>ネン</t>
    </rPh>
    <phoneticPr fontId="7"/>
  </si>
  <si>
    <t>ｍ3/S</t>
  </si>
  <si>
    <t>原地盤標高</t>
    <rPh sb="0" eb="1">
      <t>げん</t>
    </rPh>
    <rPh sb="1" eb="2">
      <t>ちばん</t>
    </rPh>
    <rPh sb="2" eb="3">
      <t>ばん</t>
    </rPh>
    <rPh sb="3" eb="5">
      <t>ひょうこう</t>
    </rPh>
    <phoneticPr fontId="4" type="Hiragana" alignment="distributed"/>
  </si>
  <si>
    <t>第５章　　主要工事計画</t>
    <rPh sb="0" eb="1">
      <t>ダイ</t>
    </rPh>
    <rPh sb="2" eb="3">
      <t>ショウ</t>
    </rPh>
    <rPh sb="5" eb="7">
      <t>シュヨウ</t>
    </rPh>
    <rPh sb="7" eb="9">
      <t>コウジ</t>
    </rPh>
    <rPh sb="9" eb="11">
      <t>ケイカク</t>
    </rPh>
    <phoneticPr fontId="7"/>
  </si>
  <si>
    <t>（イ）その他の被害状況</t>
    <rPh sb="3" eb="6">
      <t>ソノタ</t>
    </rPh>
    <rPh sb="7" eb="9">
      <t>ヒガイ</t>
    </rPh>
    <rPh sb="9" eb="11">
      <t>ジョウキョウ</t>
    </rPh>
    <phoneticPr fontId="7"/>
  </si>
  <si>
    <t>備　　　　　　　　考</t>
    <rPh sb="0" eb="10">
      <t>びこう</t>
    </rPh>
    <phoneticPr fontId="19" type="Hiragana" alignment="distributed"/>
  </si>
  <si>
    <t>洪水調節計画</t>
  </si>
  <si>
    <t>土地分類</t>
  </si>
  <si>
    <t>下層土</t>
    <rPh sb="0" eb="1">
      <t>カ</t>
    </rPh>
    <rPh sb="1" eb="2">
      <t>ソウ</t>
    </rPh>
    <rPh sb="2" eb="3">
      <t>ド</t>
    </rPh>
    <phoneticPr fontId="7"/>
  </si>
  <si>
    <t xml:space="preserve">      級地別
市町村名</t>
    <rPh sb="6" eb="7">
      <t>キュウ</t>
    </rPh>
    <rPh sb="7" eb="8">
      <t>チ</t>
    </rPh>
    <rPh sb="8" eb="9">
      <t>ベツ</t>
    </rPh>
    <phoneticPr fontId="7"/>
  </si>
  <si>
    <t xml:space="preserve">                             項　　　目
  名　　　称</t>
    <rPh sb="29" eb="34">
      <t>こうもく</t>
    </rPh>
    <phoneticPr fontId="19" type="Hiragana" alignment="distributed"/>
  </si>
  <si>
    <t>可能調節流量</t>
    <rPh sb="0" eb="2">
      <t>かのう</t>
    </rPh>
    <rPh sb="2" eb="4">
      <t>ちょうせつ</t>
    </rPh>
    <rPh sb="4" eb="6">
      <t>りゅうりょう</t>
    </rPh>
    <phoneticPr fontId="4" type="Hiragana" alignment="distributed"/>
  </si>
  <si>
    <t>　　第１節　　地　　　域</t>
    <rPh sb="2" eb="3">
      <t>ダイ</t>
    </rPh>
    <rPh sb="4" eb="5">
      <t>セツ</t>
    </rPh>
    <rPh sb="7" eb="12">
      <t>チイキ</t>
    </rPh>
    <phoneticPr fontId="7"/>
  </si>
  <si>
    <t>その他
（ｈａ）</t>
    <rPh sb="2" eb="3">
      <t>タ</t>
    </rPh>
    <phoneticPr fontId="7"/>
  </si>
  <si>
    <t>（ｋｍ）</t>
  </si>
  <si>
    <t>勾　　　　　　　　配</t>
    <rPh sb="0" eb="10">
      <t>こうばい</t>
    </rPh>
    <phoneticPr fontId="4" type="Hiragana" alignment="distributed"/>
  </si>
  <si>
    <t>（第２表）</t>
  </si>
  <si>
    <t>埋　立　土　量</t>
    <rPh sb="0" eb="3">
      <t>うめた</t>
    </rPh>
    <rPh sb="4" eb="5">
      <t>つち</t>
    </rPh>
    <rPh sb="6" eb="7">
      <t>どりょう</t>
    </rPh>
    <phoneticPr fontId="4" type="Hiragana" alignment="distributed"/>
  </si>
  <si>
    <t>計画平均　　　　単位用水　　　　量　　　　　　　　</t>
    <rPh sb="0" eb="2">
      <t>けいかく</t>
    </rPh>
    <rPh sb="2" eb="4">
      <t>へいきん</t>
    </rPh>
    <rPh sb="8" eb="10">
      <t>たんい</t>
    </rPh>
    <rPh sb="10" eb="12">
      <t>ようすい</t>
    </rPh>
    <rPh sb="16" eb="17">
      <t>りょう</t>
    </rPh>
    <phoneticPr fontId="4" type="Hiragana" alignment="distributed"/>
  </si>
  <si>
    <t xml:space="preserve">           項   目
 区　分</t>
    <rPh sb="11" eb="12">
      <t>こう</t>
    </rPh>
    <rPh sb="15" eb="16">
      <t>め</t>
    </rPh>
    <rPh sb="19" eb="20">
      <t>く</t>
    </rPh>
    <rPh sb="21" eb="22">
      <t>ふん</t>
    </rPh>
    <phoneticPr fontId="4" type="Hiragana" alignment="distributed"/>
  </si>
  <si>
    <t>山　　林</t>
    <rPh sb="0" eb="4">
      <t>サンリン</t>
    </rPh>
    <phoneticPr fontId="7"/>
  </si>
  <si>
    <t>非　農　用　地　区　域　外　に　換　地　す　る　土　地</t>
    <rPh sb="0" eb="1">
      <t>ひ</t>
    </rPh>
    <rPh sb="2" eb="7">
      <t>のうようち</t>
    </rPh>
    <rPh sb="8" eb="11">
      <t>くいき</t>
    </rPh>
    <rPh sb="12" eb="13">
      <t>がい</t>
    </rPh>
    <rPh sb="16" eb="19">
      <t>かんち</t>
    </rPh>
    <rPh sb="24" eb="27">
      <t>とち</t>
    </rPh>
    <phoneticPr fontId="19" type="Hiragana" alignment="distributed"/>
  </si>
  <si>
    <t>個人所有</t>
    <rPh sb="0" eb="1">
      <t>コ</t>
    </rPh>
    <rPh sb="1" eb="2">
      <t>ジン</t>
    </rPh>
    <rPh sb="2" eb="4">
      <t>ショユウ</t>
    </rPh>
    <phoneticPr fontId="7"/>
  </si>
  <si>
    <t>構　　　　　　　　造</t>
    <rPh sb="0" eb="10">
      <t>こうぞう</t>
    </rPh>
    <phoneticPr fontId="4" type="Hiragana" alignment="distributed"/>
  </si>
  <si>
    <t>時期別</t>
    <rPh sb="0" eb="2">
      <t>ジキ</t>
    </rPh>
    <rPh sb="2" eb="3">
      <t>ベツ</t>
    </rPh>
    <phoneticPr fontId="7"/>
  </si>
  <si>
    <t>盛土高</t>
    <rPh sb="0" eb="2">
      <t>もりつち</t>
    </rPh>
    <rPh sb="2" eb="3">
      <t>こう</t>
    </rPh>
    <phoneticPr fontId="4" type="Hiragana" alignment="distributed"/>
  </si>
  <si>
    <t>最低</t>
    <rPh sb="0" eb="2">
      <t>サイテイ</t>
    </rPh>
    <phoneticPr fontId="7"/>
  </si>
  <si>
    <t>　　　　２．頭首工</t>
  </si>
  <si>
    <t>（m3/S）</t>
  </si>
  <si>
    <t>第２種</t>
    <rPh sb="0" eb="1">
      <t>ダイ</t>
    </rPh>
    <rPh sb="2" eb="3">
      <t>シュ</t>
    </rPh>
    <phoneticPr fontId="7"/>
  </si>
  <si>
    <t>（イ）改修を要する施設一覧表</t>
    <rPh sb="3" eb="5">
      <t>カイシュウ</t>
    </rPh>
    <rPh sb="6" eb="7">
      <t>ヨウ</t>
    </rPh>
    <rPh sb="9" eb="11">
      <t>シセツ</t>
    </rPh>
    <rPh sb="11" eb="12">
      <t>１</t>
    </rPh>
    <rPh sb="12" eb="13">
      <t>ラン</t>
    </rPh>
    <rPh sb="13" eb="14">
      <t>ヒョウ</t>
    </rPh>
    <phoneticPr fontId="7"/>
  </si>
  <si>
    <t>（１）法面保護施設</t>
    <rPh sb="3" eb="5">
      <t>のりめん</t>
    </rPh>
    <rPh sb="5" eb="7">
      <t>ほご</t>
    </rPh>
    <rPh sb="7" eb="9">
      <t>しせつ</t>
    </rPh>
    <phoneticPr fontId="4" type="Hiragana" alignment="distributed"/>
  </si>
  <si>
    <t>10 ｈａ　以上</t>
    <rPh sb="6" eb="8">
      <t>イジョウ</t>
    </rPh>
    <phoneticPr fontId="7"/>
  </si>
  <si>
    <t>原　　野</t>
    <rPh sb="0" eb="4">
      <t>ゲンヤ</t>
    </rPh>
    <phoneticPr fontId="7"/>
  </si>
  <si>
    <t>地　域</t>
  </si>
  <si>
    <t>（千円）</t>
    <rPh sb="1" eb="3">
      <t>せんえん</t>
    </rPh>
    <phoneticPr fontId="19" type="Hiragana" alignment="distributed"/>
  </si>
  <si>
    <t>平均</t>
    <rPh sb="0" eb="2">
      <t>ヘイキン</t>
    </rPh>
    <phoneticPr fontId="7"/>
  </si>
  <si>
    <t>12°
～15°
(ha)</t>
  </si>
  <si>
    <t>(m3/s)</t>
  </si>
  <si>
    <t>　　　　２．堤体補強計画</t>
    <rPh sb="6" eb="7">
      <t>テイ</t>
    </rPh>
    <rPh sb="7" eb="8">
      <t>タイ</t>
    </rPh>
    <rPh sb="8" eb="10">
      <t>ホキョウ</t>
    </rPh>
    <rPh sb="10" eb="12">
      <t>ケイカク</t>
    </rPh>
    <phoneticPr fontId="7"/>
  </si>
  <si>
    <t>戸数</t>
    <rPh sb="0" eb="2">
      <t>コスウ</t>
    </rPh>
    <phoneticPr fontId="7"/>
  </si>
  <si>
    <t>　　　　１．区画整理</t>
    <rPh sb="6" eb="8">
      <t>クカク</t>
    </rPh>
    <rPh sb="8" eb="10">
      <t>セイリ</t>
    </rPh>
    <phoneticPr fontId="7"/>
  </si>
  <si>
    <t>　　　　１．堤　　　防</t>
    <rPh sb="6" eb="7">
      <t>テイ</t>
    </rPh>
    <rPh sb="10" eb="11">
      <t>ボウ</t>
    </rPh>
    <phoneticPr fontId="7"/>
  </si>
  <si>
    <t>地　　　　目</t>
    <rPh sb="0" eb="6">
      <t>ちもく</t>
    </rPh>
    <phoneticPr fontId="4" type="Hiragana" alignment="distributed"/>
  </si>
  <si>
    <t>　　　　２．潮止め</t>
    <rPh sb="6" eb="7">
      <t>シオ</t>
    </rPh>
    <rPh sb="7" eb="8">
      <t>ト</t>
    </rPh>
    <phoneticPr fontId="7"/>
  </si>
  <si>
    <t>田差</t>
    <rPh sb="0" eb="1">
      <t>た</t>
    </rPh>
    <rPh sb="1" eb="2">
      <t>さ</t>
    </rPh>
    <phoneticPr fontId="4" type="Hiragana" alignment="distributed"/>
  </si>
  <si>
    <t>自給的農家</t>
    <rPh sb="0" eb="3">
      <t>ジキュウテキ</t>
    </rPh>
    <rPh sb="3" eb="5">
      <t>ノウカ</t>
    </rPh>
    <phoneticPr fontId="7"/>
  </si>
  <si>
    <t>　　　　３．客　　　土</t>
    <rPh sb="6" eb="7">
      <t>キャク</t>
    </rPh>
    <rPh sb="10" eb="11">
      <t>ド</t>
    </rPh>
    <phoneticPr fontId="7"/>
  </si>
  <si>
    <t>要　旨</t>
  </si>
  <si>
    <t>　　　　４．農地保全</t>
    <rPh sb="6" eb="8">
      <t>ノウチ</t>
    </rPh>
    <rPh sb="8" eb="10">
      <t>ホゼン</t>
    </rPh>
    <phoneticPr fontId="7"/>
  </si>
  <si>
    <t>　　　　４．埋　　　立</t>
    <rPh sb="6" eb="11">
      <t>ウメタ</t>
    </rPh>
    <phoneticPr fontId="7"/>
  </si>
  <si>
    <t>数量</t>
    <rPh sb="0" eb="2">
      <t>スウリョウ</t>
    </rPh>
    <phoneticPr fontId="7"/>
  </si>
  <si>
    <t>(台）</t>
    <rPh sb="1" eb="2">
      <t>ダイ</t>
    </rPh>
    <phoneticPr fontId="7"/>
  </si>
  <si>
    <t>備　　　　　考</t>
    <rPh sb="0" eb="7">
      <t>びこう</t>
    </rPh>
    <phoneticPr fontId="4" type="Hiragana" alignment="distributed"/>
  </si>
  <si>
    <t>（戸）</t>
    <rPh sb="1" eb="2">
      <t>コ</t>
    </rPh>
    <phoneticPr fontId="7"/>
  </si>
  <si>
    <t>専兼業別農家戸数 （戸）</t>
    <rPh sb="0" eb="1">
      <t>セン</t>
    </rPh>
    <rPh sb="1" eb="3">
      <t>ケンギョウ</t>
    </rPh>
    <rPh sb="3" eb="4">
      <t>ベツ</t>
    </rPh>
    <rPh sb="4" eb="6">
      <t>ノウカ</t>
    </rPh>
    <rPh sb="6" eb="8">
      <t>コスウ</t>
    </rPh>
    <rPh sb="10" eb="11">
      <t>コ</t>
    </rPh>
    <phoneticPr fontId="7"/>
  </si>
  <si>
    <t>（台）</t>
    <rPh sb="1" eb="2">
      <t>ダイ</t>
    </rPh>
    <phoneticPr fontId="7"/>
  </si>
  <si>
    <t>（頭）</t>
    <rPh sb="1" eb="2">
      <t>アタマ</t>
    </rPh>
    <phoneticPr fontId="7"/>
  </si>
  <si>
    <t>（羽）</t>
    <rPh sb="1" eb="2">
      <t>ハネ</t>
    </rPh>
    <phoneticPr fontId="7"/>
  </si>
  <si>
    <t>（人）</t>
    <rPh sb="1" eb="2">
      <t>ニン</t>
    </rPh>
    <phoneticPr fontId="7"/>
  </si>
  <si>
    <t>5 ｈａ　未満</t>
    <rPh sb="5" eb="7">
      <t>ミマン</t>
    </rPh>
    <phoneticPr fontId="7"/>
  </si>
  <si>
    <t>用水計画</t>
    <rPh sb="0" eb="2">
      <t>ヨウスイ</t>
    </rPh>
    <rPh sb="2" eb="4">
      <t>ケイカク</t>
    </rPh>
    <phoneticPr fontId="7"/>
  </si>
  <si>
    <t>以上</t>
    <rPh sb="0" eb="2">
      <t>イジョウ</t>
    </rPh>
    <phoneticPr fontId="7"/>
  </si>
  <si>
    <t>維持管理費節減効果</t>
    <rPh sb="0" eb="2">
      <t>イジ</t>
    </rPh>
    <rPh sb="2" eb="5">
      <t>カンリヒ</t>
    </rPh>
    <rPh sb="5" eb="7">
      <t>セツゲン</t>
    </rPh>
    <rPh sb="7" eb="9">
      <t>コウカ</t>
    </rPh>
    <phoneticPr fontId="7"/>
  </si>
  <si>
    <t>　　　 項　　目
土壌統(区)名</t>
    <rPh sb="4" eb="5">
      <t>コウ</t>
    </rPh>
    <rPh sb="7" eb="8">
      <t>メ</t>
    </rPh>
    <phoneticPr fontId="7"/>
  </si>
  <si>
    <t>計画排水量</t>
    <rPh sb="0" eb="2">
      <t>けいかく</t>
    </rPh>
    <rPh sb="2" eb="4">
      <t>はいすい</t>
    </rPh>
    <rPh sb="4" eb="5">
      <t>りょう</t>
    </rPh>
    <phoneticPr fontId="4" type="Hiragana" alignment="distributed"/>
  </si>
  <si>
    <t>（第１６表-2）</t>
  </si>
  <si>
    <t>　　　　４．用水路</t>
    <rPh sb="6" eb="8">
      <t>ヨウスイ</t>
    </rPh>
    <rPh sb="8" eb="9">
      <t>ロ</t>
    </rPh>
    <phoneticPr fontId="7"/>
  </si>
  <si>
    <t>作　付　率</t>
    <rPh sb="0" eb="1">
      <t>さく</t>
    </rPh>
    <rPh sb="2" eb="3">
      <t>づ</t>
    </rPh>
    <rPh sb="4" eb="5">
      <t>りつ</t>
    </rPh>
    <phoneticPr fontId="4" type="Hiragana" alignment="distributed"/>
  </si>
  <si>
    <t>運搬距離</t>
    <rPh sb="0" eb="2">
      <t>うんぱん</t>
    </rPh>
    <rPh sb="2" eb="4">
      <t>きょり</t>
    </rPh>
    <phoneticPr fontId="4" type="Hiragana" alignment="distributed"/>
  </si>
  <si>
    <t>第６章　　附帯工事計画</t>
    <rPh sb="0" eb="1">
      <t>ダイ</t>
    </rPh>
    <rPh sb="2" eb="3">
      <t>ショウ</t>
    </rPh>
    <rPh sb="5" eb="6">
      <t>フ</t>
    </rPh>
    <rPh sb="6" eb="7">
      <t>タイ</t>
    </rPh>
    <rPh sb="7" eb="9">
      <t>コウジ</t>
    </rPh>
    <rPh sb="9" eb="11">
      <t>ケイカク</t>
    </rPh>
    <phoneticPr fontId="7"/>
  </si>
  <si>
    <t>　　　　１．営農計画の概要</t>
    <rPh sb="6" eb="7">
      <t>エイ</t>
    </rPh>
    <rPh sb="7" eb="8">
      <t>ノウ</t>
    </rPh>
    <rPh sb="8" eb="10">
      <t>ケイカク</t>
    </rPh>
    <rPh sb="11" eb="13">
      <t>ガイヨウ</t>
    </rPh>
    <phoneticPr fontId="7"/>
  </si>
  <si>
    <t>利　用　目　的</t>
    <rPh sb="0" eb="3">
      <t>りよう</t>
    </rPh>
    <rPh sb="4" eb="7">
      <t>もくてき</t>
    </rPh>
    <phoneticPr fontId="4" type="Hiragana" alignment="distributed"/>
  </si>
  <si>
    <t>　　　　２．排水機</t>
    <rPh sb="6" eb="8">
      <t>ハイスイ</t>
    </rPh>
    <rPh sb="8" eb="9">
      <t>キ</t>
    </rPh>
    <phoneticPr fontId="7"/>
  </si>
  <si>
    <t>　　　　３．排水路</t>
    <rPh sb="6" eb="8">
      <t>ハイスイ</t>
    </rPh>
    <rPh sb="8" eb="9">
      <t>ロ</t>
    </rPh>
    <phoneticPr fontId="7"/>
  </si>
  <si>
    <t>　　　　２．索　　　道</t>
    <rPh sb="6" eb="7">
      <t>サク</t>
    </rPh>
    <rPh sb="10" eb="11">
      <t>ドウロ</t>
    </rPh>
    <phoneticPr fontId="7"/>
  </si>
  <si>
    <t>　　第５節　　洪水調節施設</t>
    <rPh sb="4" eb="5">
      <t>セツ</t>
    </rPh>
    <rPh sb="7" eb="8">
      <t>コウ</t>
    </rPh>
    <rPh sb="8" eb="9">
      <t>スイ</t>
    </rPh>
    <rPh sb="9" eb="11">
      <t>チョウセツ</t>
    </rPh>
    <rPh sb="11" eb="13">
      <t>シセツ</t>
    </rPh>
    <phoneticPr fontId="7"/>
  </si>
  <si>
    <t>目　　　　　　　　　　次</t>
    <rPh sb="0" eb="1">
      <t>モク</t>
    </rPh>
    <rPh sb="11" eb="12">
      <t>ジ</t>
    </rPh>
    <phoneticPr fontId="7"/>
  </si>
  <si>
    <t>目</t>
    <rPh sb="0" eb="1">
      <t>め</t>
    </rPh>
    <phoneticPr fontId="4" type="Hiragana" alignment="distributed"/>
  </si>
  <si>
    <t>第１章　　目　　　的</t>
    <rPh sb="0" eb="1">
      <t>ダイ</t>
    </rPh>
    <rPh sb="2" eb="3">
      <t>ショウ</t>
    </rPh>
    <rPh sb="5" eb="10">
      <t>モクテキ</t>
    </rPh>
    <phoneticPr fontId="7"/>
  </si>
  <si>
    <t>（ｍ）</t>
  </si>
  <si>
    <t>（第１７表-4）</t>
  </si>
  <si>
    <t>　　　　２．土地利用区分</t>
    <rPh sb="6" eb="8">
      <t>トチ</t>
    </rPh>
    <rPh sb="8" eb="10">
      <t>リヨウ</t>
    </rPh>
    <rPh sb="10" eb="12">
      <t>クブン</t>
    </rPh>
    <phoneticPr fontId="7"/>
  </si>
  <si>
    <t>　　　　４．生産計画</t>
    <rPh sb="6" eb="8">
      <t>セイサン</t>
    </rPh>
    <rPh sb="8" eb="10">
      <t>ケイカク</t>
    </rPh>
    <phoneticPr fontId="7"/>
  </si>
  <si>
    <t>（ア）排水方法一覧表</t>
    <rPh sb="3" eb="5">
      <t>ハイスイ</t>
    </rPh>
    <rPh sb="5" eb="7">
      <t>ホウホウ</t>
    </rPh>
    <rPh sb="7" eb="8">
      <t>１</t>
    </rPh>
    <rPh sb="8" eb="9">
      <t>ラン</t>
    </rPh>
    <rPh sb="9" eb="10">
      <t>ヒョウ</t>
    </rPh>
    <phoneticPr fontId="7"/>
  </si>
  <si>
    <t>安全</t>
    <rPh sb="0" eb="2">
      <t>あんぜん</t>
    </rPh>
    <phoneticPr fontId="4" type="Hiragana" alignment="distributed"/>
  </si>
  <si>
    <t>500ha 以上</t>
    <rPh sb="6" eb="8">
      <t>イジョウ</t>
    </rPh>
    <phoneticPr fontId="7"/>
  </si>
  <si>
    <t>目　　　　　　的</t>
  </si>
  <si>
    <t>地　積</t>
  </si>
  <si>
    <t>3°～　　　　　　　8°</t>
  </si>
  <si>
    <t>事務費</t>
    <rPh sb="0" eb="3">
      <t>ジムヒ</t>
    </rPh>
    <phoneticPr fontId="7"/>
  </si>
  <si>
    <t>（第１表）</t>
  </si>
  <si>
    <t>第１節</t>
    <rPh sb="0" eb="1">
      <t>ダイ</t>
    </rPh>
    <rPh sb="2" eb="3">
      <t>セツ</t>
    </rPh>
    <phoneticPr fontId="7"/>
  </si>
  <si>
    <t>幅</t>
    <rPh sb="0" eb="1">
      <t>はば</t>
    </rPh>
    <phoneticPr fontId="19" type="Hiragana" alignment="distributed"/>
  </si>
  <si>
    <t>第２節</t>
    <rPh sb="0" eb="1">
      <t>ダイ</t>
    </rPh>
    <rPh sb="2" eb="3">
      <t>セツ</t>
    </rPh>
    <phoneticPr fontId="7"/>
  </si>
  <si>
    <t>１．</t>
  </si>
  <si>
    <t>基 準 雨 量
(mm/日)</t>
    <rPh sb="0" eb="1">
      <t>もと</t>
    </rPh>
    <rPh sb="2" eb="3">
      <t>じゅん</t>
    </rPh>
    <rPh sb="4" eb="5">
      <t>あめ</t>
    </rPh>
    <rPh sb="6" eb="7">
      <t>りょう</t>
    </rPh>
    <rPh sb="12" eb="13">
      <t>にち</t>
    </rPh>
    <phoneticPr fontId="4" type="Hiragana" alignment="distributed"/>
  </si>
  <si>
    <r>
      <t>平　　均　　　　　（ｍ</t>
    </r>
    <r>
      <rPr>
        <vertAlign val="superscript"/>
        <sz val="10"/>
        <rFont val="ＭＳ Ｐ明朝"/>
        <family val="1"/>
        <charset val="128"/>
      </rPr>
      <t>3</t>
    </r>
    <r>
      <rPr>
        <sz val="10"/>
        <rFont val="ＭＳ Ｐ明朝"/>
        <family val="1"/>
        <charset val="128"/>
      </rPr>
      <t>/S）</t>
    </r>
    <rPh sb="0" eb="4">
      <t>ヘイキン</t>
    </rPh>
    <phoneticPr fontId="7"/>
  </si>
  <si>
    <t>第４節</t>
  </si>
  <si>
    <t>３．</t>
  </si>
  <si>
    <t>同左生産量増減の内訳</t>
    <rPh sb="0" eb="1">
      <t>どう</t>
    </rPh>
    <rPh sb="1" eb="2">
      <t>さ</t>
    </rPh>
    <rPh sb="2" eb="4">
      <t>せいさん</t>
    </rPh>
    <rPh sb="4" eb="5">
      <t>りょう</t>
    </rPh>
    <rPh sb="5" eb="7">
      <t>ぞうげん</t>
    </rPh>
    <rPh sb="8" eb="10">
      <t>うちわけ</t>
    </rPh>
    <phoneticPr fontId="4" type="Hiragana" alignment="distributed"/>
  </si>
  <si>
    <t>（本/ｈａ）</t>
    <rPh sb="1" eb="2">
      <t>ほん</t>
    </rPh>
    <phoneticPr fontId="4" type="Hiragana" alignment="distributed"/>
  </si>
  <si>
    <t>海　象</t>
  </si>
  <si>
    <t>（４）ため池決壊の場合の想定被害状況</t>
    <rPh sb="3" eb="6">
      <t>タメイケ</t>
    </rPh>
    <rPh sb="6" eb="8">
      <t>ケッカイ</t>
    </rPh>
    <rPh sb="9" eb="11">
      <t>バアイ</t>
    </rPh>
    <rPh sb="12" eb="14">
      <t>ソウテイ</t>
    </rPh>
    <rPh sb="14" eb="16">
      <t>ヒガイ</t>
    </rPh>
    <phoneticPr fontId="7"/>
  </si>
  <si>
    <t>備　　　考</t>
    <rPh sb="0" eb="5">
      <t>びこう</t>
    </rPh>
    <phoneticPr fontId="4" type="Hiragana" alignment="distributed"/>
  </si>
  <si>
    <t>（第３表-3）</t>
  </si>
  <si>
    <t>下層</t>
    <rPh sb="0" eb="1">
      <t>シタ</t>
    </rPh>
    <rPh sb="1" eb="2">
      <t>ソウ</t>
    </rPh>
    <phoneticPr fontId="7"/>
  </si>
  <si>
    <t>8°～10°</t>
  </si>
  <si>
    <t>土地状況</t>
  </si>
  <si>
    <t>利用戸数割合（％）</t>
  </si>
  <si>
    <t>※該当なし</t>
  </si>
  <si>
    <t xml:space="preserve">      級位別
市町村名</t>
    <rPh sb="6" eb="7">
      <t>キュウ</t>
    </rPh>
    <rPh sb="7" eb="8">
      <t>イ</t>
    </rPh>
    <rPh sb="8" eb="9">
      <t>ベツ</t>
    </rPh>
    <phoneticPr fontId="7"/>
  </si>
  <si>
    <t>実揚程</t>
    <rPh sb="0" eb="1">
      <t>じつ</t>
    </rPh>
    <rPh sb="1" eb="2">
      <t>よう</t>
    </rPh>
    <rPh sb="2" eb="3">
      <t>ていど</t>
    </rPh>
    <phoneticPr fontId="4" type="Hiragana" alignment="distributed"/>
  </si>
  <si>
    <t>生産量</t>
    <rPh sb="0" eb="2">
      <t>せいさん</t>
    </rPh>
    <rPh sb="2" eb="3">
      <t>りょう</t>
    </rPh>
    <phoneticPr fontId="4" type="Hiragana" alignment="distributed"/>
  </si>
  <si>
    <t>（第６表）</t>
  </si>
  <si>
    <t>一般計画</t>
  </si>
  <si>
    <t>（第５表-1）</t>
    <rPh sb="3" eb="4">
      <t>ヒョウ</t>
    </rPh>
    <phoneticPr fontId="7"/>
  </si>
  <si>
    <t>事　　  業  　　名</t>
    <rPh sb="0" eb="6">
      <t>じぎょう</t>
    </rPh>
    <rPh sb="10" eb="11">
      <t>めい</t>
    </rPh>
    <phoneticPr fontId="4" type="Hiragana" alignment="distributed"/>
  </si>
  <si>
    <t>規　　模　　構　　造</t>
    <rPh sb="0" eb="4">
      <t>きぼ</t>
    </rPh>
    <rPh sb="6" eb="10">
      <t>こうぞう</t>
    </rPh>
    <phoneticPr fontId="4" type="Hiragana" alignment="distributed"/>
  </si>
  <si>
    <t>（イ）改修を要する施設一覧表</t>
    <rPh sb="3" eb="5">
      <t>カイシュウ</t>
    </rPh>
    <rPh sb="6" eb="7">
      <t>ヨウ</t>
    </rPh>
    <rPh sb="9" eb="11">
      <t>シセツ</t>
    </rPh>
    <phoneticPr fontId="7"/>
  </si>
  <si>
    <t>第１節</t>
  </si>
  <si>
    <t>（２）用水施設</t>
    <rPh sb="3" eb="4">
      <t>ヨウ</t>
    </rPh>
    <rPh sb="4" eb="5">
      <t>スイ</t>
    </rPh>
    <rPh sb="5" eb="7">
      <t>シセツ</t>
    </rPh>
    <phoneticPr fontId="7"/>
  </si>
  <si>
    <t>土壌断面</t>
    <rPh sb="0" eb="1">
      <t>ツチ</t>
    </rPh>
    <rPh sb="1" eb="2">
      <t>ユズル</t>
    </rPh>
    <rPh sb="2" eb="4">
      <t>ダンメン</t>
    </rPh>
    <phoneticPr fontId="7"/>
  </si>
  <si>
    <t>ｈ＝ｄ-ｅ</t>
  </si>
  <si>
    <t>（３）用水に関する被害状況</t>
    <rPh sb="3" eb="5">
      <t>ヨウスイ</t>
    </rPh>
    <rPh sb="6" eb="7">
      <t>カン</t>
    </rPh>
    <rPh sb="9" eb="11">
      <t>ヒガイ</t>
    </rPh>
    <rPh sb="11" eb="13">
      <t>ジョウキョウ</t>
    </rPh>
    <phoneticPr fontId="7"/>
  </si>
  <si>
    <t>（第２３表-5）</t>
  </si>
  <si>
    <t>（ア）用水不足による被害状況</t>
    <rPh sb="3" eb="5">
      <t>ヨウスイ</t>
    </rPh>
    <rPh sb="5" eb="7">
      <t>フソク</t>
    </rPh>
    <rPh sb="10" eb="12">
      <t>ヒガイ</t>
    </rPh>
    <rPh sb="12" eb="14">
      <t>ジョウキョウ</t>
    </rPh>
    <phoneticPr fontId="7"/>
  </si>
  <si>
    <t>かんがい　　　　　　　面　　　積　　　　　　　　　
（ｈａ）</t>
    <rPh sb="11" eb="16">
      <t>メンセキ</t>
    </rPh>
    <phoneticPr fontId="7"/>
  </si>
  <si>
    <t>主要作物</t>
    <rPh sb="0" eb="2">
      <t>しゅよう</t>
    </rPh>
    <rPh sb="2" eb="4">
      <t>さくもつ</t>
    </rPh>
    <phoneticPr fontId="4" type="Hiragana" alignment="distributed"/>
  </si>
  <si>
    <t>公　共
施　設</t>
    <rPh sb="0" eb="3">
      <t>コウキョウ</t>
    </rPh>
    <rPh sb="4" eb="7">
      <t>シセツ</t>
    </rPh>
    <phoneticPr fontId="7"/>
  </si>
  <si>
    <t>排水状況</t>
    <rPh sb="0" eb="2">
      <t>ハイスイ</t>
    </rPh>
    <rPh sb="2" eb="4">
      <t>ジョウキョウ</t>
    </rPh>
    <phoneticPr fontId="7"/>
  </si>
  <si>
    <t>（１）排水系統</t>
    <rPh sb="3" eb="5">
      <t>ハイスイ</t>
    </rPh>
    <rPh sb="5" eb="7">
      <t>ケイトウ</t>
    </rPh>
    <phoneticPr fontId="7"/>
  </si>
  <si>
    <t>（２）排水施設</t>
    <rPh sb="3" eb="5">
      <t>ハイスイ</t>
    </rPh>
    <rPh sb="5" eb="7">
      <t>シセツ</t>
    </rPh>
    <phoneticPr fontId="7"/>
  </si>
  <si>
    <t>損失量</t>
    <rPh sb="0" eb="2">
      <t>そんしつ</t>
    </rPh>
    <rPh sb="2" eb="3">
      <t>りょう</t>
    </rPh>
    <phoneticPr fontId="4" type="Hiragana" alignment="distributed"/>
  </si>
  <si>
    <t xml:space="preserve">                           項   目
   施設名</t>
    <rPh sb="27" eb="28">
      <t>コウ</t>
    </rPh>
    <rPh sb="31" eb="32">
      <t>メ</t>
    </rPh>
    <phoneticPr fontId="7"/>
  </si>
  <si>
    <t>第３節</t>
  </si>
  <si>
    <t>平　均　潮　位　　　　　
（ｍ）</t>
    <rPh sb="0" eb="3">
      <t>ヘイキン</t>
    </rPh>
    <rPh sb="4" eb="5">
      <t>シオ</t>
    </rPh>
    <rPh sb="6" eb="7">
      <t>イ</t>
    </rPh>
    <phoneticPr fontId="7"/>
  </si>
  <si>
    <t>（３）排水に関する被害状況</t>
    <rPh sb="3" eb="5">
      <t>ハイスイ</t>
    </rPh>
    <rPh sb="6" eb="7">
      <t>カン</t>
    </rPh>
    <rPh sb="9" eb="11">
      <t>ヒガイ</t>
    </rPh>
    <rPh sb="11" eb="13">
      <t>ジョウキョウ</t>
    </rPh>
    <phoneticPr fontId="7"/>
  </si>
  <si>
    <t>（６）末端排水路等</t>
    <rPh sb="3" eb="5">
      <t>まったん</t>
    </rPh>
    <rPh sb="5" eb="6">
      <t>はい</t>
    </rPh>
    <rPh sb="6" eb="8">
      <t>すいろ</t>
    </rPh>
    <rPh sb="8" eb="9">
      <t>とう</t>
    </rPh>
    <phoneticPr fontId="4" type="Hiragana" alignment="distributed"/>
  </si>
  <si>
    <t>（１）河川の状況</t>
    <rPh sb="3" eb="4">
      <t>カワ</t>
    </rPh>
    <rPh sb="4" eb="5">
      <t>カワ</t>
    </rPh>
    <rPh sb="6" eb="7">
      <t>ジョウ</t>
    </rPh>
    <phoneticPr fontId="7"/>
  </si>
  <si>
    <t xml:space="preserve">               項　目
 河川名</t>
    <rPh sb="20" eb="22">
      <t>カセン</t>
    </rPh>
    <rPh sb="22" eb="23">
      <t>メイ</t>
    </rPh>
    <phoneticPr fontId="7"/>
  </si>
  <si>
    <t>　　　　　　項　　目
 貯 水 池 名</t>
    <rPh sb="6" eb="7">
      <t>こう</t>
    </rPh>
    <rPh sb="9" eb="10">
      <t>め</t>
    </rPh>
    <phoneticPr fontId="4" type="Hiragana" alignment="distributed"/>
  </si>
  <si>
    <t>　　１．　産業別就業人口</t>
    <rPh sb="5" eb="8">
      <t>サンギョウベツ</t>
    </rPh>
    <rPh sb="8" eb="10">
      <t>シュウギョウ</t>
    </rPh>
    <rPh sb="10" eb="12">
      <t>ジンコウ</t>
    </rPh>
    <phoneticPr fontId="7"/>
  </si>
  <si>
    <t>（第７表-1）</t>
  </si>
  <si>
    <t>　　２．　経営耕地広狭別農家数及び耕地の分散状況並びに専兼業別農家数　</t>
    <rPh sb="5" eb="7">
      <t>ケイエイ</t>
    </rPh>
    <rPh sb="7" eb="9">
      <t>コウチ</t>
    </rPh>
    <rPh sb="9" eb="10">
      <t>ヒロ</t>
    </rPh>
    <rPh sb="10" eb="11">
      <t>セマ</t>
    </rPh>
    <rPh sb="11" eb="12">
      <t>ベツ</t>
    </rPh>
    <rPh sb="12" eb="14">
      <t>ノウカ</t>
    </rPh>
    <rPh sb="14" eb="15">
      <t>スウ</t>
    </rPh>
    <rPh sb="15" eb="16">
      <t>オヨ</t>
    </rPh>
    <rPh sb="17" eb="19">
      <t>コウチ</t>
    </rPh>
    <rPh sb="20" eb="22">
      <t>ブンサン</t>
    </rPh>
    <rPh sb="22" eb="24">
      <t>ジョウキョウ</t>
    </rPh>
    <rPh sb="24" eb="25">
      <t>ナラ</t>
    </rPh>
    <rPh sb="27" eb="28">
      <t>セン</t>
    </rPh>
    <rPh sb="28" eb="30">
      <t>ケンギョウ</t>
    </rPh>
    <rPh sb="30" eb="31">
      <t>ベツ</t>
    </rPh>
    <rPh sb="31" eb="33">
      <t>ノウカ</t>
    </rPh>
    <rPh sb="33" eb="34">
      <t>スウ</t>
    </rPh>
    <phoneticPr fontId="7"/>
  </si>
  <si>
    <t>構　　　造</t>
    <rPh sb="0" eb="5">
      <t>こうぞう</t>
    </rPh>
    <phoneticPr fontId="4" type="Hiragana" alignment="distributed"/>
  </si>
  <si>
    <t>農業経営</t>
    <rPh sb="0" eb="2">
      <t>のうぎょう</t>
    </rPh>
    <rPh sb="2" eb="4">
      <t>けいえい</t>
    </rPh>
    <phoneticPr fontId="19" type="Hiragana" alignment="distributed"/>
  </si>
  <si>
    <t>幅</t>
    <rPh sb="0" eb="1">
      <t>はば</t>
    </rPh>
    <phoneticPr fontId="4" type="Hiragana" alignment="distributed"/>
  </si>
  <si>
    <t>(mm/day)</t>
  </si>
  <si>
    <t>（ ｈａ ）</t>
  </si>
  <si>
    <t>収穫△</t>
  </si>
  <si>
    <t>1/1000     ～　　　　　1/100</t>
  </si>
  <si>
    <t>総延長</t>
    <rPh sb="0" eb="1">
      <t>そう</t>
    </rPh>
    <rPh sb="1" eb="3">
      <t>えんちょう</t>
    </rPh>
    <phoneticPr fontId="4" type="Hiragana" alignment="distributed"/>
  </si>
  <si>
    <t>1/100　　　　　　～　　　　　　　1/20</t>
  </si>
  <si>
    <t>1/20　　　　　　　～　　　　　　　1/11.5</t>
  </si>
  <si>
    <t>主要家畜</t>
  </si>
  <si>
    <t>8°～　15°</t>
  </si>
  <si>
    <t>15°
～　　　　　　　20°</t>
  </si>
  <si>
    <t>0～　　　　25％</t>
  </si>
  <si>
    <t xml:space="preserve">           項　　目
 名　　称</t>
    <rPh sb="11" eb="12">
      <t>こう</t>
    </rPh>
    <rPh sb="14" eb="15">
      <t>め</t>
    </rPh>
    <phoneticPr fontId="4" type="Hiragana" alignment="distributed"/>
  </si>
  <si>
    <t>（第４表-2-1）</t>
  </si>
  <si>
    <t>※
(ha)</t>
  </si>
  <si>
    <t>二級地</t>
    <rPh sb="0" eb="1">
      <t>に</t>
    </rPh>
    <rPh sb="1" eb="2">
      <t>いっきゅう</t>
    </rPh>
    <rPh sb="2" eb="3">
      <t>ち</t>
    </rPh>
    <phoneticPr fontId="4" type="Hiragana" alignment="distributed"/>
  </si>
  <si>
    <t>3°
～8°
(ha)</t>
  </si>
  <si>
    <t>　　　　　項   目
　地目名</t>
    <rPh sb="5" eb="6">
      <t>こう</t>
    </rPh>
    <rPh sb="9" eb="10">
      <t>め</t>
    </rPh>
    <rPh sb="13" eb="15">
      <t>ちもく</t>
    </rPh>
    <rPh sb="15" eb="16">
      <t>めい</t>
    </rPh>
    <phoneticPr fontId="4" type="Hiragana" alignment="distributed"/>
  </si>
  <si>
    <t>洪水調節検討</t>
  </si>
  <si>
    <t>25°
～30°
(ha)</t>
  </si>
  <si>
    <t>土地利用の状況</t>
  </si>
  <si>
    <t>備　　　考</t>
    <rPh sb="0" eb="5">
      <t>びこう</t>
    </rPh>
    <phoneticPr fontId="19" type="Hiragana" alignment="distributed"/>
  </si>
  <si>
    <t>（第４表-3）</t>
  </si>
  <si>
    <t>（２）用水対策</t>
  </si>
  <si>
    <t>（第４表-4）</t>
  </si>
  <si>
    <t xml:space="preserve">                     所　有　別
区　　 　分</t>
  </si>
  <si>
    <t>（１）防災林</t>
  </si>
  <si>
    <t>用水状況</t>
  </si>
  <si>
    <t>備　　　　　考</t>
    <rPh sb="0" eb="1">
      <t>そなえ</t>
    </rPh>
    <rPh sb="6" eb="7">
      <t>こう</t>
    </rPh>
    <phoneticPr fontId="4" type="Hiragana" alignment="distributed"/>
  </si>
  <si>
    <r>
      <t>現　　　況　　　　　　必要水量　　　　　　
（千ｍ</t>
    </r>
    <r>
      <rPr>
        <vertAlign val="superscript"/>
        <sz val="10"/>
        <rFont val="ＭＳ Ｐ明朝"/>
        <family val="1"/>
        <charset val="128"/>
      </rPr>
      <t>3</t>
    </r>
    <r>
      <rPr>
        <sz val="10"/>
        <rFont val="ＭＳ Ｐ明朝"/>
        <family val="1"/>
        <charset val="128"/>
      </rPr>
      <t>）</t>
    </r>
    <rPh sb="0" eb="1">
      <t>ゲンキョウ</t>
    </rPh>
    <rPh sb="4" eb="5">
      <t>キョウ</t>
    </rPh>
    <rPh sb="11" eb="13">
      <t>ヒツヨウ</t>
    </rPh>
    <rPh sb="13" eb="14">
      <t>スイ</t>
    </rPh>
    <rPh sb="14" eb="15">
      <t>リョウ</t>
    </rPh>
    <rPh sb="24" eb="25">
      <t>セン</t>
    </rPh>
    <phoneticPr fontId="7"/>
  </si>
  <si>
    <t>基 準</t>
    <rPh sb="0" eb="3">
      <t>きじゅん</t>
    </rPh>
    <phoneticPr fontId="4" type="Hiragana" alignment="distributed"/>
  </si>
  <si>
    <t>（ア）取水方法一覧表</t>
  </si>
  <si>
    <t>（第９表-4）</t>
    <rPh sb="1" eb="2">
      <t>だい</t>
    </rPh>
    <rPh sb="3" eb="4">
      <t>ひょう</t>
    </rPh>
    <phoneticPr fontId="4" type="Hiragana" alignment="distributed"/>
  </si>
  <si>
    <t>換地取得予定者</t>
    <rPh sb="0" eb="2">
      <t>かんち</t>
    </rPh>
    <rPh sb="2" eb="4">
      <t>しゅとく</t>
    </rPh>
    <rPh sb="4" eb="7">
      <t>よていしゃ</t>
    </rPh>
    <phoneticPr fontId="19" type="Hiragana" alignment="distributed"/>
  </si>
  <si>
    <t xml:space="preserve">         項　　目
施　設　名</t>
  </si>
  <si>
    <t xml:space="preserve">            項　目
施設名</t>
  </si>
  <si>
    <t>面　　　　　　積</t>
    <rPh sb="0" eb="8">
      <t>めんせき</t>
    </rPh>
    <phoneticPr fontId="4" type="Hiragana" alignment="distributed"/>
  </si>
  <si>
    <r>
      <t>基　準　年　　　　　（ｍ</t>
    </r>
    <r>
      <rPr>
        <vertAlign val="superscript"/>
        <sz val="10"/>
        <rFont val="ＭＳ Ｐ明朝"/>
        <family val="1"/>
        <charset val="128"/>
      </rPr>
      <t>3</t>
    </r>
    <r>
      <rPr>
        <sz val="10"/>
        <rFont val="ＭＳ Ｐ明朝"/>
        <family val="1"/>
        <charset val="128"/>
      </rPr>
      <t>/S）</t>
    </r>
    <rPh sb="0" eb="3">
      <t>キジュン</t>
    </rPh>
    <rPh sb="4" eb="5">
      <t>ネン</t>
    </rPh>
    <phoneticPr fontId="7"/>
  </si>
  <si>
    <t>　　　　３．土地利用計画図</t>
    <rPh sb="6" eb="8">
      <t>トチ</t>
    </rPh>
    <rPh sb="8" eb="10">
      <t>リヨウ</t>
    </rPh>
    <rPh sb="10" eb="12">
      <t>ケイカク</t>
    </rPh>
    <rPh sb="12" eb="13">
      <t>ズ</t>
    </rPh>
    <phoneticPr fontId="7"/>
  </si>
  <si>
    <t>令和</t>
    <rPh sb="0" eb="2">
      <t>れいわ</t>
    </rPh>
    <phoneticPr fontId="19" type="Hiragana" alignment="distributed"/>
  </si>
  <si>
    <r>
      <t>平　　均　　　　　（千ｍ</t>
    </r>
    <r>
      <rPr>
        <vertAlign val="superscript"/>
        <sz val="10"/>
        <rFont val="ＭＳ Ｐ明朝"/>
        <family val="1"/>
        <charset val="128"/>
      </rPr>
      <t>3</t>
    </r>
    <r>
      <rPr>
        <sz val="10"/>
        <rFont val="ＭＳ Ｐ明朝"/>
        <family val="1"/>
        <charset val="128"/>
      </rPr>
      <t>）</t>
    </r>
    <rPh sb="0" eb="4">
      <t>ヘイキン</t>
    </rPh>
    <rPh sb="10" eb="11">
      <t>セン</t>
    </rPh>
    <phoneticPr fontId="7"/>
  </si>
  <si>
    <t>取水施設改修計画</t>
    <rPh sb="0" eb="2">
      <t>しゅすい</t>
    </rPh>
    <rPh sb="2" eb="4">
      <t>しせつ</t>
    </rPh>
    <rPh sb="4" eb="6">
      <t>かいしゅう</t>
    </rPh>
    <rPh sb="6" eb="8">
      <t>けいかく</t>
    </rPh>
    <phoneticPr fontId="4" type="Hiragana" alignment="distributed"/>
  </si>
  <si>
    <t>（第５表-3-2）</t>
  </si>
  <si>
    <t>（第５表-3-3）</t>
  </si>
  <si>
    <t>集水渠出口以下の</t>
    <rPh sb="0" eb="1">
      <t>しゅう</t>
    </rPh>
    <rPh sb="1" eb="2">
      <t>すい</t>
    </rPh>
    <rPh sb="2" eb="3">
      <t>きょ</t>
    </rPh>
    <rPh sb="3" eb="5">
      <t>でぐち</t>
    </rPh>
    <rPh sb="5" eb="7">
      <t>いか</t>
    </rPh>
    <phoneticPr fontId="4" type="Hiragana" alignment="distributed"/>
  </si>
  <si>
    <t>面積増減量</t>
    <rPh sb="0" eb="2">
      <t>めんせき</t>
    </rPh>
    <rPh sb="2" eb="4">
      <t>ぞうげん</t>
    </rPh>
    <rPh sb="4" eb="5">
      <t>りょう</t>
    </rPh>
    <phoneticPr fontId="4" type="Hiragana" alignment="distributed"/>
  </si>
  <si>
    <t xml:space="preserve">ha </t>
  </si>
  <si>
    <t>※該当なし</t>
    <rPh sb="1" eb="3">
      <t>がいとう</t>
    </rPh>
    <phoneticPr fontId="20" type="Hiragana" alignment="distributed"/>
  </si>
  <si>
    <t>（ｍ3）</t>
  </si>
  <si>
    <t>（第５表-6）</t>
  </si>
  <si>
    <t xml:space="preserve">(ha) </t>
  </si>
  <si>
    <t>（第５表-7）</t>
  </si>
  <si>
    <t>（第５表-8）</t>
  </si>
  <si>
    <t>道路概況</t>
  </si>
  <si>
    <t>No．</t>
  </si>
  <si>
    <t>（第７表-2）</t>
  </si>
  <si>
    <t>営農計画の概要</t>
    <rPh sb="0" eb="1">
      <t>エイ</t>
    </rPh>
    <rPh sb="1" eb="2">
      <t>ノウ</t>
    </rPh>
    <rPh sb="2" eb="3">
      <t>ケイ</t>
    </rPh>
    <rPh sb="3" eb="4">
      <t>ガ</t>
    </rPh>
    <rPh sb="5" eb="6">
      <t>ガイ</t>
    </rPh>
    <rPh sb="6" eb="7">
      <t>ヨウ</t>
    </rPh>
    <phoneticPr fontId="7"/>
  </si>
  <si>
    <t>第６章</t>
  </si>
  <si>
    <t>コンバイン</t>
  </si>
  <si>
    <t>5月</t>
    <rPh sb="1" eb="2">
      <t>つき</t>
    </rPh>
    <phoneticPr fontId="4" type="Hiragana" alignment="distributed"/>
  </si>
  <si>
    <t>事 業 名</t>
    <rPh sb="0" eb="3">
      <t>じぎょう</t>
    </rPh>
    <rPh sb="4" eb="5">
      <t>めい</t>
    </rPh>
    <phoneticPr fontId="4" type="Hiragana" alignment="distributed"/>
  </si>
  <si>
    <t>樹園地</t>
    <rPh sb="0" eb="3">
      <t>じゅえんち</t>
    </rPh>
    <phoneticPr fontId="19" type="Hiragana" alignment="distributed"/>
  </si>
  <si>
    <t>総数</t>
  </si>
  <si>
    <t>ｇ＝ｃ-ｆ</t>
  </si>
  <si>
    <t>農業</t>
  </si>
  <si>
    <t>2月</t>
    <rPh sb="1" eb="2">
      <t>つき</t>
    </rPh>
    <phoneticPr fontId="4" type="Hiragana" alignment="distributed"/>
  </si>
  <si>
    <t>（３）水温水質</t>
  </si>
  <si>
    <t>通信業
運輸</t>
    <rPh sb="4" eb="6">
      <t>ウンユ</t>
    </rPh>
    <phoneticPr fontId="7"/>
  </si>
  <si>
    <t>　　　　　　項　　目
　名　　　称</t>
    <rPh sb="6" eb="7">
      <t>こう</t>
    </rPh>
    <rPh sb="9" eb="10">
      <t>め</t>
    </rPh>
    <phoneticPr fontId="4" type="Hiragana" alignment="distributed"/>
  </si>
  <si>
    <t>電気ガス
熱供給水
道業</t>
    <rPh sb="0" eb="2">
      <t>デンキ</t>
    </rPh>
    <rPh sb="5" eb="6">
      <t>ネツ</t>
    </rPh>
    <rPh sb="6" eb="8">
      <t>キョウキュウ</t>
    </rPh>
    <rPh sb="8" eb="9">
      <t>ミズ</t>
    </rPh>
    <rPh sb="10" eb="11">
      <t>ドウ</t>
    </rPh>
    <rPh sb="11" eb="12">
      <t>ギョウ</t>
    </rPh>
    <phoneticPr fontId="7"/>
  </si>
  <si>
    <t>保険業
金融</t>
    <rPh sb="4" eb="6">
      <t>キンユウ</t>
    </rPh>
    <phoneticPr fontId="7"/>
  </si>
  <si>
    <t>作物名</t>
    <rPh sb="0" eb="2">
      <t>さくもつ</t>
    </rPh>
    <rPh sb="2" eb="3">
      <t>めい</t>
    </rPh>
    <phoneticPr fontId="4" type="Hiragana" alignment="distributed"/>
  </si>
  <si>
    <t>生産計画</t>
  </si>
  <si>
    <t>土壌</t>
    <rPh sb="0" eb="2">
      <t>どじょう</t>
    </rPh>
    <phoneticPr fontId="4" type="Hiragana" alignment="distributed"/>
  </si>
  <si>
    <t>構　造</t>
    <rPh sb="0" eb="3">
      <t>こうぞう</t>
    </rPh>
    <phoneticPr fontId="4" type="Hiragana" alignment="distributed"/>
  </si>
  <si>
    <t>耕地の分散状況</t>
    <rPh sb="0" eb="2">
      <t>コウチ</t>
    </rPh>
    <rPh sb="3" eb="5">
      <t>ブンサン</t>
    </rPh>
    <rPh sb="5" eb="7">
      <t>ジョウキョウ</t>
    </rPh>
    <phoneticPr fontId="7"/>
  </si>
  <si>
    <t>樹園地</t>
    <rPh sb="0" eb="3">
      <t>ジュエンチ</t>
    </rPh>
    <phoneticPr fontId="7"/>
  </si>
  <si>
    <t>第１種</t>
    <rPh sb="0" eb="1">
      <t>ダイ</t>
    </rPh>
    <rPh sb="2" eb="3">
      <t>シュ</t>
    </rPh>
    <phoneticPr fontId="7"/>
  </si>
  <si>
    <t>牧草畑
（ｈａ）</t>
    <rPh sb="0" eb="2">
      <t>ボクソウ</t>
    </rPh>
    <rPh sb="2" eb="3">
      <t>ハタ</t>
    </rPh>
    <phoneticPr fontId="7"/>
  </si>
  <si>
    <t>機械排水</t>
    <rPh sb="0" eb="2">
      <t>きかい</t>
    </rPh>
    <rPh sb="2" eb="4">
      <t>はいすい</t>
    </rPh>
    <phoneticPr fontId="4" type="Hiragana" alignment="distributed"/>
  </si>
  <si>
    <t>兼業</t>
    <rPh sb="0" eb="2">
      <t>ケンギョウ</t>
    </rPh>
    <phoneticPr fontId="7"/>
  </si>
  <si>
    <t>利用回数</t>
    <rPh sb="0" eb="2">
      <t>りよう</t>
    </rPh>
    <rPh sb="2" eb="4">
      <t>かいすう</t>
    </rPh>
    <phoneticPr fontId="4" type="Hiragana" alignment="distributed"/>
  </si>
  <si>
    <t>　　　　項目
市町村名</t>
  </si>
  <si>
    <t>（１）暗渠排水</t>
  </si>
  <si>
    <t>動力農機具</t>
  </si>
  <si>
    <t>備考</t>
  </si>
  <si>
    <t>（第１７表-1）</t>
  </si>
  <si>
    <t>（２）排水工</t>
  </si>
  <si>
    <t>動力田植機</t>
  </si>
  <si>
    <t>台／戸数</t>
    <rPh sb="0" eb="1">
      <t>ダイ</t>
    </rPh>
    <rPh sb="2" eb="4">
      <t>コスウ</t>
    </rPh>
    <phoneticPr fontId="7"/>
  </si>
  <si>
    <t>戸数／農林業経営体数×100</t>
    <rPh sb="0" eb="2">
      <t>コスウ</t>
    </rPh>
    <phoneticPr fontId="7"/>
  </si>
  <si>
    <t>地目別配分計画</t>
    <rPh sb="0" eb="2">
      <t>ちもく</t>
    </rPh>
    <rPh sb="2" eb="3">
      <t>べつ</t>
    </rPh>
    <rPh sb="3" eb="5">
      <t>はいぶん</t>
    </rPh>
    <rPh sb="5" eb="7">
      <t>けいかく</t>
    </rPh>
    <phoneticPr fontId="4" type="Hiragana" alignment="distributed"/>
  </si>
  <si>
    <t>（ｈａ）</t>
  </si>
  <si>
    <t>※ 該 当 な し</t>
  </si>
  <si>
    <t>Ｖ</t>
  </si>
  <si>
    <t>（３）末端排水路等</t>
    <rPh sb="3" eb="5">
      <t>まったん</t>
    </rPh>
    <rPh sb="5" eb="6">
      <t>はい</t>
    </rPh>
    <rPh sb="6" eb="8">
      <t>すいろ</t>
    </rPh>
    <rPh sb="8" eb="9">
      <t>とう</t>
    </rPh>
    <phoneticPr fontId="4" type="Hiragana" alignment="distributed"/>
  </si>
  <si>
    <t xml:space="preserve">     　　　現況地目
市町村名</t>
  </si>
  <si>
    <t>経営耕地広狭別農家数　（戸）</t>
    <rPh sb="12" eb="13">
      <t>コ</t>
    </rPh>
    <phoneticPr fontId="7"/>
  </si>
  <si>
    <t>農家総戸数</t>
    <rPh sb="0" eb="2">
      <t>ノウカ</t>
    </rPh>
    <rPh sb="2" eb="5">
      <t>ソウコスウ</t>
    </rPh>
    <phoneticPr fontId="7"/>
  </si>
  <si>
    <t>備考</t>
    <rPh sb="0" eb="2">
      <t>びこう</t>
    </rPh>
    <phoneticPr fontId="19" type="Hiragana" alignment="distributed"/>
  </si>
  <si>
    <t>規　模</t>
    <rPh sb="0" eb="1">
      <t>ただし</t>
    </rPh>
    <rPh sb="2" eb="3">
      <t>ぼ</t>
    </rPh>
    <phoneticPr fontId="4" type="Hiragana" alignment="distributed"/>
  </si>
  <si>
    <t>１戸当たり平均農用地面積 （ha）</t>
    <rPh sb="1" eb="2">
      <t>コ</t>
    </rPh>
    <phoneticPr fontId="7"/>
  </si>
  <si>
    <t>例外規定の適用を受けるもの</t>
    <rPh sb="0" eb="2">
      <t>レイガイ</t>
    </rPh>
    <rPh sb="2" eb="4">
      <t>キテイ</t>
    </rPh>
    <rPh sb="5" eb="7">
      <t>テキヨウ</t>
    </rPh>
    <rPh sb="8" eb="9">
      <t>ウ</t>
    </rPh>
    <phoneticPr fontId="7"/>
  </si>
  <si>
    <t>一時利用地の指定予定年度</t>
    <rPh sb="0" eb="2">
      <t>いちじ</t>
    </rPh>
    <rPh sb="2" eb="5">
      <t>りようち</t>
    </rPh>
    <rPh sb="6" eb="8">
      <t>してい</t>
    </rPh>
    <rPh sb="8" eb="10">
      <t>よてい</t>
    </rPh>
    <rPh sb="10" eb="12">
      <t>ねんど</t>
    </rPh>
    <phoneticPr fontId="19" type="Hiragana" alignment="distributed"/>
  </si>
  <si>
    <t>　　　　または公示を保留したもの</t>
    <rPh sb="10" eb="12">
      <t>ホリュウ</t>
    </rPh>
    <phoneticPr fontId="7"/>
  </si>
  <si>
    <t>頭首工及び導水路</t>
  </si>
  <si>
    <t>(日)</t>
    <rPh sb="1" eb="2">
      <t>ひ</t>
    </rPh>
    <phoneticPr fontId="4" type="Hiragana" alignment="distributed"/>
  </si>
  <si>
    <t>現　 況</t>
    <rPh sb="0" eb="4">
      <t>げんきょう</t>
    </rPh>
    <phoneticPr fontId="4" type="Hiragana" alignment="distributed"/>
  </si>
  <si>
    <t>農用地造成工</t>
    <rPh sb="0" eb="1">
      <t>のう</t>
    </rPh>
    <rPh sb="1" eb="3">
      <t>ようち</t>
    </rPh>
    <rPh sb="3" eb="5">
      <t>ぞうせい</t>
    </rPh>
    <rPh sb="5" eb="6">
      <t>こう</t>
    </rPh>
    <phoneticPr fontId="4" type="Hiragana" alignment="distributed"/>
  </si>
  <si>
    <t>（㎜/日）</t>
    <rPh sb="3" eb="4">
      <t>ひ</t>
    </rPh>
    <phoneticPr fontId="4" type="Hiragana" alignment="distributed"/>
  </si>
  <si>
    <t>純 用 水 量</t>
    <rPh sb="0" eb="1">
      <t>じゅん</t>
    </rPh>
    <rPh sb="2" eb="5">
      <t>ようすい</t>
    </rPh>
    <rPh sb="6" eb="7">
      <t>りょう</t>
    </rPh>
    <phoneticPr fontId="4" type="Hiragana" alignment="distributed"/>
  </si>
  <si>
    <t>総費用総便益比</t>
    <rPh sb="0" eb="3">
      <t>そうひよう</t>
    </rPh>
    <rPh sb="3" eb="4">
      <t>そう</t>
    </rPh>
    <rPh sb="4" eb="6">
      <t>べんえき</t>
    </rPh>
    <rPh sb="6" eb="7">
      <t>ひ</t>
    </rPh>
    <phoneticPr fontId="19" type="Hiragana" alignment="distributed"/>
  </si>
  <si>
    <t>　　　　項　目
　区　分</t>
    <rPh sb="4" eb="7">
      <t>こうもく</t>
    </rPh>
    <rPh sb="13" eb="14">
      <t>く</t>
    </rPh>
    <rPh sb="15" eb="16">
      <t>ふん</t>
    </rPh>
    <phoneticPr fontId="4" type="Hiragana" alignment="distributed"/>
  </si>
  <si>
    <t>　　　　１．計画一般図</t>
    <rPh sb="6" eb="8">
      <t>ケイカク</t>
    </rPh>
    <rPh sb="8" eb="10">
      <t>イッパン</t>
    </rPh>
    <rPh sb="10" eb="11">
      <t>ズ</t>
    </rPh>
    <phoneticPr fontId="7"/>
  </si>
  <si>
    <t>名　　称</t>
    <rPh sb="0" eb="4">
      <t>めいしょう</t>
    </rPh>
    <phoneticPr fontId="4" type="Hiragana" alignment="distributed"/>
  </si>
  <si>
    <t>農用地造成</t>
    <rPh sb="0" eb="3">
      <t>のうようち</t>
    </rPh>
    <rPh sb="3" eb="5">
      <t>ぞうせい</t>
    </rPh>
    <phoneticPr fontId="4" type="Hiragana" alignment="distributed"/>
  </si>
  <si>
    <t>間隔</t>
    <rPh sb="0" eb="2">
      <t>かんかく</t>
    </rPh>
    <phoneticPr fontId="4" type="Hiragana" alignment="distributed"/>
  </si>
  <si>
    <t>　　　　２．計画平面図</t>
    <rPh sb="6" eb="8">
      <t>ケイカク</t>
    </rPh>
    <rPh sb="8" eb="11">
      <t>ヘイメンズ</t>
    </rPh>
    <phoneticPr fontId="7"/>
  </si>
  <si>
    <t xml:space="preserve">        項　目
 区　分</t>
  </si>
  <si>
    <t>（１）河川改修計画との関係</t>
  </si>
  <si>
    <t>区</t>
    <rPh sb="0" eb="1">
      <t>く</t>
    </rPh>
    <phoneticPr fontId="4" type="Hiragana" alignment="distributed"/>
  </si>
  <si>
    <t>形式</t>
    <rPh sb="0" eb="2">
      <t>けいしき</t>
    </rPh>
    <phoneticPr fontId="4" type="Hiragana" alignment="distributed"/>
  </si>
  <si>
    <t>台 数</t>
    <rPh sb="0" eb="3">
      <t>だいすう</t>
    </rPh>
    <phoneticPr fontId="4" type="Hiragana" alignment="distributed"/>
  </si>
  <si>
    <t>付帯工事計画</t>
  </si>
  <si>
    <t>水源名</t>
    <rPh sb="0" eb="2">
      <t>すいげん</t>
    </rPh>
    <rPh sb="2" eb="3">
      <t>な</t>
    </rPh>
    <phoneticPr fontId="4" type="Hiragana" alignment="distributed"/>
  </si>
  <si>
    <t>（４）地目変換</t>
    <rPh sb="3" eb="5">
      <t>ちもく</t>
    </rPh>
    <rPh sb="5" eb="7">
      <t>へんかん</t>
    </rPh>
    <phoneticPr fontId="4" type="Hiragana" alignment="distributed"/>
  </si>
  <si>
    <t>ｆ</t>
  </si>
  <si>
    <t>土壌統（区）名</t>
    <rPh sb="0" eb="2">
      <t>どじょう</t>
    </rPh>
    <rPh sb="2" eb="3">
      <t>とう</t>
    </rPh>
    <rPh sb="4" eb="5">
      <t>く</t>
    </rPh>
    <rPh sb="6" eb="7">
      <t>な</t>
    </rPh>
    <phoneticPr fontId="4" type="Hiragana" alignment="distributed"/>
  </si>
  <si>
    <t>型　　　式</t>
    <rPh sb="0" eb="1">
      <t>かた</t>
    </rPh>
    <rPh sb="4" eb="5">
      <t>しき</t>
    </rPh>
    <phoneticPr fontId="19" type="Hiragana" alignment="distributed"/>
  </si>
  <si>
    <t>牧草畑</t>
    <rPh sb="0" eb="2">
      <t>ぼくそう</t>
    </rPh>
    <rPh sb="2" eb="3">
      <t>はた</t>
    </rPh>
    <phoneticPr fontId="4" type="Hiragana" alignment="distributed"/>
  </si>
  <si>
    <t>面積</t>
    <rPh sb="0" eb="2">
      <t>めんせき</t>
    </rPh>
    <phoneticPr fontId="4" type="Hiragana" alignment="distributed"/>
  </si>
  <si>
    <t>揚　　程</t>
    <rPh sb="0" eb="1">
      <t>よう</t>
    </rPh>
    <rPh sb="3" eb="4">
      <t>てい</t>
    </rPh>
    <phoneticPr fontId="4" type="Hiragana" alignment="distributed"/>
  </si>
  <si>
    <t>備　　　　　　　考</t>
    <rPh sb="0" eb="9">
      <t>びこう</t>
    </rPh>
    <phoneticPr fontId="4" type="Hiragana" alignment="distributed"/>
  </si>
  <si>
    <t>（mm）</t>
  </si>
  <si>
    <t>機　械</t>
    <rPh sb="0" eb="3">
      <t>きかい</t>
    </rPh>
    <phoneticPr fontId="4" type="Hiragana" alignment="distributed"/>
  </si>
  <si>
    <t>母材</t>
    <rPh sb="0" eb="1">
      <t>ボ</t>
    </rPh>
    <rPh sb="1" eb="2">
      <t>ザイ</t>
    </rPh>
    <phoneticPr fontId="7"/>
  </si>
  <si>
    <t>調節量</t>
    <rPh sb="0" eb="2">
      <t>ちょうせつ</t>
    </rPh>
    <rPh sb="2" eb="3">
      <t>りょう</t>
    </rPh>
    <phoneticPr fontId="4" type="Hiragana" alignment="distributed"/>
  </si>
  <si>
    <t>土地改良法手続等の手引き</t>
    <rPh sb="0" eb="2">
      <t>とち</t>
    </rPh>
    <rPh sb="2" eb="4">
      <t>かいりょう</t>
    </rPh>
    <rPh sb="4" eb="5">
      <t>ほう</t>
    </rPh>
    <rPh sb="5" eb="7">
      <t>てつづ</t>
    </rPh>
    <rPh sb="7" eb="8">
      <t>とう</t>
    </rPh>
    <rPh sb="9" eb="11">
      <t>てび</t>
    </rPh>
    <phoneticPr fontId="4" type="Hiragana" alignment="distributed"/>
  </si>
  <si>
    <t>平成１７年７月 P320～</t>
    <rPh sb="0" eb="2">
      <t>へいせい</t>
    </rPh>
    <rPh sb="4" eb="5">
      <t>ねん</t>
    </rPh>
    <rPh sb="6" eb="7">
      <t>がつ</t>
    </rPh>
    <phoneticPr fontId="4" type="Hiragana" alignment="distributed"/>
  </si>
  <si>
    <t>山林・原野</t>
    <rPh sb="0" eb="1">
      <t>やま</t>
    </rPh>
    <rPh sb="1" eb="2">
      <t>はやし</t>
    </rPh>
    <rPh sb="3" eb="5">
      <t>はらの</t>
    </rPh>
    <phoneticPr fontId="19" type="Hiragana" alignment="distributed"/>
  </si>
  <si>
    <t>面積　（ｈａ）</t>
    <rPh sb="0" eb="2">
      <t>メンセキ</t>
    </rPh>
    <phoneticPr fontId="7"/>
  </si>
  <si>
    <t>事業名</t>
    <rPh sb="0" eb="1">
      <t>コト</t>
    </rPh>
    <rPh sb="1" eb="2">
      <t>ギョウ</t>
    </rPh>
    <rPh sb="2" eb="3">
      <t>メイ</t>
    </rPh>
    <phoneticPr fontId="7"/>
  </si>
  <si>
    <t>泥炭層，黒泥層
及び
グライ層</t>
    <rPh sb="0" eb="1">
      <t>ドロ</t>
    </rPh>
    <rPh sb="1" eb="2">
      <t>タン</t>
    </rPh>
    <rPh sb="2" eb="3">
      <t>ソウ</t>
    </rPh>
    <rPh sb="4" eb="5">
      <t>クロ</t>
    </rPh>
    <rPh sb="5" eb="6">
      <t>ドロ</t>
    </rPh>
    <rPh sb="6" eb="7">
      <t>ソウ</t>
    </rPh>
    <rPh sb="8" eb="9">
      <t>オヨ</t>
    </rPh>
    <rPh sb="14" eb="15">
      <t>ソウ</t>
    </rPh>
    <phoneticPr fontId="7"/>
  </si>
  <si>
    <t>人　　力</t>
    <rPh sb="0" eb="4">
      <t>じんりき</t>
    </rPh>
    <phoneticPr fontId="4" type="Hiragana" alignment="distributed"/>
  </si>
  <si>
    <t>（第２５表-3）</t>
  </si>
  <si>
    <t>礫層</t>
    <rPh sb="1" eb="2">
      <t>ソウ</t>
    </rPh>
    <phoneticPr fontId="7"/>
  </si>
  <si>
    <t>土性</t>
    <rPh sb="0" eb="1">
      <t>ド</t>
    </rPh>
    <rPh sb="1" eb="2">
      <t>ショウ</t>
    </rPh>
    <phoneticPr fontId="7"/>
  </si>
  <si>
    <t>かんがい面積</t>
    <rPh sb="4" eb="6">
      <t>メンセキ</t>
    </rPh>
    <phoneticPr fontId="7"/>
  </si>
  <si>
    <t>７ ．</t>
  </si>
  <si>
    <t>（第１０表-2）</t>
    <rPh sb="1" eb="2">
      <t>だい</t>
    </rPh>
    <rPh sb="4" eb="5">
      <t>ひょう</t>
    </rPh>
    <phoneticPr fontId="4" type="Hiragana" alignment="distributed"/>
  </si>
  <si>
    <t>千円</t>
  </si>
  <si>
    <t>区分</t>
    <rPh sb="0" eb="2">
      <t>くぶん</t>
    </rPh>
    <phoneticPr fontId="4" type="Hiragana" alignment="distributed"/>
  </si>
  <si>
    <t>減水深(mm/日)</t>
    <rPh sb="0" eb="2">
      <t>げんすい</t>
    </rPh>
    <rPh sb="2" eb="3">
      <t>しん</t>
    </rPh>
    <phoneticPr fontId="4" type="Hiragana" alignment="distributed"/>
  </si>
  <si>
    <t>対　　 象 　　面 　　積</t>
    <rPh sb="0" eb="5">
      <t>たいしょう</t>
    </rPh>
    <rPh sb="8" eb="13">
      <t>めんせき</t>
    </rPh>
    <phoneticPr fontId="4" type="Hiragana" alignment="distributed"/>
  </si>
  <si>
    <t>最 大 給 水 量</t>
    <rPh sb="0" eb="3">
      <t>さいだい</t>
    </rPh>
    <rPh sb="4" eb="7">
      <t>きゅうすい</t>
    </rPh>
    <rPh sb="8" eb="9">
      <t>りょう</t>
    </rPh>
    <phoneticPr fontId="4" type="Hiragana" alignment="distributed"/>
  </si>
  <si>
    <t>（㎜）</t>
  </si>
  <si>
    <t>３ ．</t>
  </si>
  <si>
    <t>計</t>
    <rPh sb="0" eb="1">
      <t>けい</t>
    </rPh>
    <phoneticPr fontId="4" type="Hiragana" alignment="distributed"/>
  </si>
  <si>
    <t>計画用水系統</t>
  </si>
  <si>
    <t>国所有</t>
    <rPh sb="0" eb="1">
      <t>クニ</t>
    </rPh>
    <rPh sb="1" eb="3">
      <t>ショユウ</t>
    </rPh>
    <phoneticPr fontId="7"/>
  </si>
  <si>
    <t>想定被害額（百万円）</t>
    <rPh sb="0" eb="1">
      <t>ソウ</t>
    </rPh>
    <rPh sb="1" eb="2">
      <t>サダム</t>
    </rPh>
    <rPh sb="2" eb="3">
      <t>ヒ</t>
    </rPh>
    <rPh sb="3" eb="4">
      <t>ガイ</t>
    </rPh>
    <rPh sb="4" eb="5">
      <t>ガク</t>
    </rPh>
    <rPh sb="6" eb="7">
      <t>ヒャク</t>
    </rPh>
    <rPh sb="7" eb="8">
      <t>マン</t>
    </rPh>
    <rPh sb="8" eb="9">
      <t>エン</t>
    </rPh>
    <phoneticPr fontId="7"/>
  </si>
  <si>
    <t>全不足</t>
    <rPh sb="0" eb="1">
      <t>ぜん</t>
    </rPh>
    <rPh sb="1" eb="3">
      <t>ふそく</t>
    </rPh>
    <phoneticPr fontId="4" type="Hiragana" alignment="distributed"/>
  </si>
  <si>
    <t xml:space="preserve">             土地利用区分
    区  分</t>
    <rPh sb="13" eb="15">
      <t>トチ</t>
    </rPh>
    <rPh sb="15" eb="17">
      <t>リヨウ</t>
    </rPh>
    <rPh sb="17" eb="19">
      <t>クブン</t>
    </rPh>
    <phoneticPr fontId="7"/>
  </si>
  <si>
    <t>地</t>
    <rPh sb="0" eb="1">
      <t>ち</t>
    </rPh>
    <phoneticPr fontId="4" type="Hiragana" alignment="distributed"/>
  </si>
  <si>
    <t>必要排水能力</t>
    <rPh sb="0" eb="2">
      <t>ひつよう</t>
    </rPh>
    <rPh sb="2" eb="4">
      <t>はいすい</t>
    </rPh>
    <rPh sb="4" eb="6">
      <t>のうりょく</t>
    </rPh>
    <phoneticPr fontId="4" type="Hiragana" alignment="distributed"/>
  </si>
  <si>
    <t>備　　　　　　　　　　　　　　　　　　考</t>
    <rPh sb="0" eb="20">
      <t>びこう</t>
    </rPh>
    <phoneticPr fontId="4" type="Hiragana" alignment="distributed"/>
  </si>
  <si>
    <t>関　　係　　戸　　数</t>
    <rPh sb="0" eb="4">
      <t>かんけい</t>
    </rPh>
    <rPh sb="6" eb="10">
      <t>こすう</t>
    </rPh>
    <phoneticPr fontId="4" type="Hiragana" alignment="distributed"/>
  </si>
  <si>
    <t>総便益額
(現在価値化)</t>
    <rPh sb="0" eb="1">
      <t>そう</t>
    </rPh>
    <rPh sb="1" eb="3">
      <t>べんえき</t>
    </rPh>
    <rPh sb="3" eb="4">
      <t>がく</t>
    </rPh>
    <rPh sb="6" eb="8">
      <t>げんざい</t>
    </rPh>
    <rPh sb="8" eb="10">
      <t>かち</t>
    </rPh>
    <rPh sb="10" eb="11">
      <t>か</t>
    </rPh>
    <phoneticPr fontId="19" type="Hiragana" alignment="distributed"/>
  </si>
  <si>
    <t>－</t>
  </si>
  <si>
    <t>備　　　　　　　　　　考</t>
    <rPh sb="0" eb="12">
      <t>びこう</t>
    </rPh>
    <phoneticPr fontId="4" type="Hiragana" alignment="distributed"/>
  </si>
  <si>
    <t>自然傾斜</t>
    <rPh sb="0" eb="2">
      <t>しぜん</t>
    </rPh>
    <rPh sb="2" eb="4">
      <t>けいしゃ</t>
    </rPh>
    <phoneticPr fontId="4" type="Hiragana" alignment="distributed"/>
  </si>
  <si>
    <t>水　　源　　名</t>
    <rPh sb="0" eb="4">
      <t>すいげん</t>
    </rPh>
    <rPh sb="6" eb="7">
      <t>な</t>
    </rPh>
    <phoneticPr fontId="4" type="Hiragana" alignment="distributed"/>
  </si>
  <si>
    <t>※該当なし</t>
    <rPh sb="1" eb="3">
      <t>ガイトウ</t>
    </rPh>
    <phoneticPr fontId="7"/>
  </si>
  <si>
    <t>計画</t>
    <rPh sb="0" eb="2">
      <t>ケイカク</t>
    </rPh>
    <phoneticPr fontId="7"/>
  </si>
  <si>
    <t>山林
（ｈａ）</t>
    <rPh sb="0" eb="2">
      <t>サンリン</t>
    </rPh>
    <phoneticPr fontId="7"/>
  </si>
  <si>
    <t>原野
（ｈａ）</t>
    <rPh sb="0" eb="2">
      <t>ゲンヤ</t>
    </rPh>
    <phoneticPr fontId="7"/>
  </si>
  <si>
    <t>小計
（ｈａ）</t>
    <rPh sb="0" eb="2">
      <t>ショウケイ</t>
    </rPh>
    <phoneticPr fontId="7"/>
  </si>
  <si>
    <t>農用地造成</t>
  </si>
  <si>
    <t>普通畑
（ｈａ）</t>
    <rPh sb="0" eb="2">
      <t>フツウ</t>
    </rPh>
    <rPh sb="2" eb="3">
      <t>ハタケ</t>
    </rPh>
    <phoneticPr fontId="7"/>
  </si>
  <si>
    <t>不　　　　足　　　　量</t>
    <rPh sb="0" eb="6">
      <t>ふそく</t>
    </rPh>
    <rPh sb="10" eb="11">
      <t>りょう</t>
    </rPh>
    <phoneticPr fontId="4" type="Hiragana" alignment="distributed"/>
  </si>
  <si>
    <t>事　業　名</t>
  </si>
  <si>
    <t>水田
（ｈａ）</t>
    <rPh sb="0" eb="1">
      <t>スイ</t>
    </rPh>
    <rPh sb="1" eb="2">
      <t>タ</t>
    </rPh>
    <phoneticPr fontId="7"/>
  </si>
  <si>
    <t>（第９表-1）</t>
  </si>
  <si>
    <t>土地利用区分</t>
  </si>
  <si>
    <t>付帯施設備</t>
    <rPh sb="0" eb="2">
      <t>ふたい</t>
    </rPh>
    <rPh sb="2" eb="4">
      <t>しせつ</t>
    </rPh>
    <rPh sb="4" eb="5">
      <t>び</t>
    </rPh>
    <phoneticPr fontId="4" type="Hiragana" alignment="distributed"/>
  </si>
  <si>
    <t>備　　　　　考</t>
    <rPh sb="0" eb="7">
      <t>びこう</t>
    </rPh>
    <phoneticPr fontId="19" type="Hiragana" alignment="distributed"/>
  </si>
  <si>
    <t>営農計画及び土地利用計画</t>
    <rPh sb="0" eb="1">
      <t>エイ</t>
    </rPh>
    <rPh sb="1" eb="2">
      <t>ノウ</t>
    </rPh>
    <rPh sb="2" eb="4">
      <t>ケイカク</t>
    </rPh>
    <rPh sb="4" eb="5">
      <t>オヨ</t>
    </rPh>
    <rPh sb="6" eb="8">
      <t>トチ</t>
    </rPh>
    <rPh sb="8" eb="10">
      <t>リヨウ</t>
    </rPh>
    <rPh sb="10" eb="12">
      <t>ケイカク</t>
    </rPh>
    <phoneticPr fontId="7"/>
  </si>
  <si>
    <t xml:space="preserve">                                                                      項　目
            区　分</t>
    <rPh sb="70" eb="73">
      <t>こうもく</t>
    </rPh>
    <phoneticPr fontId="4" type="Hiragana" alignment="distributed"/>
  </si>
  <si>
    <t>事 業 目 的</t>
  </si>
  <si>
    <t>小　計
（ｈａ）</t>
    <rPh sb="0" eb="1">
      <t>ショウ</t>
    </rPh>
    <rPh sb="2" eb="3">
      <t>ケイ</t>
    </rPh>
    <phoneticPr fontId="7"/>
  </si>
  <si>
    <t>道水路
（ｈａ）</t>
    <rPh sb="0" eb="1">
      <t>ミチ</t>
    </rPh>
    <rPh sb="1" eb="3">
      <t>スイロ</t>
    </rPh>
    <phoneticPr fontId="7"/>
  </si>
  <si>
    <t>堤体補強計画</t>
    <rPh sb="0" eb="2">
      <t>ていたい</t>
    </rPh>
    <rPh sb="2" eb="4">
      <t>ほきょう</t>
    </rPh>
    <rPh sb="4" eb="6">
      <t>けいかく</t>
    </rPh>
    <phoneticPr fontId="4" type="Hiragana" alignment="distributed"/>
  </si>
  <si>
    <t>樹園地
（ｈａ）</t>
    <rPh sb="0" eb="3">
      <t>ジュエンチ</t>
    </rPh>
    <phoneticPr fontId="7"/>
  </si>
  <si>
    <t>備　考</t>
    <rPh sb="0" eb="3">
      <t>ビコウ</t>
    </rPh>
    <phoneticPr fontId="7"/>
  </si>
  <si>
    <t>名　称</t>
    <rPh sb="0" eb="3">
      <t>めいしょう</t>
    </rPh>
    <phoneticPr fontId="4" type="Hiragana" alignment="distributed"/>
  </si>
  <si>
    <t>計　　　　　　（ｈａ）</t>
    <rPh sb="0" eb="1">
      <t>ケイ</t>
    </rPh>
    <phoneticPr fontId="7"/>
  </si>
  <si>
    <t>（第８表）</t>
  </si>
  <si>
    <t xml:space="preserve">                        項　　　目
  区　　　分</t>
    <rPh sb="24" eb="29">
      <t>こうもく</t>
    </rPh>
    <phoneticPr fontId="4" type="Hiragana" alignment="distributed"/>
  </si>
  <si>
    <t>事業別面積</t>
  </si>
  <si>
    <t>（第２３表-1）</t>
  </si>
  <si>
    <t>第４章　　　</t>
  </si>
  <si>
    <t>単位面積当り収量</t>
    <rPh sb="0" eb="2">
      <t>たんい</t>
    </rPh>
    <rPh sb="2" eb="4">
      <t>めんせき</t>
    </rPh>
    <rPh sb="4" eb="5">
      <t>あた</t>
    </rPh>
    <rPh sb="6" eb="8">
      <t>しゅうりょう</t>
    </rPh>
    <phoneticPr fontId="4" type="Hiragana" alignment="distributed"/>
  </si>
  <si>
    <t>扱い深</t>
    <rPh sb="0" eb="1">
      <t>あつか</t>
    </rPh>
    <rPh sb="2" eb="3">
      <t>ふか</t>
    </rPh>
    <phoneticPr fontId="4" type="Hiragana" alignment="distributed"/>
  </si>
  <si>
    <t>事業計画の要旨</t>
    <rPh sb="0" eb="1">
      <t>コト</t>
    </rPh>
    <rPh sb="1" eb="2">
      <t>ギョウ</t>
    </rPh>
    <rPh sb="2" eb="3">
      <t>ケイ</t>
    </rPh>
    <rPh sb="3" eb="4">
      <t>ガ</t>
    </rPh>
    <rPh sb="5" eb="7">
      <t>ヨウシ</t>
    </rPh>
    <phoneticPr fontId="7"/>
  </si>
  <si>
    <t>消 費 水 量</t>
    <rPh sb="0" eb="3">
      <t>しょうひ</t>
    </rPh>
    <rPh sb="4" eb="7">
      <t>すいりょう</t>
    </rPh>
    <phoneticPr fontId="4" type="Hiragana" alignment="distributed"/>
  </si>
  <si>
    <t>（ｍ3/ｓ）</t>
  </si>
  <si>
    <t>構造</t>
    <rPh sb="0" eb="2">
      <t>こうぞう</t>
    </rPh>
    <phoneticPr fontId="4" type="Hiragana" alignment="distributed"/>
  </si>
  <si>
    <t>現況利用可能水量</t>
    <rPh sb="0" eb="2">
      <t>げんきょう</t>
    </rPh>
    <rPh sb="2" eb="4">
      <t>りよう</t>
    </rPh>
    <rPh sb="4" eb="6">
      <t>かのう</t>
    </rPh>
    <rPh sb="6" eb="8">
      <t>すいりょう</t>
    </rPh>
    <phoneticPr fontId="4" type="Hiragana" alignment="distributed"/>
  </si>
  <si>
    <t>延長</t>
    <rPh sb="0" eb="2">
      <t>えんちょう</t>
    </rPh>
    <phoneticPr fontId="4" type="Hiragana" alignment="distributed"/>
  </si>
  <si>
    <t>平 均</t>
    <rPh sb="0" eb="3">
      <t>へいきん</t>
    </rPh>
    <phoneticPr fontId="4" type="Hiragana" alignment="distributed"/>
  </si>
  <si>
    <t xml:space="preserve">     項目
区分</t>
    <rPh sb="5" eb="7">
      <t>こうもく</t>
    </rPh>
    <phoneticPr fontId="4" type="Hiragana" alignment="distributed"/>
  </si>
  <si>
    <t>かんがい面積</t>
    <rPh sb="4" eb="6">
      <t>めんせき</t>
    </rPh>
    <phoneticPr fontId="4" type="Hiragana" alignment="distributed"/>
  </si>
  <si>
    <t>　　　　　 項　　 目
　名　　　称</t>
    <rPh sb="6" eb="7">
      <t>こう</t>
    </rPh>
    <rPh sb="10" eb="11">
      <t>め</t>
    </rPh>
    <phoneticPr fontId="4" type="Hiragana" alignment="distributed"/>
  </si>
  <si>
    <t>（エ）用水路</t>
  </si>
  <si>
    <t>台数</t>
    <rPh sb="0" eb="2">
      <t>だいすう</t>
    </rPh>
    <phoneticPr fontId="4" type="Hiragana" alignment="distributed"/>
  </si>
  <si>
    <t>揚水量</t>
    <rPh sb="0" eb="2">
      <t>ようすい</t>
    </rPh>
    <rPh sb="2" eb="3">
      <t>りょう</t>
    </rPh>
    <phoneticPr fontId="4" type="Hiragana" alignment="distributed"/>
  </si>
  <si>
    <t>平均</t>
    <rPh sb="0" eb="2">
      <t>へいきん</t>
    </rPh>
    <phoneticPr fontId="4" type="Hiragana" alignment="distributed"/>
  </si>
  <si>
    <t>最大</t>
    <rPh sb="0" eb="2">
      <t>さいだい</t>
    </rPh>
    <phoneticPr fontId="4" type="Hiragana" alignment="distributed"/>
  </si>
  <si>
    <t>7月</t>
    <rPh sb="1" eb="2">
      <t>つき</t>
    </rPh>
    <phoneticPr fontId="4" type="Hiragana" alignment="distributed"/>
  </si>
  <si>
    <t>普通畑</t>
    <rPh sb="0" eb="2">
      <t>ふつう</t>
    </rPh>
    <rPh sb="2" eb="3">
      <t>はた</t>
    </rPh>
    <phoneticPr fontId="4" type="Hiragana" alignment="distributed"/>
  </si>
  <si>
    <t>揚水機</t>
    <rPh sb="0" eb="2">
      <t>ようすい</t>
    </rPh>
    <rPh sb="2" eb="3">
      <t>き</t>
    </rPh>
    <phoneticPr fontId="4" type="Hiragana" alignment="distributed"/>
  </si>
  <si>
    <t>所要水量</t>
    <rPh sb="0" eb="2">
      <t>しょよう</t>
    </rPh>
    <rPh sb="2" eb="4">
      <t>すいりょう</t>
    </rPh>
    <phoneticPr fontId="4" type="Hiragana" alignment="distributed"/>
  </si>
  <si>
    <t>（第１０表-5）</t>
    <rPh sb="1" eb="2">
      <t>だい</t>
    </rPh>
    <rPh sb="4" eb="5">
      <t>ひょう</t>
    </rPh>
    <phoneticPr fontId="4" type="Hiragana" alignment="distributed"/>
  </si>
  <si>
    <t>型　　　　　式</t>
    <rPh sb="0" eb="1">
      <t>かた</t>
    </rPh>
    <rPh sb="6" eb="7">
      <t>しき</t>
    </rPh>
    <phoneticPr fontId="4" type="Hiragana" alignment="distributed"/>
  </si>
  <si>
    <t>（ウ）揚水機</t>
  </si>
  <si>
    <t>渇水量</t>
    <rPh sb="0" eb="2">
      <t>かっすい</t>
    </rPh>
    <rPh sb="2" eb="3">
      <t>りょう</t>
    </rPh>
    <phoneticPr fontId="4" type="Hiragana" alignment="distributed"/>
  </si>
  <si>
    <t>基底流量</t>
    <rPh sb="0" eb="1">
      <t>き</t>
    </rPh>
    <rPh sb="1" eb="2">
      <t>そこ</t>
    </rPh>
    <rPh sb="2" eb="4">
      <t>りゅうりょう</t>
    </rPh>
    <phoneticPr fontId="4" type="Hiragana" alignment="distributed"/>
  </si>
  <si>
    <t>流域面積</t>
    <rPh sb="0" eb="2">
      <t>りゅういき</t>
    </rPh>
    <rPh sb="2" eb="4">
      <t>めんせき</t>
    </rPh>
    <phoneticPr fontId="4" type="Hiragana" alignment="distributed"/>
  </si>
  <si>
    <t>　　　　 項　 目
　取水施設</t>
    <rPh sb="5" eb="6">
      <t>こう</t>
    </rPh>
    <rPh sb="8" eb="9">
      <t>め</t>
    </rPh>
    <phoneticPr fontId="4" type="Hiragana" alignment="distributed"/>
  </si>
  <si>
    <t>第５章</t>
  </si>
  <si>
    <t>その他</t>
    <rPh sb="0" eb="3">
      <t>そのた</t>
    </rPh>
    <phoneticPr fontId="4" type="Hiragana" alignment="distributed"/>
  </si>
  <si>
    <t>（第１０表-4）</t>
    <rPh sb="1" eb="2">
      <t>だい</t>
    </rPh>
    <rPh sb="4" eb="5">
      <t>ひょう</t>
    </rPh>
    <phoneticPr fontId="4" type="Hiragana" alignment="distributed"/>
  </si>
  <si>
    <t>（回）</t>
    <rPh sb="1" eb="2">
      <t>かい</t>
    </rPh>
    <phoneticPr fontId="4" type="Hiragana" alignment="distributed"/>
  </si>
  <si>
    <t>計画降水量</t>
    <rPh sb="0" eb="2">
      <t>けいかく</t>
    </rPh>
    <rPh sb="2" eb="5">
      <t>こうすいりょう</t>
    </rPh>
    <phoneticPr fontId="4" type="Hiragana" alignment="distributed"/>
  </si>
  <si>
    <t>積</t>
    <rPh sb="0" eb="1">
      <t>せき</t>
    </rPh>
    <phoneticPr fontId="4" type="Hiragana" alignment="distributed"/>
  </si>
  <si>
    <t>型　　　式</t>
    <rPh sb="0" eb="5">
      <t>かたしき</t>
    </rPh>
    <phoneticPr fontId="4" type="Hiragana" alignment="distributed"/>
  </si>
  <si>
    <t>（千ｍ3）</t>
    <rPh sb="1" eb="2">
      <t>せん</t>
    </rPh>
    <phoneticPr fontId="4" type="Hiragana" alignment="distributed"/>
  </si>
  <si>
    <t>収 量 増 加</t>
    <rPh sb="0" eb="3">
      <t>しゅうりょう</t>
    </rPh>
    <rPh sb="4" eb="7">
      <t>ぞうか</t>
    </rPh>
    <phoneticPr fontId="4" type="Hiragana" alignment="distributed"/>
  </si>
  <si>
    <t>支線農道</t>
    <rPh sb="0" eb="2">
      <t>シセン</t>
    </rPh>
    <rPh sb="2" eb="4">
      <t>ノウドウ</t>
    </rPh>
    <phoneticPr fontId="7"/>
  </si>
  <si>
    <t>畑・その他</t>
    <rPh sb="0" eb="1">
      <t>ハタケ</t>
    </rPh>
    <rPh sb="4" eb="5">
      <t>タ</t>
    </rPh>
    <phoneticPr fontId="7"/>
  </si>
  <si>
    <t>工　種</t>
    <rPh sb="0" eb="1">
      <t>こうしゅ</t>
    </rPh>
    <rPh sb="2" eb="3">
      <t>しゅ</t>
    </rPh>
    <phoneticPr fontId="4" type="Hiragana" alignment="distributed"/>
  </si>
  <si>
    <t>（第１７表-2）</t>
  </si>
  <si>
    <t>集水渠</t>
    <rPh sb="0" eb="1">
      <t>しゅう</t>
    </rPh>
    <rPh sb="1" eb="2">
      <t>すい</t>
    </rPh>
    <rPh sb="2" eb="3">
      <t>きょ</t>
    </rPh>
    <phoneticPr fontId="4" type="Hiragana" alignment="distributed"/>
  </si>
  <si>
    <t>直接</t>
    <rPh sb="0" eb="2">
      <t>ちょくせつ</t>
    </rPh>
    <phoneticPr fontId="4" type="Hiragana" alignment="distributed"/>
  </si>
  <si>
    <t>（第１９表-1）</t>
  </si>
  <si>
    <t>事業名</t>
    <rPh sb="0" eb="2">
      <t>じぎょう</t>
    </rPh>
    <rPh sb="2" eb="3">
      <t>めい</t>
    </rPh>
    <phoneticPr fontId="4" type="Hiragana" alignment="distributed"/>
  </si>
  <si>
    <t>最大取水量</t>
    <rPh sb="0" eb="2">
      <t>さいだい</t>
    </rPh>
    <rPh sb="2" eb="4">
      <t>しゅすい</t>
    </rPh>
    <rPh sb="4" eb="5">
      <t>りょう</t>
    </rPh>
    <phoneticPr fontId="4" type="Hiragana" alignment="distributed"/>
  </si>
  <si>
    <t>有効貯水量</t>
    <rPh sb="0" eb="2">
      <t>ゆうこう</t>
    </rPh>
    <rPh sb="2" eb="4">
      <t>ちょすい</t>
    </rPh>
    <rPh sb="4" eb="5">
      <t>りょう</t>
    </rPh>
    <phoneticPr fontId="4" type="Hiragana" alignment="distributed"/>
  </si>
  <si>
    <t>機能</t>
    <rPh sb="0" eb="2">
      <t>きのう</t>
    </rPh>
    <phoneticPr fontId="4" type="Hiragana" alignment="distributed"/>
  </si>
  <si>
    <t>（第１０表-3）</t>
    <rPh sb="1" eb="2">
      <t>だい</t>
    </rPh>
    <rPh sb="4" eb="5">
      <t>ひょう</t>
    </rPh>
    <phoneticPr fontId="4" type="Hiragana" alignment="distributed"/>
  </si>
  <si>
    <t>自然排水</t>
    <rPh sb="0" eb="2">
      <t>しぜん</t>
    </rPh>
    <rPh sb="2" eb="4">
      <t>はいすい</t>
    </rPh>
    <phoneticPr fontId="4" type="Hiragana" alignment="distributed"/>
  </si>
  <si>
    <t>計画代掻　　　　　　　　単位用水　　量</t>
    <rPh sb="0" eb="2">
      <t>けいかく</t>
    </rPh>
    <rPh sb="2" eb="4">
      <t>しろか</t>
    </rPh>
    <rPh sb="12" eb="14">
      <t>たんい</t>
    </rPh>
    <rPh sb="14" eb="16">
      <t>ようすい</t>
    </rPh>
    <rPh sb="18" eb="19">
      <t>りょう</t>
    </rPh>
    <phoneticPr fontId="4" type="Hiragana" alignment="distributed"/>
  </si>
  <si>
    <t>区分</t>
    <rPh sb="0" eb="2">
      <t>くぶん</t>
    </rPh>
    <phoneticPr fontId="19" type="Hiragana" alignment="distributed"/>
  </si>
  <si>
    <t>【測量試験費】</t>
    <rPh sb="1" eb="3">
      <t>ソクリョウ</t>
    </rPh>
    <rPh sb="3" eb="5">
      <t>シケン</t>
    </rPh>
    <rPh sb="5" eb="6">
      <t>ヒ</t>
    </rPh>
    <phoneticPr fontId="7"/>
  </si>
  <si>
    <t>堤体補強施設</t>
  </si>
  <si>
    <t>堤体</t>
    <rPh sb="0" eb="1">
      <t>てい</t>
    </rPh>
    <rPh sb="1" eb="2">
      <t>たい</t>
    </rPh>
    <phoneticPr fontId="4" type="Hiragana" alignment="distributed"/>
  </si>
  <si>
    <t>（ア）貯水池</t>
  </si>
  <si>
    <t>労働改善計画</t>
  </si>
  <si>
    <t>雨 量</t>
    <rPh sb="0" eb="3">
      <t>うりょう</t>
    </rPh>
    <phoneticPr fontId="4" type="Hiragana" alignment="distributed"/>
  </si>
  <si>
    <t>土壌改良</t>
  </si>
  <si>
    <t>(千ｍ3)</t>
    <rPh sb="1" eb="2">
      <t>せん</t>
    </rPh>
    <phoneticPr fontId="4" type="Hiragana" alignment="distributed"/>
  </si>
  <si>
    <t>ｄ＝α（1-ａ）</t>
  </si>
  <si>
    <t>ｂ</t>
  </si>
  <si>
    <t>排水路</t>
    <rPh sb="0" eb="2">
      <t>はいすい</t>
    </rPh>
    <rPh sb="2" eb="3">
      <t>ろ</t>
    </rPh>
    <phoneticPr fontId="4" type="Hiragana" alignment="distributed"/>
  </si>
  <si>
    <t>同左の</t>
    <rPh sb="0" eb="2">
      <t>どうさ</t>
    </rPh>
    <phoneticPr fontId="4" type="Hiragana" alignment="distributed"/>
  </si>
  <si>
    <t>水　量</t>
    <rPh sb="0" eb="3">
      <t>すいりょう</t>
    </rPh>
    <phoneticPr fontId="4" type="Hiragana" alignment="distributed"/>
  </si>
  <si>
    <t>（２）心土破砕</t>
    <rPh sb="3" eb="4">
      <t>こころ</t>
    </rPh>
    <rPh sb="4" eb="5">
      <t>ど</t>
    </rPh>
    <rPh sb="5" eb="7">
      <t>はさい</t>
    </rPh>
    <phoneticPr fontId="4" type="Hiragana" alignment="distributed"/>
  </si>
  <si>
    <t>8月</t>
    <rPh sb="1" eb="2">
      <t>つき</t>
    </rPh>
    <phoneticPr fontId="4" type="Hiragana" alignment="distributed"/>
  </si>
  <si>
    <t>水　源　名</t>
    <rPh sb="0" eb="3">
      <t>すいげん</t>
    </rPh>
    <rPh sb="4" eb="5">
      <t>めい</t>
    </rPh>
    <phoneticPr fontId="4" type="Hiragana" alignment="distributed"/>
  </si>
  <si>
    <t>純不足量</t>
    <rPh sb="0" eb="1">
      <t>じゅん</t>
    </rPh>
    <rPh sb="1" eb="3">
      <t>ふそく</t>
    </rPh>
    <rPh sb="3" eb="4">
      <t>りょう</t>
    </rPh>
    <phoneticPr fontId="4" type="Hiragana" alignment="distributed"/>
  </si>
  <si>
    <t>単位面積当り労働投下量</t>
    <rPh sb="0" eb="2">
      <t>たんい</t>
    </rPh>
    <rPh sb="2" eb="4">
      <t>めんせき</t>
    </rPh>
    <rPh sb="4" eb="5">
      <t>あた</t>
    </rPh>
    <rPh sb="6" eb="8">
      <t>ろうどう</t>
    </rPh>
    <rPh sb="8" eb="10">
      <t>とうか</t>
    </rPh>
    <rPh sb="10" eb="11">
      <t>りょう</t>
    </rPh>
    <phoneticPr fontId="4" type="Hiragana" alignment="distributed"/>
  </si>
  <si>
    <t>（第１６表-3-2）</t>
  </si>
  <si>
    <t>取 水 地 点</t>
    <rPh sb="0" eb="3">
      <t>しゅすい</t>
    </rPh>
    <rPh sb="4" eb="7">
      <t>ちてん</t>
    </rPh>
    <phoneticPr fontId="4" type="Hiragana" alignment="distributed"/>
  </si>
  <si>
    <t>水　源</t>
    <rPh sb="0" eb="3">
      <t>すいげん</t>
    </rPh>
    <phoneticPr fontId="4" type="Hiragana" alignment="distributed"/>
  </si>
  <si>
    <t>従前</t>
    <rPh sb="0" eb="2">
      <t>じゅうぜん</t>
    </rPh>
    <phoneticPr fontId="19" type="Hiragana" alignment="distributed"/>
  </si>
  <si>
    <t>代掻期</t>
    <rPh sb="0" eb="2">
      <t>しろか</t>
    </rPh>
    <rPh sb="2" eb="3">
      <t>き</t>
    </rPh>
    <phoneticPr fontId="4" type="Hiragana" alignment="distributed"/>
  </si>
  <si>
    <t>（１）水利用計画</t>
  </si>
  <si>
    <t>水源計画</t>
  </si>
  <si>
    <t>５ ．</t>
  </si>
  <si>
    <t>単 位 給 水 量</t>
    <rPh sb="0" eb="3">
      <t>たんい</t>
    </rPh>
    <rPh sb="4" eb="5">
      <t>きゅう</t>
    </rPh>
    <rPh sb="6" eb="9">
      <t>すいりょう</t>
    </rPh>
    <phoneticPr fontId="4" type="Hiragana" alignment="distributed"/>
  </si>
  <si>
    <t>補　　給　　回　　数</t>
    <rPh sb="0" eb="4">
      <t>ほきゅう</t>
    </rPh>
    <rPh sb="6" eb="10">
      <t>かいすう</t>
    </rPh>
    <phoneticPr fontId="4" type="Hiragana" alignment="distributed"/>
  </si>
  <si>
    <t>干拓施設</t>
  </si>
  <si>
    <t>日　　当　　り　　給　　水　　量</t>
    <rPh sb="0" eb="1">
      <t>にち</t>
    </rPh>
    <rPh sb="3" eb="4">
      <t>あた</t>
    </rPh>
    <rPh sb="9" eb="13">
      <t>きゅうすい</t>
    </rPh>
    <rPh sb="15" eb="16">
      <t>りょう</t>
    </rPh>
    <phoneticPr fontId="4" type="Hiragana" alignment="distributed"/>
  </si>
  <si>
    <t>単位排水量</t>
    <rPh sb="0" eb="2">
      <t>たんい</t>
    </rPh>
    <rPh sb="2" eb="4">
      <t>はいすい</t>
    </rPh>
    <rPh sb="4" eb="5">
      <t>りょう</t>
    </rPh>
    <phoneticPr fontId="4" type="Hiragana" alignment="distributed"/>
  </si>
  <si>
    <t>（第１０表-1-2）</t>
    <rPh sb="1" eb="2">
      <t>だい</t>
    </rPh>
    <rPh sb="4" eb="5">
      <t>ひょう</t>
    </rPh>
    <phoneticPr fontId="4" type="Hiragana" alignment="distributed"/>
  </si>
  <si>
    <t>有機質資材量</t>
    <rPh sb="0" eb="3">
      <t>ゆうきしつ</t>
    </rPh>
    <rPh sb="3" eb="5">
      <t>しざい</t>
    </rPh>
    <rPh sb="5" eb="6">
      <t>りょう</t>
    </rPh>
    <phoneticPr fontId="4" type="Hiragana" alignment="distributed"/>
  </si>
  <si>
    <t>（第２３表-4-2）</t>
  </si>
  <si>
    <t>（２）営農飲雑用水</t>
  </si>
  <si>
    <t>（m3/日）</t>
    <rPh sb="4" eb="5">
      <t>ひ</t>
    </rPh>
    <phoneticPr fontId="4" type="Hiragana" alignment="distributed"/>
  </si>
  <si>
    <t>（㎜/日）</t>
    <rPh sb="3" eb="4">
      <t>にち</t>
    </rPh>
    <phoneticPr fontId="4" type="Hiragana" alignment="distributed"/>
  </si>
  <si>
    <t>面</t>
    <rPh sb="0" eb="1">
      <t>めん</t>
    </rPh>
    <phoneticPr fontId="4" type="Hiragana" alignment="distributed"/>
  </si>
  <si>
    <t>（ｔ）</t>
  </si>
  <si>
    <t>事業名</t>
    <rPh sb="0" eb="2">
      <t>じぎょう</t>
    </rPh>
    <rPh sb="2" eb="3">
      <t>めい</t>
    </rPh>
    <phoneticPr fontId="19" type="Hiragana" alignment="distributed"/>
  </si>
  <si>
    <t>畑地かんがい</t>
    <rPh sb="0" eb="2">
      <t>はたち</t>
    </rPh>
    <phoneticPr fontId="4" type="Hiragana" alignment="distributed"/>
  </si>
  <si>
    <t>消費水量</t>
    <rPh sb="0" eb="2">
      <t>しょうひ</t>
    </rPh>
    <rPh sb="2" eb="4">
      <t>すいりょう</t>
    </rPh>
    <phoneticPr fontId="4" type="Hiragana" alignment="distributed"/>
  </si>
  <si>
    <t>備 考</t>
    <rPh sb="0" eb="3">
      <t>びこう</t>
    </rPh>
    <phoneticPr fontId="4" type="Hiragana" alignment="distributed"/>
  </si>
  <si>
    <t>田畑輪換</t>
    <rPh sb="0" eb="2">
      <t>たはた</t>
    </rPh>
    <rPh sb="2" eb="3">
      <t>りん</t>
    </rPh>
    <rPh sb="3" eb="4">
      <t>かん</t>
    </rPh>
    <phoneticPr fontId="4" type="Hiragana" alignment="distributed"/>
  </si>
  <si>
    <t>畑地かんがい</t>
    <rPh sb="0" eb="1">
      <t>はた</t>
    </rPh>
    <rPh sb="1" eb="2">
      <t>ち</t>
    </rPh>
    <phoneticPr fontId="4" type="Hiragana" alignment="distributed"/>
  </si>
  <si>
    <t>面積 (ha)</t>
    <rPh sb="0" eb="2">
      <t>めんせき</t>
    </rPh>
    <phoneticPr fontId="4" type="Hiragana" alignment="distributed"/>
  </si>
  <si>
    <t>種別</t>
    <rPh sb="0" eb="2">
      <t>しゅべつ</t>
    </rPh>
    <phoneticPr fontId="4" type="Hiragana" alignment="distributed"/>
  </si>
  <si>
    <t>能力</t>
    <rPh sb="0" eb="2">
      <t>のうりょく</t>
    </rPh>
    <phoneticPr fontId="4" type="Hiragana" alignment="distributed"/>
  </si>
  <si>
    <t>　　項目
系統名</t>
    <rPh sb="2" eb="4">
      <t>こうもく</t>
    </rPh>
    <rPh sb="13" eb="15">
      <t>けいとう</t>
    </rPh>
    <rPh sb="15" eb="16">
      <t>めい</t>
    </rPh>
    <phoneticPr fontId="4" type="Hiragana" alignment="distributed"/>
  </si>
  <si>
    <t>幅員</t>
    <rPh sb="0" eb="1">
      <t>はば</t>
    </rPh>
    <rPh sb="1" eb="2">
      <t>いん</t>
    </rPh>
    <phoneticPr fontId="4" type="Hiragana" alignment="distributed"/>
  </si>
  <si>
    <t>(cm)</t>
  </si>
  <si>
    <t>（第１０表-1-1）</t>
    <rPh sb="1" eb="2">
      <t>だい</t>
    </rPh>
    <rPh sb="4" eb="5">
      <t>ひょう</t>
    </rPh>
    <phoneticPr fontId="4" type="Hiragana" alignment="distributed"/>
  </si>
  <si>
    <t>（１）かんがい用水</t>
  </si>
  <si>
    <t>及び舗装</t>
    <rPh sb="0" eb="1">
      <t>およ</t>
    </rPh>
    <rPh sb="2" eb="4">
      <t>ほそう</t>
    </rPh>
    <phoneticPr fontId="4" type="Hiragana" alignment="distributed"/>
  </si>
  <si>
    <t>計画用水量</t>
  </si>
  <si>
    <t>４ ．</t>
  </si>
  <si>
    <t>通水量</t>
    <rPh sb="0" eb="1">
      <t>つう</t>
    </rPh>
    <rPh sb="1" eb="3">
      <t>すいりょう</t>
    </rPh>
    <phoneticPr fontId="4" type="Hiragana" alignment="distributed"/>
  </si>
  <si>
    <t>計画かんがい方式</t>
  </si>
  <si>
    <t>（第１６表-4）</t>
  </si>
  <si>
    <t>樹園地</t>
    <rPh sb="0" eb="1">
      <t>じゅ</t>
    </rPh>
    <rPh sb="1" eb="3">
      <t>えんち</t>
    </rPh>
    <phoneticPr fontId="4" type="Hiragana" alignment="distributed"/>
  </si>
  <si>
    <t>区画整理</t>
    <rPh sb="0" eb="2">
      <t>くかく</t>
    </rPh>
    <rPh sb="2" eb="4">
      <t>せいり</t>
    </rPh>
    <phoneticPr fontId="4" type="Hiragana" alignment="distributed"/>
  </si>
  <si>
    <t>（戸）</t>
    <rPh sb="1" eb="2">
      <t>こ</t>
    </rPh>
    <phoneticPr fontId="4" type="Hiragana" alignment="distributed"/>
  </si>
  <si>
    <t>（本）</t>
    <rPh sb="1" eb="2">
      <t>ほん</t>
    </rPh>
    <phoneticPr fontId="19" type="Hiragana" alignment="distributed"/>
  </si>
  <si>
    <t>畑</t>
    <rPh sb="0" eb="1">
      <t>はた</t>
    </rPh>
    <phoneticPr fontId="4" type="Hiragana" alignment="distributed"/>
  </si>
  <si>
    <t>換地計画の概要</t>
    <rPh sb="0" eb="2">
      <t>かんち</t>
    </rPh>
    <rPh sb="2" eb="4">
      <t>けいかく</t>
    </rPh>
    <rPh sb="5" eb="7">
      <t>がいよう</t>
    </rPh>
    <phoneticPr fontId="4" type="Hiragana" alignment="distributed"/>
  </si>
  <si>
    <t>宅　地　等</t>
    <rPh sb="0" eb="3">
      <t>たくち</t>
    </rPh>
    <rPh sb="4" eb="5">
      <t>とう</t>
    </rPh>
    <phoneticPr fontId="19" type="Hiragana" alignment="distributed"/>
  </si>
  <si>
    <t>輪換耕地</t>
    <rPh sb="0" eb="1">
      <t>りん</t>
    </rPh>
    <rPh sb="1" eb="2">
      <t>かん</t>
    </rPh>
    <rPh sb="2" eb="4">
      <t>こうち</t>
    </rPh>
    <phoneticPr fontId="4" type="Hiragana" alignment="distributed"/>
  </si>
  <si>
    <t>級地別土地利用区分</t>
  </si>
  <si>
    <t>（第１６表-3-1）</t>
  </si>
  <si>
    <t>田</t>
    <rPh sb="0" eb="1">
      <t>た</t>
    </rPh>
    <phoneticPr fontId="4" type="Hiragana" alignment="distributed"/>
  </si>
  <si>
    <t>配分戸数</t>
    <rPh sb="0" eb="2">
      <t>はいぶん</t>
    </rPh>
    <rPh sb="2" eb="4">
      <t>こすう</t>
    </rPh>
    <phoneticPr fontId="4" type="Hiragana" alignment="distributed"/>
  </si>
  <si>
    <t>単位面積当</t>
    <rPh sb="0" eb="2">
      <t>たんい</t>
    </rPh>
    <rPh sb="2" eb="4">
      <t>めんせき</t>
    </rPh>
    <rPh sb="4" eb="5">
      <t>あた</t>
    </rPh>
    <phoneticPr fontId="4" type="Hiragana" alignment="distributed"/>
  </si>
  <si>
    <t>（第９表-6）</t>
    <rPh sb="1" eb="2">
      <t>だい</t>
    </rPh>
    <rPh sb="3" eb="4">
      <t>ひょう</t>
    </rPh>
    <phoneticPr fontId="4" type="Hiragana" alignment="distributed"/>
  </si>
  <si>
    <t>測量試験費</t>
    <rPh sb="0" eb="2">
      <t>ソクリョウ</t>
    </rPh>
    <rPh sb="2" eb="4">
      <t>シケン</t>
    </rPh>
    <rPh sb="4" eb="5">
      <t>ヒ</t>
    </rPh>
    <phoneticPr fontId="7"/>
  </si>
  <si>
    <t>土地配分計画</t>
  </si>
  <si>
    <t>開渠</t>
    <rPh sb="0" eb="1">
      <t>かい</t>
    </rPh>
    <rPh sb="1" eb="2">
      <t>あんきょ</t>
    </rPh>
    <phoneticPr fontId="4" type="Hiragana" alignment="distributed"/>
  </si>
  <si>
    <t>（果　　樹　　園）</t>
    <rPh sb="1" eb="5">
      <t>かじゅ</t>
    </rPh>
    <rPh sb="7" eb="8">
      <t>えん</t>
    </rPh>
    <phoneticPr fontId="4" type="Hiragana" alignment="distributed"/>
  </si>
  <si>
    <t>三級地</t>
    <rPh sb="0" eb="1">
      <t>さん</t>
    </rPh>
    <rPh sb="1" eb="2">
      <t>いっきゅう</t>
    </rPh>
    <rPh sb="2" eb="3">
      <t>ち</t>
    </rPh>
    <phoneticPr fontId="4" type="Hiragana" alignment="distributed"/>
  </si>
  <si>
    <t xml:space="preserve">       級地名</t>
    <rPh sb="7" eb="8">
      <t>きゅう</t>
    </rPh>
    <rPh sb="8" eb="9">
      <t>ち</t>
    </rPh>
    <rPh sb="9" eb="10">
      <t>な</t>
    </rPh>
    <phoneticPr fontId="4" type="Hiragana" alignment="distributed"/>
  </si>
  <si>
    <t>土地利用
区分</t>
  </si>
  <si>
    <t>（第９表-5）</t>
    <rPh sb="1" eb="2">
      <t>だい</t>
    </rPh>
    <rPh sb="3" eb="4">
      <t>ひょう</t>
    </rPh>
    <phoneticPr fontId="4" type="Hiragana" alignment="distributed"/>
  </si>
  <si>
    <t>６ ．</t>
  </si>
  <si>
    <t>流　　　　　量</t>
    <rPh sb="0" eb="7">
      <t>りゅうりょう</t>
    </rPh>
    <phoneticPr fontId="19" type="Hiragana" alignment="distributed"/>
  </si>
  <si>
    <t>増減</t>
    <rPh sb="0" eb="2">
      <t>ぞうげん</t>
    </rPh>
    <phoneticPr fontId="4" type="Hiragana" alignment="distributed"/>
  </si>
  <si>
    <t>（ｈｒ/10ａ）</t>
  </si>
  <si>
    <t>備　　　　考</t>
    <rPh sb="0" eb="6">
      <t>びこう</t>
    </rPh>
    <phoneticPr fontId="4" type="Hiragana" alignment="distributed"/>
  </si>
  <si>
    <t>（％）</t>
  </si>
  <si>
    <t>改良区</t>
    <rPh sb="0" eb="2">
      <t>かいりょう</t>
    </rPh>
    <rPh sb="2" eb="3">
      <t>く</t>
    </rPh>
    <phoneticPr fontId="19" type="Hiragana" alignment="distributed"/>
  </si>
  <si>
    <t>項</t>
    <rPh sb="0" eb="1">
      <t>こう</t>
    </rPh>
    <phoneticPr fontId="4" type="Hiragana" alignment="distributed"/>
  </si>
  <si>
    <t>（第９表-3）</t>
    <rPh sb="1" eb="2">
      <t>だい</t>
    </rPh>
    <rPh sb="3" eb="4">
      <t>ひょう</t>
    </rPh>
    <phoneticPr fontId="4" type="Hiragana" alignment="distributed"/>
  </si>
  <si>
    <t>揚水量</t>
    <rPh sb="0" eb="1">
      <t>よう</t>
    </rPh>
    <rPh sb="1" eb="2">
      <t>ようすい</t>
    </rPh>
    <rPh sb="2" eb="3">
      <t>りょう</t>
    </rPh>
    <phoneticPr fontId="4" type="Hiragana" alignment="distributed"/>
  </si>
  <si>
    <t>排水施設</t>
    <rPh sb="0" eb="2">
      <t>はいすい</t>
    </rPh>
    <rPh sb="2" eb="4">
      <t>しせつ</t>
    </rPh>
    <phoneticPr fontId="4" type="Hiragana" alignment="distributed"/>
  </si>
  <si>
    <t>10月</t>
    <rPh sb="2" eb="3">
      <t>つき</t>
    </rPh>
    <phoneticPr fontId="4" type="Hiragana" alignment="distributed"/>
  </si>
  <si>
    <t>4月</t>
    <rPh sb="1" eb="2">
      <t>つき</t>
    </rPh>
    <phoneticPr fontId="4" type="Hiragana" alignment="distributed"/>
  </si>
  <si>
    <t>3月</t>
    <rPh sb="1" eb="2">
      <t>つき</t>
    </rPh>
    <phoneticPr fontId="4" type="Hiragana" alignment="distributed"/>
  </si>
  <si>
    <t>（５）末端用水路等</t>
    <rPh sb="3" eb="5">
      <t>まったん</t>
    </rPh>
    <rPh sb="5" eb="6">
      <t>よう</t>
    </rPh>
    <rPh sb="6" eb="8">
      <t>すいろ</t>
    </rPh>
    <rPh sb="8" eb="9">
      <t>とう</t>
    </rPh>
    <phoneticPr fontId="4" type="Hiragana" alignment="distributed"/>
  </si>
  <si>
    <t>1月</t>
    <rPh sb="1" eb="2">
      <t>つき</t>
    </rPh>
    <phoneticPr fontId="4" type="Hiragana" alignment="distributed"/>
  </si>
  <si>
    <t>　　　　　　　　　区　分
 作　物</t>
    <rPh sb="9" eb="12">
      <t>くぶん</t>
    </rPh>
    <rPh sb="15" eb="16">
      <t>さく</t>
    </rPh>
    <rPh sb="17" eb="18">
      <t>ぶつ</t>
    </rPh>
    <phoneticPr fontId="4" type="Hiragana" alignment="distributed"/>
  </si>
  <si>
    <t>（第９表-2）</t>
    <rPh sb="1" eb="2">
      <t>だい</t>
    </rPh>
    <rPh sb="3" eb="4">
      <t>ひょう</t>
    </rPh>
    <phoneticPr fontId="4" type="Hiragana" alignment="distributed"/>
  </si>
  <si>
    <t>定植×</t>
  </si>
  <si>
    <t>播種○</t>
  </si>
  <si>
    <t>数　　　　　　　　　　量</t>
    <rPh sb="0" eb="12">
      <t>すうりょう</t>
    </rPh>
    <phoneticPr fontId="19" type="Hiragana" alignment="distributed"/>
  </si>
  <si>
    <t>構　　　　　　　　　　造</t>
    <rPh sb="0" eb="12">
      <t>こうぞう</t>
    </rPh>
    <phoneticPr fontId="19" type="Hiragana" alignment="distributed"/>
  </si>
  <si>
    <t>（第２３表-9）</t>
  </si>
  <si>
    <t>貯水池</t>
  </si>
  <si>
    <t>埋　立　標　高</t>
    <rPh sb="0" eb="3">
      <t>うめた</t>
    </rPh>
    <rPh sb="4" eb="7">
      <t>ひょうこう</t>
    </rPh>
    <phoneticPr fontId="4" type="Hiragana" alignment="distributed"/>
  </si>
  <si>
    <t>備　　　　　　　　　　考</t>
    <rPh sb="0" eb="12">
      <t>びこう</t>
    </rPh>
    <phoneticPr fontId="19" type="Hiragana" alignment="distributed"/>
  </si>
  <si>
    <t>延　　　　　長</t>
    <rPh sb="0" eb="7">
      <t>えんちょう</t>
    </rPh>
    <phoneticPr fontId="4" type="Hiragana" alignment="distributed"/>
  </si>
  <si>
    <t>　　　　　　　　　項　　目
　区　　分</t>
  </si>
  <si>
    <t>樹　　　　　種</t>
    <rPh sb="0" eb="1">
      <t>じゅ</t>
    </rPh>
    <rPh sb="6" eb="7">
      <t>しゅ</t>
    </rPh>
    <phoneticPr fontId="4" type="Hiragana" alignment="distributed"/>
  </si>
  <si>
    <t>樹　　　　　種</t>
    <rPh sb="0" eb="1">
      <t>じゅ</t>
    </rPh>
    <rPh sb="6" eb="7">
      <t>しゅ</t>
    </rPh>
    <phoneticPr fontId="19" type="Hiragana" alignment="distributed"/>
  </si>
  <si>
    <t>面　　　　　積</t>
    <rPh sb="0" eb="7">
      <t>めんせき</t>
    </rPh>
    <phoneticPr fontId="19" type="Hiragana" alignment="distributed"/>
  </si>
  <si>
    <t>農地保全</t>
    <rPh sb="0" eb="2">
      <t>のうち</t>
    </rPh>
    <rPh sb="2" eb="4">
      <t>ほぜん</t>
    </rPh>
    <phoneticPr fontId="4" type="Hiragana" alignment="distributed"/>
  </si>
  <si>
    <t>(ha)</t>
  </si>
  <si>
    <t>路線配置図</t>
  </si>
  <si>
    <t>対象土層の厚さ</t>
    <rPh sb="0" eb="2">
      <t>たいしょう</t>
    </rPh>
    <rPh sb="2" eb="3">
      <t>つち</t>
    </rPh>
    <rPh sb="3" eb="4">
      <t>そう</t>
    </rPh>
    <rPh sb="5" eb="6">
      <t>あつ</t>
    </rPh>
    <phoneticPr fontId="4" type="Hiragana" alignment="distributed"/>
  </si>
  <si>
    <t>山　　地</t>
    <rPh sb="0" eb="4">
      <t>さんち</t>
    </rPh>
    <phoneticPr fontId="4" type="Hiragana" alignment="distributed"/>
  </si>
  <si>
    <t>除礫</t>
    <rPh sb="0" eb="1">
      <t>じょ</t>
    </rPh>
    <rPh sb="1" eb="2">
      <t>れき</t>
    </rPh>
    <phoneticPr fontId="4" type="Hiragana" alignment="distributed"/>
  </si>
  <si>
    <t>事　　　　業　　　　名</t>
    <rPh sb="0" eb="6">
      <t>じぎょう</t>
    </rPh>
    <rPh sb="10" eb="11">
      <t>めい</t>
    </rPh>
    <phoneticPr fontId="4" type="Hiragana" alignment="distributed"/>
  </si>
  <si>
    <t>：</t>
  </si>
  <si>
    <t>運搬方法</t>
    <rPh sb="0" eb="2">
      <t>うんぱん</t>
    </rPh>
    <rPh sb="2" eb="4">
      <t>ほうほう</t>
    </rPh>
    <phoneticPr fontId="4" type="Hiragana" alignment="distributed"/>
  </si>
  <si>
    <t>土取場土量</t>
    <rPh sb="0" eb="1">
      <t>ど</t>
    </rPh>
    <rPh sb="1" eb="2">
      <t>と</t>
    </rPh>
    <rPh sb="2" eb="3">
      <t>ば</t>
    </rPh>
    <rPh sb="3" eb="4">
      <t>つち</t>
    </rPh>
    <rPh sb="4" eb="5">
      <t>りょう</t>
    </rPh>
    <phoneticPr fontId="4" type="Hiragana" alignment="distributed"/>
  </si>
  <si>
    <t>客入土量</t>
    <rPh sb="0" eb="1">
      <t>きゃく</t>
    </rPh>
    <rPh sb="1" eb="2">
      <t>にゅう</t>
    </rPh>
    <rPh sb="2" eb="3">
      <t>つち</t>
    </rPh>
    <rPh sb="3" eb="4">
      <t>りょう</t>
    </rPh>
    <phoneticPr fontId="4" type="Hiragana" alignment="distributed"/>
  </si>
  <si>
    <t>客土</t>
    <rPh sb="0" eb="1">
      <t>きゃく</t>
    </rPh>
    <rPh sb="1" eb="2">
      <t>ど</t>
    </rPh>
    <phoneticPr fontId="4" type="Hiragana" alignment="distributed"/>
  </si>
  <si>
    <t>（m/ha）</t>
  </si>
  <si>
    <t>延　長</t>
    <rPh sb="0" eb="3">
      <t>えんちょう</t>
    </rPh>
    <phoneticPr fontId="4" type="Hiragana" alignment="distributed"/>
  </si>
  <si>
    <t>間　隔</t>
    <rPh sb="0" eb="3">
      <t>かんかく</t>
    </rPh>
    <phoneticPr fontId="4" type="Hiragana" alignment="distributed"/>
  </si>
  <si>
    <t>深　さ</t>
    <rPh sb="0" eb="1">
      <t>ふか</t>
    </rPh>
    <phoneticPr fontId="4" type="Hiragana" alignment="distributed"/>
  </si>
  <si>
    <t>管　径</t>
    <rPh sb="0" eb="1">
      <t>かん</t>
    </rPh>
    <rPh sb="2" eb="3">
      <t>けい</t>
    </rPh>
    <phoneticPr fontId="4" type="Hiragana" alignment="distributed"/>
  </si>
  <si>
    <t>管　種</t>
    <rPh sb="0" eb="1">
      <t>かん</t>
    </rPh>
    <rPh sb="2" eb="3">
      <t>しゅ</t>
    </rPh>
    <phoneticPr fontId="4" type="Hiragana" alignment="distributed"/>
  </si>
  <si>
    <t>勾　配</t>
    <rPh sb="0" eb="3">
      <t>こうばい</t>
    </rPh>
    <phoneticPr fontId="4" type="Hiragana" alignment="distributed"/>
  </si>
  <si>
    <t>吸水渠</t>
    <rPh sb="0" eb="1">
      <t>きゅう</t>
    </rPh>
    <rPh sb="1" eb="2">
      <t>すい</t>
    </rPh>
    <rPh sb="2" eb="3">
      <t>きょ</t>
    </rPh>
    <phoneticPr fontId="4" type="Hiragana" alignment="distributed"/>
  </si>
  <si>
    <t>土量</t>
    <rPh sb="0" eb="1">
      <t>つち</t>
    </rPh>
    <rPh sb="1" eb="2">
      <t>りょう</t>
    </rPh>
    <phoneticPr fontId="4" type="Hiragana" alignment="distributed"/>
  </si>
  <si>
    <t>（１）暗渠排水</t>
    <rPh sb="3" eb="5">
      <t>あんきょ</t>
    </rPh>
    <rPh sb="5" eb="7">
      <t>はいすい</t>
    </rPh>
    <phoneticPr fontId="4" type="Hiragana" alignment="distributed"/>
  </si>
  <si>
    <t>数　量</t>
    <rPh sb="0" eb="1">
      <t>かず</t>
    </rPh>
    <rPh sb="2" eb="3">
      <t>りょう</t>
    </rPh>
    <phoneticPr fontId="4" type="Hiragana" alignment="distributed"/>
  </si>
  <si>
    <t>（第２３表-3）</t>
  </si>
  <si>
    <t>（第２３表-2）</t>
  </si>
  <si>
    <t>最大流量の差</t>
    <rPh sb="0" eb="2">
      <t>さいだい</t>
    </rPh>
    <rPh sb="2" eb="4">
      <t>りゅうりょう</t>
    </rPh>
    <rPh sb="5" eb="6">
      <t>さ</t>
    </rPh>
    <phoneticPr fontId="4" type="Hiragana" alignment="distributed"/>
  </si>
  <si>
    <t>千ｍ3</t>
    <rPh sb="0" eb="1">
      <t>せん</t>
    </rPh>
    <phoneticPr fontId="4" type="Hiragana" alignment="distributed"/>
  </si>
  <si>
    <t>標準区画</t>
    <rPh sb="0" eb="2">
      <t>ひょうじゅん</t>
    </rPh>
    <rPh sb="2" eb="4">
      <t>くかく</t>
    </rPh>
    <phoneticPr fontId="4" type="Hiragana" alignment="distributed"/>
  </si>
  <si>
    <t>計画基準雨量</t>
  </si>
  <si>
    <t>整　　地　　工</t>
    <rPh sb="0" eb="4">
      <t>せいち</t>
    </rPh>
    <rPh sb="6" eb="7">
      <t>こう</t>
    </rPh>
    <phoneticPr fontId="4" type="Hiragana" alignment="distributed"/>
  </si>
  <si>
    <t>工区名</t>
    <rPh sb="0" eb="2">
      <t>こうく</t>
    </rPh>
    <rPh sb="2" eb="3">
      <t>な</t>
    </rPh>
    <phoneticPr fontId="4" type="Hiragana" alignment="distributed"/>
  </si>
  <si>
    <t>農用地整備施設</t>
  </si>
  <si>
    <t>第７節</t>
  </si>
  <si>
    <t>施工方法</t>
    <rPh sb="0" eb="2">
      <t>せこう</t>
    </rPh>
    <rPh sb="2" eb="4">
      <t>ほうほう</t>
    </rPh>
    <phoneticPr fontId="4" type="Hiragana" alignment="distributed"/>
  </si>
  <si>
    <t xml:space="preserve">               項　目
 名　称</t>
    <rPh sb="15" eb="16">
      <t>こう</t>
    </rPh>
    <rPh sb="17" eb="18">
      <t>め</t>
    </rPh>
    <phoneticPr fontId="4" type="Hiragana" alignment="distributed"/>
  </si>
  <si>
    <t>最　　　低</t>
    <rPh sb="0" eb="5">
      <t>さいてい</t>
    </rPh>
    <phoneticPr fontId="4" type="Hiragana" alignment="distributed"/>
  </si>
  <si>
    <t>埋立</t>
    <rPh sb="0" eb="1">
      <t>う</t>
    </rPh>
    <rPh sb="1" eb="2">
      <t>た</t>
    </rPh>
    <phoneticPr fontId="4" type="Hiragana" alignment="distributed"/>
  </si>
  <si>
    <t>付属施設</t>
    <rPh sb="0" eb="2">
      <t>ふぞく</t>
    </rPh>
    <rPh sb="2" eb="4">
      <t>しせつ</t>
    </rPh>
    <phoneticPr fontId="4" type="Hiragana" alignment="distributed"/>
  </si>
  <si>
    <t>床固め構造</t>
    <rPh sb="0" eb="1">
      <t>とこ</t>
    </rPh>
    <rPh sb="1" eb="2">
      <t>かた</t>
    </rPh>
    <rPh sb="3" eb="5">
      <t>こうぞう</t>
    </rPh>
    <phoneticPr fontId="4" type="Hiragana" alignment="distributed"/>
  </si>
  <si>
    <t>最大流速</t>
    <rPh sb="0" eb="2">
      <t>さいだい</t>
    </rPh>
    <rPh sb="2" eb="3">
      <t>りゅうりょう</t>
    </rPh>
    <rPh sb="3" eb="4">
      <t>そく</t>
    </rPh>
    <phoneticPr fontId="4" type="Hiragana" alignment="distributed"/>
  </si>
  <si>
    <t>敷高標高</t>
    <rPh sb="0" eb="1">
      <t>し</t>
    </rPh>
    <rPh sb="1" eb="2">
      <t>たか</t>
    </rPh>
    <rPh sb="2" eb="4">
      <t>ひょうこう</t>
    </rPh>
    <phoneticPr fontId="4" type="Hiragana" alignment="distributed"/>
  </si>
  <si>
    <t>最高外水位</t>
    <rPh sb="0" eb="2">
      <t>さいこう</t>
    </rPh>
    <rPh sb="2" eb="3">
      <t>そと</t>
    </rPh>
    <rPh sb="3" eb="5">
      <t>すいい</t>
    </rPh>
    <phoneticPr fontId="4" type="Hiragana" alignment="distributed"/>
  </si>
  <si>
    <t>工　　　　　法</t>
    <rPh sb="0" eb="7">
      <t>こうほう</t>
    </rPh>
    <phoneticPr fontId="4" type="Hiragana" alignment="distributed"/>
  </si>
  <si>
    <t>（第２２表-2）</t>
  </si>
  <si>
    <t>潮止め</t>
    <rPh sb="0" eb="1">
      <t>しお</t>
    </rPh>
    <rPh sb="1" eb="2">
      <t>ど</t>
    </rPh>
    <phoneticPr fontId="4" type="Hiragana" alignment="distributed"/>
  </si>
  <si>
    <t>平　　　均</t>
    <rPh sb="0" eb="5">
      <t>へいきん</t>
    </rPh>
    <phoneticPr fontId="4" type="Hiragana" alignment="distributed"/>
  </si>
  <si>
    <t>下流斜面</t>
    <rPh sb="0" eb="2">
      <t>かりゅう</t>
    </rPh>
    <rPh sb="2" eb="4">
      <t>しゃめん</t>
    </rPh>
    <phoneticPr fontId="4" type="Hiragana" alignment="distributed"/>
  </si>
  <si>
    <t>盛土標高</t>
    <rPh sb="0" eb="2">
      <t>もりつち</t>
    </rPh>
    <rPh sb="2" eb="4">
      <t>ひょうこう</t>
    </rPh>
    <phoneticPr fontId="4" type="Hiragana" alignment="distributed"/>
  </si>
  <si>
    <t>ＫＣⅠ</t>
  </si>
  <si>
    <t>堤頂標高</t>
    <rPh sb="0" eb="1">
      <t>てい</t>
    </rPh>
    <rPh sb="1" eb="2">
      <t>いただき</t>
    </rPh>
    <rPh sb="2" eb="4">
      <t>ひょうこう</t>
    </rPh>
    <phoneticPr fontId="4" type="Hiragana" alignment="distributed"/>
  </si>
  <si>
    <t>現　況　・　計　画　図　面</t>
    <rPh sb="0" eb="3">
      <t>げんきょう</t>
    </rPh>
    <rPh sb="6" eb="9">
      <t>けいかく</t>
    </rPh>
    <rPh sb="10" eb="13">
      <t>ずめん</t>
    </rPh>
    <phoneticPr fontId="19" type="Hiragana" alignment="distributed"/>
  </si>
  <si>
    <t>（第２２表-1）</t>
  </si>
  <si>
    <t>第６節</t>
  </si>
  <si>
    <t>トンネル</t>
  </si>
  <si>
    <t xml:space="preserve">                  項　　目
  水路名</t>
    <rPh sb="18" eb="22">
      <t>こうもく</t>
    </rPh>
    <phoneticPr fontId="4" type="Hiragana" alignment="distributed"/>
  </si>
  <si>
    <t>（２）導水路</t>
    <rPh sb="3" eb="4">
      <t>どう</t>
    </rPh>
    <rPh sb="4" eb="6">
      <t>すいろ</t>
    </rPh>
    <phoneticPr fontId="4" type="Hiragana" alignment="distributed"/>
  </si>
  <si>
    <t>（ｋ㎡）</t>
  </si>
  <si>
    <t>可動部</t>
    <rPh sb="0" eb="2">
      <t>かどう</t>
    </rPh>
    <rPh sb="2" eb="3">
      <t>ぶ</t>
    </rPh>
    <phoneticPr fontId="4" type="Hiragana" alignment="distributed"/>
  </si>
  <si>
    <t>固定部</t>
    <rPh sb="0" eb="2">
      <t>こてい</t>
    </rPh>
    <rPh sb="2" eb="3">
      <t>ぶ</t>
    </rPh>
    <phoneticPr fontId="4" type="Hiragana" alignment="distributed"/>
  </si>
  <si>
    <t>堤　　　　高</t>
    <rPh sb="0" eb="1">
      <t>てい</t>
    </rPh>
    <rPh sb="5" eb="6">
      <t>こう</t>
    </rPh>
    <phoneticPr fontId="4" type="Hiragana" alignment="distributed"/>
  </si>
  <si>
    <t>集水面積</t>
    <rPh sb="0" eb="1">
      <t>しゅう</t>
    </rPh>
    <rPh sb="1" eb="2">
      <t>すい</t>
    </rPh>
    <rPh sb="2" eb="4">
      <t>めんせき</t>
    </rPh>
    <phoneticPr fontId="4" type="Hiragana" alignment="distributed"/>
  </si>
  <si>
    <t>計画洪水位</t>
    <rPh sb="0" eb="2">
      <t>けいかく</t>
    </rPh>
    <rPh sb="2" eb="4">
      <t>こうずい</t>
    </rPh>
    <rPh sb="4" eb="5">
      <t>い</t>
    </rPh>
    <phoneticPr fontId="4" type="Hiragana" alignment="distributed"/>
  </si>
  <si>
    <t>堤長</t>
    <rPh sb="0" eb="1">
      <t>てい</t>
    </rPh>
    <rPh sb="1" eb="2">
      <t>ちょう</t>
    </rPh>
    <phoneticPr fontId="4" type="Hiragana" alignment="distributed"/>
  </si>
  <si>
    <t>位　　　　　　　　　置</t>
    <rPh sb="0" eb="11">
      <t>いち</t>
    </rPh>
    <phoneticPr fontId="4" type="Hiragana" alignment="distributed"/>
  </si>
  <si>
    <t>名　　　　　称</t>
    <rPh sb="0" eb="7">
      <t>めいしょう</t>
    </rPh>
    <phoneticPr fontId="4" type="Hiragana" alignment="distributed"/>
  </si>
  <si>
    <t>洪水調整機能</t>
  </si>
  <si>
    <t>第５節</t>
  </si>
  <si>
    <t>りん酸質資材量</t>
    <rPh sb="2" eb="3">
      <t>さん</t>
    </rPh>
    <rPh sb="3" eb="4">
      <t>しつ</t>
    </rPh>
    <rPh sb="4" eb="6">
      <t>しざい</t>
    </rPh>
    <rPh sb="6" eb="7">
      <t>りょう</t>
    </rPh>
    <phoneticPr fontId="4" type="Hiragana" alignment="distributed"/>
  </si>
  <si>
    <t>土壌改良</t>
    <rPh sb="0" eb="2">
      <t>どじょう</t>
    </rPh>
    <rPh sb="2" eb="4">
      <t>かいりょう</t>
    </rPh>
    <phoneticPr fontId="4" type="Hiragana" alignment="distributed"/>
  </si>
  <si>
    <t>（第２０表-6）</t>
  </si>
  <si>
    <t>（第２０表-5）</t>
  </si>
  <si>
    <t>最小曲線</t>
    <rPh sb="0" eb="2">
      <t>さいしょう</t>
    </rPh>
    <rPh sb="2" eb="4">
      <t>きょくせん</t>
    </rPh>
    <phoneticPr fontId="4" type="Hiragana" alignment="distributed"/>
  </si>
  <si>
    <t>工　　　　　　　　　法</t>
    <rPh sb="0" eb="11">
      <t>こうほう</t>
    </rPh>
    <phoneticPr fontId="4" type="Hiragana" alignment="distributed"/>
  </si>
  <si>
    <t>（第２０表-4）</t>
  </si>
  <si>
    <t>付帯施設</t>
    <rPh sb="0" eb="2">
      <t>ふたい</t>
    </rPh>
    <rPh sb="2" eb="4">
      <t>しせつ</t>
    </rPh>
    <phoneticPr fontId="4" type="Hiragana" alignment="distributed"/>
  </si>
  <si>
    <t>造成工法</t>
    <rPh sb="0" eb="2">
      <t>ぞうせい</t>
    </rPh>
    <rPh sb="2" eb="4">
      <t>こうほう</t>
    </rPh>
    <phoneticPr fontId="4" type="Hiragana" alignment="distributed"/>
  </si>
  <si>
    <t>（３）開墾作業</t>
    <rPh sb="3" eb="5">
      <t>かいこん</t>
    </rPh>
    <rPh sb="5" eb="7">
      <t>さぎょう</t>
    </rPh>
    <phoneticPr fontId="4" type="Hiragana" alignment="distributed"/>
  </si>
  <si>
    <t>(m3/ｈａ）</t>
  </si>
  <si>
    <t>（ｃｍ）</t>
  </si>
  <si>
    <t>（第２０表-2）</t>
  </si>
  <si>
    <t>（２）除礫</t>
    <rPh sb="3" eb="4">
      <t>じょ</t>
    </rPh>
    <rPh sb="4" eb="5">
      <t>れき</t>
    </rPh>
    <phoneticPr fontId="4" type="Hiragana" alignment="distributed"/>
  </si>
  <si>
    <t>風速</t>
    <rPh sb="0" eb="2">
      <t>ふうそく</t>
    </rPh>
    <phoneticPr fontId="4" type="Hiragana" alignment="distributed"/>
  </si>
  <si>
    <t xml:space="preserve">                   項　目
  区　分</t>
    <rPh sb="19" eb="20">
      <t>こう</t>
    </rPh>
    <rPh sb="21" eb="22">
      <t>め</t>
    </rPh>
    <rPh sb="25" eb="26">
      <t>く</t>
    </rPh>
    <rPh sb="27" eb="28">
      <t>ふん</t>
    </rPh>
    <phoneticPr fontId="4" type="Hiragana" alignment="distributed"/>
  </si>
  <si>
    <t>（１）抜根</t>
  </si>
  <si>
    <t>用水施設</t>
  </si>
  <si>
    <t>動　　　力</t>
    <rPh sb="0" eb="5">
      <t>どうりょく</t>
    </rPh>
    <phoneticPr fontId="4" type="Hiragana" alignment="distributed"/>
  </si>
  <si>
    <t>原　　　動　　　機</t>
    <rPh sb="0" eb="9">
      <t>げんどうき</t>
    </rPh>
    <phoneticPr fontId="4" type="Hiragana" alignment="distributed"/>
  </si>
  <si>
    <t>取水量</t>
    <rPh sb="0" eb="2">
      <t>しゅすい</t>
    </rPh>
    <rPh sb="2" eb="3">
      <t>りょう</t>
    </rPh>
    <phoneticPr fontId="19" type="Hiragana" alignment="distributed"/>
  </si>
  <si>
    <t>作土の厚さ</t>
    <rPh sb="0" eb="1">
      <t>さく</t>
    </rPh>
    <rPh sb="1" eb="2">
      <t>つち</t>
    </rPh>
    <rPh sb="3" eb="4">
      <t>あつ</t>
    </rPh>
    <phoneticPr fontId="4" type="Hiragana" alignment="distributed"/>
  </si>
  <si>
    <t>能　　　　　力</t>
    <rPh sb="0" eb="7">
      <t>のうりょく</t>
    </rPh>
    <phoneticPr fontId="4" type="Hiragana" alignment="distributed"/>
  </si>
  <si>
    <t>地　　　 質</t>
    <rPh sb="0" eb="6">
      <t>ちしつ</t>
    </rPh>
    <phoneticPr fontId="4" type="Hiragana" alignment="distributed"/>
  </si>
  <si>
    <t>　　　　　　　　　　項　　　目
 名　　　称</t>
    <rPh sb="10" eb="15">
      <t>こうもく</t>
    </rPh>
    <phoneticPr fontId="4" type="Hiragana" alignment="distributed"/>
  </si>
  <si>
    <t>索道</t>
    <rPh sb="1" eb="2">
      <t>どう</t>
    </rPh>
    <phoneticPr fontId="4" type="Hiragana" alignment="distributed"/>
  </si>
  <si>
    <t>（箇所）</t>
    <rPh sb="1" eb="3">
      <t>かしょ</t>
    </rPh>
    <phoneticPr fontId="4" type="Hiragana" alignment="distributed"/>
  </si>
  <si>
    <t xml:space="preserve">                            項     目
  路 線 名</t>
    <rPh sb="28" eb="29">
      <t>こう</t>
    </rPh>
    <rPh sb="34" eb="35">
      <t>め</t>
    </rPh>
    <phoneticPr fontId="4" type="Hiragana" alignment="distributed"/>
  </si>
  <si>
    <t>（第１９表-2）</t>
  </si>
  <si>
    <t>（１）道路</t>
  </si>
  <si>
    <t>（２）道路主要構造物</t>
  </si>
  <si>
    <t>延  長 (ｍ)</t>
    <rPh sb="0" eb="4">
      <t>えんちょう</t>
    </rPh>
    <phoneticPr fontId="4" type="Hiragana" alignment="distributed"/>
  </si>
  <si>
    <t>半径</t>
    <rPh sb="0" eb="2">
      <t>はんけい</t>
    </rPh>
    <phoneticPr fontId="4" type="Hiragana" alignment="distributed"/>
  </si>
  <si>
    <t>（</t>
  </si>
  <si>
    <t>構　　造</t>
    <rPh sb="0" eb="4">
      <t>こうぞう</t>
    </rPh>
    <phoneticPr fontId="4" type="Hiragana" alignment="distributed"/>
  </si>
  <si>
    <t>付帯構造物</t>
    <rPh sb="0" eb="2">
      <t>ふたい</t>
    </rPh>
    <rPh sb="2" eb="5">
      <t>こうぞうぶつ</t>
    </rPh>
    <phoneticPr fontId="4" type="Hiragana" alignment="distributed"/>
  </si>
  <si>
    <t>幅員  (m)</t>
    <rPh sb="0" eb="1">
      <t>はば</t>
    </rPh>
    <rPh sb="1" eb="2">
      <t>いん</t>
    </rPh>
    <phoneticPr fontId="4" type="Hiragana" alignment="distributed"/>
  </si>
  <si>
    <t>（１）道路の総括表</t>
  </si>
  <si>
    <t>道路及び索道</t>
  </si>
  <si>
    <t>その他排水施設</t>
    <rPh sb="2" eb="3">
      <t>た</t>
    </rPh>
    <rPh sb="3" eb="5">
      <t>はいすい</t>
    </rPh>
    <rPh sb="5" eb="7">
      <t>しせつ</t>
    </rPh>
    <phoneticPr fontId="4" type="Hiragana" alignment="distributed"/>
  </si>
  <si>
    <t>開水路</t>
    <rPh sb="0" eb="1">
      <t>かい</t>
    </rPh>
    <rPh sb="1" eb="3">
      <t>すいろ</t>
    </rPh>
    <phoneticPr fontId="4" type="Hiragana" alignment="distributed"/>
  </si>
  <si>
    <t>（ｍ3/S）</t>
  </si>
  <si>
    <t>（第１８表-3）</t>
  </si>
  <si>
    <t>排　　水　　量</t>
    <rPh sb="0" eb="4">
      <t>はいすい</t>
    </rPh>
    <rPh sb="6" eb="7">
      <t>りょう</t>
    </rPh>
    <phoneticPr fontId="4" type="Hiragana" alignment="distributed"/>
  </si>
  <si>
    <t>受益面積</t>
    <rPh sb="0" eb="2">
      <t>じゅえき</t>
    </rPh>
    <rPh sb="2" eb="4">
      <t>めんせき</t>
    </rPh>
    <phoneticPr fontId="4" type="Hiragana" alignment="distributed"/>
  </si>
  <si>
    <t>(台)</t>
    <rPh sb="1" eb="2">
      <t>だい</t>
    </rPh>
    <phoneticPr fontId="4" type="Hiragana" alignment="distributed"/>
  </si>
  <si>
    <t>動力</t>
    <rPh sb="0" eb="2">
      <t>どうりょく</t>
    </rPh>
    <phoneticPr fontId="4" type="Hiragana" alignment="distributed"/>
  </si>
  <si>
    <t>計画排水系統</t>
  </si>
  <si>
    <t>実揚程</t>
    <rPh sb="0" eb="1">
      <t>じつ</t>
    </rPh>
    <rPh sb="1" eb="2">
      <t>よう</t>
    </rPh>
    <rPh sb="2" eb="3">
      <t>てい</t>
    </rPh>
    <phoneticPr fontId="4" type="Hiragana" alignment="distributed"/>
  </si>
  <si>
    <t>（ｍ3/S)</t>
  </si>
  <si>
    <t>原動機</t>
    <rPh sb="0" eb="3">
      <t>げんどうき</t>
    </rPh>
    <phoneticPr fontId="4" type="Hiragana" alignment="distributed"/>
  </si>
  <si>
    <t>排水機</t>
    <rPh sb="0" eb="2">
      <t>はいすい</t>
    </rPh>
    <rPh sb="2" eb="3">
      <t>き</t>
    </rPh>
    <phoneticPr fontId="4" type="Hiragana" alignment="distributed"/>
  </si>
  <si>
    <t xml:space="preserve">            項  目
 名  称</t>
    <rPh sb="12" eb="13">
      <t>こう</t>
    </rPh>
    <rPh sb="15" eb="16">
      <t>め</t>
    </rPh>
    <phoneticPr fontId="4" type="Hiragana" alignment="distributed"/>
  </si>
  <si>
    <t>（第１８表-2）</t>
  </si>
  <si>
    <t>排水量</t>
    <rPh sb="0" eb="2">
      <t>はいすい</t>
    </rPh>
    <rPh sb="2" eb="3">
      <t>りょう</t>
    </rPh>
    <phoneticPr fontId="4" type="Hiragana" alignment="distributed"/>
  </si>
  <si>
    <t>内水位</t>
    <rPh sb="0" eb="1">
      <t>ない</t>
    </rPh>
    <rPh sb="1" eb="3">
      <t>すいい</t>
    </rPh>
    <phoneticPr fontId="4" type="Hiragana" alignment="distributed"/>
  </si>
  <si>
    <t>気圧</t>
    <rPh sb="0" eb="2">
      <t>きあつ</t>
    </rPh>
    <phoneticPr fontId="4" type="Hiragana" alignment="distributed"/>
  </si>
  <si>
    <t xml:space="preserve">               項   目
 名  称</t>
    <rPh sb="15" eb="16">
      <t>こう</t>
    </rPh>
    <rPh sb="19" eb="20">
      <t>め</t>
    </rPh>
    <phoneticPr fontId="4" type="Hiragana" alignment="distributed"/>
  </si>
  <si>
    <t>（第１８表-1）</t>
  </si>
  <si>
    <t>排水水門</t>
    <rPh sb="0" eb="2">
      <t>はいすい</t>
    </rPh>
    <rPh sb="2" eb="4">
      <t>すいもん</t>
    </rPh>
    <phoneticPr fontId="4" type="Hiragana" alignment="distributed"/>
  </si>
  <si>
    <t>排水水門</t>
    <rPh sb="2" eb="3">
      <t>みず</t>
    </rPh>
    <rPh sb="3" eb="4">
      <t>もん</t>
    </rPh>
    <phoneticPr fontId="4" type="Hiragana" alignment="distributed"/>
  </si>
  <si>
    <t>規模</t>
    <rPh sb="0" eb="2">
      <t>きぼ</t>
    </rPh>
    <phoneticPr fontId="4" type="Hiragana" alignment="distributed"/>
  </si>
  <si>
    <t>（第１７表-5）</t>
  </si>
  <si>
    <t>その他のかんがい施設</t>
    <rPh sb="2" eb="3">
      <t>た</t>
    </rPh>
    <rPh sb="8" eb="10">
      <t>しせつ</t>
    </rPh>
    <phoneticPr fontId="4" type="Hiragana" alignment="distributed"/>
  </si>
  <si>
    <t>通水量</t>
    <rPh sb="0" eb="2">
      <t>つうすい</t>
    </rPh>
    <rPh sb="2" eb="3">
      <t>りょう</t>
    </rPh>
    <phoneticPr fontId="4" type="Hiragana" alignment="distributed"/>
  </si>
  <si>
    <t>支配面積(ha)</t>
    <rPh sb="0" eb="2">
      <t>しはい</t>
    </rPh>
    <rPh sb="2" eb="3">
      <t>めん</t>
    </rPh>
    <rPh sb="3" eb="4">
      <t>せき</t>
    </rPh>
    <phoneticPr fontId="4" type="Hiragana" alignment="distributed"/>
  </si>
  <si>
    <t xml:space="preserve">          項 目
 水路名</t>
    <rPh sb="10" eb="11">
      <t>こう</t>
    </rPh>
    <rPh sb="12" eb="13">
      <t>め</t>
    </rPh>
    <phoneticPr fontId="4" type="Hiragana" alignment="distributed"/>
  </si>
  <si>
    <t>（第１４表-1）</t>
  </si>
  <si>
    <t>台数 (台)</t>
    <rPh sb="0" eb="2">
      <t>だいすう</t>
    </rPh>
    <rPh sb="4" eb="5">
      <t>だい</t>
    </rPh>
    <phoneticPr fontId="4" type="Hiragana" alignment="distributed"/>
  </si>
  <si>
    <t>(ｍ3/S)</t>
  </si>
  <si>
    <t>揚程</t>
    <rPh sb="0" eb="1">
      <t>ようすい</t>
    </rPh>
    <rPh sb="1" eb="2">
      <t>てい</t>
    </rPh>
    <phoneticPr fontId="4" type="Hiragana" alignment="distributed"/>
  </si>
  <si>
    <t>（第１７表-3）</t>
  </si>
  <si>
    <t>（m3/ｓ）</t>
  </si>
  <si>
    <t>取水位</t>
    <rPh sb="0" eb="2">
      <t>しゅすい</t>
    </rPh>
    <rPh sb="2" eb="3">
      <t>い</t>
    </rPh>
    <phoneticPr fontId="4" type="Hiragana" alignment="distributed"/>
  </si>
  <si>
    <t>名称</t>
    <rPh sb="0" eb="2">
      <t>めいしょう</t>
    </rPh>
    <phoneticPr fontId="4" type="Hiragana" alignment="distributed"/>
  </si>
  <si>
    <t>頭首工</t>
    <rPh sb="0" eb="2">
      <t>とうしゅ</t>
    </rPh>
    <rPh sb="2" eb="3">
      <t>こう</t>
    </rPh>
    <phoneticPr fontId="4" type="Hiragana" alignment="distributed"/>
  </si>
  <si>
    <t>放流量</t>
    <rPh sb="0" eb="2">
      <t>ほうりゅう</t>
    </rPh>
    <rPh sb="2" eb="3">
      <t>りょう</t>
    </rPh>
    <phoneticPr fontId="4" type="Hiragana" alignment="distributed"/>
  </si>
  <si>
    <t>取水量</t>
    <rPh sb="0" eb="1">
      <t>しゅ</t>
    </rPh>
    <rPh sb="1" eb="2">
      <t>こうずい</t>
    </rPh>
    <rPh sb="2" eb="3">
      <t>りょう</t>
    </rPh>
    <phoneticPr fontId="4" type="Hiragana" alignment="distributed"/>
  </si>
  <si>
    <t>洪水量</t>
    <rPh sb="0" eb="2">
      <t>こうずい</t>
    </rPh>
    <rPh sb="2" eb="3">
      <t>りょう</t>
    </rPh>
    <phoneticPr fontId="4" type="Hiragana" alignment="distributed"/>
  </si>
  <si>
    <t>洪水吐</t>
    <rPh sb="0" eb="2">
      <t>こうずい</t>
    </rPh>
    <rPh sb="2" eb="3">
      <t>は</t>
    </rPh>
    <phoneticPr fontId="4" type="Hiragana" alignment="distributed"/>
  </si>
  <si>
    <t>総貯水量</t>
    <rPh sb="0" eb="1">
      <t>そう</t>
    </rPh>
    <rPh sb="1" eb="3">
      <t>ちょすい</t>
    </rPh>
    <rPh sb="3" eb="4">
      <t>りょう</t>
    </rPh>
    <phoneticPr fontId="4" type="Hiragana" alignment="distributed"/>
  </si>
  <si>
    <t>貯水量</t>
    <rPh sb="0" eb="2">
      <t>ちょすい</t>
    </rPh>
    <rPh sb="2" eb="3">
      <t>りょう</t>
    </rPh>
    <phoneticPr fontId="4" type="Hiragana" alignment="distributed"/>
  </si>
  <si>
    <t>集水渠出口以</t>
    <rPh sb="0" eb="1">
      <t>しゅう</t>
    </rPh>
    <rPh sb="1" eb="2">
      <t>すい</t>
    </rPh>
    <rPh sb="2" eb="3">
      <t>あんきょ</t>
    </rPh>
    <rPh sb="3" eb="5">
      <t>でぐち</t>
    </rPh>
    <rPh sb="5" eb="6">
      <t>いか</t>
    </rPh>
    <phoneticPr fontId="4" type="Hiragana" alignment="distributed"/>
  </si>
  <si>
    <t>基盤・地盤</t>
    <rPh sb="0" eb="2">
      <t>きばん</t>
    </rPh>
    <rPh sb="3" eb="4">
      <t>ちばん</t>
    </rPh>
    <rPh sb="4" eb="5">
      <t>ばん</t>
    </rPh>
    <phoneticPr fontId="4" type="Hiragana" alignment="distributed"/>
  </si>
  <si>
    <t>位置の選択方法</t>
    <rPh sb="0" eb="2">
      <t>いち</t>
    </rPh>
    <rPh sb="3" eb="5">
      <t>せんたく</t>
    </rPh>
    <rPh sb="5" eb="7">
      <t>ほうほう</t>
    </rPh>
    <phoneticPr fontId="19" type="Hiragana" alignment="distributed"/>
  </si>
  <si>
    <t>堤　体　積</t>
    <rPh sb="0" eb="1">
      <t>てい</t>
    </rPh>
    <rPh sb="2" eb="5">
      <t>たいせき</t>
    </rPh>
    <phoneticPr fontId="4" type="Hiragana" alignment="distributed"/>
  </si>
  <si>
    <t>堤高</t>
    <rPh sb="0" eb="1">
      <t>てい</t>
    </rPh>
    <rPh sb="1" eb="2">
      <t>たか</t>
    </rPh>
    <phoneticPr fontId="4" type="Hiragana" alignment="distributed"/>
  </si>
  <si>
    <t>堤体</t>
  </si>
  <si>
    <t>（１）計画基準雨量</t>
  </si>
  <si>
    <t>計画後の</t>
    <rPh sb="0" eb="2">
      <t>けいかく</t>
    </rPh>
    <rPh sb="2" eb="3">
      <t>ご</t>
    </rPh>
    <phoneticPr fontId="4" type="Hiragana" alignment="distributed"/>
  </si>
  <si>
    <t>第１０節</t>
  </si>
  <si>
    <t>第８章</t>
  </si>
  <si>
    <t>支配面積</t>
    <rPh sb="0" eb="2">
      <t>しはい</t>
    </rPh>
    <rPh sb="2" eb="4">
      <t>めんせき</t>
    </rPh>
    <phoneticPr fontId="4" type="Hiragana" alignment="distributed"/>
  </si>
  <si>
    <t xml:space="preserve">                   項    目
   施設名</t>
    <rPh sb="19" eb="20">
      <t>こう</t>
    </rPh>
    <rPh sb="24" eb="25">
      <t>め</t>
    </rPh>
    <phoneticPr fontId="4" type="Hiragana" alignment="distributed"/>
  </si>
  <si>
    <t>（３）侵食（崩壊）防止工</t>
  </si>
  <si>
    <t>全  排  水  量</t>
    <rPh sb="0" eb="1">
      <t>ぜん</t>
    </rPh>
    <rPh sb="3" eb="7">
      <t>はいすい</t>
    </rPh>
    <rPh sb="9" eb="10">
      <t>りょう</t>
    </rPh>
    <phoneticPr fontId="4" type="Hiragana" alignment="distributed"/>
  </si>
  <si>
    <t>地帯別、グループ別</t>
    <rPh sb="0" eb="2">
      <t>ちたい</t>
    </rPh>
    <rPh sb="2" eb="3">
      <t>べつ</t>
    </rPh>
    <rPh sb="8" eb="9">
      <t>べつ</t>
    </rPh>
    <phoneticPr fontId="19" type="Hiragana" alignment="distributed"/>
  </si>
  <si>
    <t>単 位 排 水 量</t>
    <rPh sb="0" eb="3">
      <t>たんい</t>
    </rPh>
    <rPh sb="4" eb="7">
      <t>はいすい</t>
    </rPh>
    <rPh sb="8" eb="9">
      <t>りょう</t>
    </rPh>
    <phoneticPr fontId="4" type="Hiragana" alignment="distributed"/>
  </si>
  <si>
    <t>流出率</t>
    <rPh sb="0" eb="2">
      <t>りゅうしゅつ</t>
    </rPh>
    <rPh sb="2" eb="3">
      <t>りつ</t>
    </rPh>
    <phoneticPr fontId="4" type="Hiragana" alignment="distributed"/>
  </si>
  <si>
    <t>（第１６表-5-2）</t>
  </si>
  <si>
    <t>（第１６表-5-1）</t>
  </si>
  <si>
    <t>採土地
[客土材料](%)</t>
    <rPh sb="7" eb="9">
      <t>ざいりょう</t>
    </rPh>
    <phoneticPr fontId="4" type="Hiragana" alignment="distributed"/>
  </si>
  <si>
    <t>受益地
(%)</t>
    <rPh sb="0" eb="1">
      <t>うけ</t>
    </rPh>
    <rPh sb="1" eb="2">
      <t>えき</t>
    </rPh>
    <rPh sb="2" eb="3">
      <t>ち</t>
    </rPh>
    <phoneticPr fontId="4" type="Hiragana" alignment="distributed"/>
  </si>
  <si>
    <t>土壌の性質</t>
    <rPh sb="0" eb="2">
      <t>どじょう</t>
    </rPh>
    <rPh sb="3" eb="5">
      <t>せいしつ</t>
    </rPh>
    <phoneticPr fontId="4" type="Hiragana" alignment="distributed"/>
  </si>
  <si>
    <t>10a当り客土量(m3)</t>
    <rPh sb="3" eb="4">
      <t>あた</t>
    </rPh>
    <phoneticPr fontId="4" type="Hiragana" alignment="distributed"/>
  </si>
  <si>
    <t>土壌統(区)名</t>
    <rPh sb="0" eb="2">
      <t>どじょう</t>
    </rPh>
    <rPh sb="2" eb="3">
      <t>とう</t>
    </rPh>
    <rPh sb="4" eb="5">
      <t>く</t>
    </rPh>
    <rPh sb="6" eb="7">
      <t>な</t>
    </rPh>
    <phoneticPr fontId="4" type="Hiragana" alignment="distributed"/>
  </si>
  <si>
    <t>地点</t>
    <rPh sb="0" eb="2">
      <t>ちてん</t>
    </rPh>
    <phoneticPr fontId="4" type="Hiragana" alignment="distributed"/>
  </si>
  <si>
    <t>土壌硬度</t>
    <rPh sb="0" eb="2">
      <t>どじょう</t>
    </rPh>
    <rPh sb="2" eb="4">
      <t>こうど</t>
    </rPh>
    <phoneticPr fontId="4" type="Hiragana" alignment="distributed"/>
  </si>
  <si>
    <t>（２）心土破砕</t>
  </si>
  <si>
    <t>下の排水方式</t>
    <rPh sb="0" eb="1">
      <t>いか</t>
    </rPh>
    <rPh sb="2" eb="4">
      <t>はいすい</t>
    </rPh>
    <rPh sb="4" eb="6">
      <t>ほうしき</t>
    </rPh>
    <phoneticPr fontId="4" type="Hiragana" alignment="distributed"/>
  </si>
  <si>
    <t>第１０章</t>
  </si>
  <si>
    <t>(m)</t>
  </si>
  <si>
    <t>地下水位</t>
    <rPh sb="0" eb="2">
      <t>ちか</t>
    </rPh>
    <rPh sb="2" eb="4">
      <t>すいい</t>
    </rPh>
    <phoneticPr fontId="4" type="Hiragana" alignment="distributed"/>
  </si>
  <si>
    <t>基準雨量</t>
    <rPh sb="0" eb="2">
      <t>きじゅん</t>
    </rPh>
    <rPh sb="2" eb="4">
      <t>うりょう</t>
    </rPh>
    <phoneticPr fontId="4" type="Hiragana" alignment="distributed"/>
  </si>
  <si>
    <t>機能交換に係る土地</t>
    <rPh sb="0" eb="2">
      <t>きのう</t>
    </rPh>
    <rPh sb="2" eb="4">
      <t>こうかん</t>
    </rPh>
    <rPh sb="5" eb="6">
      <t>かかわ</t>
    </rPh>
    <rPh sb="7" eb="9">
      <t>とち</t>
    </rPh>
    <phoneticPr fontId="19" type="Hiragana" alignment="distributed"/>
  </si>
  <si>
    <t>公用・</t>
    <rPh sb="0" eb="2">
      <t>こうよう</t>
    </rPh>
    <phoneticPr fontId="19" type="Hiragana" alignment="distributed"/>
  </si>
  <si>
    <t>備　　考</t>
    <rPh sb="0" eb="4">
      <t>びこう</t>
    </rPh>
    <phoneticPr fontId="4" type="Hiragana" alignment="distributed"/>
  </si>
  <si>
    <t>備　　　考</t>
    <rPh sb="0" eb="1">
      <t>そなえ</t>
    </rPh>
    <rPh sb="4" eb="5">
      <t>こう</t>
    </rPh>
    <phoneticPr fontId="4" type="Hiragana" alignment="distributed"/>
  </si>
  <si>
    <t>表土扱い要否の理由</t>
    <rPh sb="0" eb="1">
      <t>おもて</t>
    </rPh>
    <rPh sb="1" eb="2">
      <t>つち</t>
    </rPh>
    <rPh sb="2" eb="3">
      <t>あつか</t>
    </rPh>
    <rPh sb="4" eb="6">
      <t>ようひ</t>
    </rPh>
    <rPh sb="7" eb="9">
      <t>りゆう</t>
    </rPh>
    <phoneticPr fontId="4" type="Hiragana" alignment="distributed"/>
  </si>
  <si>
    <t>（２）表土扱い</t>
  </si>
  <si>
    <t>（ ａ ）</t>
  </si>
  <si>
    <t>事業量</t>
    <rPh sb="0" eb="2">
      <t>じぎょう</t>
    </rPh>
    <rPh sb="2" eb="3">
      <t>りょう</t>
    </rPh>
    <phoneticPr fontId="19" type="Hiragana" alignment="distributed"/>
  </si>
  <si>
    <t>割合</t>
    <rPh sb="0" eb="2">
      <t>わりあい</t>
    </rPh>
    <phoneticPr fontId="4" type="Hiragana" alignment="distributed"/>
  </si>
  <si>
    <t>全体面積</t>
    <rPh sb="0" eb="2">
      <t>ぜんたい</t>
    </rPh>
    <rPh sb="2" eb="4">
      <t>めんせき</t>
    </rPh>
    <phoneticPr fontId="4" type="Hiragana" alignment="distributed"/>
  </si>
  <si>
    <t>区画面積</t>
    <rPh sb="0" eb="2">
      <t>くかく</t>
    </rPh>
    <rPh sb="2" eb="4">
      <t>めんせき</t>
    </rPh>
    <phoneticPr fontId="4" type="Hiragana" alignment="distributed"/>
  </si>
  <si>
    <t>短辺</t>
    <rPh sb="0" eb="2">
      <t>たんぺん</t>
    </rPh>
    <phoneticPr fontId="4" type="Hiragana" alignment="distributed"/>
  </si>
  <si>
    <t>長辺</t>
    <rPh sb="0" eb="2">
      <t>ちょうへん</t>
    </rPh>
    <phoneticPr fontId="4" type="Hiragana" alignment="distributed"/>
  </si>
  <si>
    <t>（１）区画形状</t>
  </si>
  <si>
    <t>区画整理</t>
  </si>
  <si>
    <t>農用地整備計画</t>
  </si>
  <si>
    <t>第９節</t>
  </si>
  <si>
    <t>（ｍｂ）</t>
  </si>
  <si>
    <t>Ｈ</t>
  </si>
  <si>
    <t>（T.P.ｍ）</t>
  </si>
  <si>
    <t>風向及び対岸距離</t>
    <rPh sb="0" eb="2">
      <t>かざむ</t>
    </rPh>
    <rPh sb="2" eb="3">
      <t>およ</t>
    </rPh>
    <rPh sb="4" eb="6">
      <t>たいがん</t>
    </rPh>
    <rPh sb="6" eb="8">
      <t>きょり</t>
    </rPh>
    <phoneticPr fontId="4" type="Hiragana" alignment="distributed"/>
  </si>
  <si>
    <t>換地計画の決定予定年度</t>
    <rPh sb="0" eb="2">
      <t>かんち</t>
    </rPh>
    <rPh sb="2" eb="4">
      <t>けいかく</t>
    </rPh>
    <rPh sb="5" eb="7">
      <t>けってい</t>
    </rPh>
    <rPh sb="7" eb="9">
      <t>よてい</t>
    </rPh>
    <rPh sb="9" eb="11">
      <t>ねんど</t>
    </rPh>
    <phoneticPr fontId="19" type="Hiragana" alignment="distributed"/>
  </si>
  <si>
    <t>　　　　　　　　　項　目
　　名　称</t>
    <rPh sb="9" eb="10">
      <t>こう</t>
    </rPh>
    <rPh sb="11" eb="12">
      <t>め</t>
    </rPh>
    <phoneticPr fontId="4" type="Hiragana" alignment="distributed"/>
  </si>
  <si>
    <t>（第１５表）</t>
  </si>
  <si>
    <t>干拓計画</t>
  </si>
  <si>
    <t>第８節</t>
  </si>
  <si>
    <t>関　連　す　る　事　業</t>
    <rPh sb="0" eb="3">
      <t>かんれん</t>
    </rPh>
    <rPh sb="8" eb="11">
      <t>じぎょう</t>
    </rPh>
    <phoneticPr fontId="19" type="Hiragana" alignment="distributed"/>
  </si>
  <si>
    <t>（３）洪水調節要領</t>
  </si>
  <si>
    <t>（１）管理機構</t>
  </si>
  <si>
    <t>管理計画</t>
  </si>
  <si>
    <t>（３）計画基準雨量以外の降雨についての検討</t>
  </si>
  <si>
    <t>（２）洪水調節が下流に及ぼす影響</t>
  </si>
  <si>
    <t>流量</t>
    <rPh sb="0" eb="2">
      <t>りゅうりょう</t>
    </rPh>
    <phoneticPr fontId="4" type="Hiragana" alignment="distributed"/>
  </si>
  <si>
    <t>多目的</t>
    <rPh sb="0" eb="3">
      <t>たもくてき</t>
    </rPh>
    <phoneticPr fontId="4" type="Hiragana" alignment="distributed"/>
  </si>
  <si>
    <t>洪水調節容量</t>
    <rPh sb="0" eb="2">
      <t>こうずい</t>
    </rPh>
    <rPh sb="2" eb="4">
      <t>ちょうせつ</t>
    </rPh>
    <rPh sb="4" eb="6">
      <t>ようりょう</t>
    </rPh>
    <phoneticPr fontId="4" type="Hiragana" alignment="distributed"/>
  </si>
  <si>
    <t>計画洪水量</t>
    <rPh sb="0" eb="2">
      <t>けいかく</t>
    </rPh>
    <rPh sb="2" eb="4">
      <t>こうずい</t>
    </rPh>
    <rPh sb="4" eb="5">
      <t>りょう</t>
    </rPh>
    <phoneticPr fontId="4" type="Hiragana" alignment="distributed"/>
  </si>
  <si>
    <t>(取得
予定者)</t>
    <rPh sb="1" eb="3">
      <t>しゅとく</t>
    </rPh>
    <rPh sb="4" eb="7">
      <t>よていしゃ</t>
    </rPh>
    <phoneticPr fontId="19" type="Hiragana" alignment="distributed"/>
  </si>
  <si>
    <t>異　種　目　換　地</t>
    <rPh sb="0" eb="1">
      <t>い</t>
    </rPh>
    <rPh sb="2" eb="5">
      <t>しゅもく</t>
    </rPh>
    <rPh sb="6" eb="9">
      <t>かんち</t>
    </rPh>
    <phoneticPr fontId="19" type="Hiragana" alignment="distributed"/>
  </si>
  <si>
    <t>（第１４表-2）</t>
  </si>
  <si>
    <t>耕地の形態</t>
    <rPh sb="0" eb="2">
      <t>こうち</t>
    </rPh>
    <rPh sb="3" eb="5">
      <t>けいたい</t>
    </rPh>
    <phoneticPr fontId="4" type="Hiragana" alignment="distributed"/>
  </si>
  <si>
    <t>（ｈｒ）</t>
  </si>
  <si>
    <t>　　　　　　項　目
　区　分</t>
    <rPh sb="6" eb="9">
      <t>こうもく</t>
    </rPh>
    <rPh sb="12" eb="13">
      <t>く</t>
    </rPh>
    <rPh sb="14" eb="15">
      <t>ふん</t>
    </rPh>
    <phoneticPr fontId="4" type="Hiragana" alignment="distributed"/>
  </si>
  <si>
    <t>最大流量</t>
    <rPh sb="0" eb="2">
      <t>さいだい</t>
    </rPh>
    <rPh sb="2" eb="4">
      <t>りゅうりょう</t>
    </rPh>
    <phoneticPr fontId="4" type="Hiragana" alignment="distributed"/>
  </si>
  <si>
    <t>調節後流量</t>
    <rPh sb="0" eb="2">
      <t>ちょうせつ</t>
    </rPh>
    <rPh sb="2" eb="3">
      <t>ご</t>
    </rPh>
    <rPh sb="3" eb="5">
      <t>りゅうりょう</t>
    </rPh>
    <phoneticPr fontId="4" type="Hiragana" alignment="distributed"/>
  </si>
  <si>
    <t>調節の量</t>
    <rPh sb="0" eb="2">
      <t>ちょうせつ</t>
    </rPh>
    <rPh sb="3" eb="4">
      <t>りょう</t>
    </rPh>
    <phoneticPr fontId="4" type="Hiragana" alignment="distributed"/>
  </si>
  <si>
    <t>到達時間</t>
    <rPh sb="0" eb="2">
      <t>とうたつ</t>
    </rPh>
    <rPh sb="2" eb="4">
      <t>じかん</t>
    </rPh>
    <phoneticPr fontId="4" type="Hiragana" alignment="distributed"/>
  </si>
  <si>
    <t>最大調節量</t>
    <rPh sb="0" eb="2">
      <t>さいだい</t>
    </rPh>
    <rPh sb="2" eb="4">
      <t>ちょうせつ</t>
    </rPh>
    <rPh sb="4" eb="5">
      <t>りょう</t>
    </rPh>
    <phoneticPr fontId="4" type="Hiragana" alignment="distributed"/>
  </si>
  <si>
    <t>調節後</t>
    <rPh sb="0" eb="2">
      <t>ちょうせつ</t>
    </rPh>
    <rPh sb="2" eb="3">
      <t>ご</t>
    </rPh>
    <phoneticPr fontId="4" type="Hiragana" alignment="distributed"/>
  </si>
  <si>
    <t>必要</t>
    <rPh sb="0" eb="2">
      <t>ひつよう</t>
    </rPh>
    <phoneticPr fontId="4" type="Hiragana" alignment="distributed"/>
  </si>
  <si>
    <t>洪水</t>
    <rPh sb="0" eb="2">
      <t>こうずい</t>
    </rPh>
    <phoneticPr fontId="4" type="Hiragana" alignment="distributed"/>
  </si>
  <si>
    <t>流域</t>
    <rPh sb="0" eb="2">
      <t>りゅういき</t>
    </rPh>
    <phoneticPr fontId="4" type="Hiragana" alignment="distributed"/>
  </si>
  <si>
    <t>計画洪水量及び調節量</t>
    <rPh sb="0" eb="2">
      <t>けいかく</t>
    </rPh>
    <rPh sb="2" eb="4">
      <t>こうずい</t>
    </rPh>
    <rPh sb="4" eb="5">
      <t>りょう</t>
    </rPh>
    <rPh sb="5" eb="6">
      <t>およ</t>
    </rPh>
    <rPh sb="7" eb="9">
      <t>ちょうせつ</t>
    </rPh>
    <rPh sb="9" eb="10">
      <t>りょう</t>
    </rPh>
    <phoneticPr fontId="4" type="Hiragana" alignment="distributed"/>
  </si>
  <si>
    <t>）</t>
  </si>
  <si>
    <t>Ｏ</t>
  </si>
  <si>
    <t>有機質資材</t>
    <rPh sb="0" eb="3">
      <t>ゆうきしつ</t>
    </rPh>
    <rPh sb="3" eb="5">
      <t>しざい</t>
    </rPh>
    <phoneticPr fontId="4" type="Hiragana" alignment="distributed"/>
  </si>
  <si>
    <t>リン酸質資材</t>
    <rPh sb="2" eb="3">
      <t>さん</t>
    </rPh>
    <rPh sb="3" eb="4">
      <t>しつ</t>
    </rPh>
    <rPh sb="4" eb="6">
      <t>しざい</t>
    </rPh>
    <phoneticPr fontId="4" type="Hiragana" alignment="distributed"/>
  </si>
  <si>
    <t>石灰</t>
    <rPh sb="0" eb="2">
      <t>せっかい</t>
    </rPh>
    <phoneticPr fontId="4" type="Hiragana" alignment="distributed"/>
  </si>
  <si>
    <t>係数</t>
    <rPh sb="0" eb="2">
      <t>けいすう</t>
    </rPh>
    <phoneticPr fontId="4" type="Hiragana" alignment="distributed"/>
  </si>
  <si>
    <t>ｐＨ</t>
  </si>
  <si>
    <t>合計</t>
    <rPh sb="0" eb="1">
      <t>ごう</t>
    </rPh>
    <rPh sb="1" eb="2">
      <t>けい</t>
    </rPh>
    <phoneticPr fontId="19" type="Hiragana" alignment="distributed"/>
  </si>
  <si>
    <t>農用地造成計画</t>
  </si>
  <si>
    <t>１ ． 換地区の名称、所在、面積</t>
    <rPh sb="4" eb="6">
      <t>かんち</t>
    </rPh>
    <rPh sb="6" eb="7">
      <t>く</t>
    </rPh>
    <rPh sb="8" eb="10">
      <t>めいしょう</t>
    </rPh>
    <rPh sb="11" eb="13">
      <t>しょざい</t>
    </rPh>
    <rPh sb="14" eb="16">
      <t>めんせき</t>
    </rPh>
    <phoneticPr fontId="19" type="Hiragana" alignment="distributed"/>
  </si>
  <si>
    <t>※ 別添 計画平面図 参照</t>
    <rPh sb="2" eb="4">
      <t>べってん</t>
    </rPh>
    <rPh sb="5" eb="7">
      <t>けいかく</t>
    </rPh>
    <rPh sb="7" eb="10">
      <t>へいめんず</t>
    </rPh>
    <rPh sb="11" eb="13">
      <t>さんしょう</t>
    </rPh>
    <phoneticPr fontId="4" type="Hiragana" alignment="distributed"/>
  </si>
  <si>
    <t>接続道路名</t>
    <rPh sb="0" eb="2">
      <t>せつぞく</t>
    </rPh>
    <rPh sb="2" eb="4">
      <t>どうろ</t>
    </rPh>
    <rPh sb="4" eb="5">
      <t>な</t>
    </rPh>
    <phoneticPr fontId="4" type="Hiragana" alignment="distributed"/>
  </si>
  <si>
    <t>（第１２表-2）</t>
  </si>
  <si>
    <t>（２）索道</t>
  </si>
  <si>
    <t>既設道路との関係</t>
    <rPh sb="0" eb="2">
      <t>きせつ</t>
    </rPh>
    <rPh sb="2" eb="4">
      <t>どうろ</t>
    </rPh>
    <rPh sb="6" eb="8">
      <t>かんけい</t>
    </rPh>
    <phoneticPr fontId="4" type="Hiragana" alignment="distributed"/>
  </si>
  <si>
    <t>（第１２表-1）</t>
  </si>
  <si>
    <t>道路計画</t>
  </si>
  <si>
    <t>計画内水位</t>
    <rPh sb="0" eb="2">
      <t>けいかく</t>
    </rPh>
    <rPh sb="2" eb="3">
      <t>うち</t>
    </rPh>
    <rPh sb="3" eb="5">
      <t>すいい</t>
    </rPh>
    <phoneticPr fontId="4" type="Hiragana" alignment="distributed"/>
  </si>
  <si>
    <t>最大湛水面積</t>
    <rPh sb="0" eb="2">
      <t>さいだい</t>
    </rPh>
    <rPh sb="2" eb="4">
      <t>たんすい</t>
    </rPh>
    <rPh sb="4" eb="6">
      <t>めんせき</t>
    </rPh>
    <phoneticPr fontId="4" type="Hiragana" alignment="distributed"/>
  </si>
  <si>
    <t>計画外水位</t>
    <rPh sb="0" eb="2">
      <t>けいかく</t>
    </rPh>
    <rPh sb="2" eb="3">
      <t>そと</t>
    </rPh>
    <rPh sb="3" eb="5">
      <t>すいい</t>
    </rPh>
    <phoneticPr fontId="4" type="Hiragana" alignment="distributed"/>
  </si>
  <si>
    <t>湛水状況(許容湛水位以上)</t>
    <rPh sb="0" eb="2">
      <t>たんすい</t>
    </rPh>
    <rPh sb="2" eb="4">
      <t>じょうきょう</t>
    </rPh>
    <rPh sb="5" eb="7">
      <t>きょよう</t>
    </rPh>
    <rPh sb="7" eb="10">
      <t>たんすいぐらい</t>
    </rPh>
    <rPh sb="10" eb="12">
      <t>いじょう</t>
    </rPh>
    <phoneticPr fontId="4" type="Hiragana" alignment="distributed"/>
  </si>
  <si>
    <t>標高</t>
    <rPh sb="0" eb="2">
      <t>ひょうこう</t>
    </rPh>
    <phoneticPr fontId="4" type="Hiragana" alignment="distributed"/>
  </si>
  <si>
    <t>排水方式</t>
    <rPh sb="0" eb="2">
      <t>はいすい</t>
    </rPh>
    <rPh sb="2" eb="4">
      <t>ほうしき</t>
    </rPh>
    <phoneticPr fontId="4" type="Hiragana" alignment="distributed"/>
  </si>
  <si>
    <r>
      <t>ｍ</t>
    </r>
    <r>
      <rPr>
        <vertAlign val="superscript"/>
        <sz val="10"/>
        <rFont val="ＭＳ Ｐ明朝"/>
        <family val="1"/>
        <charset val="128"/>
      </rPr>
      <t>3</t>
    </r>
    <r>
      <rPr>
        <sz val="10"/>
        <rFont val="ＭＳ Ｐ明朝"/>
        <family val="1"/>
        <charset val="128"/>
      </rPr>
      <t>/S</t>
    </r>
  </si>
  <si>
    <t>系統名</t>
    <rPh sb="0" eb="2">
      <t>けいとう</t>
    </rPh>
    <rPh sb="2" eb="3">
      <t>めい</t>
    </rPh>
    <phoneticPr fontId="4" type="Hiragana" alignment="distributed"/>
  </si>
  <si>
    <t>（４）その他</t>
  </si>
  <si>
    <t>（第１１表-3）</t>
  </si>
  <si>
    <t>計画　　　　　　　排水量</t>
    <rPh sb="0" eb="2">
      <t>けいかく</t>
    </rPh>
    <rPh sb="9" eb="11">
      <t>はいすい</t>
    </rPh>
    <rPh sb="11" eb="12">
      <t>りょう</t>
    </rPh>
    <phoneticPr fontId="4" type="Hiragana" alignment="distributed"/>
  </si>
  <si>
    <t>排水本川</t>
    <rPh sb="0" eb="2">
      <t>はいすい</t>
    </rPh>
    <rPh sb="2" eb="3">
      <t>ほん</t>
    </rPh>
    <rPh sb="3" eb="4">
      <t>かわ</t>
    </rPh>
    <phoneticPr fontId="4" type="Hiragana" alignment="distributed"/>
  </si>
  <si>
    <t>延　　長</t>
    <rPh sb="0" eb="4">
      <t>えんちょう</t>
    </rPh>
    <phoneticPr fontId="4" type="Hiragana" alignment="distributed"/>
  </si>
  <si>
    <t>（第１１表-4）</t>
  </si>
  <si>
    <t>（３）排水路</t>
  </si>
  <si>
    <t>その他</t>
    <rPh sb="2" eb="3">
      <t>た</t>
    </rPh>
    <phoneticPr fontId="4" type="Hiragana" alignment="distributed"/>
  </si>
  <si>
    <t>農地</t>
    <rPh sb="0" eb="2">
      <t>のうち</t>
    </rPh>
    <phoneticPr fontId="4" type="Hiragana" alignment="distributed"/>
  </si>
  <si>
    <t>計画降水量</t>
    <rPh sb="0" eb="2">
      <t>けいかく</t>
    </rPh>
    <rPh sb="2" eb="4">
      <t>こうすい</t>
    </rPh>
    <rPh sb="4" eb="5">
      <t>りょう</t>
    </rPh>
    <phoneticPr fontId="4" type="Hiragana" alignment="distributed"/>
  </si>
  <si>
    <t>（２）排水機</t>
  </si>
  <si>
    <t>（第１１表-2）</t>
  </si>
  <si>
    <t>（１）排水水門</t>
  </si>
  <si>
    <t>排水対策</t>
  </si>
  <si>
    <t>平　　地</t>
    <rPh sb="0" eb="4">
      <t>へいち</t>
    </rPh>
    <phoneticPr fontId="4" type="Hiragana" alignment="distributed"/>
  </si>
  <si>
    <t>平地</t>
    <rPh sb="0" eb="2">
      <t>へいち</t>
    </rPh>
    <phoneticPr fontId="4" type="Hiragana" alignment="distributed"/>
  </si>
  <si>
    <t>山地</t>
    <rPh sb="0" eb="2">
      <t>さんち</t>
    </rPh>
    <phoneticPr fontId="4" type="Hiragana" alignment="distributed"/>
  </si>
  <si>
    <t>単位流出量</t>
    <rPh sb="0" eb="2">
      <t>たんい</t>
    </rPh>
    <rPh sb="2" eb="4">
      <t>りゅうしゅつ</t>
    </rPh>
    <rPh sb="4" eb="5">
      <t>りょう</t>
    </rPh>
    <phoneticPr fontId="4" type="Hiragana" alignment="distributed"/>
  </si>
  <si>
    <t>降雨による直接</t>
    <rPh sb="0" eb="2">
      <t>こうう</t>
    </rPh>
    <rPh sb="5" eb="7">
      <t>ちょくせつ</t>
    </rPh>
    <phoneticPr fontId="4" type="Hiragana" alignment="distributed"/>
  </si>
  <si>
    <t>（第１１表-1）</t>
  </si>
  <si>
    <t>２.</t>
  </si>
  <si>
    <t>計画排水方式</t>
  </si>
  <si>
    <t>排水計画</t>
  </si>
  <si>
    <t>年度</t>
    <rPh sb="0" eb="2">
      <t>ねんど</t>
    </rPh>
    <phoneticPr fontId="19" type="Hiragana" alignment="distributed"/>
  </si>
  <si>
    <t>着手</t>
    <rPh sb="0" eb="2">
      <t>ちゃくしゅ</t>
    </rPh>
    <phoneticPr fontId="19" type="Hiragana" alignment="distributed"/>
  </si>
  <si>
    <t>工事の着手及び完了予定時期</t>
  </si>
  <si>
    <t>第７章</t>
  </si>
  <si>
    <t>（２）漏水防止工</t>
    <rPh sb="3" eb="5">
      <t>ろうすい</t>
    </rPh>
    <rPh sb="5" eb="7">
      <t>ぼうし</t>
    </rPh>
    <rPh sb="7" eb="8">
      <t>こう</t>
    </rPh>
    <phoneticPr fontId="4" type="Hiragana" alignment="distributed"/>
  </si>
  <si>
    <t>洪水量</t>
    <rPh sb="0" eb="2">
      <t>こうずい</t>
    </rPh>
    <rPh sb="2" eb="3">
      <t>りょう</t>
    </rPh>
    <phoneticPr fontId="19" type="Hiragana" alignment="distributed"/>
  </si>
  <si>
    <t>型　　式</t>
    <rPh sb="0" eb="1">
      <t>かた</t>
    </rPh>
    <rPh sb="3" eb="4">
      <t>しき</t>
    </rPh>
    <phoneticPr fontId="19" type="Hiragana" alignment="distributed"/>
  </si>
  <si>
    <t>洪水吐</t>
    <rPh sb="0" eb="2">
      <t>こうずい</t>
    </rPh>
    <rPh sb="2" eb="3">
      <t>は</t>
    </rPh>
    <phoneticPr fontId="19" type="Hiragana" alignment="distributed"/>
  </si>
  <si>
    <t>（千ｍ3）</t>
    <rPh sb="1" eb="2">
      <t>せん</t>
    </rPh>
    <phoneticPr fontId="19" type="Hiragana" alignment="distributed"/>
  </si>
  <si>
    <t>（千ｍ3）</t>
  </si>
  <si>
    <t>貯水量</t>
    <rPh sb="0" eb="2">
      <t>ちょすい</t>
    </rPh>
    <rPh sb="2" eb="3">
      <t>りょう</t>
    </rPh>
    <phoneticPr fontId="19" type="Hiragana" alignment="distributed"/>
  </si>
  <si>
    <t>堤長幅</t>
    <rPh sb="0" eb="1">
      <t>てい</t>
    </rPh>
    <rPh sb="1" eb="2">
      <t>ちょう</t>
    </rPh>
    <rPh sb="2" eb="3">
      <t>はば</t>
    </rPh>
    <phoneticPr fontId="19" type="Hiragana" alignment="distributed"/>
  </si>
  <si>
    <t>堤体積</t>
    <rPh sb="0" eb="1">
      <t>てい</t>
    </rPh>
    <rPh sb="1" eb="3">
      <t>たいせき</t>
    </rPh>
    <phoneticPr fontId="19" type="Hiragana" alignment="distributed"/>
  </si>
  <si>
    <t>堤　　　長</t>
    <rPh sb="0" eb="1">
      <t>てい</t>
    </rPh>
    <rPh sb="4" eb="5">
      <t>ちょう</t>
    </rPh>
    <phoneticPr fontId="19" type="Hiragana" alignment="distributed"/>
  </si>
  <si>
    <t>堤　　　高</t>
    <rPh sb="0" eb="1">
      <t>てい</t>
    </rPh>
    <rPh sb="4" eb="5">
      <t>たか</t>
    </rPh>
    <phoneticPr fontId="19" type="Hiragana" alignment="distributed"/>
  </si>
  <si>
    <t>流　　　域</t>
    <rPh sb="0" eb="5">
      <t>りゅういき</t>
    </rPh>
    <phoneticPr fontId="19" type="Hiragana" alignment="distributed"/>
  </si>
  <si>
    <t>堤　　　　体</t>
    <rPh sb="0" eb="1">
      <t>てい</t>
    </rPh>
    <rPh sb="5" eb="6">
      <t>たい</t>
    </rPh>
    <phoneticPr fontId="19" type="Hiragana" alignment="distributed"/>
  </si>
  <si>
    <t>位　　　　　置</t>
    <rPh sb="0" eb="7">
      <t>いち</t>
    </rPh>
    <phoneticPr fontId="19" type="Hiragana" alignment="distributed"/>
  </si>
  <si>
    <t>（第２４表）</t>
  </si>
  <si>
    <t>換  地  区  の  設  定</t>
    <rPh sb="0" eb="4">
      <t>かんち</t>
    </rPh>
    <rPh sb="6" eb="7">
      <t>く</t>
    </rPh>
    <rPh sb="12" eb="16">
      <t>せってい</t>
    </rPh>
    <phoneticPr fontId="4" type="Hiragana" alignment="distributed"/>
  </si>
  <si>
    <t>老朽ため池改修施設</t>
  </si>
  <si>
    <t>総事業費</t>
    <rPh sb="0" eb="1">
      <t>そう</t>
    </rPh>
    <rPh sb="1" eb="4">
      <t>じぎょうひ</t>
    </rPh>
    <phoneticPr fontId="19" type="Hiragana" alignment="distributed"/>
  </si>
  <si>
    <t>換地処分予定年度</t>
    <rPh sb="0" eb="2">
      <t>かんち</t>
    </rPh>
    <rPh sb="2" eb="4">
      <t>しょぶん</t>
    </rPh>
    <rPh sb="4" eb="6">
      <t>よてい</t>
    </rPh>
    <rPh sb="6" eb="8">
      <t>ねんど</t>
    </rPh>
    <phoneticPr fontId="19" type="Hiragana" alignment="distributed"/>
  </si>
  <si>
    <t>事業費</t>
  </si>
  <si>
    <t>換地の手段</t>
    <rPh sb="0" eb="2">
      <t>かんち</t>
    </rPh>
    <rPh sb="3" eb="5">
      <t>しゅだん</t>
    </rPh>
    <phoneticPr fontId="19" type="Hiragana" alignment="distributed"/>
  </si>
  <si>
    <t>項　　　　　目</t>
    <rPh sb="0" eb="7">
      <t>こうもく</t>
    </rPh>
    <phoneticPr fontId="19" type="Hiragana" alignment="distributed"/>
  </si>
  <si>
    <t>団地の設定</t>
    <rPh sb="0" eb="2">
      <t>だんち</t>
    </rPh>
    <rPh sb="3" eb="5">
      <t>せってい</t>
    </rPh>
    <phoneticPr fontId="19" type="Hiragana" alignment="distributed"/>
  </si>
  <si>
    <t>個人別換地の方法</t>
    <rPh sb="0" eb="2">
      <t>こじん</t>
    </rPh>
    <rPh sb="2" eb="3">
      <t>べつ</t>
    </rPh>
    <rPh sb="3" eb="5">
      <t>かんち</t>
    </rPh>
    <rPh sb="6" eb="8">
      <t>ほうほう</t>
    </rPh>
    <phoneticPr fontId="19" type="Hiragana" alignment="distributed"/>
  </si>
  <si>
    <t>その他</t>
    <rPh sb="2" eb="3">
      <t>た</t>
    </rPh>
    <phoneticPr fontId="19" type="Hiragana" alignment="distributed"/>
  </si>
  <si>
    <t>施設用地</t>
    <rPh sb="0" eb="2">
      <t>しせつ</t>
    </rPh>
    <rPh sb="2" eb="4">
      <t>ようち</t>
    </rPh>
    <phoneticPr fontId="19" type="Hiragana" alignment="distributed"/>
  </si>
  <si>
    <t>公共用</t>
    <rPh sb="0" eb="3">
      <t>こうきょうよう</t>
    </rPh>
    <phoneticPr fontId="19" type="Hiragana" alignment="distributed"/>
  </si>
  <si>
    <t>経営上必要な</t>
    <rPh sb="0" eb="2">
      <t>けいえい</t>
    </rPh>
    <rPh sb="2" eb="3">
      <t>うえ</t>
    </rPh>
    <rPh sb="3" eb="5">
      <t>ひつよう</t>
    </rPh>
    <phoneticPr fontId="19" type="Hiragana" alignment="distributed"/>
  </si>
  <si>
    <t xml:space="preserve">生活条 ・ </t>
    <rPh sb="0" eb="2">
      <t>せいかつ</t>
    </rPh>
    <rPh sb="2" eb="3">
      <t>じょう</t>
    </rPh>
    <phoneticPr fontId="19" type="Hiragana" alignment="distributed"/>
  </si>
  <si>
    <t>合理化</t>
    <rPh sb="0" eb="3">
      <t>ごうりか</t>
    </rPh>
    <phoneticPr fontId="19" type="Hiragana" alignment="distributed"/>
  </si>
  <si>
    <t>総合計</t>
    <rPh sb="0" eb="1">
      <t>そう</t>
    </rPh>
    <rPh sb="1" eb="3">
      <t>ごうけい</t>
    </rPh>
    <phoneticPr fontId="19" type="Hiragana" alignment="distributed"/>
  </si>
  <si>
    <t>食料の安定供給の確保に関する効果</t>
    <rPh sb="0" eb="2">
      <t>ショクリョウ</t>
    </rPh>
    <rPh sb="3" eb="5">
      <t>アンテイ</t>
    </rPh>
    <rPh sb="5" eb="7">
      <t>キョウキュウ</t>
    </rPh>
    <rPh sb="8" eb="10">
      <t>カクホ</t>
    </rPh>
    <rPh sb="11" eb="12">
      <t>カン</t>
    </rPh>
    <rPh sb="14" eb="16">
      <t>コウカ</t>
    </rPh>
    <phoneticPr fontId="7"/>
  </si>
  <si>
    <t>一般国公有地</t>
    <rPh sb="0" eb="2">
      <t>いっぱん</t>
    </rPh>
    <rPh sb="2" eb="3">
      <t>くに</t>
    </rPh>
    <rPh sb="3" eb="4">
      <t>こう</t>
    </rPh>
    <rPh sb="4" eb="5">
      <t>あ</t>
    </rPh>
    <rPh sb="5" eb="6">
      <t>ようち</t>
    </rPh>
    <phoneticPr fontId="19" type="Hiragana" alignment="distributed"/>
  </si>
  <si>
    <t>国</t>
    <rPh sb="0" eb="1">
      <t>くに</t>
    </rPh>
    <phoneticPr fontId="19" type="Hiragana" alignment="distributed"/>
  </si>
  <si>
    <t>特定用途用地</t>
    <rPh sb="0" eb="2">
      <t>とくてい</t>
    </rPh>
    <rPh sb="2" eb="4">
      <t>ようと</t>
    </rPh>
    <rPh sb="4" eb="6">
      <t>ようち</t>
    </rPh>
    <phoneticPr fontId="19" type="Hiragana" alignment="distributed"/>
  </si>
  <si>
    <t>地積の基準</t>
    <rPh sb="0" eb="2">
      <t>ちせき</t>
    </rPh>
    <rPh sb="3" eb="5">
      <t>きじゅん</t>
    </rPh>
    <phoneticPr fontId="19" type="Hiragana" alignment="distributed"/>
  </si>
  <si>
    <t>換地区名</t>
    <rPh sb="0" eb="2">
      <t>かんち</t>
    </rPh>
    <rPh sb="2" eb="3">
      <t>く</t>
    </rPh>
    <rPh sb="3" eb="4">
      <t>な</t>
    </rPh>
    <phoneticPr fontId="19" type="Hiragana" alignment="distributed"/>
  </si>
  <si>
    <t>第９章</t>
  </si>
  <si>
    <t>環境との調和への配慮</t>
  </si>
  <si>
    <t>土地利用計画図</t>
    <rPh sb="0" eb="2">
      <t>トチ</t>
    </rPh>
    <rPh sb="2" eb="4">
      <t>リヨウ</t>
    </rPh>
    <rPh sb="4" eb="6">
      <t>ケイカク</t>
    </rPh>
    <rPh sb="6" eb="7">
      <t>ズ</t>
    </rPh>
    <phoneticPr fontId="7"/>
  </si>
  <si>
    <t>３.</t>
  </si>
  <si>
    <t>計画平面図</t>
    <rPh sb="0" eb="2">
      <t>ケイカク</t>
    </rPh>
    <rPh sb="2" eb="5">
      <t>ヘイメンズ</t>
    </rPh>
    <phoneticPr fontId="7"/>
  </si>
  <si>
    <t>計画一般図</t>
    <rPh sb="0" eb="2">
      <t>けいかく</t>
    </rPh>
    <rPh sb="2" eb="4">
      <t>いっぱん</t>
    </rPh>
    <rPh sb="4" eb="5">
      <t>ず</t>
    </rPh>
    <phoneticPr fontId="19" type="Hiragana" alignment="distributed"/>
  </si>
  <si>
    <t>第１３章</t>
  </si>
  <si>
    <t>第１２章</t>
  </si>
  <si>
    <t>総費用
(現在価値化)</t>
    <rPh sb="0" eb="3">
      <t>そうひよう</t>
    </rPh>
    <rPh sb="5" eb="7">
      <t>げんざい</t>
    </rPh>
    <rPh sb="7" eb="10">
      <t>かちか</t>
    </rPh>
    <phoneticPr fontId="19" type="Hiragana" alignment="distributed"/>
  </si>
  <si>
    <t>〃</t>
  </si>
  <si>
    <t>国産農作物安定供給効果</t>
    <rPh sb="0" eb="2">
      <t>コクサン</t>
    </rPh>
    <rPh sb="2" eb="5">
      <t>ノウサクモツ</t>
    </rPh>
    <rPh sb="5" eb="7">
      <t>アンテイ</t>
    </rPh>
    <rPh sb="7" eb="9">
      <t>キョウキュウ</t>
    </rPh>
    <rPh sb="9" eb="11">
      <t>コウカ</t>
    </rPh>
    <phoneticPr fontId="7"/>
  </si>
  <si>
    <t>営農経費節減効果</t>
    <rPh sb="0" eb="2">
      <t>エイノウ</t>
    </rPh>
    <rPh sb="2" eb="4">
      <t>ケイヒ</t>
    </rPh>
    <rPh sb="4" eb="6">
      <t>セツゲン</t>
    </rPh>
    <rPh sb="6" eb="8">
      <t>コウカ</t>
    </rPh>
    <phoneticPr fontId="7"/>
  </si>
  <si>
    <t>作物生産効果</t>
    <rPh sb="0" eb="2">
      <t>さくもつ</t>
    </rPh>
    <rPh sb="2" eb="4">
      <t>せいさん</t>
    </rPh>
    <rPh sb="4" eb="6">
      <t>こうか</t>
    </rPh>
    <phoneticPr fontId="19" type="Hiragana" alignment="distributed"/>
  </si>
  <si>
    <t>増加見込効果額</t>
    <rPh sb="0" eb="2">
      <t>ぞうか</t>
    </rPh>
    <rPh sb="2" eb="4">
      <t>みこみ</t>
    </rPh>
    <rPh sb="4" eb="6">
      <t>こうか</t>
    </rPh>
    <rPh sb="6" eb="7">
      <t>がく</t>
    </rPh>
    <phoneticPr fontId="19" type="Hiragana" alignment="distributed"/>
  </si>
  <si>
    <t>前</t>
    <rPh sb="0" eb="1">
      <t>ぜん</t>
    </rPh>
    <phoneticPr fontId="19" type="Hiragana" alignment="distributed"/>
  </si>
  <si>
    <t>（第２７表）</t>
  </si>
  <si>
    <t>効　　　　　　　　　　用</t>
    <rPh sb="0" eb="12">
      <t>こうよう</t>
    </rPh>
    <phoneticPr fontId="19" type="Hiragana" alignment="distributed"/>
  </si>
  <si>
    <t>第１１章</t>
  </si>
  <si>
    <t>1.0　　式</t>
    <rPh sb="5" eb="6">
      <t>しき</t>
    </rPh>
    <phoneticPr fontId="19" type="Hiragana" alignment="distributed"/>
  </si>
  <si>
    <t>【地方事務費】</t>
    <rPh sb="1" eb="3">
      <t>チホウ</t>
    </rPh>
    <rPh sb="3" eb="6">
      <t>ジムヒ</t>
    </rPh>
    <phoneticPr fontId="7"/>
  </si>
  <si>
    <t>【工事雑費】</t>
    <rPh sb="1" eb="3">
      <t>コウジ</t>
    </rPh>
    <rPh sb="3" eb="5">
      <t>ザッピ</t>
    </rPh>
    <phoneticPr fontId="7"/>
  </si>
  <si>
    <t>補償費</t>
    <rPh sb="0" eb="2">
      <t>ホショウ</t>
    </rPh>
    <rPh sb="2" eb="3">
      <t>ヒ</t>
    </rPh>
    <phoneticPr fontId="7"/>
  </si>
  <si>
    <t>用地買収費</t>
    <rPh sb="0" eb="2">
      <t>ヨウチ</t>
    </rPh>
    <rPh sb="2" eb="4">
      <t>バイシュウ</t>
    </rPh>
    <rPh sb="4" eb="5">
      <t>ヒ</t>
    </rPh>
    <phoneticPr fontId="7"/>
  </si>
  <si>
    <t>【用地買収補償費】</t>
    <rPh sb="1" eb="3">
      <t>ヨウチ</t>
    </rPh>
    <rPh sb="3" eb="5">
      <t>バイシュウ</t>
    </rPh>
    <rPh sb="5" eb="7">
      <t>ホショウ</t>
    </rPh>
    <rPh sb="7" eb="8">
      <t>ヒ</t>
    </rPh>
    <phoneticPr fontId="7"/>
  </si>
  <si>
    <t>基盤整備工</t>
    <rPh sb="0" eb="2">
      <t>キバン</t>
    </rPh>
    <rPh sb="2" eb="4">
      <t>セイビ</t>
    </rPh>
    <rPh sb="4" eb="5">
      <t>コウ</t>
    </rPh>
    <phoneticPr fontId="7"/>
  </si>
  <si>
    <t>事業種目</t>
    <rPh sb="0" eb="2">
      <t>じぎょう</t>
    </rPh>
    <rPh sb="2" eb="4">
      <t>しゅもく</t>
    </rPh>
    <phoneticPr fontId="19" type="Hiragana" alignment="distributed"/>
  </si>
  <si>
    <t>事　業　費　の　総　額　及　び　内　訳</t>
    <rPh sb="0" eb="5">
      <t>じぎょうひ</t>
    </rPh>
    <rPh sb="8" eb="11">
      <t>そうがく</t>
    </rPh>
    <rPh sb="12" eb="13">
      <t>およ</t>
    </rPh>
    <rPh sb="16" eb="19">
      <t>うちわけ</t>
    </rPh>
    <phoneticPr fontId="19" type="Hiragana" alignment="distributed"/>
  </si>
  <si>
    <t>換 地 処 分 の 時 期 に 関 す る 特 則</t>
    <rPh sb="0" eb="1">
      <t>かん</t>
    </rPh>
    <rPh sb="2" eb="3">
      <t>ち</t>
    </rPh>
    <rPh sb="4" eb="5">
      <t>ところ</t>
    </rPh>
    <rPh sb="6" eb="7">
      <t>ぶん</t>
    </rPh>
    <rPh sb="10" eb="11">
      <t>じ</t>
    </rPh>
    <rPh sb="12" eb="13">
      <t>き</t>
    </rPh>
    <rPh sb="16" eb="17">
      <t>かん</t>
    </rPh>
    <rPh sb="22" eb="23">
      <t>とく</t>
    </rPh>
    <rPh sb="24" eb="25">
      <t>そく</t>
    </rPh>
    <phoneticPr fontId="4" type="Hiragana" alignment="distributed"/>
  </si>
  <si>
    <t>（第２５表-6）</t>
  </si>
  <si>
    <t>換 地 計 画 樹 立 の 年 度 計 画</t>
    <rPh sb="0" eb="1">
      <t>かん</t>
    </rPh>
    <rPh sb="2" eb="3">
      <t>ち</t>
    </rPh>
    <rPh sb="4" eb="7">
      <t>けいかく</t>
    </rPh>
    <rPh sb="8" eb="11">
      <t>じゅりつ</t>
    </rPh>
    <rPh sb="14" eb="17">
      <t>ねんど</t>
    </rPh>
    <rPh sb="18" eb="21">
      <t>けいかく</t>
    </rPh>
    <phoneticPr fontId="4" type="Hiragana" alignment="distributed"/>
  </si>
  <si>
    <t>２ ． 清　算　の　方　法</t>
    <rPh sb="4" eb="7">
      <t>せいさん</t>
    </rPh>
    <rPh sb="10" eb="13">
      <t>ほうほう</t>
    </rPh>
    <phoneticPr fontId="19" type="Hiragana" alignment="distributed"/>
  </si>
  <si>
    <t>１ ． 評　価　の　方　法</t>
    <rPh sb="4" eb="7">
      <t>ひょうか</t>
    </rPh>
    <rPh sb="10" eb="13">
      <t>ほうほう</t>
    </rPh>
    <phoneticPr fontId="19" type="Hiragana" alignment="distributed"/>
  </si>
  <si>
    <t>土 地 の 評 価 及 び 清 算 の 方 法</t>
    <rPh sb="0" eb="3">
      <t>とち</t>
    </rPh>
    <rPh sb="6" eb="9">
      <t>ひょうか</t>
    </rPh>
    <rPh sb="10" eb="11">
      <t>およ</t>
    </rPh>
    <rPh sb="14" eb="17">
      <t>せいさん</t>
    </rPh>
    <rPh sb="20" eb="23">
      <t>ほうほう</t>
    </rPh>
    <phoneticPr fontId="4" type="Hiragana" alignment="distributed"/>
  </si>
  <si>
    <t>（㎡）</t>
  </si>
  <si>
    <t>換地区名</t>
    <rPh sb="0" eb="2">
      <t>かんち</t>
    </rPh>
    <rPh sb="2" eb="3">
      <t>くぶん</t>
    </rPh>
    <rPh sb="3" eb="4">
      <t>な</t>
    </rPh>
    <phoneticPr fontId="19" type="Hiragana" alignment="distributed"/>
  </si>
  <si>
    <t>非農用地区域の位置の概略</t>
    <rPh sb="0" eb="1">
      <t>ひ</t>
    </rPh>
    <rPh sb="1" eb="4">
      <t>のうようち</t>
    </rPh>
    <rPh sb="4" eb="6">
      <t>くいき</t>
    </rPh>
    <rPh sb="7" eb="9">
      <t>いち</t>
    </rPh>
    <rPh sb="10" eb="12">
      <t>がいりゃく</t>
    </rPh>
    <phoneticPr fontId="19" type="Hiragana" alignment="distributed"/>
  </si>
  <si>
    <t>（第２５表-5）</t>
  </si>
  <si>
    <t>４ ． 非 農 用 地 換 地 の 方 法</t>
    <rPh sb="4" eb="5">
      <t>ひ</t>
    </rPh>
    <rPh sb="6" eb="11">
      <t>のうようち</t>
    </rPh>
    <rPh sb="12" eb="15">
      <t>かんち</t>
    </rPh>
    <rPh sb="18" eb="19">
      <t>がた</t>
    </rPh>
    <rPh sb="20" eb="21">
      <t>ほう</t>
    </rPh>
    <phoneticPr fontId="19" type="Hiragana" alignment="distributed"/>
  </si>
  <si>
    <t>本事業によって
生ずる土地改良
施設用地</t>
    <rPh sb="0" eb="1">
      <t>ほん</t>
    </rPh>
    <rPh sb="1" eb="3">
      <t>じぎょう</t>
    </rPh>
    <rPh sb="8" eb="9">
      <t>しょう</t>
    </rPh>
    <rPh sb="11" eb="13">
      <t>とち</t>
    </rPh>
    <rPh sb="13" eb="15">
      <t>かいりょう</t>
    </rPh>
    <rPh sb="16" eb="18">
      <t>しせつ</t>
    </rPh>
    <rPh sb="18" eb="20">
      <t>ようち</t>
    </rPh>
    <phoneticPr fontId="19" type="Hiragana" alignment="distributed"/>
  </si>
  <si>
    <t>換地後</t>
    <rPh sb="0" eb="2">
      <t>かんち</t>
    </rPh>
    <rPh sb="2" eb="3">
      <t>ご</t>
    </rPh>
    <phoneticPr fontId="19" type="Hiragana" alignment="distributed"/>
  </si>
  <si>
    <t>合計</t>
    <rPh sb="0" eb="2">
      <t>ごうけい</t>
    </rPh>
    <phoneticPr fontId="19" type="Hiragana" alignment="distributed"/>
  </si>
  <si>
    <t>従前の土地
(登記簿)</t>
    <rPh sb="0" eb="2">
      <t>じゅうぜん</t>
    </rPh>
    <rPh sb="3" eb="5">
      <t>とち</t>
    </rPh>
    <rPh sb="7" eb="10">
      <t>とうきぼ</t>
    </rPh>
    <phoneticPr fontId="19" type="Hiragana" alignment="distributed"/>
  </si>
  <si>
    <t>後</t>
    <rPh sb="0" eb="1">
      <t>ご</t>
    </rPh>
    <phoneticPr fontId="19" type="Hiragana" alignment="distributed"/>
  </si>
  <si>
    <t>宅地</t>
    <rPh sb="0" eb="2">
      <t>たくち</t>
    </rPh>
    <phoneticPr fontId="19" type="Hiragana" alignment="distributed"/>
  </si>
  <si>
    <t>小計</t>
    <rPh sb="0" eb="2">
      <t>しょうけい</t>
    </rPh>
    <phoneticPr fontId="19" type="Hiragana" alignment="distributed"/>
  </si>
  <si>
    <t>土地
改良
施設</t>
    <rPh sb="0" eb="2">
      <t>とち</t>
    </rPh>
    <rPh sb="3" eb="5">
      <t>かいりょう</t>
    </rPh>
    <rPh sb="6" eb="8">
      <t>しせつ</t>
    </rPh>
    <phoneticPr fontId="19" type="Hiragana" alignment="distributed"/>
  </si>
  <si>
    <t>市　町　他</t>
    <rPh sb="0" eb="1">
      <t>し</t>
    </rPh>
    <rPh sb="2" eb="3">
      <t>まち</t>
    </rPh>
    <rPh sb="4" eb="5">
      <t>ほか</t>
    </rPh>
    <phoneticPr fontId="19" type="Hiragana" alignment="distributed"/>
  </si>
  <si>
    <t>通常事業施行地
域に含める土地
(令第1条の4()書)</t>
    <rPh sb="0" eb="2">
      <t>つうじょう</t>
    </rPh>
    <rPh sb="2" eb="4">
      <t>じぎょう</t>
    </rPh>
    <rPh sb="4" eb="6">
      <t>せこう</t>
    </rPh>
    <rPh sb="6" eb="7">
      <t>ち</t>
    </rPh>
    <rPh sb="8" eb="9">
      <t>いき</t>
    </rPh>
    <rPh sb="10" eb="11">
      <t>ふく</t>
    </rPh>
    <rPh sb="13" eb="15">
      <t>とち</t>
    </rPh>
    <rPh sb="17" eb="18">
      <t>れい</t>
    </rPh>
    <rPh sb="18" eb="19">
      <t>だい</t>
    </rPh>
    <rPh sb="20" eb="21">
      <t>じょう</t>
    </rPh>
    <rPh sb="25" eb="26">
      <t>かき</t>
    </rPh>
    <phoneticPr fontId="19" type="Hiragana" alignment="distributed"/>
  </si>
  <si>
    <t>（第２５表-2）</t>
  </si>
  <si>
    <t>※ 該 当 な し</t>
    <rPh sb="2" eb="3">
      <t>ガイ</t>
    </rPh>
    <rPh sb="4" eb="5">
      <t>トウ</t>
    </rPh>
    <phoneticPr fontId="7"/>
  </si>
  <si>
    <t>２ ． 換地区を設定する理由</t>
    <rPh sb="4" eb="6">
      <t>かんち</t>
    </rPh>
    <rPh sb="6" eb="7">
      <t>く</t>
    </rPh>
    <rPh sb="8" eb="10">
      <t>せってい</t>
    </rPh>
    <rPh sb="12" eb="14">
      <t>りゆう</t>
    </rPh>
    <phoneticPr fontId="19" type="Hiragana" alignment="distributed"/>
  </si>
  <si>
    <t>（第２５表-1）</t>
  </si>
  <si>
    <t>区画整理</t>
    <rPh sb="0" eb="2">
      <t>クカク</t>
    </rPh>
    <rPh sb="2" eb="4">
      <t>セイリ</t>
    </rPh>
    <phoneticPr fontId="7"/>
  </si>
  <si>
    <t>　　　　　　　　基本的な考え方</t>
    <rPh sb="8" eb="11">
      <t>キホンテキ</t>
    </rPh>
    <rPh sb="12" eb="13">
      <t>カンガ</t>
    </rPh>
    <rPh sb="14" eb="15">
      <t>カタ</t>
    </rPh>
    <phoneticPr fontId="7"/>
  </si>
  <si>
    <t>表層</t>
    <rPh sb="0" eb="2">
      <t>ヒョウソウ</t>
    </rPh>
    <phoneticPr fontId="7"/>
  </si>
  <si>
    <t>農地中間管理機構関連農地整備事業</t>
    <rPh sb="0" eb="2">
      <t>のうち</t>
    </rPh>
    <rPh sb="2" eb="4">
      <t>ちゅうかん</t>
    </rPh>
    <rPh sb="4" eb="6">
      <t>かんり</t>
    </rPh>
    <rPh sb="6" eb="8">
      <t>きこう</t>
    </rPh>
    <rPh sb="8" eb="10">
      <t>かんれん</t>
    </rPh>
    <rPh sb="10" eb="12">
      <t>のうち</t>
    </rPh>
    <rPh sb="12" eb="14">
      <t>せいび</t>
    </rPh>
    <rPh sb="14" eb="16">
      <t>じぎょう</t>
    </rPh>
    <phoneticPr fontId="26" type="Hiragana" alignment="distributed"/>
  </si>
  <si>
    <t>-</t>
    <phoneticPr fontId="7"/>
  </si>
  <si>
    <t>なし</t>
    <phoneticPr fontId="7"/>
  </si>
  <si>
    <t>×</t>
    <phoneticPr fontId="7"/>
  </si>
  <si>
    <t>△</t>
    <phoneticPr fontId="7"/>
  </si>
  <si>
    <t>農作業の効率化や農産物の販売額向上による農家所得の向上を図る。</t>
    <phoneticPr fontId="7"/>
  </si>
  <si>
    <t>１ 日当たり　　　計画平均　　かん水深</t>
    <rPh sb="2" eb="3">
      <t>にち</t>
    </rPh>
    <rPh sb="3" eb="4">
      <t>あた</t>
    </rPh>
    <rPh sb="9" eb="11">
      <t>けいかく</t>
    </rPh>
    <rPh sb="11" eb="13">
      <t>へいきん</t>
    </rPh>
    <rPh sb="17" eb="18">
      <t>すい</t>
    </rPh>
    <rPh sb="18" eb="19">
      <t>しん</t>
    </rPh>
    <phoneticPr fontId="4" type="Hiragana" alignment="distributed"/>
  </si>
  <si>
    <t>ｈａ 当た り 本 数</t>
    <rPh sb="3" eb="4">
      <t>あた</t>
    </rPh>
    <rPh sb="8" eb="11">
      <t>ほんすう</t>
    </rPh>
    <phoneticPr fontId="4" type="Hiragana" alignment="distributed"/>
  </si>
  <si>
    <t>ｈａ 当たり 平 均 除 礫 量</t>
    <rPh sb="3" eb="4">
      <t>あた</t>
    </rPh>
    <rPh sb="7" eb="10">
      <t>へいきん</t>
    </rPh>
    <rPh sb="11" eb="12">
      <t>じょ</t>
    </rPh>
    <rPh sb="13" eb="14">
      <t>れき</t>
    </rPh>
    <rPh sb="15" eb="16">
      <t>りょう</t>
    </rPh>
    <phoneticPr fontId="4" type="Hiragana" alignment="distributed"/>
  </si>
  <si>
    <t xml:space="preserve"> 区　分                                                                        項　目</t>
    <rPh sb="1" eb="4">
      <t>くぶん</t>
    </rPh>
    <phoneticPr fontId="4" type="Hiragana" alignment="distributed"/>
  </si>
  <si>
    <t>ha当たり標準除礫量</t>
    <rPh sb="2" eb="3">
      <t>あた</t>
    </rPh>
    <rPh sb="5" eb="9">
      <t>ひょうじゅんじょれき</t>
    </rPh>
    <rPh sb="9" eb="10">
      <t>りょう</t>
    </rPh>
    <phoneticPr fontId="4" type="Hiragana" alignment="distributed"/>
  </si>
  <si>
    <t>-</t>
    <phoneticPr fontId="7"/>
  </si>
  <si>
    <t>-</t>
    <phoneticPr fontId="7"/>
  </si>
  <si>
    <t xml:space="preserve">         　項目
 名称</t>
    <phoneticPr fontId="7"/>
  </si>
  <si>
    <t xml:space="preserve">           項　目
 名　称 </t>
    <rPh sb="11" eb="12">
      <t>こう</t>
    </rPh>
    <rPh sb="13" eb="14">
      <t>め</t>
    </rPh>
    <phoneticPr fontId="4" type="Hiragana" alignment="distributed"/>
  </si>
  <si>
    <t xml:space="preserve">                        項   目
   路線名</t>
    <rPh sb="24" eb="25">
      <t>こう</t>
    </rPh>
    <rPh sb="28" eb="29">
      <t>め</t>
    </rPh>
    <phoneticPr fontId="4" type="Hiragana" alignment="distributed"/>
  </si>
  <si>
    <t>　　　　　 項　目
　貯水池名</t>
    <rPh sb="6" eb="7">
      <t>こう</t>
    </rPh>
    <rPh sb="8" eb="9">
      <t>め</t>
    </rPh>
    <phoneticPr fontId="4" type="Hiragana" alignment="distributed"/>
  </si>
  <si>
    <t xml:space="preserve">                              項　　目
 区　　　分</t>
    <rPh sb="30" eb="31">
      <t>こう</t>
    </rPh>
    <rPh sb="33" eb="34">
      <t>め</t>
    </rPh>
    <phoneticPr fontId="4" type="Hiragana" alignment="distributed"/>
  </si>
  <si>
    <t>　　　　　　　　　　項　目
　区　分</t>
    <phoneticPr fontId="7"/>
  </si>
  <si>
    <t>　※該当なし</t>
    <rPh sb="2" eb="4">
      <t>がいとう</t>
    </rPh>
    <phoneticPr fontId="20" type="Hiragana" alignment="distributed"/>
  </si>
  <si>
    <t>事業費</t>
    <phoneticPr fontId="7"/>
  </si>
  <si>
    <t>中間管理機構</t>
    <rPh sb="0" eb="2">
      <t>チュウカン</t>
    </rPh>
    <rPh sb="2" eb="4">
      <t>カンリ</t>
    </rPh>
    <rPh sb="4" eb="6">
      <t>キコウ</t>
    </rPh>
    <phoneticPr fontId="7"/>
  </si>
  <si>
    <t>当たり所要量</t>
    <rPh sb="0" eb="1">
      <t>あた</t>
    </rPh>
    <rPh sb="3" eb="5">
      <t>しょよう</t>
    </rPh>
    <rPh sb="5" eb="6">
      <t>りょう</t>
    </rPh>
    <phoneticPr fontId="4" type="Hiragana" alignment="distributed"/>
  </si>
  <si>
    <t>１戸当たり団地数</t>
    <rPh sb="1" eb="2">
      <t>コ</t>
    </rPh>
    <rPh sb="2" eb="3">
      <t>ア</t>
    </rPh>
    <rPh sb="5" eb="7">
      <t>ダンチ</t>
    </rPh>
    <rPh sb="7" eb="8">
      <t>スウ</t>
    </rPh>
    <phoneticPr fontId="7"/>
  </si>
  <si>
    <r>
      <t>団地当</t>
    </r>
    <r>
      <rPr>
        <sz val="10"/>
        <rFont val="ＭＳ Ｐ明朝"/>
        <family val="1"/>
        <charset val="128"/>
      </rPr>
      <t>た</t>
    </r>
    <r>
      <rPr>
        <sz val="10"/>
        <rFont val="ＭＳ Ｐ明朝"/>
        <family val="1"/>
      </rPr>
      <t>り面積</t>
    </r>
    <rPh sb="0" eb="2">
      <t>ダンチ</t>
    </rPh>
    <rPh sb="2" eb="3">
      <t>アタ</t>
    </rPh>
    <rPh sb="5" eb="7">
      <t>メンセキ</t>
    </rPh>
    <phoneticPr fontId="7"/>
  </si>
  <si>
    <r>
      <t>１戸当</t>
    </r>
    <r>
      <rPr>
        <sz val="9"/>
        <rFont val="ＭＳ Ｐ明朝"/>
        <family val="1"/>
        <charset val="128"/>
      </rPr>
      <t>た</t>
    </r>
    <r>
      <rPr>
        <sz val="9"/>
        <rFont val="ＭＳ Ｐ明朝"/>
        <family val="1"/>
      </rPr>
      <t>り目標団地数</t>
    </r>
    <rPh sb="0" eb="2">
      <t>いっこ</t>
    </rPh>
    <rPh sb="2" eb="3">
      <t>あた</t>
    </rPh>
    <rPh sb="5" eb="7">
      <t>もくひょう</t>
    </rPh>
    <rPh sb="7" eb="9">
      <t>だんち</t>
    </rPh>
    <rPh sb="9" eb="10">
      <t>すう</t>
    </rPh>
    <phoneticPr fontId="19" type="Hiragana" alignment="distributed"/>
  </si>
  <si>
    <t>田</t>
    <rPh sb="0" eb="1">
      <t>タ</t>
    </rPh>
    <phoneticPr fontId="7"/>
  </si>
  <si>
    <t>畑</t>
    <rPh sb="0" eb="1">
      <t>ハタケ</t>
    </rPh>
    <phoneticPr fontId="7"/>
  </si>
  <si>
    <t>-</t>
    <phoneticPr fontId="7"/>
  </si>
  <si>
    <t>黄</t>
    <rPh sb="0" eb="1">
      <t>キ</t>
    </rPh>
    <phoneticPr fontId="7"/>
  </si>
  <si>
    <t>Lic</t>
    <phoneticPr fontId="7"/>
  </si>
  <si>
    <t>〇</t>
    <phoneticPr fontId="7"/>
  </si>
  <si>
    <t>畑</t>
    <rPh sb="0" eb="1">
      <t>ハタケ</t>
    </rPh>
    <phoneticPr fontId="7"/>
  </si>
  <si>
    <t>2.</t>
    <phoneticPr fontId="7"/>
  </si>
  <si>
    <t>令和８年度　新規採択希望</t>
    <rPh sb="0" eb="2">
      <t>れいわ</t>
    </rPh>
    <rPh sb="3" eb="5">
      <t>ねんど</t>
    </rPh>
    <rPh sb="6" eb="8">
      <t>しんき</t>
    </rPh>
    <rPh sb="8" eb="10">
      <t>さいたく</t>
    </rPh>
    <rPh sb="10" eb="12">
      <t>きぼう</t>
    </rPh>
    <phoneticPr fontId="20" type="Hiragana" alignment="distributed"/>
  </si>
  <si>
    <t>湊</t>
    <rPh sb="0" eb="1">
      <t>みなと</t>
    </rPh>
    <phoneticPr fontId="4" type="Hiragana" alignment="distributed"/>
  </si>
  <si>
    <t>みなと</t>
    <phoneticPr fontId="4" type="Hiragana" alignment="distributed"/>
  </si>
  <si>
    <t>賀茂郡南伊豆町湊、手石</t>
    <rPh sb="0" eb="2">
      <t>カモ</t>
    </rPh>
    <rPh sb="2" eb="3">
      <t>グン</t>
    </rPh>
    <rPh sb="3" eb="7">
      <t>ミナミイズチョウ</t>
    </rPh>
    <rPh sb="7" eb="8">
      <t>ミナト</t>
    </rPh>
    <rPh sb="9" eb="11">
      <t>テイシ</t>
    </rPh>
    <phoneticPr fontId="7"/>
  </si>
  <si>
    <t>南伊豆町</t>
    <rPh sb="0" eb="4">
      <t>ミナミイズチョウ</t>
    </rPh>
    <phoneticPr fontId="7"/>
  </si>
  <si>
    <t>（令和７年 12月 現在）</t>
    <rPh sb="1" eb="2">
      <t>レイ</t>
    </rPh>
    <rPh sb="2" eb="3">
      <t>カズ</t>
    </rPh>
    <rPh sb="4" eb="5">
      <t>ネン</t>
    </rPh>
    <rPh sb="5" eb="6">
      <t>ヘイネン</t>
    </rPh>
    <rPh sb="8" eb="9">
      <t>ガツ</t>
    </rPh>
    <rPh sb="10" eb="12">
      <t>ゲンザイ</t>
    </rPh>
    <phoneticPr fontId="7"/>
  </si>
  <si>
    <t>（湊地区）</t>
    <rPh sb="1" eb="2">
      <t>ミナト</t>
    </rPh>
    <rPh sb="2" eb="4">
      <t>チク</t>
    </rPh>
    <phoneticPr fontId="7"/>
  </si>
  <si>
    <t>第３章　現　　　　　　況</t>
    <phoneticPr fontId="66"/>
  </si>
  <si>
    <t>第１節　気象及び海象</t>
    <phoneticPr fontId="66"/>
  </si>
  <si>
    <t>１．一般気象</t>
    <phoneticPr fontId="66"/>
  </si>
  <si>
    <t>観 測 所 名</t>
    <rPh sb="0" eb="3">
      <t>カンソク</t>
    </rPh>
    <rPh sb="4" eb="5">
      <t>ショ</t>
    </rPh>
    <rPh sb="6" eb="7">
      <t>メイ</t>
    </rPh>
    <phoneticPr fontId="66"/>
  </si>
  <si>
    <t>石廊崎特別地域気象観測所</t>
    <rPh sb="0" eb="3">
      <t>イロウザキ</t>
    </rPh>
    <rPh sb="3" eb="5">
      <t>トクベツ</t>
    </rPh>
    <rPh sb="5" eb="7">
      <t>チイキ</t>
    </rPh>
    <rPh sb="7" eb="9">
      <t>キショウ</t>
    </rPh>
    <rPh sb="9" eb="11">
      <t>カンソク</t>
    </rPh>
    <rPh sb="11" eb="12">
      <t>ショ</t>
    </rPh>
    <phoneticPr fontId="66"/>
  </si>
  <si>
    <t>か ん が い 期</t>
    <rPh sb="8" eb="9">
      <t>キ</t>
    </rPh>
    <phoneticPr fontId="66"/>
  </si>
  <si>
    <t>非 か ん が い 期</t>
    <rPh sb="0" eb="1">
      <t>ヒ</t>
    </rPh>
    <rPh sb="10" eb="11">
      <t>キ</t>
    </rPh>
    <phoneticPr fontId="66"/>
  </si>
  <si>
    <t>計　　　　　　　　　　　　　　　又は平均</t>
    <rPh sb="0" eb="1">
      <t>ケイ</t>
    </rPh>
    <rPh sb="16" eb="17">
      <t>マタ</t>
    </rPh>
    <rPh sb="18" eb="20">
      <t>ヘイキン</t>
    </rPh>
    <phoneticPr fontId="66"/>
  </si>
  <si>
    <t>備　　　　　　　　　考</t>
    <rPh sb="0" eb="11">
      <t>ビコウ</t>
    </rPh>
    <phoneticPr fontId="66"/>
  </si>
  <si>
    <t>観 測 期 間</t>
    <rPh sb="0" eb="3">
      <t>カンソク</t>
    </rPh>
    <rPh sb="4" eb="7">
      <t>キカン</t>
    </rPh>
    <phoneticPr fontId="66"/>
  </si>
  <si>
    <t>1985 年～2019 年</t>
    <rPh sb="5" eb="6">
      <t>ネン</t>
    </rPh>
    <rPh sb="12" eb="13">
      <t>ネン</t>
    </rPh>
    <phoneticPr fontId="66"/>
  </si>
  <si>
    <t>4月　～　9月</t>
    <rPh sb="1" eb="2">
      <t>ツキ</t>
    </rPh>
    <rPh sb="6" eb="7">
      <t>ツキ</t>
    </rPh>
    <phoneticPr fontId="66"/>
  </si>
  <si>
    <t>10月　～　3月</t>
    <rPh sb="2" eb="3">
      <t>ツキ</t>
    </rPh>
    <rPh sb="7" eb="8">
      <t>ツキ</t>
    </rPh>
    <phoneticPr fontId="66"/>
  </si>
  <si>
    <t>平　均　気　温　（℃）</t>
    <rPh sb="0" eb="3">
      <t>ヘイキン</t>
    </rPh>
    <rPh sb="4" eb="7">
      <t>キオン</t>
    </rPh>
    <phoneticPr fontId="66"/>
  </si>
  <si>
    <t>21.4　℃</t>
    <phoneticPr fontId="66"/>
  </si>
  <si>
    <t>12.2℃</t>
    <phoneticPr fontId="66"/>
  </si>
  <si>
    <t>16.8　℃</t>
    <phoneticPr fontId="66"/>
  </si>
  <si>
    <t>降 水 量</t>
    <rPh sb="0" eb="1">
      <t>コウ</t>
    </rPh>
    <rPh sb="2" eb="3">
      <t>コウズイ</t>
    </rPh>
    <rPh sb="4" eb="5">
      <t>リョウ</t>
    </rPh>
    <phoneticPr fontId="66"/>
  </si>
  <si>
    <t>平　　均　（ｍｍ）</t>
    <rPh sb="0" eb="4">
      <t>ヘイキン</t>
    </rPh>
    <phoneticPr fontId="66"/>
  </si>
  <si>
    <t>基 準 年　（ｍｍ）</t>
    <rPh sb="0" eb="3">
      <t>キジュン</t>
    </rPh>
    <rPh sb="4" eb="5">
      <t>ネン</t>
    </rPh>
    <phoneticPr fontId="66"/>
  </si>
  <si>
    <t>―</t>
    <phoneticPr fontId="66"/>
  </si>
  <si>
    <t>降水日数</t>
    <rPh sb="0" eb="1">
      <t>コウ</t>
    </rPh>
    <rPh sb="1" eb="2">
      <t>コウズイ</t>
    </rPh>
    <rPh sb="2" eb="3">
      <t>ヒ</t>
    </rPh>
    <rPh sb="3" eb="4">
      <t>スウ</t>
    </rPh>
    <phoneticPr fontId="66"/>
  </si>
  <si>
    <t>平　　均　（ 日 ）</t>
    <rPh sb="0" eb="4">
      <t>ヘイキン</t>
    </rPh>
    <rPh sb="7" eb="8">
      <t>ヒ</t>
    </rPh>
    <phoneticPr fontId="66"/>
  </si>
  <si>
    <t>基 準 年　（ 日 ）</t>
    <rPh sb="0" eb="3">
      <t>キジュン</t>
    </rPh>
    <rPh sb="4" eb="5">
      <t>ネン</t>
    </rPh>
    <rPh sb="8" eb="9">
      <t>ヒ</t>
    </rPh>
    <phoneticPr fontId="66"/>
  </si>
  <si>
    <t>根　　雪　　期　　間</t>
    <rPh sb="0" eb="1">
      <t>コン</t>
    </rPh>
    <rPh sb="3" eb="4">
      <t>セツ</t>
    </rPh>
    <rPh sb="6" eb="7">
      <t>キ</t>
    </rPh>
    <rPh sb="9" eb="10">
      <t>アイダ</t>
    </rPh>
    <phoneticPr fontId="66"/>
  </si>
  <si>
    <t>　　　　　　　─月─日　～　─月─日　　　　　　　　　─日間</t>
    <rPh sb="8" eb="9">
      <t>ツキ</t>
    </rPh>
    <rPh sb="10" eb="11">
      <t>ヒ</t>
    </rPh>
    <rPh sb="15" eb="16">
      <t>ツキ</t>
    </rPh>
    <rPh sb="17" eb="18">
      <t>ヒ</t>
    </rPh>
    <rPh sb="28" eb="29">
      <t>ヒ</t>
    </rPh>
    <rPh sb="29" eb="30">
      <t>カン</t>
    </rPh>
    <phoneticPr fontId="66"/>
  </si>
  <si>
    <t>無　　霜　　期　　間</t>
    <rPh sb="0" eb="1">
      <t>ム</t>
    </rPh>
    <rPh sb="3" eb="4">
      <t>シモ</t>
    </rPh>
    <rPh sb="6" eb="7">
      <t>キ</t>
    </rPh>
    <rPh sb="9" eb="10">
      <t>アイダ</t>
    </rPh>
    <phoneticPr fontId="66"/>
  </si>
  <si>
    <t>　　　　　　　―月―日　～　―月 ―日　　　　　　　 　―日間</t>
    <rPh sb="8" eb="9">
      <t>ツキ</t>
    </rPh>
    <rPh sb="10" eb="11">
      <t>ヒ</t>
    </rPh>
    <rPh sb="15" eb="16">
      <t>ツキ</t>
    </rPh>
    <rPh sb="18" eb="19">
      <t>ヒ</t>
    </rPh>
    <rPh sb="29" eb="30">
      <t>ヒ</t>
    </rPh>
    <rPh sb="30" eb="31">
      <t>カン</t>
    </rPh>
    <phoneticPr fontId="66"/>
  </si>
  <si>
    <t>最　　多　　風　　向</t>
    <rPh sb="0" eb="1">
      <t>サイ</t>
    </rPh>
    <rPh sb="3" eb="4">
      <t>タ</t>
    </rPh>
    <rPh sb="6" eb="7">
      <t>カゼ</t>
    </rPh>
    <rPh sb="9" eb="10">
      <t>ム</t>
    </rPh>
    <phoneticPr fontId="66"/>
  </si>
  <si>
    <t>W</t>
    <phoneticPr fontId="66"/>
  </si>
  <si>
    <t>最　大　風　速
（　風　向　）</t>
    <rPh sb="0" eb="3">
      <t>サイダイ</t>
    </rPh>
    <rPh sb="4" eb="7">
      <t>フウソク</t>
    </rPh>
    <rPh sb="10" eb="11">
      <t>カゼ</t>
    </rPh>
    <rPh sb="12" eb="13">
      <t>ムカイ</t>
    </rPh>
    <phoneticPr fontId="66"/>
  </si>
  <si>
    <t>瞬 間 最 大
67.6ｍ/S(SSE)</t>
    <rPh sb="0" eb="3">
      <t>シュンカン</t>
    </rPh>
    <rPh sb="4" eb="7">
      <t>サイダイ</t>
    </rPh>
    <phoneticPr fontId="66"/>
  </si>
  <si>
    <t>　　2．特　殊　気　象</t>
    <rPh sb="4" eb="7">
      <t>トクシュ</t>
    </rPh>
    <rPh sb="8" eb="11">
      <t>キショウ</t>
    </rPh>
    <phoneticPr fontId="66"/>
  </si>
  <si>
    <t>観　測　所　名</t>
    <rPh sb="0" eb="1">
      <t>カン</t>
    </rPh>
    <rPh sb="2" eb="3">
      <t>ハカリ</t>
    </rPh>
    <rPh sb="4" eb="5">
      <t>ショ</t>
    </rPh>
    <rPh sb="6" eb="7">
      <t>メイ</t>
    </rPh>
    <phoneticPr fontId="66"/>
  </si>
  <si>
    <t>第　　1　　位</t>
    <rPh sb="0" eb="1">
      <t>ダイ</t>
    </rPh>
    <rPh sb="6" eb="7">
      <t>イ</t>
    </rPh>
    <phoneticPr fontId="66"/>
  </si>
  <si>
    <t>第　　2　　位</t>
    <rPh sb="0" eb="1">
      <t>ダイ</t>
    </rPh>
    <rPh sb="6" eb="7">
      <t>イ</t>
    </rPh>
    <phoneticPr fontId="66"/>
  </si>
  <si>
    <t>第　　3　　位</t>
    <rPh sb="0" eb="1">
      <t>ダイ</t>
    </rPh>
    <rPh sb="6" eb="7">
      <t>イ</t>
    </rPh>
    <phoneticPr fontId="66"/>
  </si>
  <si>
    <t>第　　4　　位</t>
    <rPh sb="0" eb="1">
      <t>ダイ</t>
    </rPh>
    <rPh sb="6" eb="7">
      <t>イ</t>
    </rPh>
    <phoneticPr fontId="66"/>
  </si>
  <si>
    <t>第　　5　　位</t>
    <rPh sb="0" eb="1">
      <t>ダイ</t>
    </rPh>
    <rPh sb="6" eb="7">
      <t>イ</t>
    </rPh>
    <phoneticPr fontId="66"/>
  </si>
  <si>
    <t>備考</t>
    <rPh sb="0" eb="2">
      <t>ビコウ</t>
    </rPh>
    <phoneticPr fontId="66"/>
  </si>
  <si>
    <t>観　測　期　間</t>
    <rPh sb="0" eb="1">
      <t>カン</t>
    </rPh>
    <rPh sb="2" eb="3">
      <t>ハカリ</t>
    </rPh>
    <rPh sb="4" eb="5">
      <t>キ</t>
    </rPh>
    <rPh sb="6" eb="7">
      <t>アイダ</t>
    </rPh>
    <phoneticPr fontId="66"/>
  </si>
  <si>
    <t>数　量</t>
    <rPh sb="0" eb="3">
      <t>スウリョウ</t>
    </rPh>
    <phoneticPr fontId="66"/>
  </si>
  <si>
    <t>年 月 日</t>
    <rPh sb="0" eb="1">
      <t>ネン</t>
    </rPh>
    <rPh sb="2" eb="3">
      <t>ツキ</t>
    </rPh>
    <rPh sb="4" eb="5">
      <t>ヒ</t>
    </rPh>
    <phoneticPr fontId="66"/>
  </si>
  <si>
    <t>発生
確率</t>
    <rPh sb="0" eb="2">
      <t>ハッセイ</t>
    </rPh>
    <rPh sb="3" eb="5">
      <t>カクリツ</t>
    </rPh>
    <phoneticPr fontId="66"/>
  </si>
  <si>
    <t>M.37年 ～ H.28年</t>
    <rPh sb="4" eb="5">
      <t>ネン</t>
    </rPh>
    <rPh sb="12" eb="13">
      <t>ネン</t>
    </rPh>
    <phoneticPr fontId="66"/>
  </si>
  <si>
    <t>最大日雨量  (mm)</t>
    <rPh sb="0" eb="1">
      <t>サイ</t>
    </rPh>
    <rPh sb="1" eb="2">
      <t>ダイ</t>
    </rPh>
    <rPh sb="2" eb="3">
      <t>ヒ</t>
    </rPh>
    <rPh sb="3" eb="5">
      <t>ウリョウ</t>
    </rPh>
    <phoneticPr fontId="66"/>
  </si>
  <si>
    <t>S45.9.25　　</t>
    <phoneticPr fontId="26" type="Hiragana" alignment="distributed"/>
  </si>
  <si>
    <t>1/154</t>
    <phoneticPr fontId="66"/>
  </si>
  <si>
    <t>H1.6.28</t>
    <phoneticPr fontId="26" type="Hiragana" alignment="distributed"/>
  </si>
  <si>
    <t>1/33</t>
    <phoneticPr fontId="26" type="Hiragana" alignment="distributed"/>
  </si>
  <si>
    <t>S35.6.4</t>
    <phoneticPr fontId="26" type="Hiragana" alignment="distributed"/>
  </si>
  <si>
    <t>1/16</t>
    <phoneticPr fontId="26" type="Hiragana" alignment="distributed"/>
  </si>
  <si>
    <t>S52.7.28</t>
    <phoneticPr fontId="26" type="Hiragana" alignment="distributed"/>
  </si>
  <si>
    <t>S27.7.12</t>
    <phoneticPr fontId="26" type="Hiragana" alignment="distributed"/>
  </si>
  <si>
    <t>1/14</t>
    <phoneticPr fontId="26" type="Hiragana" alignment="distributed"/>
  </si>
  <si>
    <t>最大時間雨量(mm)</t>
    <rPh sb="0" eb="2">
      <t>サイダイ</t>
    </rPh>
    <rPh sb="2" eb="4">
      <t>ジカン</t>
    </rPh>
    <rPh sb="4" eb="6">
      <t>ウリョウ</t>
    </rPh>
    <phoneticPr fontId="66"/>
  </si>
  <si>
    <t>S45.9.29</t>
    <phoneticPr fontId="26" type="Hiragana" alignment="distributed"/>
  </si>
  <si>
    <t>1/82</t>
    <phoneticPr fontId="26" type="Hiragana" alignment="distributed"/>
  </si>
  <si>
    <t>H18.2.1</t>
    <phoneticPr fontId="26" type="Hiragana" alignment="distributed"/>
  </si>
  <si>
    <t>1/49</t>
    <phoneticPr fontId="26" type="Hiragana" alignment="distributed"/>
  </si>
  <si>
    <t>S51.7.11</t>
    <phoneticPr fontId="66"/>
  </si>
  <si>
    <t>1/40</t>
    <phoneticPr fontId="26" type="Hiragana" alignment="distributed"/>
  </si>
  <si>
    <t>H5.7.5</t>
    <phoneticPr fontId="26" type="Hiragana" alignment="distributed"/>
  </si>
  <si>
    <t>1/25</t>
    <phoneticPr fontId="26" type="Hiragana" alignment="distributed"/>
  </si>
  <si>
    <t>S56.10.22</t>
    <phoneticPr fontId="26" type="Hiragana" alignment="distributed"/>
  </si>
  <si>
    <t>1/15</t>
    <phoneticPr fontId="26" type="Hiragana" alignment="distributed"/>
  </si>
  <si>
    <t>最大4時間雨量(mm)</t>
    <rPh sb="0" eb="2">
      <t>サイダイ</t>
    </rPh>
    <rPh sb="3" eb="5">
      <t>ジカン</t>
    </rPh>
    <rPh sb="5" eb="7">
      <t>ウリョウ</t>
    </rPh>
    <phoneticPr fontId="66"/>
  </si>
  <si>
    <t>S45.9.29</t>
    <phoneticPr fontId="66"/>
  </si>
  <si>
    <t>1/658</t>
    <phoneticPr fontId="26" type="Hiragana" alignment="distributed"/>
  </si>
  <si>
    <t>H17.11.6
～11.7</t>
    <phoneticPr fontId="26" type="Hiragana" alignment="distributed"/>
  </si>
  <si>
    <t>1/121</t>
    <phoneticPr fontId="26" type="Hiragana" alignment="distributed"/>
  </si>
  <si>
    <t>H1.6.16</t>
    <phoneticPr fontId="26" type="Hiragana" alignment="distributed"/>
  </si>
  <si>
    <t>1/18</t>
    <phoneticPr fontId="26" type="Hiragana" alignment="distributed"/>
  </si>
  <si>
    <t>H4.10.9</t>
    <phoneticPr fontId="26" type="Hiragana" alignment="distributed"/>
  </si>
  <si>
    <t>S57.8.17</t>
    <phoneticPr fontId="26" type="Hiragana" alignment="distributed"/>
  </si>
  <si>
    <t>1/13</t>
    <phoneticPr fontId="26" type="Hiragana" alignment="distributed"/>
  </si>
  <si>
    <t>最大連続雨量(mm)</t>
    <rPh sb="0" eb="2">
      <t>サイダイ</t>
    </rPh>
    <rPh sb="2" eb="4">
      <t>レンゾク</t>
    </rPh>
    <rPh sb="4" eb="6">
      <t>ウリョウ</t>
    </rPh>
    <phoneticPr fontId="66"/>
  </si>
  <si>
    <t>S60.6.18
～7.3</t>
    <phoneticPr fontId="26" type="Hiragana" alignment="distributed"/>
  </si>
  <si>
    <t>1/24</t>
    <phoneticPr fontId="26" type="Hiragana" alignment="distributed"/>
  </si>
  <si>
    <t>H1.6.14
～6.25</t>
    <phoneticPr fontId="26" type="Hiragana" alignment="distributed"/>
  </si>
  <si>
    <t>S63.8.9
～8.20</t>
    <phoneticPr fontId="26" type="Hiragana" alignment="distributed"/>
  </si>
  <si>
    <t>1/17</t>
    <phoneticPr fontId="26" type="Hiragana" alignment="distributed"/>
  </si>
  <si>
    <t>S59.6.7
～6.27</t>
    <phoneticPr fontId="26" type="Hiragana" alignment="distributed"/>
  </si>
  <si>
    <t>H18.8.3
～9.11</t>
    <phoneticPr fontId="26" type="Hiragana" alignment="distributed"/>
  </si>
  <si>
    <t>1/12</t>
    <phoneticPr fontId="26" type="Hiragana" alignment="distributed"/>
  </si>
  <si>
    <t>　最大連続干天日数（日）</t>
    <rPh sb="1" eb="3">
      <t>サイダイ</t>
    </rPh>
    <rPh sb="3" eb="5">
      <t>レンゾク</t>
    </rPh>
    <rPh sb="5" eb="6">
      <t>カン</t>
    </rPh>
    <rPh sb="6" eb="7">
      <t>テン</t>
    </rPh>
    <rPh sb="7" eb="8">
      <t>ヒ</t>
    </rPh>
    <rPh sb="8" eb="9">
      <t>スウ</t>
    </rPh>
    <rPh sb="10" eb="11">
      <t>ヒ</t>
    </rPh>
    <phoneticPr fontId="66"/>
  </si>
  <si>
    <t>H23.1.1
～2.7</t>
    <phoneticPr fontId="26" type="Hiragana" alignment="distributed"/>
  </si>
  <si>
    <t>1/22</t>
    <phoneticPr fontId="26" type="Hiragana" alignment="distributed"/>
  </si>
  <si>
    <t>H30.1.23
～2.28</t>
    <phoneticPr fontId="26" type="Hiragana" alignment="distributed"/>
  </si>
  <si>
    <t>1/19</t>
    <phoneticPr fontId="26" type="Hiragana" alignment="distributed"/>
  </si>
  <si>
    <t>H17.11.30
～12.31</t>
    <phoneticPr fontId="26" type="Hiragana" alignment="distributed"/>
  </si>
  <si>
    <t>1/10</t>
    <phoneticPr fontId="26" type="Hiragana" alignment="distributed"/>
  </si>
  <si>
    <t>H19.10.28
～11.27</t>
    <phoneticPr fontId="26" type="Hiragana" alignment="distributed"/>
  </si>
  <si>
    <t>1/9</t>
    <phoneticPr fontId="26" type="Hiragana" alignment="distributed"/>
  </si>
  <si>
    <t>H13.7.22
～8.20</t>
    <phoneticPr fontId="26" type="Hiragana" alignment="distributed"/>
  </si>
  <si>
    <t>1/8</t>
    <phoneticPr fontId="26" type="Hiragana" alignment="distributed"/>
  </si>
  <si>
    <t>　三日連続雨量（mm）</t>
    <rPh sb="1" eb="3">
      <t>ミッカ</t>
    </rPh>
    <rPh sb="3" eb="5">
      <t>レンゾク</t>
    </rPh>
    <rPh sb="5" eb="7">
      <t>ウリョウ</t>
    </rPh>
    <phoneticPr fontId="66"/>
  </si>
  <si>
    <t>青野３統</t>
    <rPh sb="0" eb="2">
      <t>アオノ</t>
    </rPh>
    <rPh sb="3" eb="4">
      <t>トウ</t>
    </rPh>
    <phoneticPr fontId="7"/>
  </si>
  <si>
    <t>所有権</t>
    <rPh sb="0" eb="3">
      <t>ショユウケン</t>
    </rPh>
    <phoneticPr fontId="7"/>
  </si>
  <si>
    <t>該当なし</t>
    <rPh sb="0" eb="2">
      <t>ガイトウ</t>
    </rPh>
    <phoneticPr fontId="7"/>
  </si>
  <si>
    <t>耕地面積参照</t>
    <rPh sb="0" eb="2">
      <t>コウチ</t>
    </rPh>
    <rPh sb="2" eb="4">
      <t>メンセキ</t>
    </rPh>
    <rPh sb="4" eb="6">
      <t>サンショウ</t>
    </rPh>
    <phoneticPr fontId="66"/>
  </si>
  <si>
    <t>面積（a）</t>
    <rPh sb="0" eb="2">
      <t>メンセキ</t>
    </rPh>
    <phoneticPr fontId="66"/>
  </si>
  <si>
    <t>田</t>
    <rPh sb="0" eb="1">
      <t>タ</t>
    </rPh>
    <phoneticPr fontId="66"/>
  </si>
  <si>
    <t>畑</t>
    <rPh sb="0" eb="1">
      <t>ハタケ</t>
    </rPh>
    <phoneticPr fontId="66"/>
  </si>
  <si>
    <t>樹園地</t>
    <rPh sb="0" eb="3">
      <t>ジュエンチ</t>
    </rPh>
    <phoneticPr fontId="66"/>
  </si>
  <si>
    <t>小計</t>
    <rPh sb="0" eb="2">
      <t>ショウケイ</t>
    </rPh>
    <phoneticPr fontId="66"/>
  </si>
  <si>
    <t>草地</t>
    <rPh sb="0" eb="2">
      <t>クサチ</t>
    </rPh>
    <phoneticPr fontId="66"/>
  </si>
  <si>
    <t>計</t>
    <rPh sb="0" eb="1">
      <t>ケイ</t>
    </rPh>
    <phoneticPr fontId="66"/>
  </si>
  <si>
    <t>計≒農家総戸数</t>
    <rPh sb="0" eb="1">
      <t>ケイ</t>
    </rPh>
    <rPh sb="2" eb="4">
      <t>ノウカ</t>
    </rPh>
    <rPh sb="4" eb="7">
      <t>ソウコスウ</t>
    </rPh>
    <phoneticPr fontId="66"/>
  </si>
  <si>
    <t>2015年農林業
ｾﾝｻｽ (H27)</t>
    <phoneticPr fontId="7"/>
  </si>
  <si>
    <t>　―</t>
    <phoneticPr fontId="66"/>
  </si>
  <si>
    <t xml:space="preserve">― </t>
    <phoneticPr fontId="66"/>
  </si>
  <si>
    <t>４ ． 主 要 作 物 作 付 状 況</t>
    <rPh sb="4" eb="7">
      <t>シュヨウ</t>
    </rPh>
    <rPh sb="8" eb="11">
      <t>サクモツ</t>
    </rPh>
    <rPh sb="12" eb="13">
      <t>サク</t>
    </rPh>
    <rPh sb="14" eb="15">
      <t>ヅ</t>
    </rPh>
    <rPh sb="16" eb="19">
      <t>ジョウキョウ</t>
    </rPh>
    <phoneticPr fontId="66"/>
  </si>
  <si>
    <t>令和</t>
    <rPh sb="0" eb="2">
      <t>れいわ</t>
    </rPh>
    <phoneticPr fontId="80" type="Hiragana" alignment="distributed"/>
  </si>
  <si>
    <t>年</t>
    <rPh sb="0" eb="1">
      <t>ねん</t>
    </rPh>
    <phoneticPr fontId="80" type="Hiragana" alignment="distributed"/>
  </si>
  <si>
    <t>月 現在）</t>
    <rPh sb="0" eb="1">
      <t>つき</t>
    </rPh>
    <rPh sb="2" eb="4">
      <t>げんざい</t>
    </rPh>
    <phoneticPr fontId="80" type="Hiragana" alignment="distributed"/>
  </si>
  <si>
    <t>（第７表-4）</t>
    <rPh sb="1" eb="2">
      <t>だい</t>
    </rPh>
    <rPh sb="3" eb="4">
      <t>ひょう</t>
    </rPh>
    <phoneticPr fontId="80" type="Hiragana" alignment="distributed"/>
  </si>
  <si>
    <t>市町村名</t>
    <rPh sb="0" eb="3">
      <t>しちょうそん</t>
    </rPh>
    <rPh sb="3" eb="4">
      <t>めい</t>
    </rPh>
    <phoneticPr fontId="80" type="Hiragana" alignment="distributed"/>
  </si>
  <si>
    <t>南伊豆町</t>
    <rPh sb="0" eb="3">
      <t>みなみいず</t>
    </rPh>
    <rPh sb="3" eb="4">
      <t>ちょう</t>
    </rPh>
    <phoneticPr fontId="80" type="Hiragana" alignment="distributed"/>
  </si>
  <si>
    <t>備　　　　　　　　　　考</t>
    <rPh sb="0" eb="12">
      <t>びこう</t>
    </rPh>
    <phoneticPr fontId="80" type="Hiragana" alignment="distributed"/>
  </si>
  <si>
    <t>総耕地面積</t>
    <rPh sb="0" eb="1">
      <t>そう</t>
    </rPh>
    <rPh sb="1" eb="3">
      <t>こうち</t>
    </rPh>
    <rPh sb="3" eb="5">
      <t>めんせき</t>
    </rPh>
    <phoneticPr fontId="80" type="Hiragana" alignment="distributed"/>
  </si>
  <si>
    <t>ｈａ</t>
    <phoneticPr fontId="80" type="Hiragana" alignment="distributed"/>
  </si>
  <si>
    <t>区分</t>
    <rPh sb="0" eb="2">
      <t>くぶん</t>
    </rPh>
    <phoneticPr fontId="80" type="Hiragana" alignment="distributed"/>
  </si>
  <si>
    <t>作付面積　　(ha)</t>
    <rPh sb="0" eb="1">
      <t>さく</t>
    </rPh>
    <rPh sb="1" eb="2">
      <t>づ</t>
    </rPh>
    <rPh sb="2" eb="4">
      <t>めんせき</t>
    </rPh>
    <phoneticPr fontId="80" type="Hiragana" alignment="distributed"/>
  </si>
  <si>
    <t>単位面積当り収量
kg/10a</t>
    <rPh sb="0" eb="2">
      <t>たんい</t>
    </rPh>
    <rPh sb="2" eb="4">
      <t>めんせき</t>
    </rPh>
    <rPh sb="4" eb="5">
      <t>あた</t>
    </rPh>
    <rPh sb="6" eb="8">
      <t>しゅうりょう</t>
    </rPh>
    <phoneticPr fontId="80" type="Hiragana" alignment="distributed"/>
  </si>
  <si>
    <t>作付面積</t>
    <rPh sb="0" eb="1">
      <t>さく</t>
    </rPh>
    <rPh sb="1" eb="2">
      <t>づ</t>
    </rPh>
    <rPh sb="2" eb="4">
      <t>めんせき</t>
    </rPh>
    <phoneticPr fontId="80" type="Hiragana" alignment="distributed"/>
  </si>
  <si>
    <t>単位面積</t>
    <rPh sb="0" eb="2">
      <t>たんい</t>
    </rPh>
    <rPh sb="2" eb="4">
      <t>めんせき</t>
    </rPh>
    <phoneticPr fontId="80" type="Hiragana" alignment="distributed"/>
  </si>
  <si>
    <t>作付率
　　　(%)</t>
    <rPh sb="0" eb="2">
      <t>さくつけ</t>
    </rPh>
    <rPh sb="2" eb="3">
      <t>りつ</t>
    </rPh>
    <phoneticPr fontId="80" type="Hiragana" alignment="distributed"/>
  </si>
  <si>
    <t>作物名</t>
    <rPh sb="0" eb="2">
      <t>さくもつ</t>
    </rPh>
    <rPh sb="2" eb="3">
      <t>めい</t>
    </rPh>
    <phoneticPr fontId="80" type="Hiragana" alignment="distributed"/>
  </si>
  <si>
    <t>当り収量</t>
    <rPh sb="0" eb="1">
      <t>あた</t>
    </rPh>
    <rPh sb="2" eb="4">
      <t>しゅうりょう</t>
    </rPh>
    <phoneticPr fontId="80" type="Hiragana" alignment="distributed"/>
  </si>
  <si>
    <t>田</t>
    <rPh sb="0" eb="1">
      <t>た</t>
    </rPh>
    <phoneticPr fontId="80" type="Hiragana" alignment="distributed"/>
  </si>
  <si>
    <t>表作</t>
    <rPh sb="0" eb="1">
      <t>おもて</t>
    </rPh>
    <rPh sb="1" eb="2">
      <t>さく</t>
    </rPh>
    <phoneticPr fontId="80" type="Hiragana" alignment="distributed"/>
  </si>
  <si>
    <t>水稲</t>
    <phoneticPr fontId="80" type="Hiragana" alignment="distributed"/>
  </si>
  <si>
    <t>第54次 静岡農林水産統計年報
（町全体）</t>
    <rPh sb="0" eb="1">
      <t>だい</t>
    </rPh>
    <rPh sb="3" eb="4">
      <t>じ</t>
    </rPh>
    <phoneticPr fontId="80" type="Hiragana" alignment="distributed"/>
  </si>
  <si>
    <t>裏作</t>
    <rPh sb="0" eb="2">
      <t>うらさく</t>
    </rPh>
    <phoneticPr fontId="80" type="Hiragana" alignment="distributed"/>
  </si>
  <si>
    <t>小　計</t>
    <rPh sb="0" eb="3">
      <t>しょうけい</t>
    </rPh>
    <phoneticPr fontId="80" type="Hiragana" alignment="distributed"/>
  </si>
  <si>
    <t>畑</t>
    <rPh sb="0" eb="1">
      <t>はた</t>
    </rPh>
    <phoneticPr fontId="80" type="Hiragana" alignment="distributed"/>
  </si>
  <si>
    <t>かんしょ</t>
    <phoneticPr fontId="66"/>
  </si>
  <si>
    <t>豆類</t>
    <rPh sb="0" eb="2">
      <t>マメルイ</t>
    </rPh>
    <phoneticPr fontId="66"/>
  </si>
  <si>
    <t>だいこん</t>
    <phoneticPr fontId="80" type="Hiragana" alignment="distributed"/>
  </si>
  <si>
    <t>かぶ</t>
    <phoneticPr fontId="80" type="Hiragana" alignment="distributed"/>
  </si>
  <si>
    <t>にんじん</t>
    <phoneticPr fontId="80" type="Hiragana" alignment="distributed"/>
  </si>
  <si>
    <t>その他作目</t>
    <rPh sb="2" eb="3">
      <t>タ</t>
    </rPh>
    <rPh sb="3" eb="5">
      <t>サクモク</t>
    </rPh>
    <phoneticPr fontId="66"/>
  </si>
  <si>
    <t>小計</t>
    <rPh sb="0" eb="2">
      <t>こばかり</t>
    </rPh>
    <phoneticPr fontId="80" type="Hiragana" alignment="distributed"/>
  </si>
  <si>
    <t>樹園地</t>
    <rPh sb="0" eb="1">
      <t>じゅ</t>
    </rPh>
    <rPh sb="1" eb="2">
      <t>えん</t>
    </rPh>
    <rPh sb="2" eb="3">
      <t>ち</t>
    </rPh>
    <phoneticPr fontId="80" type="Hiragana" alignment="distributed"/>
  </si>
  <si>
    <t>温州みかん(普通)</t>
    <rPh sb="0" eb="2">
      <t>うんしゅう</t>
    </rPh>
    <rPh sb="6" eb="8">
      <t>ふつう</t>
    </rPh>
    <phoneticPr fontId="80" type="Hiragana" alignment="distributed"/>
  </si>
  <si>
    <t>なつみかん</t>
    <phoneticPr fontId="80" type="Hiragana" alignment="distributed"/>
  </si>
  <si>
    <t>いよかん</t>
    <phoneticPr fontId="66"/>
  </si>
  <si>
    <t>果樹その他</t>
    <rPh sb="0" eb="2">
      <t>カジュ</t>
    </rPh>
    <rPh sb="4" eb="5">
      <t>タ</t>
    </rPh>
    <phoneticPr fontId="66"/>
  </si>
  <si>
    <t>計</t>
    <rPh sb="0" eb="1">
      <t>けい</t>
    </rPh>
    <phoneticPr fontId="80" type="Hiragana" alignment="distributed"/>
  </si>
  <si>
    <t>市町村別延作付率(%)</t>
    <rPh sb="0" eb="3">
      <t>しちょうそん</t>
    </rPh>
    <rPh sb="3" eb="4">
      <t>べつ</t>
    </rPh>
    <rPh sb="4" eb="5">
      <t>の</t>
    </rPh>
    <rPh sb="5" eb="6">
      <t>さく</t>
    </rPh>
    <rPh sb="6" eb="7">
      <t>づ</t>
    </rPh>
    <rPh sb="7" eb="8">
      <t>りつ</t>
    </rPh>
    <phoneticPr fontId="80" type="Hiragana" alignment="distributed"/>
  </si>
  <si>
    <t>　　５．　農業の動向</t>
    <rPh sb="5" eb="7">
      <t>ノウギョウ</t>
    </rPh>
    <rPh sb="8" eb="10">
      <t>ドウコウ</t>
    </rPh>
    <phoneticPr fontId="66"/>
  </si>
  <si>
    <t>（第７表-5）</t>
    <phoneticPr fontId="66"/>
  </si>
  <si>
    <t xml:space="preserve">    項目
 区分</t>
    <rPh sb="4" eb="6">
      <t>コウモク</t>
    </rPh>
    <phoneticPr fontId="66"/>
  </si>
  <si>
    <t>農　　　家</t>
    <rPh sb="0" eb="1">
      <t>ノウ</t>
    </rPh>
    <rPh sb="4" eb="5">
      <t>イエ</t>
    </rPh>
    <phoneticPr fontId="66"/>
  </si>
  <si>
    <t>土　　　地</t>
    <rPh sb="0" eb="1">
      <t>ツチ</t>
    </rPh>
    <rPh sb="4" eb="5">
      <t>チ</t>
    </rPh>
    <phoneticPr fontId="66"/>
  </si>
  <si>
    <t>主要作物</t>
    <rPh sb="0" eb="2">
      <t>シュヨウ</t>
    </rPh>
    <rPh sb="2" eb="4">
      <t>サクモツ</t>
    </rPh>
    <phoneticPr fontId="66"/>
  </si>
  <si>
    <t>大家畜</t>
    <rPh sb="0" eb="3">
      <t>ダイカチク</t>
    </rPh>
    <phoneticPr fontId="66"/>
  </si>
  <si>
    <t>動力農機具　　</t>
    <rPh sb="0" eb="1">
      <t>ドウ</t>
    </rPh>
    <rPh sb="1" eb="2">
      <t>チカラ</t>
    </rPh>
    <rPh sb="2" eb="3">
      <t>ノウ</t>
    </rPh>
    <rPh sb="3" eb="5">
      <t>キグ</t>
    </rPh>
    <phoneticPr fontId="66"/>
  </si>
  <si>
    <t>地域
指定等</t>
    <rPh sb="0" eb="1">
      <t>チ</t>
    </rPh>
    <rPh sb="1" eb="2">
      <t>イキ</t>
    </rPh>
    <phoneticPr fontId="66"/>
  </si>
  <si>
    <t>備考</t>
    <rPh sb="0" eb="1">
      <t>ビ</t>
    </rPh>
    <rPh sb="1" eb="2">
      <t>コウ</t>
    </rPh>
    <phoneticPr fontId="66"/>
  </si>
  <si>
    <t>作物名</t>
    <rPh sb="0" eb="2">
      <t>サクモツ</t>
    </rPh>
    <rPh sb="2" eb="3">
      <t>メイ</t>
    </rPh>
    <phoneticPr fontId="66"/>
  </si>
  <si>
    <t>家畜名</t>
    <rPh sb="0" eb="2">
      <t>カチク</t>
    </rPh>
    <rPh sb="2" eb="3">
      <t>メイ</t>
    </rPh>
    <phoneticPr fontId="66"/>
  </si>
  <si>
    <t>農機具名</t>
    <rPh sb="0" eb="3">
      <t>ノウキグ</t>
    </rPh>
    <rPh sb="3" eb="4">
      <t>メイ</t>
    </rPh>
    <phoneticPr fontId="66"/>
  </si>
  <si>
    <t>Ｂ</t>
    <phoneticPr fontId="66"/>
  </si>
  <si>
    <t>Ａ</t>
    <phoneticPr fontId="66"/>
  </si>
  <si>
    <t>（Ｈ22）</t>
    <phoneticPr fontId="66"/>
  </si>
  <si>
    <t>（現在）</t>
    <rPh sb="1" eb="3">
      <t>ゲンザイ</t>
    </rPh>
    <phoneticPr fontId="66"/>
  </si>
  <si>
    <t>総農家数</t>
    <rPh sb="0" eb="1">
      <t>ソウ</t>
    </rPh>
    <rPh sb="1" eb="3">
      <t>ノウカ</t>
    </rPh>
    <rPh sb="3" eb="4">
      <t>スウ</t>
    </rPh>
    <phoneticPr fontId="66"/>
  </si>
  <si>
    <t>耕地</t>
    <rPh sb="0" eb="2">
      <t>コウチ</t>
    </rPh>
    <phoneticPr fontId="66"/>
  </si>
  <si>
    <t>水稲</t>
    <rPh sb="0" eb="2">
      <t>スイトウ</t>
    </rPh>
    <phoneticPr fontId="66"/>
  </si>
  <si>
    <t>乳用牛</t>
    <rPh sb="0" eb="1">
      <t>チチ</t>
    </rPh>
    <rPh sb="1" eb="2">
      <t>ヨウ</t>
    </rPh>
    <rPh sb="2" eb="3">
      <t>ギュウ</t>
    </rPh>
    <phoneticPr fontId="66"/>
  </si>
  <si>
    <t>　Ａ：現在</t>
    <rPh sb="3" eb="5">
      <t>ゲンザイ</t>
    </rPh>
    <phoneticPr fontId="66"/>
  </si>
  <si>
    <t>　変化</t>
    <rPh sb="1" eb="3">
      <t>ヘンカ</t>
    </rPh>
    <phoneticPr fontId="66"/>
  </si>
  <si>
    <t>平成27年</t>
    <rPh sb="0" eb="2">
      <t>ヘイセイ</t>
    </rPh>
    <rPh sb="4" eb="5">
      <t>ネン</t>
    </rPh>
    <phoneticPr fontId="66"/>
  </si>
  <si>
    <t>　　の</t>
    <phoneticPr fontId="66"/>
  </si>
  <si>
    <t>専業農家数</t>
    <rPh sb="0" eb="2">
      <t>センギョウ</t>
    </rPh>
    <rPh sb="1" eb="2">
      <t>ギョウ</t>
    </rPh>
    <rPh sb="2" eb="4">
      <t>ノウカ</t>
    </rPh>
    <rPh sb="4" eb="5">
      <t>スウ</t>
    </rPh>
    <phoneticPr fontId="66"/>
  </si>
  <si>
    <t>肉用牛</t>
    <rPh sb="0" eb="1">
      <t>ニク</t>
    </rPh>
    <rPh sb="1" eb="2">
      <t>ヨウ</t>
    </rPh>
    <rPh sb="2" eb="3">
      <t>ギュウ</t>
    </rPh>
    <phoneticPr fontId="66"/>
  </si>
  <si>
    <t>（農林業ｾﾝｻｽ2015）</t>
    <rPh sb="1" eb="4">
      <t>ノウリンギョウ</t>
    </rPh>
    <phoneticPr fontId="66"/>
  </si>
  <si>
    <t>（農林業ｾﾝｻｽ2010）</t>
    <rPh sb="1" eb="4">
      <t>ノウリンギョウ</t>
    </rPh>
    <phoneticPr fontId="66"/>
  </si>
  <si>
    <t>　状況</t>
    <rPh sb="1" eb="3">
      <t>ジョウキョウ</t>
    </rPh>
    <phoneticPr fontId="66"/>
  </si>
  <si>
    <t>（　Ｃ年</t>
    <rPh sb="3" eb="4">
      <t>ドシ</t>
    </rPh>
    <phoneticPr fontId="66"/>
  </si>
  <si>
    <t>第一種兼業</t>
    <rPh sb="0" eb="1">
      <t>ダイ</t>
    </rPh>
    <rPh sb="1" eb="2">
      <t>1</t>
    </rPh>
    <rPh sb="2" eb="3">
      <t>シュ</t>
    </rPh>
    <rPh sb="3" eb="4">
      <t>ケン</t>
    </rPh>
    <rPh sb="4" eb="5">
      <t>ギョウ</t>
    </rPh>
    <phoneticPr fontId="66"/>
  </si>
  <si>
    <t>畑</t>
    <rPh sb="0" eb="1">
      <t>ハタ</t>
    </rPh>
    <phoneticPr fontId="66"/>
  </si>
  <si>
    <t>たまねぎ</t>
    <phoneticPr fontId="66"/>
  </si>
  <si>
    <t>豚</t>
    <rPh sb="0" eb="1">
      <t>ブタ</t>
    </rPh>
    <phoneticPr fontId="66"/>
  </si>
  <si>
    <t>　B：平成22年</t>
    <rPh sb="3" eb="5">
      <t>ヘイセイ</t>
    </rPh>
    <rPh sb="7" eb="8">
      <t>ネン</t>
    </rPh>
    <phoneticPr fontId="66"/>
  </si>
  <si>
    <t>　を100</t>
    <phoneticPr fontId="66"/>
  </si>
  <si>
    <t>農家数</t>
    <rPh sb="0" eb="2">
      <t>ノウカ</t>
    </rPh>
    <rPh sb="2" eb="3">
      <t>スウ</t>
    </rPh>
    <phoneticPr fontId="66"/>
  </si>
  <si>
    <t>（農林業ｾﾝｻｽ2005）</t>
    <rPh sb="1" eb="4">
      <t>ノウリンギョウ</t>
    </rPh>
    <phoneticPr fontId="66"/>
  </si>
  <si>
    <t>　とする</t>
    <phoneticPr fontId="66"/>
  </si>
  <si>
    <t>第二種兼業</t>
    <rPh sb="0" eb="1">
      <t>ダイ</t>
    </rPh>
    <rPh sb="1" eb="2">
      <t>2</t>
    </rPh>
    <rPh sb="2" eb="3">
      <t>シュ</t>
    </rPh>
    <rPh sb="3" eb="4">
      <t>ケン</t>
    </rPh>
    <rPh sb="4" eb="5">
      <t>ギョウ</t>
    </rPh>
    <phoneticPr fontId="66"/>
  </si>
  <si>
    <t>樹園地</t>
    <rPh sb="0" eb="1">
      <t>ジュ</t>
    </rPh>
    <rPh sb="1" eb="3">
      <t>エンチ</t>
    </rPh>
    <phoneticPr fontId="66"/>
  </si>
  <si>
    <t>だいこん</t>
    <phoneticPr fontId="66"/>
  </si>
  <si>
    <t>採卵鶏</t>
    <rPh sb="0" eb="2">
      <t>サイラン</t>
    </rPh>
    <rPh sb="2" eb="3">
      <t>ケイ</t>
    </rPh>
    <phoneticPr fontId="66"/>
  </si>
  <si>
    <t>　指数　）</t>
    <rPh sb="1" eb="3">
      <t>シスウ</t>
    </rPh>
    <phoneticPr fontId="66"/>
  </si>
  <si>
    <t>　C：平成17年</t>
    <rPh sb="3" eb="5">
      <t>ヘイセイ</t>
    </rPh>
    <rPh sb="7" eb="8">
      <t>ネン</t>
    </rPh>
    <phoneticPr fontId="66"/>
  </si>
  <si>
    <t>農　　　　業</t>
    <rPh sb="0" eb="1">
      <t>ノウ</t>
    </rPh>
    <rPh sb="5" eb="6">
      <t>ギョウ</t>
    </rPh>
    <phoneticPr fontId="66"/>
  </si>
  <si>
    <t>温州ミカン</t>
    <rPh sb="0" eb="2">
      <t>ウンシュウ</t>
    </rPh>
    <phoneticPr fontId="66"/>
  </si>
  <si>
    <t>従事者数</t>
    <rPh sb="0" eb="2">
      <t>ジュウジ</t>
    </rPh>
    <rPh sb="2" eb="3">
      <t>シャ</t>
    </rPh>
    <rPh sb="3" eb="4">
      <t>スウ</t>
    </rPh>
    <phoneticPr fontId="66"/>
  </si>
  <si>
    <t>変化の理由</t>
    <rPh sb="0" eb="2">
      <t>ヘンカ</t>
    </rPh>
    <rPh sb="3" eb="5">
      <t>リユウ</t>
    </rPh>
    <phoneticPr fontId="66"/>
  </si>
  <si>
    <t>社会経済の発展や農業構造の発展が進み、他産業への就労機会の増大により総農家数が減少傾向にある。</t>
    <rPh sb="0" eb="2">
      <t>シャカイ</t>
    </rPh>
    <rPh sb="2" eb="4">
      <t>ケイザイ</t>
    </rPh>
    <rPh sb="5" eb="7">
      <t>ハッテン</t>
    </rPh>
    <rPh sb="8" eb="10">
      <t>ノウギョウ</t>
    </rPh>
    <rPh sb="10" eb="12">
      <t>コウゾウ</t>
    </rPh>
    <phoneticPr fontId="66"/>
  </si>
  <si>
    <t>区画整理による、畑の増加、および
農地転用による総耕地の減少。</t>
    <rPh sb="0" eb="2">
      <t>クカク</t>
    </rPh>
    <rPh sb="2" eb="4">
      <t>セイリ</t>
    </rPh>
    <rPh sb="8" eb="9">
      <t>ハタケ</t>
    </rPh>
    <rPh sb="10" eb="12">
      <t>ゾウカ</t>
    </rPh>
    <rPh sb="17" eb="19">
      <t>ノウチ</t>
    </rPh>
    <rPh sb="24" eb="25">
      <t>ソウ</t>
    </rPh>
    <rPh sb="25" eb="27">
      <t>コウチ</t>
    </rPh>
    <phoneticPr fontId="66"/>
  </si>
  <si>
    <t>営農形態の変化</t>
    <rPh sb="0" eb="2">
      <t>エイノウ</t>
    </rPh>
    <rPh sb="2" eb="4">
      <t>ケイタイ</t>
    </rPh>
    <rPh sb="5" eb="7">
      <t>ヘンカ</t>
    </rPh>
    <phoneticPr fontId="66"/>
  </si>
  <si>
    <t>農業経営の変化による</t>
    <rPh sb="0" eb="2">
      <t>ノウギョウ</t>
    </rPh>
    <rPh sb="2" eb="4">
      <t>ケイエイ</t>
    </rPh>
    <rPh sb="5" eb="7">
      <t>ヘンカ</t>
    </rPh>
    <phoneticPr fontId="66"/>
  </si>
  <si>
    <t>第６節　　地域環境の概況</t>
    <rPh sb="0" eb="1">
      <t>ダイ</t>
    </rPh>
    <rPh sb="2" eb="3">
      <t>セツ</t>
    </rPh>
    <rPh sb="5" eb="7">
      <t>チイキ</t>
    </rPh>
    <rPh sb="7" eb="9">
      <t>カンキョウ</t>
    </rPh>
    <rPh sb="10" eb="12">
      <t>ガイキョウ</t>
    </rPh>
    <phoneticPr fontId="66"/>
  </si>
  <si>
    <t>　南伊豆町は、静岡県東部の伊豆半島の最南端に位置し、北東は下田市、北西は松崎町に面している。
　古くから観光業を中心としたサービス業が盛んで、下賀茂温泉をはじめ、太平洋岸には、弓ヶ浜・石廊崎・波勝崎を中心に、特異な海岸美が造成されている。</t>
    <rPh sb="1" eb="4">
      <t>ミナミイズ</t>
    </rPh>
    <rPh sb="4" eb="5">
      <t>マチ</t>
    </rPh>
    <rPh sb="7" eb="10">
      <t>シズオカケン</t>
    </rPh>
    <rPh sb="10" eb="12">
      <t>トウブ</t>
    </rPh>
    <rPh sb="13" eb="15">
      <t>イズ</t>
    </rPh>
    <rPh sb="15" eb="17">
      <t>ハントウ</t>
    </rPh>
    <rPh sb="18" eb="21">
      <t>サイナンタン</t>
    </rPh>
    <rPh sb="22" eb="24">
      <t>イチ</t>
    </rPh>
    <rPh sb="26" eb="28">
      <t>ホクトウ</t>
    </rPh>
    <rPh sb="29" eb="32">
      <t>シモダシ</t>
    </rPh>
    <rPh sb="33" eb="35">
      <t>ホクセイ</t>
    </rPh>
    <rPh sb="36" eb="39">
      <t>マツザキマチ</t>
    </rPh>
    <rPh sb="40" eb="41">
      <t>メン</t>
    </rPh>
    <rPh sb="48" eb="49">
      <t>フル</t>
    </rPh>
    <rPh sb="52" eb="54">
      <t>カンコウ</t>
    </rPh>
    <rPh sb="54" eb="55">
      <t>ギョウ</t>
    </rPh>
    <rPh sb="56" eb="58">
      <t>チュウシン</t>
    </rPh>
    <rPh sb="65" eb="66">
      <t>ギョウ</t>
    </rPh>
    <rPh sb="67" eb="68">
      <t>サカ</t>
    </rPh>
    <rPh sb="71" eb="72">
      <t>シモ</t>
    </rPh>
    <rPh sb="72" eb="74">
      <t>カモ</t>
    </rPh>
    <rPh sb="74" eb="76">
      <t>オンセン</t>
    </rPh>
    <rPh sb="81" eb="84">
      <t>タイヘイヨウ</t>
    </rPh>
    <rPh sb="84" eb="85">
      <t>キシ</t>
    </rPh>
    <rPh sb="88" eb="91">
      <t>ユミガハマ</t>
    </rPh>
    <rPh sb="92" eb="95">
      <t>イロウザキ</t>
    </rPh>
    <rPh sb="96" eb="98">
      <t>ハガチ</t>
    </rPh>
    <rPh sb="98" eb="99">
      <t>ザキ</t>
    </rPh>
    <rPh sb="100" eb="102">
      <t>チュウシン</t>
    </rPh>
    <rPh sb="104" eb="106">
      <t>トクイ</t>
    </rPh>
    <rPh sb="107" eb="110">
      <t>カイガンビ</t>
    </rPh>
    <rPh sb="111" eb="113">
      <t>ゾウセイ</t>
    </rPh>
    <phoneticPr fontId="66"/>
  </si>
  <si>
    <t>（中区+東区+西区+南区+北区＝計）</t>
    <phoneticPr fontId="66"/>
  </si>
  <si>
    <t>2015センサス</t>
    <phoneticPr fontId="66"/>
  </si>
  <si>
    <t>ha</t>
    <phoneticPr fontId="66"/>
  </si>
  <si>
    <t>頭数</t>
    <rPh sb="0" eb="1">
      <t>アタマ</t>
    </rPh>
    <rPh sb="1" eb="2">
      <t>カズ</t>
    </rPh>
    <phoneticPr fontId="66"/>
  </si>
  <si>
    <t>台数</t>
    <rPh sb="0" eb="2">
      <t>ダイスウ</t>
    </rPh>
    <phoneticPr fontId="66"/>
  </si>
  <si>
    <t>農業従事者</t>
    <rPh sb="0" eb="2">
      <t>ノウギョウ</t>
    </rPh>
    <rPh sb="2" eb="4">
      <t>ジュウジ</t>
    </rPh>
    <rPh sb="4" eb="5">
      <t>シャ</t>
    </rPh>
    <phoneticPr fontId="66"/>
  </si>
  <si>
    <t>温州みかん</t>
    <rPh sb="0" eb="2">
      <t>ウンシュウ</t>
    </rPh>
    <phoneticPr fontId="66"/>
  </si>
  <si>
    <t>乳用牛</t>
    <rPh sb="0" eb="1">
      <t>チチ</t>
    </rPh>
    <rPh sb="1" eb="2">
      <t>ヨウ</t>
    </rPh>
    <rPh sb="2" eb="3">
      <t>ウシ</t>
    </rPh>
    <phoneticPr fontId="66"/>
  </si>
  <si>
    <t>肉用牛</t>
    <rPh sb="0" eb="1">
      <t>ニク</t>
    </rPh>
    <rPh sb="1" eb="2">
      <t>ヨウ</t>
    </rPh>
    <rPh sb="2" eb="3">
      <t>ウシ</t>
    </rPh>
    <phoneticPr fontId="66"/>
  </si>
  <si>
    <t>動力
田植機</t>
    <rPh sb="0" eb="2">
      <t>ドウリョク</t>
    </rPh>
    <rPh sb="3" eb="5">
      <t>タウ</t>
    </rPh>
    <rPh sb="5" eb="6">
      <t>キ</t>
    </rPh>
    <phoneticPr fontId="66"/>
  </si>
  <si>
    <t>トラクター</t>
    <phoneticPr fontId="66"/>
  </si>
  <si>
    <t>コン
バイン</t>
    <phoneticPr fontId="66"/>
  </si>
  <si>
    <t>南伊豆町</t>
    <rPh sb="0" eb="3">
      <t>ミナミイズ</t>
    </rPh>
    <rPh sb="3" eb="4">
      <t>マチ</t>
    </rPh>
    <phoneticPr fontId="66"/>
  </si>
  <si>
    <t>2010センサス</t>
    <phoneticPr fontId="66"/>
  </si>
  <si>
    <t>第58次農林統計</t>
    <rPh sb="0" eb="1">
      <t>ダイ</t>
    </rPh>
    <rPh sb="3" eb="4">
      <t>ジ</t>
    </rPh>
    <rPh sb="4" eb="6">
      <t>ノウリン</t>
    </rPh>
    <rPh sb="6" eb="8">
      <t>トウケイ</t>
    </rPh>
    <phoneticPr fontId="66"/>
  </si>
  <si>
    <t>―　</t>
    <phoneticPr fontId="66"/>
  </si>
  <si>
    <t>2005センサス</t>
    <phoneticPr fontId="66"/>
  </si>
  <si>
    <t>第53次農林統計</t>
    <rPh sb="0" eb="1">
      <t>ダイ</t>
    </rPh>
    <rPh sb="3" eb="4">
      <t>ジ</t>
    </rPh>
    <rPh sb="4" eb="6">
      <t>ノウリン</t>
    </rPh>
    <rPh sb="6" eb="8">
      <t>トウケイ</t>
    </rPh>
    <phoneticPr fontId="66"/>
  </si>
  <si>
    <t>1.</t>
    <phoneticPr fontId="66"/>
  </si>
  <si>
    <t>5.(2)販売農家</t>
    <rPh sb="5" eb="7">
      <t>ハンバイ</t>
    </rPh>
    <rPh sb="7" eb="9">
      <t>ノウカ</t>
    </rPh>
    <phoneticPr fontId="66"/>
  </si>
  <si>
    <t>17.(1)イ.販売農家</t>
    <rPh sb="8" eb="10">
      <t>ハンバイ</t>
    </rPh>
    <rPh sb="10" eb="12">
      <t>ノウカ</t>
    </rPh>
    <phoneticPr fontId="66"/>
  </si>
  <si>
    <t>21.(2)販売農家;面積計</t>
    <rPh sb="6" eb="8">
      <t>ハンバイ</t>
    </rPh>
    <rPh sb="8" eb="10">
      <t>ノウカ</t>
    </rPh>
    <rPh sb="11" eb="13">
      <t>メンセキ</t>
    </rPh>
    <rPh sb="13" eb="14">
      <t>ケイ</t>
    </rPh>
    <phoneticPr fontId="66"/>
  </si>
  <si>
    <t>23.　作付面積</t>
    <rPh sb="4" eb="6">
      <t>サクツケ</t>
    </rPh>
    <rPh sb="6" eb="8">
      <t>メンセキ</t>
    </rPh>
    <phoneticPr fontId="66"/>
  </si>
  <si>
    <t>28.　飼養頭数・羽数</t>
    <rPh sb="4" eb="6">
      <t>シヨウ</t>
    </rPh>
    <rPh sb="6" eb="8">
      <t>トウスウ</t>
    </rPh>
    <rPh sb="9" eb="10">
      <t>ハネ</t>
    </rPh>
    <rPh sb="10" eb="11">
      <t>スウ</t>
    </rPh>
    <phoneticPr fontId="66"/>
  </si>
  <si>
    <t>2005を100とする指数</t>
    <rPh sb="11" eb="13">
      <t>シスウ</t>
    </rPh>
    <phoneticPr fontId="66"/>
  </si>
  <si>
    <t>水稲</t>
    <rPh sb="0" eb="2">
      <t>すいとう</t>
    </rPh>
    <phoneticPr fontId="4" type="Hiragana" alignment="distributed"/>
  </si>
  <si>
    <t>レモン</t>
    <phoneticPr fontId="7"/>
  </si>
  <si>
    <t>トマト</t>
    <phoneticPr fontId="7"/>
  </si>
  <si>
    <t>いちご</t>
    <phoneticPr fontId="7"/>
  </si>
  <si>
    <t>角屋・福島式による</t>
    <rPh sb="0" eb="2">
      <t>かどや</t>
    </rPh>
    <rPh sb="3" eb="5">
      <t>ふくしま</t>
    </rPh>
    <rPh sb="5" eb="6">
      <t>しき</t>
    </rPh>
    <phoneticPr fontId="20" type="Hiragana" alignment="distributed"/>
  </si>
  <si>
    <t>青野川</t>
    <rPh sb="0" eb="2">
      <t>アオノ</t>
    </rPh>
    <rPh sb="2" eb="3">
      <t>ガワ</t>
    </rPh>
    <phoneticPr fontId="7"/>
  </si>
  <si>
    <t>湊地区</t>
    <rPh sb="0" eb="1">
      <t>ミナト</t>
    </rPh>
    <rPh sb="1" eb="3">
      <t>チク</t>
    </rPh>
    <phoneticPr fontId="7"/>
  </si>
  <si>
    <t>鉄筋コンクリート</t>
    <rPh sb="0" eb="2">
      <t>テッキン</t>
    </rPh>
    <phoneticPr fontId="7"/>
  </si>
  <si>
    <t>70×115</t>
    <phoneticPr fontId="7"/>
  </si>
  <si>
    <t>該当なし</t>
    <phoneticPr fontId="7"/>
  </si>
  <si>
    <t>※該当なし</t>
    <phoneticPr fontId="7"/>
  </si>
  <si>
    <t>農業用用排水施設整備</t>
    <rPh sb="0" eb="3">
      <t>ノウギョウヨウ</t>
    </rPh>
    <rPh sb="3" eb="6">
      <t>ヨウハイスイ</t>
    </rPh>
    <rPh sb="6" eb="8">
      <t>シセツ</t>
    </rPh>
    <rPh sb="8" eb="10">
      <t>セイビ</t>
    </rPh>
    <phoneticPr fontId="7"/>
  </si>
  <si>
    <t>農道整備</t>
    <rPh sb="0" eb="2">
      <t>ノウドウ</t>
    </rPh>
    <rPh sb="2" eb="4">
      <t>セイビ</t>
    </rPh>
    <phoneticPr fontId="7"/>
  </si>
  <si>
    <t>暗渠排水</t>
    <rPh sb="0" eb="2">
      <t>アンキョ</t>
    </rPh>
    <rPh sb="2" eb="4">
      <t>ハイスイ</t>
    </rPh>
    <phoneticPr fontId="7"/>
  </si>
  <si>
    <t>4.</t>
    <phoneticPr fontId="7"/>
  </si>
  <si>
    <t>3.</t>
    <phoneticPr fontId="7"/>
  </si>
  <si>
    <t>5.3　ｈａ</t>
    <phoneticPr fontId="19" type="Hiragana" alignment="distributed"/>
  </si>
  <si>
    <t>Ｌ　＝　800　ｍ</t>
    <phoneticPr fontId="19" type="Hiragana" alignment="distributed"/>
  </si>
  <si>
    <t>5.</t>
    <phoneticPr fontId="7"/>
  </si>
  <si>
    <t>生産基盤付帯設備</t>
    <rPh sb="0" eb="2">
      <t>セイサン</t>
    </rPh>
    <rPh sb="2" eb="4">
      <t>キバン</t>
    </rPh>
    <rPh sb="4" eb="6">
      <t>フタイ</t>
    </rPh>
    <rPh sb="6" eb="8">
      <t>セツビ</t>
    </rPh>
    <phoneticPr fontId="7"/>
  </si>
  <si>
    <t>　本地区は、二級河川青野川の河口から上流へ１ｋｍの右岸に位置する平坦な低地水田地帯である。農地は昭和初期に５a区画に整然と整備されているが、区画は小さく用排水路は未整備のうえ、農道も狭小であることから効率的営農が困難な状況である。
　本事業により、区画整理を実施することで、営農環境を改善し、農業の効率化と安定的な農業の継続を推進していく。</t>
    <phoneticPr fontId="7"/>
  </si>
  <si>
    <t>なし</t>
    <phoneticPr fontId="7"/>
  </si>
  <si>
    <t>過去に青野川の水をポンプアップし、開水路で配水していたが、現在は使われていない。</t>
    <rPh sb="0" eb="2">
      <t>カコ</t>
    </rPh>
    <rPh sb="3" eb="5">
      <t>アオノ</t>
    </rPh>
    <rPh sb="5" eb="6">
      <t>ガワ</t>
    </rPh>
    <rPh sb="7" eb="8">
      <t>ミズ</t>
    </rPh>
    <rPh sb="17" eb="20">
      <t>カイスイロ</t>
    </rPh>
    <rPh sb="21" eb="23">
      <t>ハイスイ</t>
    </rPh>
    <rPh sb="29" eb="31">
      <t>ゲンザイ</t>
    </rPh>
    <rPh sb="32" eb="33">
      <t>ツカ</t>
    </rPh>
    <phoneticPr fontId="7"/>
  </si>
  <si>
    <t>二級河川青野川</t>
    <rPh sb="0" eb="2">
      <t>ニキュウ</t>
    </rPh>
    <rPh sb="2" eb="4">
      <t>カセン</t>
    </rPh>
    <rPh sb="4" eb="7">
      <t>アオノガワ</t>
    </rPh>
    <phoneticPr fontId="7"/>
  </si>
  <si>
    <t>計画区域の排水路は西側の山地を排水流域とし、複数の小流路から雨水の流入があり、計画区域内の土水路を通じ二級河川青野川へ排出される。</t>
    <rPh sb="0" eb="2">
      <t>ケイカク</t>
    </rPh>
    <rPh sb="2" eb="4">
      <t>クイキ</t>
    </rPh>
    <rPh sb="5" eb="8">
      <t>ハイスイロ</t>
    </rPh>
    <rPh sb="9" eb="11">
      <t>ニシガワ</t>
    </rPh>
    <rPh sb="12" eb="14">
      <t>サンチ</t>
    </rPh>
    <rPh sb="15" eb="17">
      <t>ハイスイ</t>
    </rPh>
    <rPh sb="17" eb="19">
      <t>リュウイキ</t>
    </rPh>
    <rPh sb="22" eb="24">
      <t>フクスウ</t>
    </rPh>
    <rPh sb="25" eb="26">
      <t>ショウ</t>
    </rPh>
    <rPh sb="26" eb="28">
      <t>リュウロ</t>
    </rPh>
    <rPh sb="30" eb="32">
      <t>ウスイ</t>
    </rPh>
    <rPh sb="33" eb="35">
      <t>リュウニュウ</t>
    </rPh>
    <rPh sb="39" eb="41">
      <t>ケイカク</t>
    </rPh>
    <rPh sb="41" eb="43">
      <t>クイキ</t>
    </rPh>
    <rPh sb="43" eb="44">
      <t>ナイ</t>
    </rPh>
    <rPh sb="45" eb="46">
      <t>ド</t>
    </rPh>
    <rPh sb="46" eb="48">
      <t>スイロ</t>
    </rPh>
    <rPh sb="49" eb="50">
      <t>ツウ</t>
    </rPh>
    <rPh sb="51" eb="53">
      <t>ニキュウ</t>
    </rPh>
    <rPh sb="53" eb="55">
      <t>カセン</t>
    </rPh>
    <rPh sb="55" eb="57">
      <t>アオノ</t>
    </rPh>
    <rPh sb="57" eb="58">
      <t>ガワ</t>
    </rPh>
    <rPh sb="59" eb="61">
      <t>ハイシュツ</t>
    </rPh>
    <phoneticPr fontId="7"/>
  </si>
  <si>
    <t>鉄筋Co・土</t>
    <rPh sb="0" eb="2">
      <t>テッキン</t>
    </rPh>
    <rPh sb="5" eb="6">
      <t>ツチ</t>
    </rPh>
    <phoneticPr fontId="7"/>
  </si>
  <si>
    <t>B1.0ｍ</t>
    <phoneticPr fontId="7"/>
  </si>
  <si>
    <t>排水路</t>
    <rPh sb="0" eb="3">
      <t>ハイスイロ</t>
    </rPh>
    <phoneticPr fontId="7"/>
  </si>
  <si>
    <t>不明</t>
    <rPh sb="0" eb="2">
      <t>フメイ</t>
    </rPh>
    <phoneticPr fontId="7"/>
  </si>
  <si>
    <t>区画整理に伴う改修</t>
    <rPh sb="0" eb="2">
      <t>クカク</t>
    </rPh>
    <rPh sb="2" eb="4">
      <t>セイリ</t>
    </rPh>
    <rPh sb="5" eb="6">
      <t>トモナ</t>
    </rPh>
    <rPh sb="7" eb="9">
      <t>カイシュウ</t>
    </rPh>
    <phoneticPr fontId="7"/>
  </si>
  <si>
    <t>現況農道は、幅2.0ｍで未舗装である。</t>
    <rPh sb="0" eb="2">
      <t>ゲンキョウ</t>
    </rPh>
    <rPh sb="2" eb="4">
      <t>ノウドウ</t>
    </rPh>
    <rPh sb="6" eb="7">
      <t>ハバ</t>
    </rPh>
    <rPh sb="12" eb="15">
      <t>ミホソウ</t>
    </rPh>
    <phoneticPr fontId="7"/>
  </si>
  <si>
    <t>要</t>
    <rPh sb="0" eb="1">
      <t>ヨウ</t>
    </rPh>
    <phoneticPr fontId="7"/>
  </si>
  <si>
    <t>土</t>
    <rPh sb="0" eb="1">
      <t>ツチ</t>
    </rPh>
    <phoneticPr fontId="7"/>
  </si>
  <si>
    <t>官地</t>
    <rPh sb="0" eb="2">
      <t>カンチ</t>
    </rPh>
    <phoneticPr fontId="7"/>
  </si>
  <si>
    <t>農道</t>
    <rPh sb="0" eb="2">
      <t>ノウドウ</t>
    </rPh>
    <phoneticPr fontId="7"/>
  </si>
  <si>
    <t>　担い手への集積を進めるために、ほ場の大区画化及び十分な幅員を有する支線農道等の整備により、農作業の効率化を促し、農業競争力の強化を図る。</t>
    <rPh sb="38" eb="39">
      <t>トウ</t>
    </rPh>
    <phoneticPr fontId="7"/>
  </si>
  <si>
    <t>農業を取り巻く環境は、農業従事者の高齢化と後継者不足等の諸課題により厳しい状況にある。その中で、優良な担い手と優良な農地の確保が急務である。</t>
    <rPh sb="0" eb="2">
      <t>ノウギョウ</t>
    </rPh>
    <rPh sb="3" eb="4">
      <t>ト</t>
    </rPh>
    <rPh sb="5" eb="6">
      <t>マ</t>
    </rPh>
    <rPh sb="7" eb="9">
      <t>カンキョウ</t>
    </rPh>
    <rPh sb="11" eb="13">
      <t>ノウギョウ</t>
    </rPh>
    <rPh sb="13" eb="16">
      <t>ジュウジシャ</t>
    </rPh>
    <rPh sb="17" eb="20">
      <t>コウレイカ</t>
    </rPh>
    <rPh sb="21" eb="24">
      <t>コウケイシャ</t>
    </rPh>
    <rPh sb="24" eb="26">
      <t>フソク</t>
    </rPh>
    <rPh sb="26" eb="27">
      <t>トウ</t>
    </rPh>
    <rPh sb="28" eb="31">
      <t>ショカダイ</t>
    </rPh>
    <rPh sb="34" eb="35">
      <t>キビ</t>
    </rPh>
    <rPh sb="37" eb="39">
      <t>ジョウキョウ</t>
    </rPh>
    <phoneticPr fontId="7"/>
  </si>
  <si>
    <t>ほ場の大区画化や暗渠排水整備により、将来にわたり営農を継続できる生産性の高いほ場を整備し、農作業機械化の大型化や作物転換を進め、</t>
    <rPh sb="56" eb="58">
      <t>サクモツ</t>
    </rPh>
    <rPh sb="58" eb="60">
      <t>テンカン</t>
    </rPh>
    <phoneticPr fontId="7"/>
  </si>
  <si>
    <t>畑</t>
    <rPh sb="0" eb="1">
      <t>ハタケ</t>
    </rPh>
    <phoneticPr fontId="7"/>
  </si>
  <si>
    <t>田</t>
    <rPh sb="0" eb="1">
      <t>タ</t>
    </rPh>
    <phoneticPr fontId="7"/>
  </si>
  <si>
    <t>樹園地</t>
    <rPh sb="0" eb="3">
      <t>ジュエンチ</t>
    </rPh>
    <phoneticPr fontId="7"/>
  </si>
  <si>
    <t>水稲</t>
    <rPh sb="0" eb="2">
      <t>スイトウ</t>
    </rPh>
    <phoneticPr fontId="7"/>
  </si>
  <si>
    <t>遊休農地</t>
    <rPh sb="0" eb="2">
      <t>ユウキュウ</t>
    </rPh>
    <rPh sb="2" eb="4">
      <t>ノウチ</t>
    </rPh>
    <phoneticPr fontId="7"/>
  </si>
  <si>
    <t>VP管</t>
    <rPh sb="2" eb="3">
      <t>カン</t>
    </rPh>
    <phoneticPr fontId="7"/>
  </si>
  <si>
    <t>管水路</t>
    <rPh sb="0" eb="1">
      <t>カン</t>
    </rPh>
    <rPh sb="1" eb="3">
      <t>スイロ</t>
    </rPh>
    <phoneticPr fontId="7"/>
  </si>
  <si>
    <t>湊水源井戸</t>
    <rPh sb="0" eb="1">
      <t>ミナト</t>
    </rPh>
    <rPh sb="1" eb="3">
      <t>スイゲン</t>
    </rPh>
    <rPh sb="3" eb="5">
      <t>イド</t>
    </rPh>
    <phoneticPr fontId="7"/>
  </si>
  <si>
    <t>湊水源</t>
    <rPh sb="0" eb="1">
      <t>ミナト</t>
    </rPh>
    <rPh sb="1" eb="3">
      <t>スイゲン</t>
    </rPh>
    <phoneticPr fontId="7"/>
  </si>
  <si>
    <t>防除用水</t>
    <rPh sb="0" eb="2">
      <t>ボウジョ</t>
    </rPh>
    <rPh sb="2" eb="4">
      <t>ヨウスイ</t>
    </rPh>
    <phoneticPr fontId="7"/>
  </si>
  <si>
    <t>陽水機</t>
    <rPh sb="0" eb="2">
      <t>ヨウスイ</t>
    </rPh>
    <rPh sb="2" eb="3">
      <t>キ</t>
    </rPh>
    <phoneticPr fontId="7"/>
  </si>
  <si>
    <t>該当なし</t>
    <rPh sb="0" eb="2">
      <t>ガイトウ</t>
    </rPh>
    <phoneticPr fontId="7"/>
  </si>
  <si>
    <t>水源から揚水した水をパイプライン方式で配水する。</t>
    <rPh sb="0" eb="2">
      <t>スイゲン</t>
    </rPh>
    <rPh sb="4" eb="6">
      <t>ヨウスイ</t>
    </rPh>
    <rPh sb="8" eb="9">
      <t>ミズ</t>
    </rPh>
    <rPh sb="16" eb="18">
      <t>ホウシキ</t>
    </rPh>
    <rPh sb="19" eb="21">
      <t>ハイスイ</t>
    </rPh>
    <phoneticPr fontId="7"/>
  </si>
  <si>
    <t>計画平面図参照</t>
    <rPh sb="0" eb="2">
      <t>ケイカク</t>
    </rPh>
    <rPh sb="2" eb="5">
      <t>ヘイメンズ</t>
    </rPh>
    <rPh sb="5" eb="7">
      <t>サンショウ</t>
    </rPh>
    <phoneticPr fontId="7"/>
  </si>
  <si>
    <t>二級河川青野川</t>
    <rPh sb="0" eb="2">
      <t>にきゅう</t>
    </rPh>
    <rPh sb="2" eb="4">
      <t>かせん</t>
    </rPh>
    <rPh sb="4" eb="6">
      <t>あおの</t>
    </rPh>
    <rPh sb="6" eb="7">
      <t>がわ</t>
    </rPh>
    <phoneticPr fontId="20" type="Hiragana" alignment="distributed"/>
  </si>
  <si>
    <t>時間雨量　61㎜／hr（三島測候所）</t>
    <rPh sb="12" eb="14">
      <t>みしま</t>
    </rPh>
    <rPh sb="14" eb="17">
      <t>そっこうじょ</t>
    </rPh>
    <phoneticPr fontId="20" type="Hiragana" alignment="distributed"/>
  </si>
  <si>
    <t>改修</t>
    <rPh sb="0" eb="2">
      <t>かいしゅう</t>
    </rPh>
    <phoneticPr fontId="4" type="Hiragana" alignment="distributed"/>
  </si>
  <si>
    <t>砂利舗装</t>
    <rPh sb="0" eb="2">
      <t>じゃり</t>
    </rPh>
    <rPh sb="2" eb="4">
      <t>ほそう</t>
    </rPh>
    <phoneticPr fontId="4" type="Hiragana" alignment="distributed"/>
  </si>
  <si>
    <t>道路工、用水路工、暗渠工</t>
    <rPh sb="0" eb="2">
      <t>ドウロ</t>
    </rPh>
    <rPh sb="2" eb="3">
      <t>コウ</t>
    </rPh>
    <rPh sb="4" eb="6">
      <t>ヨウスイ</t>
    </rPh>
    <rPh sb="6" eb="7">
      <t>ロ</t>
    </rPh>
    <rPh sb="7" eb="8">
      <t>コウ</t>
    </rPh>
    <rPh sb="9" eb="12">
      <t>アンキョコウ</t>
    </rPh>
    <phoneticPr fontId="7"/>
  </si>
  <si>
    <t>生産基盤付帯整備として、ほ場の周りに防風施設を設置する。</t>
    <rPh sb="0" eb="2">
      <t>セイサン</t>
    </rPh>
    <rPh sb="2" eb="4">
      <t>キバン</t>
    </rPh>
    <rPh sb="4" eb="6">
      <t>フタイ</t>
    </rPh>
    <rPh sb="6" eb="8">
      <t>セイビ</t>
    </rPh>
    <rPh sb="13" eb="14">
      <t>ジョウ</t>
    </rPh>
    <rPh sb="15" eb="16">
      <t>マワ</t>
    </rPh>
    <rPh sb="18" eb="20">
      <t>ボウフウ</t>
    </rPh>
    <rPh sb="20" eb="22">
      <t>シセツ</t>
    </rPh>
    <rPh sb="23" eb="25">
      <t>セッチ</t>
    </rPh>
    <phoneticPr fontId="7"/>
  </si>
  <si>
    <t>管路工</t>
    <rPh sb="0" eb="2">
      <t>カンロ</t>
    </rPh>
    <rPh sb="2" eb="3">
      <t>コウ</t>
    </rPh>
    <phoneticPr fontId="7"/>
  </si>
  <si>
    <t>800ｍ</t>
    <phoneticPr fontId="7"/>
  </si>
  <si>
    <t>φ75</t>
    <phoneticPr fontId="7"/>
  </si>
  <si>
    <t>排水路工</t>
    <rPh sb="0" eb="2">
      <t>ハイスイ</t>
    </rPh>
    <rPh sb="2" eb="3">
      <t>ロ</t>
    </rPh>
    <rPh sb="3" eb="4">
      <t>コウ</t>
    </rPh>
    <phoneticPr fontId="7"/>
  </si>
  <si>
    <t>638ｍ</t>
    <phoneticPr fontId="7"/>
  </si>
  <si>
    <t>B0.3～2.3</t>
    <phoneticPr fontId="7"/>
  </si>
  <si>
    <t>コンクリート製</t>
    <rPh sb="6" eb="7">
      <t>セイ</t>
    </rPh>
    <phoneticPr fontId="7"/>
  </si>
  <si>
    <t>・排水路末端の河川との接続部は、魚類等の生物の移動が可能な水域ネットワークを確保する。</t>
    <rPh sb="1" eb="4">
      <t>ハイスイロ</t>
    </rPh>
    <rPh sb="4" eb="6">
      <t>マッタン</t>
    </rPh>
    <rPh sb="7" eb="9">
      <t>カセン</t>
    </rPh>
    <rPh sb="11" eb="13">
      <t>セツゾク</t>
    </rPh>
    <rPh sb="13" eb="14">
      <t>ブ</t>
    </rPh>
    <rPh sb="16" eb="18">
      <t>ギョルイ</t>
    </rPh>
    <rPh sb="18" eb="19">
      <t>トウ</t>
    </rPh>
    <rPh sb="20" eb="22">
      <t>セイブツ</t>
    </rPh>
    <rPh sb="23" eb="25">
      <t>イドウ</t>
    </rPh>
    <rPh sb="26" eb="28">
      <t>カノウ</t>
    </rPh>
    <rPh sb="29" eb="31">
      <t>スイイキ</t>
    </rPh>
    <rPh sb="38" eb="40">
      <t>カクホ</t>
    </rPh>
    <phoneticPr fontId="7"/>
  </si>
  <si>
    <t>地球温暖化対策として、工事で使用する重機は排対型機械等を積極的に活用する。その他、以下の配慮を検討し、実施する。</t>
    <rPh sb="0" eb="2">
      <t>ちきゅう</t>
    </rPh>
    <rPh sb="2" eb="5">
      <t>おんだんか</t>
    </rPh>
    <rPh sb="5" eb="7">
      <t>たいさく</t>
    </rPh>
    <rPh sb="11" eb="13">
      <t>こうじ</t>
    </rPh>
    <rPh sb="14" eb="16">
      <t>しよう</t>
    </rPh>
    <rPh sb="18" eb="20">
      <t>じゅうき</t>
    </rPh>
    <rPh sb="21" eb="23">
      <t>はいたい</t>
    </rPh>
    <rPh sb="23" eb="24">
      <t>がた</t>
    </rPh>
    <rPh sb="24" eb="26">
      <t>きかい</t>
    </rPh>
    <rPh sb="26" eb="27">
      <t>とう</t>
    </rPh>
    <rPh sb="28" eb="31">
      <t>せっきょくてき</t>
    </rPh>
    <rPh sb="32" eb="34">
      <t>かつよう</t>
    </rPh>
    <rPh sb="39" eb="40">
      <t>ほか</t>
    </rPh>
    <rPh sb="41" eb="43">
      <t>いか</t>
    </rPh>
    <rPh sb="44" eb="46">
      <t>はいりょ</t>
    </rPh>
    <rPh sb="47" eb="49">
      <t>けんとう</t>
    </rPh>
    <rPh sb="51" eb="53">
      <t>じっし</t>
    </rPh>
    <phoneticPr fontId="19" type="Hiragana" alignment="distributed"/>
  </si>
  <si>
    <t>・農地や水路等の法面を植生する場合は、在来種による緑化を行う。</t>
    <rPh sb="1" eb="3">
      <t>ノウチ</t>
    </rPh>
    <rPh sb="4" eb="6">
      <t>スイロ</t>
    </rPh>
    <rPh sb="6" eb="7">
      <t>トウ</t>
    </rPh>
    <rPh sb="8" eb="10">
      <t>ノリメン</t>
    </rPh>
    <rPh sb="11" eb="13">
      <t>ショクセイ</t>
    </rPh>
    <rPh sb="15" eb="17">
      <t>バアイ</t>
    </rPh>
    <rPh sb="19" eb="22">
      <t>ザイライシュ</t>
    </rPh>
    <rPh sb="25" eb="27">
      <t>リョクカ</t>
    </rPh>
    <rPh sb="28" eb="29">
      <t>オコナ</t>
    </rPh>
    <phoneticPr fontId="7"/>
  </si>
  <si>
    <t>・防風施設は景観に配慮した色彩とする。</t>
    <rPh sb="1" eb="3">
      <t>ボウフウ</t>
    </rPh>
    <rPh sb="3" eb="5">
      <t>シセツ</t>
    </rPh>
    <rPh sb="6" eb="8">
      <t>ケイカン</t>
    </rPh>
    <rPh sb="9" eb="11">
      <t>ハイリョ</t>
    </rPh>
    <rPh sb="13" eb="15">
      <t>シキサイ</t>
    </rPh>
    <phoneticPr fontId="7"/>
  </si>
  <si>
    <r>
      <t>地区内に水源となる井戸を掘削し、</t>
    </r>
    <r>
      <rPr>
        <sz val="11"/>
        <rFont val="ＭＳ Ｐ明朝"/>
        <family val="1"/>
        <charset val="128"/>
      </rPr>
      <t>パイプラインで各ほ場へ圧送する。</t>
    </r>
    <rPh sb="0" eb="2">
      <t>チク</t>
    </rPh>
    <rPh sb="2" eb="3">
      <t>ナイ</t>
    </rPh>
    <rPh sb="4" eb="6">
      <t>スイゲン</t>
    </rPh>
    <rPh sb="9" eb="11">
      <t>イド</t>
    </rPh>
    <rPh sb="12" eb="14">
      <t>クッサク</t>
    </rPh>
    <rPh sb="23" eb="24">
      <t>カク</t>
    </rPh>
    <rPh sb="25" eb="26">
      <t>ジョウ</t>
    </rPh>
    <rPh sb="27" eb="29">
      <t>アッソウ</t>
    </rPh>
    <phoneticPr fontId="7"/>
  </si>
  <si>
    <t>5.3　0.1</t>
    <phoneticPr fontId="7"/>
  </si>
  <si>
    <t>計画基準年</t>
    <rPh sb="4" eb="5">
      <t>ネン</t>
    </rPh>
    <phoneticPr fontId="7"/>
  </si>
  <si>
    <t>計画排水量</t>
    <rPh sb="0" eb="2">
      <t>ケイカク</t>
    </rPh>
    <phoneticPr fontId="7"/>
  </si>
  <si>
    <t>湛水検討</t>
    <rPh sb="0" eb="1">
      <t>タン</t>
    </rPh>
    <rPh sb="1" eb="2">
      <t>ミズ</t>
    </rPh>
    <phoneticPr fontId="7"/>
  </si>
  <si>
    <t>（ｍ）</t>
    <phoneticPr fontId="4" type="Hiragana" alignment="distributed"/>
  </si>
  <si>
    <t>用水路工　Ｌ＝800ｍ　　排水路工　Ｌ＝638ｍ</t>
    <rPh sb="0" eb="2">
      <t>ヨウスイ</t>
    </rPh>
    <rPh sb="2" eb="3">
      <t>ロ</t>
    </rPh>
    <rPh sb="3" eb="4">
      <t>コウ</t>
    </rPh>
    <rPh sb="13" eb="16">
      <t>ハイスイロ</t>
    </rPh>
    <rPh sb="16" eb="17">
      <t>コウ</t>
    </rPh>
    <phoneticPr fontId="7"/>
  </si>
  <si>
    <t>計　　　画　　　概　　　要　　　図</t>
    <rPh sb="0" eb="1">
      <t>ケイ</t>
    </rPh>
    <rPh sb="4" eb="5">
      <t>ガ</t>
    </rPh>
    <rPh sb="8" eb="9">
      <t>オオムネ</t>
    </rPh>
    <rPh sb="12" eb="13">
      <t>ヨウ</t>
    </rPh>
    <rPh sb="16" eb="17">
      <t>ズ</t>
    </rPh>
    <phoneticPr fontId="66"/>
  </si>
  <si>
    <t>位　　　置　　　図</t>
    <rPh sb="0" eb="1">
      <t>クライ</t>
    </rPh>
    <rPh sb="4" eb="5">
      <t>オキ</t>
    </rPh>
    <rPh sb="8" eb="9">
      <t>ズ</t>
    </rPh>
    <phoneticPr fontId="66"/>
  </si>
  <si>
    <t>※地区の位置を◎印</t>
    <rPh sb="1" eb="3">
      <t>チク</t>
    </rPh>
    <rPh sb="4" eb="6">
      <t>イチ</t>
    </rPh>
    <rPh sb="8" eb="9">
      <t>シルシ</t>
    </rPh>
    <phoneticPr fontId="66"/>
  </si>
  <si>
    <t>　（朱色）で表示</t>
    <rPh sb="3" eb="4">
      <t>イロ</t>
    </rPh>
    <rPh sb="6" eb="8">
      <t>ヒョウジ</t>
    </rPh>
    <phoneticPr fontId="66"/>
  </si>
  <si>
    <t>　地区が所在する市</t>
    <rPh sb="4" eb="6">
      <t>ショザイ</t>
    </rPh>
    <rPh sb="8" eb="9">
      <t>シ</t>
    </rPh>
    <phoneticPr fontId="66"/>
  </si>
  <si>
    <t>　町村名を旗揚げし</t>
    <rPh sb="5" eb="7">
      <t>ハタア</t>
    </rPh>
    <phoneticPr fontId="66"/>
  </si>
  <si>
    <t>　て表示</t>
    <phoneticPr fontId="66"/>
  </si>
  <si>
    <t>凡　　　　　　　　例</t>
    <rPh sb="0" eb="1">
      <t>ボン</t>
    </rPh>
    <rPh sb="9" eb="10">
      <t>レイ</t>
    </rPh>
    <phoneticPr fontId="66"/>
  </si>
  <si>
    <t>計　　　画　　　平　　　面　　　図</t>
    <rPh sb="0" eb="1">
      <t>ケイ</t>
    </rPh>
    <rPh sb="4" eb="5">
      <t>ガ</t>
    </rPh>
    <rPh sb="8" eb="9">
      <t>タイラ</t>
    </rPh>
    <rPh sb="12" eb="13">
      <t>メン</t>
    </rPh>
    <rPh sb="16" eb="17">
      <t>ズ</t>
    </rPh>
    <phoneticPr fontId="66"/>
  </si>
  <si>
    <t>土　　地　　利　　用　　計　　画　　図</t>
    <rPh sb="0" eb="1">
      <t>ド</t>
    </rPh>
    <rPh sb="3" eb="4">
      <t>チ</t>
    </rPh>
    <rPh sb="6" eb="7">
      <t>トシ</t>
    </rPh>
    <rPh sb="9" eb="10">
      <t>ヨウ</t>
    </rPh>
    <rPh sb="12" eb="13">
      <t>ケイ</t>
    </rPh>
    <rPh sb="15" eb="16">
      <t>ガ</t>
    </rPh>
    <rPh sb="18" eb="19">
      <t>ズ</t>
    </rPh>
    <phoneticPr fontId="66"/>
  </si>
  <si>
    <t>H27国勢調査</t>
    <rPh sb="3" eb="5">
      <t>コクセイ</t>
    </rPh>
    <rPh sb="5" eb="7">
      <t>チョウサ</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</si>
</sst>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8">
    <numFmt numFmtId="6" formatCode="&quot;¥&quot;#,##0;[Red]&quot;¥&quot;\-#,##0"/>
    <numFmt numFmtId="41" formatCode="_ * #,##0_ ;_ * \-#,##0_ ;_ * &quot;-&quot;_ ;_ @_ "/>
    <numFmt numFmtId="43" formatCode="_ * #,##0.00_ ;_ * \-#,##0.00_ ;_ * &quot;-&quot;??_ ;_ @_ "/>
    <numFmt numFmtId="176" formatCode="#,##0.0_ "/>
    <numFmt numFmtId="177" formatCode="#,##0_ "/>
    <numFmt numFmtId="178" formatCode="_ * #,##0.0_ ;_ * \-#,##0.0_ ;_ * &quot;-&quot;_ ;_ @_ "/>
    <numFmt numFmtId="179" formatCode="#,##0.0\ &quot;ha&quot;"/>
    <numFmt numFmtId="180" formatCode="0.0_);[Red]\(0.0\)"/>
    <numFmt numFmtId="181" formatCode="0.0_ "/>
    <numFmt numFmtId="182" formatCode="#,##0.0_);[Red]\(#,##0.0\)"/>
    <numFmt numFmtId="183" formatCode="0.0"/>
    <numFmt numFmtId="184" formatCode="_ * #,##0.0_ ;_ * \-#,##0.0_ ;_ * &quot; &quot;_ ;_ @_ "/>
    <numFmt numFmtId="185" formatCode="_ * #,##0.0_ ;_ * \-#,##0.0_ ;_ * &quot;-&quot;?_ ;_ @_ "/>
    <numFmt numFmtId="186" formatCode="#,##0.0_ ;[Red]\-#,##0.0\ "/>
    <numFmt numFmtId="187" formatCode="_ * #,##0.0_ ;_ * \-#,##0.0_ ;_ * &quot;&quot;?_ ;_ @_ "/>
    <numFmt numFmtId="188" formatCode="_ * #,##0.0;_ * \-#,##0.0;_ * &quot;-&quot;_ ;_ @_ "/>
    <numFmt numFmtId="189" formatCode="_ * #,##0;_ * \-#,##0;_ * &quot;-&quot;_ ;_ @_ "/>
    <numFmt numFmtId="190" formatCode="_ * #,##0.0\ ;_ * \-#,##0.0\ ;_ * &quot;-&quot;_ ;_ @_ "/>
    <numFmt numFmtId="191" formatCode="#,##0_);[Red]\(#,##0\)"/>
    <numFmt numFmtId="192" formatCode="_ * #,##0_ ;_ * \-#,##0_ ;_ * &quot; &quot;_ ;_ @_ "/>
    <numFmt numFmtId="193" formatCode="#,##0;&quot;△ &quot;#,##0"/>
    <numFmt numFmtId="194" formatCode="_ * #,##0_ ;_ * \-#,##0_ ;_ * &quot;&quot;?_ ;_ @_ "/>
    <numFmt numFmtId="195" formatCode="#,##0.0;&quot;△ &quot;#,##0.0"/>
    <numFmt numFmtId="196" formatCode="#,##0.00_ "/>
    <numFmt numFmtId="197" formatCode="#,##0.0;[Red]\-#,##0.0"/>
    <numFmt numFmtId="198" formatCode="#,##0.0&quot;ha&quot;"/>
    <numFmt numFmtId="199" formatCode="#,##0&quot; 人&quot;"/>
    <numFmt numFmtId="200" formatCode="#,##0&quot; 筆&quot;"/>
    <numFmt numFmtId="201" formatCode="#,##0&quot; 戸&quot;"/>
    <numFmt numFmtId="202" formatCode="#,##0_ ;[Red]\-#,##0\ "/>
    <numFmt numFmtId="203" formatCode="0_ &quot;ha&quot;"/>
    <numFmt numFmtId="204" formatCode="#,##0_ &quot;a&quot;"/>
    <numFmt numFmtId="205" formatCode="#,##0.000_ "/>
    <numFmt numFmtId="206" formatCode="0_ "/>
    <numFmt numFmtId="207" formatCode="#,##0.0000_ "/>
    <numFmt numFmtId="208" formatCode="#,##0.0000000_ "/>
    <numFmt numFmtId="209" formatCode="#,##0.0;[Red]#,##0.0"/>
    <numFmt numFmtId="210" formatCode="#,##0&quot;ｍ&quot;"/>
    <numFmt numFmtId="211" formatCode="&quot;( &quot;0.0&quot;)&quot;"/>
    <numFmt numFmtId="212" formatCode="&quot;(&quot;0.0&quot;)&quot;"/>
    <numFmt numFmtId="213" formatCode="&quot;( &quot;####&quot;)&quot;"/>
    <numFmt numFmtId="214" formatCode="_ * #,##0.000_ ;_ * \-#,##0.000_ ;_ * &quot;-&quot;???_ ;_ @_ "/>
    <numFmt numFmtId="215" formatCode="0.00_);[Red]\(0.00\)"/>
    <numFmt numFmtId="216" formatCode="&quot;( &quot;0.000&quot;)&quot;"/>
    <numFmt numFmtId="217" formatCode="&quot;( &quot;0,000&quot;)&quot;"/>
    <numFmt numFmtId="218" formatCode="&quot;( &quot;#,###.0&quot;)&quot;"/>
    <numFmt numFmtId="219" formatCode="&quot;( &quot;###,###&quot; )&quot;"/>
    <numFmt numFmtId="220" formatCode="&quot;(   &quot;###,###&quot;  )&quot;"/>
    <numFmt numFmtId="221" formatCode="&quot;( &quot;#,###&quot;)&quot;"/>
    <numFmt numFmtId="222" formatCode="&quot;( &quot;#,###,###&quot; )&quot;"/>
    <numFmt numFmtId="223" formatCode="&quot;( &quot;###.##&quot; )&quot;"/>
    <numFmt numFmtId="224" formatCode="#,##0.00_);[Red]\(#,##0.00\)"/>
    <numFmt numFmtId="225" formatCode="&quot;(&quot;###,###.0&quot;)&quot;"/>
    <numFmt numFmtId="226" formatCode="_(&quot;$&quot;* #,##0_);_(&quot;$&quot;* \(#,##0\);_(&quot;$&quot;* &quot;-&quot;_);_(@_)"/>
    <numFmt numFmtId="227" formatCode="_ * #,##0_)&quot;￡&quot;_ ;_ * \(#,##0\)&quot;￡&quot;_ ;_ * &quot;-&quot;_)&quot;￡&quot;_ ;_ @_ "/>
    <numFmt numFmtId="228" formatCode="&quot;第&quot;#&quot;号&quot;"/>
    <numFmt numFmtId="229" formatCode="&quot;第&quot;00&quot;号内訳書&quot;"/>
    <numFmt numFmtId="230" formatCode="&quot;第&quot;#&quot;号代価表&quot;"/>
    <numFmt numFmtId="231" formatCode="\(#,##0.0_ \)"/>
    <numFmt numFmtId="232" formatCode="\(#,##0.000_ \)"/>
    <numFmt numFmtId="233" formatCode="\(#,##0.000\)\ "/>
    <numFmt numFmtId="234" formatCode="#,###"/>
    <numFmt numFmtId="235" formatCode="#,##0.0_ &quot; mm&quot;"/>
    <numFmt numFmtId="236" formatCode="#,##0.0_ &quot; 日&quot;"/>
    <numFmt numFmtId="237" formatCode="#,##0_ &quot; 日&quot;"/>
    <numFmt numFmtId="238" formatCode="0_);[Red]\(0\)"/>
    <numFmt numFmtId="239" formatCode="&quot;(&quot;###.#&quot;)&quot;"/>
    <numFmt numFmtId="240" formatCode="&quot;(&quot;###.0&quot;)&quot;"/>
  </numFmts>
  <fonts count="92">
    <font>
      <sz val="11"/>
      <name val="ＭＳ Ｐゴシック"/>
      <family val="3"/>
    </font>
    <font>
      <sz val="11"/>
      <color theme="1"/>
      <name val="ＭＳ Ｐゴシック"/>
      <family val="3"/>
      <scheme val="minor"/>
    </font>
    <font>
      <sz val="11"/>
      <name val="ＭＳ Ｐゴシック"/>
      <family val="3"/>
    </font>
    <font>
      <sz val="10"/>
      <name val="ＭＳ Ｐ明朝"/>
      <family val="1"/>
    </font>
    <font>
      <sz val="8"/>
      <color indexed="12"/>
      <name val="ＭＳ Ｐ明朝"/>
      <family val="1"/>
    </font>
    <font>
      <sz val="9"/>
      <name val="ＭＳ Ｐ明朝"/>
      <family val="1"/>
    </font>
    <font>
      <sz val="8"/>
      <name val="ＭＳ Ｐ明朝"/>
      <family val="1"/>
    </font>
    <font>
      <sz val="6"/>
      <name val="ＭＳ Ｐゴシック"/>
      <family val="3"/>
    </font>
    <font>
      <sz val="11"/>
      <name val="ＭＳ Ｐ明朝"/>
      <family val="1"/>
    </font>
    <font>
      <sz val="14"/>
      <name val="ＭＳ Ｐ明朝"/>
      <family val="1"/>
    </font>
    <font>
      <sz val="12"/>
      <name val="ＭＳ Ｐ明朝"/>
      <family val="1"/>
    </font>
    <font>
      <sz val="10.5"/>
      <name val="ＭＳ Ｐ明朝"/>
      <family val="1"/>
    </font>
    <font>
      <b/>
      <sz val="11"/>
      <name val="ＭＳ Ｐ明朝"/>
      <family val="1"/>
    </font>
    <font>
      <b/>
      <sz val="24"/>
      <name val="ＭＳ Ｐ明朝"/>
      <family val="1"/>
    </font>
    <font>
      <sz val="8"/>
      <name val="ＭＳ Ｐゴシック"/>
      <family val="3"/>
    </font>
    <font>
      <b/>
      <sz val="10"/>
      <name val="ＭＳ Ｐ明朝"/>
      <family val="1"/>
    </font>
    <font>
      <sz val="7"/>
      <name val="ＭＳ Ｐ明朝"/>
      <family val="1"/>
    </font>
    <font>
      <b/>
      <sz val="9"/>
      <name val="ＭＳ Ｐ明朝"/>
      <family val="1"/>
    </font>
    <font>
      <sz val="6"/>
      <name val="ＭＳ Ｐ明朝"/>
      <family val="1"/>
    </font>
    <font>
      <sz val="7"/>
      <color indexed="12"/>
      <name val="ＭＳ Ｐ明朝"/>
      <family val="1"/>
    </font>
    <font>
      <sz val="6"/>
      <color indexed="12"/>
      <name val="ＭＳ Ｐ明朝"/>
      <family val="1"/>
    </font>
    <font>
      <vertAlign val="superscript"/>
      <sz val="10"/>
      <name val="ＭＳ Ｐ明朝"/>
      <family val="1"/>
      <charset val="128"/>
    </font>
    <font>
      <sz val="10"/>
      <name val="ＭＳ Ｐ明朝"/>
      <family val="1"/>
      <charset val="128"/>
    </font>
    <font>
      <sz val="9"/>
      <color indexed="81"/>
      <name val="ＭＳ Ｐゴシック"/>
      <family val="3"/>
      <charset val="128"/>
    </font>
    <font>
      <sz val="11"/>
      <name val="ＭＳ Ｐゴシック"/>
      <family val="3"/>
      <charset val="128"/>
    </font>
    <font>
      <sz val="9"/>
      <color indexed="81"/>
      <name val="MS P ゴシック"/>
      <family val="3"/>
      <charset val="128"/>
    </font>
    <font>
      <sz val="6"/>
      <color indexed="12"/>
      <name val="ＭＳ Ｐ明朝"/>
      <family val="1"/>
      <charset val="128"/>
    </font>
    <font>
      <b/>
      <sz val="11"/>
      <name val="ＭＳ Ｐ明朝"/>
      <family val="1"/>
      <charset val="128"/>
    </font>
    <font>
      <sz val="26"/>
      <name val="ＭＳ Ｐ明朝"/>
      <family val="1"/>
      <charset val="128"/>
    </font>
    <font>
      <sz val="11"/>
      <color theme="1"/>
      <name val="ＭＳ Ｐゴシック"/>
      <family val="3"/>
      <charset val="128"/>
      <scheme val="minor"/>
    </font>
    <font>
      <sz val="6"/>
      <name val="ＭＳ Ｐ明朝"/>
      <family val="1"/>
      <charset val="128"/>
    </font>
    <font>
      <sz val="10.5"/>
      <name val="ＭＳ 明朝"/>
      <family val="1"/>
      <charset val="128"/>
    </font>
    <font>
      <sz val="9.6"/>
      <name val="ＭＳ 明朝"/>
      <family val="1"/>
      <charset val="128"/>
    </font>
    <font>
      <b/>
      <sz val="9.6"/>
      <name val="ＭＳ 明朝"/>
      <family val="1"/>
      <charset val="128"/>
    </font>
    <font>
      <sz val="10"/>
      <name val="ＭＳ 明朝"/>
      <family val="1"/>
      <charset val="128"/>
    </font>
    <font>
      <sz val="10.8"/>
      <name val="ＭＳ 明朝"/>
      <family val="1"/>
      <charset val="128"/>
    </font>
    <font>
      <sz val="10.3"/>
      <name val="ＭＳ 明朝"/>
      <family val="1"/>
      <charset val="128"/>
    </font>
    <font>
      <sz val="11"/>
      <name val="ＭＳ 明朝"/>
      <family val="1"/>
      <charset val="128"/>
    </font>
    <font>
      <b/>
      <sz val="10.3"/>
      <name val="ＭＳ 明朝"/>
      <family val="1"/>
      <charset val="128"/>
    </font>
    <font>
      <sz val="12"/>
      <name val="ＭＳ 明朝"/>
      <family val="1"/>
      <charset val="128"/>
    </font>
    <font>
      <b/>
      <sz val="10.8"/>
      <name val="ＭＳ 明朝"/>
      <family val="1"/>
      <charset val="128"/>
    </font>
    <font>
      <sz val="14"/>
      <name val="ＭＳ 明朝"/>
      <family val="1"/>
      <charset val="128"/>
    </font>
    <font>
      <sz val="12"/>
      <name val="ＭＳ ゴシック"/>
      <family val="3"/>
      <charset val="128"/>
    </font>
    <font>
      <sz val="11"/>
      <name val="ＭＳ ゴシック"/>
      <family val="3"/>
      <charset val="128"/>
    </font>
    <font>
      <sz val="10"/>
      <color indexed="8"/>
      <name val="Arial"/>
      <family val="2"/>
    </font>
    <font>
      <b/>
      <sz val="12"/>
      <name val="Arial"/>
      <family val="2"/>
    </font>
    <font>
      <sz val="10"/>
      <name val="Arial"/>
      <family val="2"/>
    </font>
    <font>
      <sz val="12"/>
      <name val="Arial"/>
      <family val="2"/>
    </font>
    <font>
      <sz val="8"/>
      <name val="Arial"/>
      <family val="2"/>
    </font>
    <font>
      <sz val="12"/>
      <color indexed="8"/>
      <name val="ＭＳ Ｐゴシック"/>
      <family val="3"/>
      <charset val="128"/>
    </font>
    <font>
      <sz val="12"/>
      <color indexed="18"/>
      <name val="ＭＳ Ｐゴシック"/>
      <family val="3"/>
      <charset val="128"/>
    </font>
    <font>
      <sz val="9"/>
      <name val="Times New Roman"/>
      <family val="1"/>
    </font>
    <font>
      <sz val="10"/>
      <name val="ＭＳ ゴシック"/>
      <family val="3"/>
      <charset val="128"/>
    </font>
    <font>
      <sz val="11"/>
      <name val="明朝"/>
      <family val="1"/>
      <charset val="128"/>
    </font>
    <font>
      <sz val="8"/>
      <color indexed="16"/>
      <name val="Century Schoolbook"/>
      <family val="1"/>
    </font>
    <font>
      <b/>
      <i/>
      <sz val="10"/>
      <name val="Times New Roman"/>
      <family val="1"/>
    </font>
    <font>
      <b/>
      <sz val="11"/>
      <name val="Helv"/>
      <family val="2"/>
    </font>
    <font>
      <b/>
      <sz val="9"/>
      <name val="Times New Roman"/>
      <family val="1"/>
    </font>
    <font>
      <sz val="10.5"/>
      <color indexed="17"/>
      <name val="ＭＳ 明朝"/>
      <family val="1"/>
      <charset val="128"/>
    </font>
    <font>
      <b/>
      <sz val="10"/>
      <name val="ＭＳ 明朝"/>
      <family val="1"/>
      <charset val="128"/>
    </font>
    <font>
      <sz val="12"/>
      <name val="System"/>
      <charset val="128"/>
    </font>
    <font>
      <sz val="10"/>
      <name val="明朝"/>
      <family val="1"/>
      <charset val="128"/>
    </font>
    <font>
      <sz val="14"/>
      <name val="ＭＳ ゴシック"/>
      <family val="3"/>
      <charset val="128"/>
    </font>
    <font>
      <sz val="9"/>
      <name val="明朝"/>
      <family val="1"/>
      <charset val="128"/>
    </font>
    <font>
      <b/>
      <sz val="11"/>
      <name val="明朝"/>
      <family val="1"/>
      <charset val="128"/>
    </font>
    <font>
      <strike/>
      <sz val="10"/>
      <name val="ＭＳ Ｐ明朝"/>
      <family val="1"/>
      <charset val="128"/>
    </font>
    <font>
      <sz val="6"/>
      <name val="ＭＳ Ｐゴシック"/>
      <family val="3"/>
      <charset val="128"/>
    </font>
    <font>
      <sz val="11"/>
      <name val="ＭＳ Ｐ明朝"/>
      <family val="1"/>
      <charset val="128"/>
    </font>
    <font>
      <sz val="8"/>
      <name val="ＭＳ Ｐ明朝"/>
      <family val="1"/>
      <charset val="128"/>
    </font>
    <font>
      <b/>
      <sz val="9"/>
      <color indexed="81"/>
      <name val="MS P ゴシック"/>
      <family val="3"/>
      <charset val="128"/>
    </font>
    <font>
      <sz val="9"/>
      <name val="ＭＳ Ｐ明朝"/>
      <family val="1"/>
      <charset val="128"/>
    </font>
    <font>
      <sz val="12"/>
      <name val="ＭＳ Ｐ明朝"/>
      <family val="1"/>
      <charset val="128"/>
    </font>
    <font>
      <b/>
      <sz val="10"/>
      <name val="ＭＳ Ｐ明朝"/>
      <family val="1"/>
      <charset val="128"/>
    </font>
    <font>
      <sz val="7"/>
      <name val="ＭＳ Ｐ明朝"/>
      <family val="1"/>
      <charset val="128"/>
    </font>
    <font>
      <sz val="10.5"/>
      <name val="ＭＳ Ｐ明朝"/>
      <family val="1"/>
      <charset val="128"/>
    </font>
    <font>
      <sz val="36"/>
      <name val="ＭＳ Ｐ明朝"/>
      <family val="1"/>
      <charset val="128"/>
    </font>
    <font>
      <sz val="20"/>
      <name val="ＭＳ Ｐ明朝"/>
      <family val="1"/>
      <charset val="128"/>
    </font>
    <font>
      <sz val="18"/>
      <name val="ＭＳ Ｐ明朝"/>
      <family val="1"/>
      <charset val="128"/>
    </font>
    <font>
      <sz val="14"/>
      <name val="ＭＳ Ｐ明朝"/>
      <family val="1"/>
      <charset val="128"/>
    </font>
    <font>
      <sz val="16"/>
      <name val="ＭＳ Ｐ明朝"/>
      <family val="1"/>
      <charset val="128"/>
    </font>
    <font>
      <sz val="8"/>
      <color indexed="12"/>
      <name val="ＭＳ Ｐ明朝"/>
      <family val="1"/>
      <charset val="128"/>
    </font>
    <font>
      <b/>
      <sz val="14"/>
      <name val="ＭＳ Ｐ明朝"/>
      <family val="1"/>
      <charset val="128"/>
    </font>
    <font>
      <b/>
      <sz val="9"/>
      <name val="ＭＳ Ｐ明朝"/>
      <family val="1"/>
      <charset val="128"/>
    </font>
    <font>
      <sz val="10"/>
      <name val="ＭＳ 明朝"/>
      <family val="1"/>
    </font>
    <font>
      <sz val="8.5"/>
      <name val="ＭＳ Ｐ明朝"/>
      <family val="1"/>
      <charset val="128"/>
    </font>
    <font>
      <sz val="5"/>
      <name val="ＭＳ Ｐ明朝"/>
      <family val="1"/>
      <charset val="128"/>
    </font>
    <font>
      <sz val="20"/>
      <name val="ＭＳ Ｐ明朝"/>
      <family val="1"/>
    </font>
    <font>
      <b/>
      <sz val="11"/>
      <name val="ＭＳ Ｐゴシック"/>
      <family val="3"/>
      <charset val="128"/>
    </font>
    <font>
      <b/>
      <sz val="11"/>
      <name val="ＭＳ 明朝"/>
      <family val="1"/>
      <charset val="128"/>
    </font>
    <font>
      <b/>
      <sz val="11"/>
      <color indexed="10"/>
      <name val="ＭＳ Ｐ明朝"/>
      <family val="1"/>
      <charset val="128"/>
    </font>
    <font>
      <sz val="10"/>
      <color rgb="FFFF0000"/>
      <name val="ＭＳ Ｐ明朝"/>
      <family val="1"/>
    </font>
    <font>
      <sz val="10"/>
      <color rgb="FFFF0000"/>
      <name val="ＭＳ Ｐ明朝"/>
      <family val="1"/>
      <charset val="128"/>
    </font>
  </fonts>
  <fills count="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theme="0"/>
        <bgColor indexed="64"/>
      </patternFill>
    </fill>
    <fill>
      <patternFill patternType="solid">
        <fgColor indexed="27"/>
        <bgColor indexed="41"/>
      </patternFill>
    </fill>
    <fill>
      <patternFill patternType="solid">
        <fgColor indexed="50"/>
        <bgColor indexed="64"/>
      </patternFill>
    </fill>
  </fills>
  <borders count="243">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auto="1"/>
      </left>
      <right/>
      <top style="thin">
        <color auto="1"/>
      </top>
      <bottom style="thin">
        <color auto="1"/>
      </bottom>
      <diagonal/>
    </border>
    <border>
      <left style="thin">
        <color indexed="64"/>
      </left>
      <right/>
      <top/>
      <bottom/>
      <diagonal/>
    </border>
    <border>
      <left/>
      <right/>
      <top style="thin">
        <color indexed="64"/>
      </top>
      <bottom style="thin">
        <color indexed="64"/>
      </bottom>
      <diagonal/>
    </border>
    <border>
      <left/>
      <right style="thin">
        <color indexed="64"/>
      </right>
      <top/>
      <bottom/>
      <diagonal/>
    </border>
    <border diagonalDown="1">
      <left style="thin">
        <color indexed="64"/>
      </left>
      <right/>
      <top style="thin">
        <color indexed="64"/>
      </top>
      <bottom/>
      <diagonal style="hair">
        <color indexed="64"/>
      </diagonal>
    </border>
    <border diagonalDown="1">
      <left style="thin">
        <color indexed="64"/>
      </left>
      <right/>
      <top/>
      <bottom style="thin">
        <color indexed="64"/>
      </bottom>
      <diagonal style="hair">
        <color indexed="64"/>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diagonalDown="1">
      <left/>
      <right/>
      <top style="thin">
        <color indexed="64"/>
      </top>
      <bottom/>
      <diagonal style="hair">
        <color indexed="64"/>
      </diagonal>
    </border>
    <border diagonalDown="1">
      <left/>
      <right/>
      <top/>
      <bottom style="thin">
        <color indexed="64"/>
      </bottom>
      <diagonal style="hair">
        <color indexed="64"/>
      </diagonal>
    </border>
    <border>
      <left/>
      <right/>
      <top style="thin">
        <color indexed="64"/>
      </top>
      <bottom style="hair">
        <color indexed="64"/>
      </bottom>
      <diagonal/>
    </border>
    <border diagonalDown="1">
      <left/>
      <right style="thin">
        <color indexed="64"/>
      </right>
      <top style="thin">
        <color indexed="64"/>
      </top>
      <bottom/>
      <diagonal style="hair">
        <color indexed="64"/>
      </diagonal>
    </border>
    <border diagonalDown="1">
      <left/>
      <right style="thin">
        <color indexed="64"/>
      </right>
      <top/>
      <bottom style="thin">
        <color indexed="64"/>
      </bottom>
      <diagonal style="hair">
        <color indexed="64"/>
      </diagonal>
    </border>
    <border>
      <left/>
      <right style="thin">
        <color indexed="64"/>
      </right>
      <top style="thin">
        <color indexed="64"/>
      </top>
      <bottom style="hair">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diagonalDown="1">
      <left style="thin">
        <color indexed="64"/>
      </left>
      <right/>
      <top/>
      <bottom/>
      <diagonal style="hair">
        <color indexed="64"/>
      </diagonal>
    </border>
    <border>
      <left/>
      <right/>
      <top/>
      <bottom style="dotted">
        <color indexed="64"/>
      </bottom>
      <diagonal/>
    </border>
    <border>
      <left/>
      <right/>
      <top style="dotted">
        <color indexed="64"/>
      </top>
      <bottom style="dotted">
        <color indexed="64"/>
      </bottom>
      <diagonal/>
    </border>
    <border diagonalDown="1">
      <left/>
      <right/>
      <top/>
      <bottom/>
      <diagonal style="hair">
        <color indexed="64"/>
      </diagonal>
    </border>
    <border diagonalDown="1">
      <left/>
      <right style="thin">
        <color indexed="64"/>
      </right>
      <top/>
      <bottom/>
      <diagonal style="hair">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hair">
        <color indexed="64"/>
      </top>
      <bottom/>
      <diagonal/>
    </border>
    <border>
      <left/>
      <right/>
      <top style="medium">
        <color indexed="64"/>
      </top>
      <bottom/>
      <diagonal/>
    </border>
    <border>
      <left/>
      <right/>
      <top/>
      <bottom style="medium">
        <color indexed="64"/>
      </bottom>
      <diagonal/>
    </border>
    <border>
      <left/>
      <right/>
      <top style="thin">
        <color indexed="64"/>
      </top>
      <bottom style="medium">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hair">
        <color indexed="64"/>
      </top>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hair">
        <color indexed="64"/>
      </left>
      <right/>
      <top/>
      <bottom/>
      <diagonal/>
    </border>
    <border>
      <left style="hair">
        <color indexed="64"/>
      </left>
      <right/>
      <top style="thin">
        <color indexed="64"/>
      </top>
      <bottom/>
      <diagonal/>
    </border>
    <border>
      <left style="hair">
        <color indexed="64"/>
      </left>
      <right/>
      <top style="hair">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hair">
        <color indexed="64"/>
      </right>
      <top style="hair">
        <color indexed="64"/>
      </top>
      <bottom style="thin">
        <color indexed="64"/>
      </bottom>
      <diagonal/>
    </border>
    <border>
      <left/>
      <right style="hair">
        <color indexed="64"/>
      </right>
      <top/>
      <bottom/>
      <diagonal/>
    </border>
    <border>
      <left/>
      <right style="hair">
        <color indexed="64"/>
      </right>
      <top style="thin">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bottom style="thin">
        <color indexed="64"/>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hair">
        <color indexed="64"/>
      </left>
      <right/>
      <top/>
      <bottom style="hair">
        <color indexed="64"/>
      </bottom>
      <diagonal/>
    </border>
    <border>
      <left style="hair">
        <color indexed="64"/>
      </left>
      <right style="hair">
        <color indexed="64"/>
      </right>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dashed">
        <color indexed="64"/>
      </bottom>
      <diagonal/>
    </border>
    <border>
      <left style="medium">
        <color indexed="64"/>
      </left>
      <right/>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right/>
      <top style="medium">
        <color indexed="64"/>
      </top>
      <bottom style="thin">
        <color indexed="64"/>
      </bottom>
      <diagonal/>
    </border>
    <border>
      <left/>
      <right/>
      <top style="thin">
        <color indexed="64"/>
      </top>
      <bottom style="dashed">
        <color indexed="64"/>
      </bottom>
      <diagonal/>
    </border>
    <border>
      <left style="dashed">
        <color indexed="64"/>
      </left>
      <right style="dashed">
        <color indexed="64"/>
      </right>
      <top/>
      <bottom/>
      <diagonal/>
    </border>
    <border>
      <left style="dashed">
        <color indexed="64"/>
      </left>
      <right style="dashed">
        <color indexed="64"/>
      </right>
      <top/>
      <bottom style="thin">
        <color indexed="64"/>
      </bottom>
      <diagonal/>
    </border>
    <border>
      <left style="dashed">
        <color indexed="64"/>
      </left>
      <right style="dashed">
        <color indexed="64"/>
      </right>
      <top style="thin">
        <color indexed="64"/>
      </top>
      <bottom style="hair">
        <color indexed="64"/>
      </bottom>
      <diagonal/>
    </border>
    <border>
      <left style="dashed">
        <color indexed="64"/>
      </left>
      <right style="dashed">
        <color indexed="64"/>
      </right>
      <top style="hair">
        <color indexed="64"/>
      </top>
      <bottom style="hair">
        <color indexed="64"/>
      </bottom>
      <diagonal/>
    </border>
    <border>
      <left style="dashed">
        <color indexed="64"/>
      </left>
      <right style="dashed">
        <color indexed="64"/>
      </right>
      <top style="hair">
        <color indexed="64"/>
      </top>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dashed">
        <color indexed="64"/>
      </bottom>
      <diagonal/>
    </border>
    <border>
      <left style="dashed">
        <color indexed="64"/>
      </left>
      <right style="medium">
        <color indexed="64"/>
      </right>
      <top style="dashed">
        <color indexed="64"/>
      </top>
      <bottom/>
      <diagonal/>
    </border>
    <border>
      <left style="dashed">
        <color indexed="64"/>
      </left>
      <right style="medium">
        <color indexed="64"/>
      </right>
      <top/>
      <bottom/>
      <diagonal/>
    </border>
    <border>
      <left style="dashed">
        <color indexed="64"/>
      </left>
      <right style="medium">
        <color indexed="64"/>
      </right>
      <top/>
      <bottom style="thin">
        <color indexed="64"/>
      </bottom>
      <diagonal/>
    </border>
    <border>
      <left style="dashed">
        <color indexed="64"/>
      </left>
      <right style="medium">
        <color indexed="64"/>
      </right>
      <top style="thin">
        <color indexed="64"/>
      </top>
      <bottom style="hair">
        <color indexed="64"/>
      </bottom>
      <diagonal/>
    </border>
    <border>
      <left style="dashed">
        <color indexed="64"/>
      </left>
      <right style="medium">
        <color indexed="64"/>
      </right>
      <top style="hair">
        <color indexed="64"/>
      </top>
      <bottom style="hair">
        <color indexed="64"/>
      </bottom>
      <diagonal/>
    </border>
    <border>
      <left style="dashed">
        <color indexed="64"/>
      </left>
      <right style="medium">
        <color indexed="64"/>
      </right>
      <top style="hair">
        <color indexed="64"/>
      </top>
      <bottom/>
      <diagonal/>
    </border>
    <border>
      <left style="dashed">
        <color indexed="64"/>
      </left>
      <right style="medium">
        <color indexed="64"/>
      </right>
      <top style="thin">
        <color indexed="64"/>
      </top>
      <bottom style="thin">
        <color indexed="64"/>
      </bottom>
      <diagonal/>
    </border>
    <border>
      <left style="dashed">
        <color indexed="64"/>
      </left>
      <right style="medium">
        <color indexed="64"/>
      </right>
      <top style="thin">
        <color indexed="64"/>
      </top>
      <bottom style="medium">
        <color indexed="64"/>
      </bottom>
      <diagonal/>
    </border>
    <border diagonalDown="1">
      <left style="thin">
        <color indexed="64"/>
      </left>
      <right style="thin">
        <color indexed="64"/>
      </right>
      <top style="thin">
        <color indexed="64"/>
      </top>
      <bottom/>
      <diagonal style="hair">
        <color indexed="64"/>
      </diagonal>
    </border>
    <border diagonalDown="1">
      <left style="thin">
        <color indexed="64"/>
      </left>
      <right style="thin">
        <color indexed="64"/>
      </right>
      <top/>
      <bottom/>
      <diagonal style="hair">
        <color indexed="64"/>
      </diagonal>
    </border>
    <border diagonalDown="1">
      <left style="thin">
        <color indexed="64"/>
      </left>
      <right style="thin">
        <color indexed="64"/>
      </right>
      <top/>
      <bottom style="thin">
        <color indexed="64"/>
      </bottom>
      <diagonal style="hair">
        <color indexed="64"/>
      </diagonal>
    </border>
    <border>
      <left style="thin">
        <color indexed="12"/>
      </left>
      <right style="thin">
        <color indexed="64"/>
      </right>
      <top style="thin">
        <color indexed="64"/>
      </top>
      <bottom style="thin">
        <color indexed="64"/>
      </bottom>
      <diagonal/>
    </border>
    <border>
      <left style="thin">
        <color indexed="12"/>
      </left>
      <right style="thin">
        <color indexed="64"/>
      </right>
      <top style="thin">
        <color indexed="64"/>
      </top>
      <bottom style="thin">
        <color indexed="12"/>
      </bottom>
      <diagonal/>
    </border>
    <border>
      <left style="thin">
        <color indexed="64"/>
      </left>
      <right style="thin">
        <color indexed="64"/>
      </right>
      <top style="thin">
        <color indexed="12"/>
      </top>
      <bottom style="thin">
        <color indexed="64"/>
      </bottom>
      <diagonal/>
    </border>
    <border>
      <left style="thin">
        <color indexed="64"/>
      </left>
      <right style="thin">
        <color indexed="64"/>
      </right>
      <top style="thin">
        <color indexed="64"/>
      </top>
      <bottom style="thin">
        <color indexed="12"/>
      </bottom>
      <diagonal/>
    </border>
    <border>
      <left style="thin">
        <color indexed="64"/>
      </left>
      <right/>
      <top style="thin">
        <color indexed="12"/>
      </top>
      <bottom style="thin">
        <color indexed="64"/>
      </bottom>
      <diagonal/>
    </border>
    <border>
      <left style="thin">
        <color indexed="64"/>
      </left>
      <right/>
      <top style="thin">
        <color indexed="64"/>
      </top>
      <bottom style="thin">
        <color indexed="12"/>
      </bottom>
      <diagonal/>
    </border>
    <border>
      <left style="double">
        <color indexed="64"/>
      </left>
      <right style="thin">
        <color indexed="64"/>
      </right>
      <top style="thin">
        <color indexed="12"/>
      </top>
      <bottom style="thin">
        <color indexed="64"/>
      </bottom>
      <diagonal/>
    </border>
    <border>
      <left style="double">
        <color indexed="64"/>
      </left>
      <right style="thin">
        <color indexed="64"/>
      </right>
      <top style="thin">
        <color indexed="64"/>
      </top>
      <bottom style="thin">
        <color indexed="12"/>
      </bottom>
      <diagonal/>
    </border>
    <border>
      <left style="thin">
        <color indexed="64"/>
      </left>
      <right style="double">
        <color indexed="64"/>
      </right>
      <top style="thin">
        <color indexed="64"/>
      </top>
      <bottom style="thin">
        <color indexed="12"/>
      </bottom>
      <diagonal/>
    </border>
    <border>
      <left/>
      <right style="thin">
        <color indexed="64"/>
      </right>
      <top style="thin">
        <color indexed="64"/>
      </top>
      <bottom style="thin">
        <color indexed="12"/>
      </bottom>
      <diagonal/>
    </border>
    <border>
      <left/>
      <right style="thin">
        <color indexed="64"/>
      </right>
      <top style="thin">
        <color indexed="12"/>
      </top>
      <bottom style="thin">
        <color indexed="64"/>
      </bottom>
      <diagonal/>
    </border>
    <border>
      <left style="thin">
        <color indexed="64"/>
      </left>
      <right style="double">
        <color auto="1"/>
      </right>
      <top style="thin">
        <color indexed="12"/>
      </top>
      <bottom style="thin">
        <color indexed="64"/>
      </bottom>
      <diagonal/>
    </border>
    <border>
      <left style="thin">
        <color indexed="64"/>
      </left>
      <right style="thin">
        <color indexed="12"/>
      </right>
      <top style="thin">
        <color indexed="12"/>
      </top>
      <bottom style="thin">
        <color indexed="64"/>
      </bottom>
      <diagonal/>
    </border>
    <border>
      <left style="thin">
        <color indexed="64"/>
      </left>
      <right style="thin">
        <color indexed="12"/>
      </right>
      <top style="thin">
        <color indexed="64"/>
      </top>
      <bottom style="thin">
        <color indexed="64"/>
      </bottom>
      <diagonal/>
    </border>
    <border>
      <left style="thin">
        <color indexed="64"/>
      </left>
      <right style="thin">
        <color indexed="12"/>
      </right>
      <top style="thin">
        <color indexed="64"/>
      </top>
      <bottom style="thin">
        <color indexed="12"/>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style="thin">
        <color indexed="64"/>
      </top>
      <bottom style="thin">
        <color indexed="64"/>
      </bottom>
      <diagonal style="hair">
        <color indexed="64"/>
      </diagonal>
    </border>
    <border diagonalDown="1">
      <left/>
      <right/>
      <top style="thin">
        <color indexed="64"/>
      </top>
      <bottom style="thin">
        <color indexed="64"/>
      </bottom>
      <diagonal style="hair">
        <color indexed="64"/>
      </diagonal>
    </border>
    <border diagonalDown="1">
      <left/>
      <right style="thin">
        <color indexed="64"/>
      </right>
      <top style="thin">
        <color indexed="64"/>
      </top>
      <bottom style="thin">
        <color indexed="64"/>
      </bottom>
      <diagonal style="hair">
        <color indexed="64"/>
      </diagonal>
    </border>
    <border>
      <left/>
      <right style="hair">
        <color indexed="64"/>
      </right>
      <top/>
      <bottom style="thin">
        <color indexed="64"/>
      </bottom>
      <diagonal/>
    </border>
    <border diagonalDown="1">
      <left style="hair">
        <color indexed="64"/>
      </left>
      <right/>
      <top style="thin">
        <color indexed="64"/>
      </top>
      <bottom/>
      <diagonal style="hair">
        <color indexed="64"/>
      </diagonal>
    </border>
    <border diagonalDown="1">
      <left style="hair">
        <color indexed="64"/>
      </left>
      <right/>
      <top/>
      <bottom/>
      <diagonal style="hair">
        <color indexed="64"/>
      </diagonal>
    </border>
    <border diagonalDown="1">
      <left/>
      <right style="hair">
        <color indexed="64"/>
      </right>
      <top style="thin">
        <color indexed="64"/>
      </top>
      <bottom/>
      <diagonal style="hair">
        <color indexed="64"/>
      </diagonal>
    </border>
    <border diagonalDown="1">
      <left/>
      <right style="hair">
        <color indexed="64"/>
      </right>
      <top/>
      <bottom/>
      <diagonal style="hair">
        <color indexed="64"/>
      </diagonal>
    </border>
    <border diagonalDown="1">
      <left/>
      <right style="hair">
        <color indexed="64"/>
      </right>
      <top/>
      <bottom style="thin">
        <color indexed="64"/>
      </bottom>
      <diagonal style="hair">
        <color indexed="64"/>
      </diagonal>
    </border>
    <border>
      <left/>
      <right style="hair">
        <color indexed="64"/>
      </right>
      <top style="thin">
        <color indexed="64"/>
      </top>
      <bottom style="hair">
        <color indexed="64"/>
      </bottom>
      <diagonal/>
    </border>
    <border diagonalDown="1">
      <left/>
      <right/>
      <top style="hair">
        <color indexed="64"/>
      </top>
      <bottom/>
      <diagonal style="hair">
        <color indexed="64"/>
      </diagonal>
    </border>
    <border diagonalDown="1">
      <left style="hair">
        <color indexed="64"/>
      </left>
      <right/>
      <top/>
      <bottom style="thin">
        <color indexed="64"/>
      </bottom>
      <diagonal style="hair">
        <color indexed="64"/>
      </diagonal>
    </border>
    <border diagonalDown="1">
      <left/>
      <right style="hair">
        <color indexed="64"/>
      </right>
      <top style="hair">
        <color indexed="64"/>
      </top>
      <bottom/>
      <diagonal style="hair">
        <color indexed="64"/>
      </diagonal>
    </border>
    <border>
      <left style="dashed">
        <color indexed="64"/>
      </left>
      <right/>
      <top style="hair">
        <color indexed="64"/>
      </top>
      <bottom/>
      <diagonal/>
    </border>
    <border>
      <left style="dashed">
        <color indexed="64"/>
      </left>
      <right/>
      <top/>
      <bottom style="thin">
        <color indexed="64"/>
      </bottom>
      <diagonal/>
    </border>
    <border diagonalDown="1">
      <left style="thin">
        <color indexed="64"/>
      </left>
      <right/>
      <top/>
      <bottom style="hair">
        <color indexed="64"/>
      </bottom>
      <diagonal style="hair">
        <color indexed="64"/>
      </diagonal>
    </border>
    <border>
      <left/>
      <right/>
      <top style="dashed">
        <color indexed="64"/>
      </top>
      <bottom style="dashed">
        <color indexed="64"/>
      </bottom>
      <diagonal/>
    </border>
    <border>
      <left/>
      <right/>
      <top style="dotted">
        <color indexed="64"/>
      </top>
      <bottom/>
      <diagonal/>
    </border>
    <border diagonalDown="1">
      <left/>
      <right/>
      <top/>
      <bottom style="hair">
        <color indexed="64"/>
      </bottom>
      <diagonal style="hair">
        <color indexed="64"/>
      </diagonal>
    </border>
    <border diagonalDown="1">
      <left/>
      <right style="hair">
        <color indexed="64"/>
      </right>
      <top/>
      <bottom style="hair">
        <color indexed="64"/>
      </bottom>
      <diagonal style="hair">
        <color indexed="64"/>
      </diagonal>
    </border>
    <border>
      <left style="thin">
        <color indexed="64"/>
      </left>
      <right/>
      <top style="dotted">
        <color indexed="64"/>
      </top>
      <bottom/>
      <diagonal/>
    </border>
    <border>
      <left/>
      <right style="hair">
        <color indexed="64"/>
      </right>
      <top style="dotted">
        <color indexed="64"/>
      </top>
      <bottom/>
      <diagonal/>
    </border>
    <border>
      <left style="hair">
        <color indexed="64"/>
      </left>
      <right/>
      <top style="dotted">
        <color indexed="64"/>
      </top>
      <bottom/>
      <diagonal/>
    </border>
    <border>
      <left/>
      <right/>
      <top style="dotted">
        <color indexed="64"/>
      </top>
      <bottom style="hair">
        <color indexed="64"/>
      </bottom>
      <diagonal/>
    </border>
    <border>
      <left/>
      <right style="thin">
        <color indexed="64"/>
      </right>
      <top style="dotted">
        <color indexed="64"/>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style="dotted">
        <color indexed="64"/>
      </top>
      <bottom style="dotted">
        <color indexed="64"/>
      </bottom>
      <diagonal/>
    </border>
    <border>
      <left style="hair">
        <color indexed="8"/>
      </left>
      <right/>
      <top/>
      <bottom style="hair">
        <color indexed="8"/>
      </bottom>
      <diagonal/>
    </border>
    <border>
      <left style="medium">
        <color indexed="64"/>
      </left>
      <right style="thin">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right/>
      <top style="hair">
        <color indexed="64"/>
      </top>
      <bottom style="dotted">
        <color indexed="64"/>
      </bottom>
      <diagonal/>
    </border>
    <border>
      <left style="thin">
        <color indexed="64"/>
      </left>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right style="thin">
        <color indexed="64"/>
      </right>
      <top style="thin">
        <color indexed="64"/>
      </top>
      <bottom/>
      <diagonal/>
    </border>
    <border>
      <left style="thin">
        <color indexed="64"/>
      </left>
      <right/>
      <top style="dashed">
        <color indexed="64"/>
      </top>
      <bottom style="dashed">
        <color indexed="64"/>
      </bottom>
      <diagonal/>
    </border>
    <border>
      <left/>
      <right style="hair">
        <color indexed="64"/>
      </right>
      <top style="dashed">
        <color indexed="64"/>
      </top>
      <bottom style="dashed">
        <color indexed="64"/>
      </bottom>
      <diagonal/>
    </border>
    <border>
      <left style="hair">
        <color indexed="64"/>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indexed="12"/>
      </left>
      <right style="thin">
        <color indexed="64"/>
      </right>
      <top style="thin">
        <color indexed="12"/>
      </top>
      <bottom style="thin">
        <color indexed="64"/>
      </bottom>
      <diagonal/>
    </border>
    <border>
      <left/>
      <right style="dotted">
        <color indexed="64"/>
      </right>
      <top/>
      <bottom/>
      <diagonal/>
    </border>
    <border>
      <left/>
      <right style="dotted">
        <color indexed="64"/>
      </right>
      <top style="hair">
        <color indexed="64"/>
      </top>
      <bottom/>
      <diagonal/>
    </border>
    <border>
      <left/>
      <right style="dotted">
        <color indexed="64"/>
      </right>
      <top/>
      <bottom style="thin">
        <color indexed="64"/>
      </bottom>
      <diagonal/>
    </border>
    <border>
      <left/>
      <right style="dotted">
        <color indexed="64"/>
      </right>
      <top style="thin">
        <color indexed="64"/>
      </top>
      <bottom/>
      <diagonal/>
    </border>
    <border>
      <left/>
      <right style="dotted">
        <color indexed="64"/>
      </right>
      <top/>
      <bottom style="hair">
        <color indexed="64"/>
      </bottom>
      <diagonal/>
    </border>
    <border>
      <left style="dotted">
        <color indexed="64"/>
      </left>
      <right/>
      <top style="thin">
        <color indexed="64"/>
      </top>
      <bottom/>
      <diagonal/>
    </border>
    <border>
      <left style="dotted">
        <color indexed="64"/>
      </left>
      <right/>
      <top/>
      <bottom style="hair">
        <color indexed="64"/>
      </bottom>
      <diagonal/>
    </border>
    <border>
      <left style="dotted">
        <color indexed="64"/>
      </left>
      <right/>
      <top/>
      <bottom style="thin">
        <color indexed="64"/>
      </bottom>
      <diagonal/>
    </border>
    <border>
      <left/>
      <right style="dotted">
        <color indexed="64"/>
      </right>
      <top style="thin">
        <color indexed="64"/>
      </top>
      <bottom style="thin">
        <color indexed="64"/>
      </bottom>
      <diagonal/>
    </border>
    <border>
      <left/>
      <right style="dotted">
        <color indexed="64"/>
      </right>
      <top style="thin">
        <color indexed="64"/>
      </top>
      <bottom style="hair">
        <color indexed="64"/>
      </bottom>
      <diagonal/>
    </border>
    <border>
      <left style="hair">
        <color indexed="64"/>
      </left>
      <right/>
      <top/>
      <bottom style="dotted">
        <color indexed="64"/>
      </bottom>
      <diagonal/>
    </border>
    <border>
      <left/>
      <right style="hair">
        <color indexed="64"/>
      </right>
      <top/>
      <bottom style="dotted">
        <color indexed="64"/>
      </bottom>
      <diagonal/>
    </border>
    <border>
      <left style="hair">
        <color indexed="64"/>
      </left>
      <right/>
      <top style="thin">
        <color indexed="64"/>
      </top>
      <bottom style="dotted">
        <color indexed="64"/>
      </bottom>
      <diagonal/>
    </border>
    <border>
      <left/>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dotted">
        <color indexed="64"/>
      </top>
      <bottom style="hair">
        <color indexed="64"/>
      </bottom>
      <diagonal/>
    </border>
    <border>
      <left/>
      <right style="hair">
        <color indexed="64"/>
      </right>
      <top style="dotted">
        <color indexed="64"/>
      </top>
      <bottom style="hair">
        <color indexed="64"/>
      </bottom>
      <diagonal/>
    </border>
    <border>
      <left style="hair">
        <color indexed="64"/>
      </left>
      <right/>
      <top style="hair">
        <color indexed="64"/>
      </top>
      <bottom style="dotted">
        <color indexed="64"/>
      </bottom>
      <diagonal/>
    </border>
    <border>
      <left/>
      <right style="hair">
        <color indexed="64"/>
      </right>
      <top style="hair">
        <color indexed="64"/>
      </top>
      <bottom style="dotted">
        <color indexed="64"/>
      </bottom>
      <diagonal/>
    </border>
  </borders>
  <cellStyleXfs count="367">
    <xf numFmtId="0" fontId="0" fillId="0" borderId="0"/>
    <xf numFmtId="0" fontId="1" fillId="0" borderId="0">
      <alignment vertical="center"/>
    </xf>
    <xf numFmtId="0" fontId="2" fillId="0" borderId="0">
      <alignment vertical="center"/>
    </xf>
    <xf numFmtId="0" fontId="3" fillId="0" borderId="0"/>
    <xf numFmtId="38" fontId="2" fillId="0" borderId="0" applyFont="0" applyFill="0" applyBorder="0" applyAlignment="0" applyProtection="0"/>
    <xf numFmtId="0" fontId="24" fillId="0" borderId="0"/>
    <xf numFmtId="38" fontId="24" fillId="0" borderId="0" applyFont="0" applyFill="0" applyBorder="0" applyAlignment="0" applyProtection="0"/>
    <xf numFmtId="0" fontId="24" fillId="0" borderId="0">
      <alignment vertical="center"/>
    </xf>
    <xf numFmtId="0" fontId="29" fillId="0" borderId="0">
      <alignment vertical="center"/>
    </xf>
    <xf numFmtId="0" fontId="32" fillId="0" borderId="0"/>
    <xf numFmtId="0" fontId="46"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4" fillId="0" borderId="0" applyFill="0" applyBorder="0" applyAlignment="0"/>
    <xf numFmtId="193" fontId="49" fillId="0" borderId="0">
      <alignment vertical="center"/>
    </xf>
    <xf numFmtId="193" fontId="50" fillId="0" borderId="0"/>
    <xf numFmtId="41" fontId="47" fillId="0" borderId="0" applyFont="0" applyFill="0" applyBorder="0" applyAlignment="0" applyProtection="0"/>
    <xf numFmtId="226" fontId="47" fillId="0" borderId="0" applyFont="0" applyFill="0" applyBorder="0" applyAlignment="0" applyProtection="0"/>
    <xf numFmtId="0" fontId="51" fillId="0" borderId="0">
      <alignment horizontal="left"/>
    </xf>
    <xf numFmtId="0" fontId="45" fillId="0" borderId="196" applyNumberFormat="0" applyAlignment="0" applyProtection="0">
      <alignment horizontal="left" vertical="center"/>
    </xf>
    <xf numFmtId="0" fontId="45" fillId="0" borderId="12">
      <alignment horizontal="left" vertical="center"/>
    </xf>
    <xf numFmtId="0" fontId="24" fillId="3" borderId="0" applyNumberFormat="0" applyFont="0" applyFill="0" applyBorder="0" applyAlignment="0" applyProtection="0"/>
    <xf numFmtId="0" fontId="52" fillId="0" borderId="0" applyNumberFormat="0" applyFill="0" applyBorder="0" applyAlignment="0" applyProtection="0"/>
    <xf numFmtId="0" fontId="42" fillId="0" borderId="0" applyNumberFormat="0" applyFill="0" applyBorder="0" applyAlignment="0" applyProtection="0"/>
    <xf numFmtId="227" fontId="24"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46" fillId="0" borderId="0"/>
    <xf numFmtId="4" fontId="51" fillId="0" borderId="0">
      <alignment horizontal="right"/>
    </xf>
    <xf numFmtId="4" fontId="54" fillId="0" borderId="0">
      <alignment horizontal="right"/>
    </xf>
    <xf numFmtId="3" fontId="34" fillId="0" borderId="0"/>
    <xf numFmtId="0" fontId="55" fillId="0" borderId="0">
      <alignment horizontal="left"/>
    </xf>
    <xf numFmtId="0" fontId="56" fillId="0" borderId="0"/>
    <xf numFmtId="0" fontId="57" fillId="0" borderId="0">
      <alignment horizontal="center"/>
    </xf>
    <xf numFmtId="193" fontId="42" fillId="0" borderId="0"/>
    <xf numFmtId="9" fontId="24" fillId="0" borderId="0" applyFont="0" applyFill="0" applyBorder="0" applyAlignment="0" applyProtection="0">
      <alignment vertical="center"/>
    </xf>
    <xf numFmtId="177" fontId="58" fillId="0" borderId="195">
      <alignment horizontal="right" vertical="center"/>
    </xf>
    <xf numFmtId="0" fontId="59" fillId="0" borderId="48"/>
    <xf numFmtId="0" fontId="24" fillId="0" borderId="197"/>
    <xf numFmtId="38" fontId="33" fillId="0" borderId="0" applyFont="0" applyFill="0" applyBorder="0" applyAlignment="0" applyProtection="0"/>
    <xf numFmtId="38" fontId="38" fillId="0" borderId="0" applyFont="0" applyFill="0" applyBorder="0" applyAlignment="0" applyProtection="0"/>
    <xf numFmtId="38" fontId="40" fillId="0" borderId="0" applyFont="0" applyFill="0" applyBorder="0" applyAlignment="0" applyProtection="0"/>
    <xf numFmtId="38" fontId="24" fillId="0" borderId="0" applyFont="0" applyFill="0" applyBorder="0" applyAlignment="0" applyProtection="0"/>
    <xf numFmtId="228" fontId="24" fillId="0" borderId="120">
      <protection locked="0"/>
    </xf>
    <xf numFmtId="228" fontId="24" fillId="0" borderId="120">
      <protection locked="0"/>
    </xf>
    <xf numFmtId="229" fontId="60" fillId="0" borderId="198">
      <protection locked="0"/>
    </xf>
    <xf numFmtId="229" fontId="60" fillId="0" borderId="198">
      <protection locked="0"/>
    </xf>
    <xf numFmtId="228" fontId="24" fillId="0" borderId="120">
      <protection locked="0"/>
    </xf>
    <xf numFmtId="228" fontId="24" fillId="0" borderId="120">
      <protection locked="0"/>
    </xf>
    <xf numFmtId="228" fontId="24" fillId="0" borderId="120">
      <protection locked="0"/>
    </xf>
    <xf numFmtId="228" fontId="24" fillId="0" borderId="120">
      <protection locked="0"/>
    </xf>
    <xf numFmtId="228" fontId="24" fillId="0" borderId="120">
      <protection locked="0"/>
    </xf>
    <xf numFmtId="228" fontId="24" fillId="0" borderId="120">
      <protection locked="0"/>
    </xf>
    <xf numFmtId="228" fontId="24" fillId="0" borderId="120">
      <protection locked="0"/>
    </xf>
    <xf numFmtId="228" fontId="24" fillId="0" borderId="120">
      <protection locked="0"/>
    </xf>
    <xf numFmtId="229" fontId="60" fillId="0" borderId="198">
      <protection locked="0"/>
    </xf>
    <xf numFmtId="229" fontId="60" fillId="0" borderId="198">
      <protection locked="0"/>
    </xf>
    <xf numFmtId="228" fontId="24" fillId="0" borderId="120">
      <protection locked="0"/>
    </xf>
    <xf numFmtId="228" fontId="24" fillId="0" borderId="120">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20">
      <protection locked="0"/>
    </xf>
    <xf numFmtId="228" fontId="24" fillId="0" borderId="120">
      <protection locked="0"/>
    </xf>
    <xf numFmtId="229" fontId="60" fillId="0" borderId="198">
      <protection locked="0"/>
    </xf>
    <xf numFmtId="229" fontId="60" fillId="0" borderId="198">
      <protection locked="0"/>
    </xf>
    <xf numFmtId="228" fontId="24" fillId="0" borderId="120">
      <protection locked="0"/>
    </xf>
    <xf numFmtId="228" fontId="24" fillId="0" borderId="120">
      <protection locked="0"/>
    </xf>
    <xf numFmtId="228" fontId="24" fillId="0" borderId="120">
      <protection locked="0"/>
    </xf>
    <xf numFmtId="228" fontId="24" fillId="0" borderId="120">
      <protection locked="0"/>
    </xf>
    <xf numFmtId="228" fontId="24" fillId="0" borderId="120">
      <protection locked="0"/>
    </xf>
    <xf numFmtId="228" fontId="24" fillId="0" borderId="120">
      <protection locked="0"/>
    </xf>
    <xf numFmtId="228" fontId="24" fillId="0" borderId="120">
      <protection locked="0"/>
    </xf>
    <xf numFmtId="228" fontId="24" fillId="0" borderId="120">
      <protection locked="0"/>
    </xf>
    <xf numFmtId="229" fontId="60" fillId="0" borderId="198">
      <protection locked="0"/>
    </xf>
    <xf numFmtId="229" fontId="60" fillId="0" borderId="198">
      <protection locked="0"/>
    </xf>
    <xf numFmtId="228" fontId="24" fillId="0" borderId="120">
      <protection locked="0"/>
    </xf>
    <xf numFmtId="228" fontId="24" fillId="0" borderId="120">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20">
      <protection locked="0"/>
    </xf>
    <xf numFmtId="228" fontId="24" fillId="0" borderId="120">
      <protection locked="0"/>
    </xf>
    <xf numFmtId="228" fontId="24" fillId="0" borderId="120">
      <protection locked="0"/>
    </xf>
    <xf numFmtId="228" fontId="24" fillId="0" borderId="120">
      <protection locked="0"/>
    </xf>
    <xf numFmtId="228" fontId="24" fillId="0" borderId="120">
      <protection locked="0"/>
    </xf>
    <xf numFmtId="228" fontId="24" fillId="0" borderId="120">
      <protection locked="0"/>
    </xf>
    <xf numFmtId="228" fontId="24" fillId="0" borderId="120">
      <protection locked="0"/>
    </xf>
    <xf numFmtId="228" fontId="24" fillId="0" borderId="120">
      <protection locked="0"/>
    </xf>
    <xf numFmtId="202" fontId="34" fillId="0" borderId="198">
      <protection locked="0"/>
    </xf>
    <xf numFmtId="202" fontId="34" fillId="0" borderId="198">
      <protection locked="0"/>
    </xf>
    <xf numFmtId="202" fontId="34" fillId="0" borderId="198">
      <protection locked="0"/>
    </xf>
    <xf numFmtId="202" fontId="3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20">
      <protection locked="0"/>
    </xf>
    <xf numFmtId="228" fontId="24" fillId="0" borderId="120">
      <protection locked="0"/>
    </xf>
    <xf numFmtId="229" fontId="60" fillId="0" borderId="198">
      <protection locked="0"/>
    </xf>
    <xf numFmtId="229" fontId="60" fillId="0" borderId="198">
      <protection locked="0"/>
    </xf>
    <xf numFmtId="229" fontId="60" fillId="0" borderId="198">
      <protection locked="0"/>
    </xf>
    <xf numFmtId="229" fontId="60" fillId="0" borderId="198">
      <protection locked="0"/>
    </xf>
    <xf numFmtId="229" fontId="60" fillId="0" borderId="198">
      <protection locked="0"/>
    </xf>
    <xf numFmtId="229" fontId="60"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9" fontId="60" fillId="0" borderId="198">
      <protection locked="0"/>
    </xf>
    <xf numFmtId="229" fontId="60"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9" fontId="60" fillId="0" borderId="198">
      <protection locked="0"/>
    </xf>
    <xf numFmtId="229" fontId="60" fillId="0" borderId="198">
      <protection locked="0"/>
    </xf>
    <xf numFmtId="229" fontId="60" fillId="0" borderId="198">
      <protection locked="0"/>
    </xf>
    <xf numFmtId="229" fontId="60" fillId="0" borderId="198">
      <protection locked="0"/>
    </xf>
    <xf numFmtId="229" fontId="60" fillId="0" borderId="198">
      <protection locked="0"/>
    </xf>
    <xf numFmtId="229" fontId="60"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9" fontId="60" fillId="0" borderId="198">
      <protection locked="0"/>
    </xf>
    <xf numFmtId="229" fontId="60" fillId="0" borderId="198">
      <protection locked="0"/>
    </xf>
    <xf numFmtId="229" fontId="60" fillId="0" borderId="198">
      <protection locked="0"/>
    </xf>
    <xf numFmtId="229" fontId="60" fillId="0" borderId="198">
      <protection locked="0"/>
    </xf>
    <xf numFmtId="229" fontId="60" fillId="0" borderId="198">
      <protection locked="0"/>
    </xf>
    <xf numFmtId="229" fontId="60"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9" fontId="60" fillId="0" borderId="198">
      <protection locked="0"/>
    </xf>
    <xf numFmtId="229" fontId="60" fillId="0" borderId="198">
      <protection locked="0"/>
    </xf>
    <xf numFmtId="183" fontId="24" fillId="0" borderId="198">
      <protection locked="0"/>
    </xf>
    <xf numFmtId="183" fontId="24" fillId="0" borderId="198">
      <protection locked="0"/>
    </xf>
    <xf numFmtId="183" fontId="24" fillId="0" borderId="198">
      <protection locked="0"/>
    </xf>
    <xf numFmtId="183" fontId="24" fillId="0" borderId="198">
      <protection locked="0"/>
    </xf>
    <xf numFmtId="183" fontId="24" fillId="0" borderId="198">
      <protection locked="0"/>
    </xf>
    <xf numFmtId="183" fontId="24" fillId="0" borderId="198">
      <protection locked="0"/>
    </xf>
    <xf numFmtId="183" fontId="24" fillId="0" borderId="198">
      <protection locked="0"/>
    </xf>
    <xf numFmtId="183" fontId="24" fillId="0" borderId="198">
      <protection locked="0"/>
    </xf>
    <xf numFmtId="183" fontId="24" fillId="0" borderId="198">
      <protection locked="0"/>
    </xf>
    <xf numFmtId="183" fontId="24" fillId="0" borderId="198">
      <protection locked="0"/>
    </xf>
    <xf numFmtId="183" fontId="24" fillId="0" borderId="198">
      <protection locked="0"/>
    </xf>
    <xf numFmtId="183" fontId="24" fillId="0" borderId="198">
      <protection locked="0"/>
    </xf>
    <xf numFmtId="183" fontId="24" fillId="0" borderId="198">
      <protection locked="0"/>
    </xf>
    <xf numFmtId="183" fontId="24" fillId="0" borderId="198">
      <protection locked="0"/>
    </xf>
    <xf numFmtId="183" fontId="24" fillId="0" borderId="198">
      <protection locked="0"/>
    </xf>
    <xf numFmtId="183" fontId="24" fillId="0" borderId="198">
      <protection locked="0"/>
    </xf>
    <xf numFmtId="183" fontId="24" fillId="0" borderId="198">
      <protection locked="0"/>
    </xf>
    <xf numFmtId="183" fontId="24" fillId="0" borderId="198">
      <protection locked="0"/>
    </xf>
    <xf numFmtId="183" fontId="24" fillId="0" borderId="198">
      <protection locked="0"/>
    </xf>
    <xf numFmtId="183" fontId="24" fillId="0" borderId="198">
      <protection locked="0"/>
    </xf>
    <xf numFmtId="183" fontId="24" fillId="0" borderId="198">
      <protection locked="0"/>
    </xf>
    <xf numFmtId="183" fontId="24" fillId="0" borderId="198">
      <protection locked="0"/>
    </xf>
    <xf numFmtId="183" fontId="24" fillId="0" borderId="198">
      <protection locked="0"/>
    </xf>
    <xf numFmtId="183" fontId="24" fillId="0" borderId="198">
      <protection locked="0"/>
    </xf>
    <xf numFmtId="228" fontId="24" fillId="0" borderId="120">
      <protection locked="0"/>
    </xf>
    <xf numFmtId="228" fontId="24" fillId="0" borderId="120">
      <protection locked="0"/>
    </xf>
    <xf numFmtId="228" fontId="24" fillId="0" borderId="120">
      <protection locked="0"/>
    </xf>
    <xf numFmtId="228" fontId="24" fillId="0" borderId="120">
      <protection locked="0"/>
    </xf>
    <xf numFmtId="228" fontId="24" fillId="0" borderId="120">
      <protection locked="0"/>
    </xf>
    <xf numFmtId="228" fontId="24" fillId="0" borderId="120">
      <protection locked="0"/>
    </xf>
    <xf numFmtId="228" fontId="24" fillId="0" borderId="120">
      <protection locked="0"/>
    </xf>
    <xf numFmtId="228" fontId="24" fillId="0" borderId="120">
      <protection locked="0"/>
    </xf>
    <xf numFmtId="202" fontId="34" fillId="0" borderId="198">
      <protection locked="0"/>
    </xf>
    <xf numFmtId="202" fontId="34" fillId="0" borderId="198">
      <protection locked="0"/>
    </xf>
    <xf numFmtId="202" fontId="34" fillId="0" borderId="198">
      <protection locked="0"/>
    </xf>
    <xf numFmtId="202" fontId="3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20">
      <protection locked="0"/>
    </xf>
    <xf numFmtId="228" fontId="24" fillId="0" borderId="120">
      <protection locked="0"/>
    </xf>
    <xf numFmtId="229" fontId="60" fillId="0" borderId="198">
      <protection locked="0"/>
    </xf>
    <xf numFmtId="229" fontId="60" fillId="0" borderId="198">
      <protection locked="0"/>
    </xf>
    <xf numFmtId="229" fontId="60" fillId="0" borderId="198">
      <protection locked="0"/>
    </xf>
    <xf numFmtId="229" fontId="60" fillId="0" borderId="198">
      <protection locked="0"/>
    </xf>
    <xf numFmtId="229" fontId="60" fillId="0" borderId="198">
      <protection locked="0"/>
    </xf>
    <xf numFmtId="229" fontId="60"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9" fontId="60" fillId="0" borderId="198">
      <protection locked="0"/>
    </xf>
    <xf numFmtId="229" fontId="60"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9" fontId="60" fillId="0" borderId="198">
      <protection locked="0"/>
    </xf>
    <xf numFmtId="229" fontId="60" fillId="0" borderId="198">
      <protection locked="0"/>
    </xf>
    <xf numFmtId="229" fontId="60" fillId="0" borderId="198">
      <protection locked="0"/>
    </xf>
    <xf numFmtId="229" fontId="60" fillId="0" borderId="198">
      <protection locked="0"/>
    </xf>
    <xf numFmtId="229" fontId="60" fillId="0" borderId="198">
      <protection locked="0"/>
    </xf>
    <xf numFmtId="229" fontId="60"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9" fontId="60" fillId="0" borderId="198">
      <protection locked="0"/>
    </xf>
    <xf numFmtId="229" fontId="60" fillId="0" borderId="198">
      <protection locked="0"/>
    </xf>
    <xf numFmtId="229" fontId="60" fillId="0" borderId="198">
      <protection locked="0"/>
    </xf>
    <xf numFmtId="229" fontId="60" fillId="0" borderId="198">
      <protection locked="0"/>
    </xf>
    <xf numFmtId="229" fontId="60" fillId="0" borderId="198">
      <protection locked="0"/>
    </xf>
    <xf numFmtId="229" fontId="60"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228" fontId="24" fillId="0" borderId="198">
      <protection locked="0"/>
    </xf>
    <xf numFmtId="0" fontId="61" fillId="0" borderId="120">
      <protection locked="0"/>
    </xf>
    <xf numFmtId="0" fontId="61" fillId="0" borderId="120">
      <protection locked="0"/>
    </xf>
    <xf numFmtId="0" fontId="61" fillId="0" borderId="198">
      <protection locked="0"/>
    </xf>
    <xf numFmtId="0" fontId="61" fillId="0" borderId="198">
      <protection locked="0"/>
    </xf>
    <xf numFmtId="229" fontId="60" fillId="0" borderId="198">
      <protection locked="0"/>
    </xf>
    <xf numFmtId="229" fontId="60" fillId="0" borderId="198">
      <protection locked="0"/>
    </xf>
    <xf numFmtId="183" fontId="24" fillId="0" borderId="198">
      <protection locked="0"/>
    </xf>
    <xf numFmtId="183" fontId="24" fillId="0" borderId="198">
      <protection locked="0"/>
    </xf>
    <xf numFmtId="183" fontId="24" fillId="0" borderId="198">
      <protection locked="0"/>
    </xf>
    <xf numFmtId="183" fontId="24" fillId="0" borderId="198">
      <protection locked="0"/>
    </xf>
    <xf numFmtId="183" fontId="24" fillId="0" borderId="198">
      <protection locked="0"/>
    </xf>
    <xf numFmtId="183" fontId="24" fillId="0" borderId="198">
      <protection locked="0"/>
    </xf>
    <xf numFmtId="183" fontId="24" fillId="0" borderId="198">
      <protection locked="0"/>
    </xf>
    <xf numFmtId="183" fontId="24" fillId="0" borderId="198">
      <protection locked="0"/>
    </xf>
    <xf numFmtId="183" fontId="24" fillId="0" borderId="198">
      <protection locked="0"/>
    </xf>
    <xf numFmtId="183" fontId="24" fillId="0" borderId="198">
      <protection locked="0"/>
    </xf>
    <xf numFmtId="183" fontId="24" fillId="0" borderId="198">
      <protection locked="0"/>
    </xf>
    <xf numFmtId="183" fontId="24" fillId="0" borderId="198">
      <protection locked="0"/>
    </xf>
    <xf numFmtId="183" fontId="24" fillId="0" borderId="198">
      <protection locked="0"/>
    </xf>
    <xf numFmtId="183" fontId="24" fillId="0" borderId="198">
      <protection locked="0"/>
    </xf>
    <xf numFmtId="183" fontId="24" fillId="0" borderId="198">
      <protection locked="0"/>
    </xf>
    <xf numFmtId="183" fontId="24" fillId="0" borderId="198">
      <protection locked="0"/>
    </xf>
    <xf numFmtId="183" fontId="24" fillId="0" borderId="198">
      <protection locked="0"/>
    </xf>
    <xf numFmtId="183" fontId="24" fillId="0" borderId="198">
      <protection locked="0"/>
    </xf>
    <xf numFmtId="183" fontId="24" fillId="0" borderId="198">
      <protection locked="0"/>
    </xf>
    <xf numFmtId="183" fontId="24" fillId="0" borderId="198">
      <protection locked="0"/>
    </xf>
    <xf numFmtId="183" fontId="24" fillId="0" borderId="198">
      <protection locked="0"/>
    </xf>
    <xf numFmtId="183" fontId="24" fillId="0" borderId="198">
      <protection locked="0"/>
    </xf>
    <xf numFmtId="183" fontId="24" fillId="0" borderId="198">
      <protection locked="0"/>
    </xf>
    <xf numFmtId="183" fontId="24" fillId="0" borderId="198">
      <protection locked="0"/>
    </xf>
    <xf numFmtId="1" fontId="62" fillId="0" borderId="199" applyBorder="0">
      <alignment horizontal="center" vertical="center"/>
    </xf>
    <xf numFmtId="230" fontId="24" fillId="0" borderId="120">
      <protection locked="0"/>
    </xf>
    <xf numFmtId="0" fontId="39" fillId="0" borderId="0">
      <alignment vertical="center"/>
    </xf>
    <xf numFmtId="2" fontId="63" fillId="0" borderId="4">
      <alignment horizontal="center"/>
    </xf>
    <xf numFmtId="6" fontId="24" fillId="0" borderId="0" applyFont="0" applyFill="0" applyBorder="0" applyAlignment="0" applyProtection="0"/>
    <xf numFmtId="0" fontId="24" fillId="3" borderId="0" applyNumberFormat="0" applyFont="0" applyFill="0" applyBorder="0" applyAlignment="0" applyProtection="0"/>
    <xf numFmtId="0" fontId="36" fillId="0" borderId="0"/>
    <xf numFmtId="0" fontId="31" fillId="0" borderId="0">
      <alignment vertical="center"/>
    </xf>
    <xf numFmtId="0" fontId="24" fillId="0" borderId="0"/>
    <xf numFmtId="0" fontId="35" fillId="0" borderId="0"/>
    <xf numFmtId="0" fontId="24" fillId="0" borderId="0"/>
    <xf numFmtId="0" fontId="24" fillId="0" borderId="0">
      <alignment vertical="center"/>
    </xf>
    <xf numFmtId="0" fontId="37" fillId="0" borderId="0"/>
    <xf numFmtId="0" fontId="24" fillId="0" borderId="0">
      <alignment vertical="center"/>
    </xf>
    <xf numFmtId="0" fontId="43" fillId="0" borderId="0">
      <alignment vertical="center"/>
    </xf>
    <xf numFmtId="0" fontId="24" fillId="0" borderId="0">
      <alignment vertical="center"/>
    </xf>
    <xf numFmtId="0" fontId="39" fillId="0" borderId="0"/>
    <xf numFmtId="0" fontId="64" fillId="5" borderId="200">
      <alignment horizontal="center" vertical="center"/>
      <protection locked="0"/>
    </xf>
    <xf numFmtId="0" fontId="37" fillId="0" borderId="0"/>
    <xf numFmtId="0" fontId="53" fillId="0" borderId="0"/>
    <xf numFmtId="0" fontId="41" fillId="0" borderId="0"/>
    <xf numFmtId="6" fontId="32" fillId="0" borderId="0" applyFont="0" applyFill="0" applyBorder="0" applyAlignment="0" applyProtection="0">
      <alignment vertical="center"/>
    </xf>
    <xf numFmtId="9" fontId="32" fillId="0" borderId="0" applyFont="0" applyFill="0" applyBorder="0" applyAlignment="0" applyProtection="0">
      <alignment vertical="center"/>
    </xf>
    <xf numFmtId="0" fontId="45" fillId="0" borderId="201">
      <alignment horizontal="left" vertical="center"/>
    </xf>
    <xf numFmtId="0" fontId="24" fillId="0" borderId="0"/>
    <xf numFmtId="0" fontId="64" fillId="5" borderId="202">
      <alignment horizontal="center" vertical="center"/>
      <protection locked="0"/>
    </xf>
  </cellStyleXfs>
  <cellXfs count="4003">
    <xf numFmtId="0" fontId="0" fillId="0" borderId="0" xfId="0"/>
    <xf numFmtId="176" fontId="5" fillId="0" borderId="0" xfId="0" applyNumberFormat="1" applyFont="1" applyAlignment="1">
      <alignment vertical="center"/>
    </xf>
    <xf numFmtId="176" fontId="5" fillId="0" borderId="0" xfId="0" applyNumberFormat="1" applyFont="1" applyBorder="1" applyAlignment="1">
      <alignment vertical="center"/>
    </xf>
    <xf numFmtId="0" fontId="8" fillId="0" borderId="0" xfId="0" applyFont="1" applyAlignment="1">
      <alignment horizontal="left" vertical="center"/>
    </xf>
    <xf numFmtId="0" fontId="9" fillId="0" borderId="0" xfId="0" applyFont="1" applyAlignment="1">
      <alignment vertical="center"/>
    </xf>
    <xf numFmtId="0" fontId="8" fillId="0" borderId="0" xfId="0" applyFont="1"/>
    <xf numFmtId="0" fontId="10" fillId="0" borderId="0" xfId="0" applyFont="1" applyAlignment="1">
      <alignment vertical="center"/>
    </xf>
    <xf numFmtId="0" fontId="8" fillId="0" borderId="0" xfId="0" applyFont="1" applyBorder="1"/>
    <xf numFmtId="0" fontId="8" fillId="0" borderId="0" xfId="0" applyFont="1" applyBorder="1" applyAlignment="1">
      <alignment vertical="center"/>
    </xf>
    <xf numFmtId="176" fontId="8" fillId="0" borderId="0" xfId="0" applyNumberFormat="1" applyFont="1" applyAlignment="1"/>
    <xf numFmtId="176" fontId="5" fillId="0" borderId="0" xfId="0" applyNumberFormat="1" applyFont="1" applyAlignment="1"/>
    <xf numFmtId="176" fontId="3" fillId="0" borderId="0" xfId="0" applyNumberFormat="1" applyFont="1" applyAlignment="1"/>
    <xf numFmtId="0" fontId="3" fillId="0" borderId="0" xfId="0" applyFont="1" applyBorder="1" applyAlignment="1">
      <alignment vertical="center"/>
    </xf>
    <xf numFmtId="176" fontId="8" fillId="0" borderId="0" xfId="0" applyNumberFormat="1" applyFont="1" applyBorder="1" applyAlignment="1"/>
    <xf numFmtId="176" fontId="5" fillId="0" borderId="41" xfId="0" applyNumberFormat="1" applyFont="1" applyBorder="1" applyAlignment="1"/>
    <xf numFmtId="176" fontId="12" fillId="0" borderId="0" xfId="0" applyNumberFormat="1" applyFont="1" applyFill="1" applyBorder="1" applyAlignment="1"/>
    <xf numFmtId="176" fontId="3" fillId="0" borderId="42" xfId="0" applyNumberFormat="1" applyFont="1" applyFill="1" applyBorder="1" applyAlignment="1"/>
    <xf numFmtId="0" fontId="8" fillId="0" borderId="11" xfId="0" applyFont="1" applyBorder="1" applyAlignment="1">
      <alignment horizontal="center" vertical="center"/>
    </xf>
    <xf numFmtId="176" fontId="3" fillId="0" borderId="41" xfId="0" applyNumberFormat="1" applyFont="1" applyBorder="1" applyAlignment="1"/>
    <xf numFmtId="0" fontId="3" fillId="0" borderId="11" xfId="0" applyFont="1" applyBorder="1" applyAlignment="1">
      <alignment horizontal="center" vertical="center" shrinkToFit="1"/>
    </xf>
    <xf numFmtId="0" fontId="3" fillId="0" borderId="0" xfId="0" applyFont="1" applyBorder="1" applyAlignment="1">
      <alignment horizontal="center" vertical="center" shrinkToFit="1"/>
    </xf>
    <xf numFmtId="176" fontId="8" fillId="0" borderId="41" xfId="0" applyNumberFormat="1" applyFont="1" applyBorder="1" applyAlignment="1"/>
    <xf numFmtId="0" fontId="3" fillId="0" borderId="6" xfId="0" applyFont="1" applyBorder="1" applyAlignment="1">
      <alignment vertical="center"/>
    </xf>
    <xf numFmtId="0" fontId="3" fillId="0" borderId="4" xfId="0" applyFont="1" applyBorder="1" applyAlignment="1">
      <alignment vertical="center"/>
    </xf>
    <xf numFmtId="0" fontId="3" fillId="0" borderId="8" xfId="0" applyFont="1" applyBorder="1" applyAlignment="1">
      <alignment vertical="center"/>
    </xf>
    <xf numFmtId="0" fontId="3" fillId="0" borderId="34" xfId="0" applyFont="1" applyBorder="1" applyAlignment="1">
      <alignment vertical="center" shrinkToFit="1"/>
    </xf>
    <xf numFmtId="0" fontId="3" fillId="0" borderId="0" xfId="0" applyFont="1" applyFill="1"/>
    <xf numFmtId="0" fontId="3" fillId="0" borderId="3" xfId="0" applyFont="1" applyFill="1" applyBorder="1"/>
    <xf numFmtId="0" fontId="3" fillId="0" borderId="4" xfId="0" applyFont="1" applyFill="1" applyBorder="1"/>
    <xf numFmtId="0" fontId="3" fillId="0" borderId="30" xfId="0" applyFont="1" applyFill="1" applyBorder="1" applyAlignment="1">
      <alignment vertical="center" shrinkToFit="1"/>
    </xf>
    <xf numFmtId="0" fontId="3" fillId="0" borderId="50" xfId="0" applyFont="1" applyFill="1" applyBorder="1" applyAlignment="1">
      <alignment vertical="center" shrinkToFit="1"/>
    </xf>
    <xf numFmtId="0" fontId="3" fillId="0" borderId="64" xfId="0" applyFont="1" applyFill="1" applyBorder="1" applyAlignment="1">
      <alignment vertical="center" textRotation="255" shrinkToFit="1"/>
    </xf>
    <xf numFmtId="0" fontId="3" fillId="0" borderId="64" xfId="0" applyFont="1" applyFill="1" applyBorder="1" applyAlignment="1">
      <alignment vertical="center"/>
    </xf>
    <xf numFmtId="0" fontId="3" fillId="0" borderId="65" xfId="0" applyFont="1" applyFill="1" applyBorder="1" applyAlignment="1">
      <alignment vertical="center"/>
    </xf>
    <xf numFmtId="0" fontId="3" fillId="0" borderId="67" xfId="0" applyFont="1" applyFill="1" applyBorder="1"/>
    <xf numFmtId="0" fontId="3" fillId="0" borderId="68" xfId="0" applyFont="1" applyFill="1" applyBorder="1"/>
    <xf numFmtId="0" fontId="3" fillId="0" borderId="68" xfId="0" applyFont="1" applyFill="1" applyBorder="1" applyAlignment="1">
      <alignment horizontal="center" vertical="center" shrinkToFit="1"/>
    </xf>
    <xf numFmtId="0" fontId="3" fillId="0" borderId="69" xfId="0" applyFont="1" applyFill="1" applyBorder="1"/>
    <xf numFmtId="0" fontId="3" fillId="0" borderId="70" xfId="0" applyFont="1" applyFill="1" applyBorder="1" applyAlignment="1">
      <alignment vertical="center" shrinkToFit="1"/>
    </xf>
    <xf numFmtId="0" fontId="3" fillId="0" borderId="71" xfId="0" applyFont="1" applyFill="1" applyBorder="1" applyAlignment="1">
      <alignment vertical="center" shrinkToFit="1"/>
    </xf>
    <xf numFmtId="0" fontId="3" fillId="0" borderId="70" xfId="0" applyFont="1" applyFill="1" applyBorder="1" applyAlignment="1">
      <alignment vertical="center"/>
    </xf>
    <xf numFmtId="0" fontId="3" fillId="0" borderId="71" xfId="0" applyFont="1" applyFill="1" applyBorder="1" applyAlignment="1">
      <alignment vertical="center"/>
    </xf>
    <xf numFmtId="0" fontId="3" fillId="0" borderId="5" xfId="0" applyFont="1" applyFill="1" applyBorder="1"/>
    <xf numFmtId="0" fontId="3" fillId="0" borderId="0" xfId="0" applyFont="1" applyFill="1" applyBorder="1" applyAlignment="1">
      <alignment vertical="distributed" textRotation="255"/>
    </xf>
    <xf numFmtId="0" fontId="3" fillId="0" borderId="6" xfId="0" applyFont="1" applyFill="1" applyBorder="1"/>
    <xf numFmtId="0" fontId="3" fillId="0" borderId="32" xfId="0" applyFont="1" applyFill="1" applyBorder="1" applyAlignment="1">
      <alignment vertical="center" shrinkToFit="1"/>
    </xf>
    <xf numFmtId="0" fontId="3" fillId="0" borderId="80" xfId="0" applyFont="1" applyFill="1" applyBorder="1" applyAlignment="1">
      <alignment vertical="center" shrinkToFit="1"/>
    </xf>
    <xf numFmtId="180" fontId="3" fillId="0" borderId="71" xfId="0" applyNumberFormat="1" applyFont="1" applyFill="1" applyBorder="1" applyAlignment="1">
      <alignment horizontal="center" vertical="center"/>
    </xf>
    <xf numFmtId="180" fontId="3" fillId="0" borderId="68" xfId="0" applyNumberFormat="1" applyFont="1" applyFill="1" applyBorder="1" applyAlignment="1">
      <alignment horizontal="center" vertical="center"/>
    </xf>
    <xf numFmtId="180" fontId="3" fillId="0" borderId="69" xfId="0" applyNumberFormat="1" applyFont="1" applyFill="1" applyBorder="1" applyAlignment="1">
      <alignment horizontal="center" vertical="center"/>
    </xf>
    <xf numFmtId="0" fontId="3" fillId="0" borderId="83" xfId="0" applyFont="1" applyBorder="1" applyAlignment="1">
      <alignment horizontal="center" vertical="center"/>
    </xf>
    <xf numFmtId="0" fontId="8" fillId="0" borderId="84" xfId="0" applyFont="1" applyBorder="1" applyAlignment="1">
      <alignment vertical="center"/>
    </xf>
    <xf numFmtId="0" fontId="8" fillId="0" borderId="85" xfId="0" applyFont="1" applyBorder="1" applyAlignment="1">
      <alignment vertical="center"/>
    </xf>
    <xf numFmtId="0" fontId="8" fillId="0" borderId="86" xfId="0" applyFont="1" applyBorder="1" applyAlignment="1">
      <alignment vertical="center"/>
    </xf>
    <xf numFmtId="0" fontId="3" fillId="0" borderId="68" xfId="0" applyFont="1" applyFill="1" applyBorder="1" applyAlignment="1">
      <alignment vertical="distributed" textRotation="255"/>
    </xf>
    <xf numFmtId="0" fontId="8" fillId="0" borderId="88" xfId="0" applyFont="1" applyFill="1" applyBorder="1" applyAlignment="1">
      <alignment horizontal="center" vertical="center"/>
    </xf>
    <xf numFmtId="0" fontId="8" fillId="0" borderId="89" xfId="0" applyFont="1" applyFill="1" applyBorder="1" applyAlignment="1">
      <alignment horizontal="center" vertical="center"/>
    </xf>
    <xf numFmtId="177" fontId="3" fillId="0" borderId="87" xfId="0" applyNumberFormat="1" applyFont="1" applyFill="1" applyBorder="1" applyAlignment="1">
      <alignment vertical="center"/>
    </xf>
    <xf numFmtId="177" fontId="3" fillId="0" borderId="91" xfId="0" applyNumberFormat="1" applyFont="1" applyFill="1" applyBorder="1" applyAlignment="1">
      <alignment vertical="center"/>
    </xf>
    <xf numFmtId="0" fontId="3" fillId="0" borderId="95" xfId="0" applyFont="1" applyBorder="1" applyAlignment="1">
      <alignment horizontal="center" vertical="center"/>
    </xf>
    <xf numFmtId="0" fontId="8" fillId="0" borderId="96" xfId="0" applyFont="1" applyBorder="1" applyAlignment="1">
      <alignment vertical="center"/>
    </xf>
    <xf numFmtId="0" fontId="8" fillId="0" borderId="27" xfId="0" applyFont="1" applyBorder="1" applyAlignment="1">
      <alignment vertical="center"/>
    </xf>
    <xf numFmtId="0" fontId="8" fillId="0" borderId="97" xfId="0" applyFont="1" applyBorder="1" applyAlignment="1">
      <alignment vertical="center"/>
    </xf>
    <xf numFmtId="0" fontId="8" fillId="0" borderId="71" xfId="0" applyFont="1" applyFill="1" applyBorder="1" applyAlignment="1">
      <alignment horizontal="center" vertical="center"/>
    </xf>
    <xf numFmtId="0" fontId="8" fillId="0" borderId="68" xfId="0" applyFont="1" applyFill="1" applyBorder="1" applyAlignment="1">
      <alignment horizontal="center" vertical="center"/>
    </xf>
    <xf numFmtId="177" fontId="3" fillId="0" borderId="70" xfId="0" applyNumberFormat="1" applyFont="1" applyFill="1" applyBorder="1" applyAlignment="1">
      <alignment vertical="center"/>
    </xf>
    <xf numFmtId="177" fontId="3" fillId="0" borderId="98" xfId="0" applyNumberFormat="1" applyFont="1" applyFill="1" applyBorder="1" applyAlignment="1">
      <alignment vertical="center"/>
    </xf>
    <xf numFmtId="0" fontId="3" fillId="0" borderId="36" xfId="0" applyFont="1" applyBorder="1" applyAlignment="1">
      <alignment horizontal="center" vertical="center"/>
    </xf>
    <xf numFmtId="0" fontId="8" fillId="0" borderId="99" xfId="0" applyFont="1" applyFill="1" applyBorder="1" applyAlignment="1">
      <alignment horizontal="center" vertical="center"/>
    </xf>
    <xf numFmtId="177" fontId="3" fillId="0" borderId="101" xfId="0" applyNumberFormat="1" applyFont="1" applyFill="1" applyBorder="1" applyAlignment="1">
      <alignment vertical="center"/>
    </xf>
    <xf numFmtId="177" fontId="3" fillId="0" borderId="102" xfId="0" applyNumberFormat="1" applyFont="1" applyFill="1" applyBorder="1" applyAlignment="1">
      <alignment vertical="center"/>
    </xf>
    <xf numFmtId="183" fontId="3" fillId="0" borderId="71" xfId="0" applyNumberFormat="1" applyFont="1" applyFill="1" applyBorder="1" applyAlignment="1">
      <alignment horizontal="center" vertical="center"/>
    </xf>
    <xf numFmtId="0" fontId="3" fillId="0" borderId="68" xfId="0" applyFont="1" applyFill="1" applyBorder="1" applyAlignment="1">
      <alignment horizontal="center" vertical="center"/>
    </xf>
    <xf numFmtId="183" fontId="3" fillId="0" borderId="88" xfId="0" applyNumberFormat="1" applyFont="1" applyFill="1" applyBorder="1" applyAlignment="1">
      <alignment horizontal="center" vertical="center"/>
    </xf>
    <xf numFmtId="180" fontId="3" fillId="0" borderId="103" xfId="0" applyNumberFormat="1" applyFont="1" applyFill="1" applyBorder="1" applyAlignment="1">
      <alignment horizontal="center" vertical="center"/>
    </xf>
    <xf numFmtId="0" fontId="3" fillId="0" borderId="87" xfId="0" applyFont="1" applyFill="1" applyBorder="1" applyAlignment="1">
      <alignment vertical="center"/>
    </xf>
    <xf numFmtId="0" fontId="3" fillId="0" borderId="88" xfId="0" applyFont="1" applyFill="1" applyBorder="1" applyAlignment="1">
      <alignment vertical="center"/>
    </xf>
    <xf numFmtId="0" fontId="3" fillId="0" borderId="108" xfId="0" applyFont="1" applyFill="1" applyBorder="1" applyAlignment="1">
      <alignment vertical="center"/>
    </xf>
    <xf numFmtId="0" fontId="3" fillId="0" borderId="104" xfId="0" applyFont="1" applyFill="1" applyBorder="1" applyAlignment="1">
      <alignment vertical="center"/>
    </xf>
    <xf numFmtId="0" fontId="8" fillId="0" borderId="104" xfId="0" applyFont="1" applyFill="1" applyBorder="1" applyAlignment="1">
      <alignment horizontal="center" vertical="center"/>
    </xf>
    <xf numFmtId="0" fontId="8" fillId="0" borderId="105" xfId="0" applyFont="1" applyFill="1" applyBorder="1" applyAlignment="1">
      <alignment horizontal="center" vertical="center"/>
    </xf>
    <xf numFmtId="177" fontId="3" fillId="0" borderId="108" xfId="0" applyNumberFormat="1" applyFont="1" applyFill="1" applyBorder="1" applyAlignment="1">
      <alignment vertical="center"/>
    </xf>
    <xf numFmtId="177" fontId="3" fillId="0" borderId="109" xfId="0" applyNumberFormat="1" applyFont="1" applyFill="1" applyBorder="1" applyAlignment="1">
      <alignment vertical="center"/>
    </xf>
    <xf numFmtId="0" fontId="3" fillId="0" borderId="113" xfId="0" applyFont="1" applyBorder="1" applyAlignment="1">
      <alignment horizontal="center" vertical="center"/>
    </xf>
    <xf numFmtId="0" fontId="8" fillId="0" borderId="114" xfId="0" applyFont="1" applyBorder="1" applyAlignment="1">
      <alignment vertical="center"/>
    </xf>
    <xf numFmtId="0" fontId="8" fillId="0" borderId="115" xfId="0" applyFont="1" applyBorder="1" applyAlignment="1">
      <alignment vertical="center"/>
    </xf>
    <xf numFmtId="0" fontId="8" fillId="0" borderId="116" xfId="0" applyFont="1" applyBorder="1" applyAlignment="1">
      <alignment vertical="center"/>
    </xf>
    <xf numFmtId="176" fontId="3" fillId="0" borderId="64" xfId="0" applyNumberFormat="1" applyFont="1" applyFill="1" applyBorder="1" applyAlignment="1">
      <alignment vertical="center"/>
    </xf>
    <xf numFmtId="176" fontId="3" fillId="0" borderId="65" xfId="0" applyNumberFormat="1" applyFont="1" applyFill="1" applyBorder="1" applyAlignment="1">
      <alignment vertical="center"/>
    </xf>
    <xf numFmtId="0" fontId="8" fillId="0" borderId="65" xfId="0" applyFont="1" applyFill="1" applyBorder="1" applyAlignment="1">
      <alignment horizontal="center" vertical="center"/>
    </xf>
    <xf numFmtId="0" fontId="8" fillId="0" borderId="61" xfId="0" applyFont="1" applyFill="1" applyBorder="1" applyAlignment="1">
      <alignment horizontal="center" vertical="center"/>
    </xf>
    <xf numFmtId="177" fontId="3" fillId="0" borderId="64" xfId="0" applyNumberFormat="1" applyFont="1" applyFill="1" applyBorder="1" applyAlignment="1">
      <alignment vertical="center"/>
    </xf>
    <xf numFmtId="177" fontId="3" fillId="0" borderId="118" xfId="0" applyNumberFormat="1" applyFont="1" applyFill="1" applyBorder="1" applyAlignment="1">
      <alignment vertical="center"/>
    </xf>
    <xf numFmtId="0" fontId="3" fillId="0" borderId="119" xfId="0" applyFont="1" applyBorder="1" applyAlignment="1">
      <alignment horizontal="center" vertical="center"/>
    </xf>
    <xf numFmtId="0" fontId="3" fillId="0" borderId="69" xfId="0" applyFont="1" applyFill="1" applyBorder="1" applyAlignment="1">
      <alignment vertical="center"/>
    </xf>
    <xf numFmtId="176" fontId="3" fillId="0" borderId="70" xfId="0" applyNumberFormat="1" applyFont="1" applyFill="1" applyBorder="1" applyAlignment="1">
      <alignment vertical="center"/>
    </xf>
    <xf numFmtId="176" fontId="3" fillId="0" borderId="71" xfId="0" applyNumberFormat="1" applyFont="1" applyFill="1" applyBorder="1" applyAlignment="1">
      <alignment vertical="center"/>
    </xf>
    <xf numFmtId="0" fontId="3" fillId="0" borderId="56" xfId="0" applyFont="1" applyFill="1" applyBorder="1" applyAlignment="1">
      <alignment vertical="center" shrinkToFit="1"/>
    </xf>
    <xf numFmtId="0" fontId="3" fillId="0" borderId="11" xfId="0" applyFont="1" applyFill="1" applyBorder="1" applyAlignment="1">
      <alignment vertical="center"/>
    </xf>
    <xf numFmtId="0" fontId="8" fillId="0" borderId="122" xfId="0" applyFont="1" applyFill="1" applyBorder="1" applyAlignment="1">
      <alignment horizontal="center" vertical="center"/>
    </xf>
    <xf numFmtId="0" fontId="8" fillId="0" borderId="6" xfId="0" applyFont="1" applyFill="1" applyBorder="1" applyAlignment="1">
      <alignment horizontal="right" vertical="center"/>
    </xf>
    <xf numFmtId="0" fontId="3" fillId="0" borderId="7" xfId="0" applyFont="1" applyFill="1" applyBorder="1"/>
    <xf numFmtId="0" fontId="3" fillId="0" borderId="8" xfId="0" applyFont="1" applyFill="1" applyBorder="1"/>
    <xf numFmtId="0" fontId="3" fillId="0" borderId="13" xfId="0" applyFont="1" applyFill="1" applyBorder="1" applyAlignment="1">
      <alignment vertical="center"/>
    </xf>
    <xf numFmtId="176" fontId="3" fillId="0" borderId="108" xfId="0" applyNumberFormat="1" applyFont="1" applyFill="1" applyBorder="1" applyAlignment="1">
      <alignment vertical="center"/>
    </xf>
    <xf numFmtId="176" fontId="3" fillId="0" borderId="104" xfId="0" applyNumberFormat="1" applyFont="1" applyFill="1" applyBorder="1" applyAlignment="1">
      <alignment vertical="center"/>
    </xf>
    <xf numFmtId="0" fontId="3" fillId="0" borderId="0" xfId="0" applyFont="1" applyFill="1" applyAlignment="1">
      <alignment horizontal="center" vertical="distributed" textRotation="255"/>
    </xf>
    <xf numFmtId="0" fontId="3" fillId="0" borderId="0" xfId="0" applyFont="1" applyFill="1" applyAlignment="1">
      <alignment vertical="center" shrinkToFit="1"/>
    </xf>
    <xf numFmtId="176" fontId="8" fillId="0" borderId="0" xfId="0" applyNumberFormat="1" applyFont="1" applyFill="1"/>
    <xf numFmtId="177" fontId="3" fillId="0" borderId="65" xfId="0" applyNumberFormat="1" applyFont="1" applyFill="1" applyBorder="1" applyAlignment="1">
      <alignment vertical="center"/>
    </xf>
    <xf numFmtId="0" fontId="5" fillId="0" borderId="11" xfId="0" applyFont="1" applyFill="1" applyBorder="1" applyAlignment="1">
      <alignment vertical="center"/>
    </xf>
    <xf numFmtId="177" fontId="3" fillId="0" borderId="71" xfId="0" applyNumberFormat="1" applyFont="1" applyFill="1" applyBorder="1" applyAlignment="1">
      <alignment vertical="center"/>
    </xf>
    <xf numFmtId="0" fontId="5" fillId="0" borderId="0" xfId="0" applyFont="1" applyFill="1" applyBorder="1" applyAlignment="1">
      <alignment vertical="center"/>
    </xf>
    <xf numFmtId="177" fontId="3" fillId="0" borderId="104" xfId="0" applyNumberFormat="1" applyFont="1" applyFill="1" applyBorder="1" applyAlignment="1">
      <alignment vertical="center"/>
    </xf>
    <xf numFmtId="0" fontId="5" fillId="0" borderId="13" xfId="0" applyFont="1" applyFill="1" applyBorder="1" applyAlignment="1">
      <alignment vertical="center"/>
    </xf>
    <xf numFmtId="0" fontId="15" fillId="0" borderId="0" xfId="0" applyFont="1" applyFill="1"/>
    <xf numFmtId="41" fontId="0" fillId="0" borderId="11" xfId="0" applyNumberFormat="1" applyFont="1" applyBorder="1" applyAlignment="1"/>
    <xf numFmtId="0" fontId="8" fillId="0" borderId="11" xfId="0" applyFont="1" applyBorder="1"/>
    <xf numFmtId="176" fontId="3" fillId="0" borderId="0" xfId="0" applyNumberFormat="1" applyFont="1" applyAlignment="1">
      <alignment vertical="center"/>
    </xf>
    <xf numFmtId="176" fontId="3" fillId="0" borderId="0" xfId="0" applyNumberFormat="1" applyFont="1" applyBorder="1" applyAlignment="1">
      <alignment vertical="center"/>
    </xf>
    <xf numFmtId="176" fontId="10" fillId="0" borderId="0" xfId="0" applyNumberFormat="1" applyFont="1" applyAlignment="1">
      <alignment vertical="center"/>
    </xf>
    <xf numFmtId="176" fontId="8" fillId="0" borderId="0" xfId="0" applyNumberFormat="1" applyFont="1" applyAlignment="1">
      <alignment vertical="center"/>
    </xf>
    <xf numFmtId="176" fontId="8" fillId="0" borderId="0" xfId="0" applyNumberFormat="1" applyFont="1" applyBorder="1" applyAlignment="1">
      <alignment vertical="center"/>
    </xf>
    <xf numFmtId="176" fontId="11" fillId="0" borderId="0" xfId="0" applyNumberFormat="1" applyFont="1" applyFill="1" applyAlignment="1">
      <alignment horizontal="left"/>
    </xf>
    <xf numFmtId="176" fontId="5" fillId="0" borderId="0" xfId="0" applyNumberFormat="1" applyFont="1" applyFill="1" applyAlignment="1">
      <alignment horizontal="left"/>
    </xf>
    <xf numFmtId="176" fontId="8" fillId="0" borderId="0" xfId="0" applyNumberFormat="1" applyFont="1" applyBorder="1" applyAlignment="1">
      <alignment horizontal="distributed"/>
    </xf>
    <xf numFmtId="176" fontId="8" fillId="0" borderId="0" xfId="0" applyNumberFormat="1" applyFont="1" applyBorder="1" applyAlignment="1">
      <alignment horizontal="left"/>
    </xf>
    <xf numFmtId="176" fontId="3" fillId="0" borderId="0" xfId="0" applyNumberFormat="1" applyFont="1" applyBorder="1" applyAlignment="1">
      <alignment horizontal="left" vertical="center"/>
    </xf>
    <xf numFmtId="176" fontId="8" fillId="0" borderId="42" xfId="0" applyNumberFormat="1" applyFont="1" applyFill="1" applyBorder="1" applyAlignment="1"/>
    <xf numFmtId="176" fontId="3" fillId="0" borderId="6" xfId="0" applyNumberFormat="1" applyFont="1" applyBorder="1" applyAlignment="1">
      <alignment horizontal="distributed" vertical="center"/>
    </xf>
    <xf numFmtId="176" fontId="3" fillId="0" borderId="6" xfId="0" applyNumberFormat="1" applyFont="1" applyBorder="1" applyAlignment="1">
      <alignment horizontal="left" vertical="center"/>
    </xf>
    <xf numFmtId="176" fontId="15" fillId="0" borderId="0" xfId="0" applyNumberFormat="1" applyFont="1" applyBorder="1" applyAlignment="1"/>
    <xf numFmtId="176" fontId="15" fillId="0" borderId="42" xfId="0" applyNumberFormat="1" applyFont="1" applyBorder="1" applyAlignment="1"/>
    <xf numFmtId="176" fontId="5" fillId="0" borderId="187" xfId="0" applyNumberFormat="1" applyFont="1" applyFill="1" applyBorder="1" applyAlignment="1"/>
    <xf numFmtId="176" fontId="5" fillId="0" borderId="0" xfId="0" applyNumberFormat="1" applyFont="1" applyBorder="1" applyAlignment="1">
      <alignment horizontal="left"/>
    </xf>
    <xf numFmtId="176" fontId="3" fillId="0" borderId="6" xfId="0" applyNumberFormat="1" applyFont="1" applyBorder="1" applyAlignment="1">
      <alignment vertical="center"/>
    </xf>
    <xf numFmtId="176" fontId="3" fillId="0" borderId="89" xfId="0" applyNumberFormat="1" applyFont="1" applyBorder="1" applyAlignment="1">
      <alignment vertical="center"/>
    </xf>
    <xf numFmtId="176" fontId="5" fillId="0" borderId="0" xfId="0" applyNumberFormat="1" applyFont="1" applyFill="1" applyAlignment="1">
      <alignment horizontal="distributed" vertical="center"/>
    </xf>
    <xf numFmtId="176" fontId="3" fillId="0" borderId="48" xfId="0" applyNumberFormat="1" applyFont="1" applyBorder="1" applyAlignment="1">
      <alignment horizontal="center" vertical="center"/>
    </xf>
    <xf numFmtId="176" fontId="3" fillId="0" borderId="99" xfId="0" applyNumberFormat="1" applyFont="1" applyFill="1" applyBorder="1" applyAlignment="1">
      <alignment horizontal="center" vertical="center"/>
    </xf>
    <xf numFmtId="176" fontId="5" fillId="0" borderId="0" xfId="0" applyNumberFormat="1" applyFont="1" applyFill="1" applyAlignment="1">
      <alignment horizontal="center" vertical="center"/>
    </xf>
    <xf numFmtId="213" fontId="5" fillId="0" borderId="0" xfId="0" applyNumberFormat="1" applyFont="1" applyFill="1" applyAlignment="1">
      <alignment vertical="top"/>
    </xf>
    <xf numFmtId="213" fontId="5" fillId="0" borderId="0" xfId="0" applyNumberFormat="1" applyFont="1" applyFill="1" applyAlignment="1">
      <alignment horizontal="left"/>
    </xf>
    <xf numFmtId="213" fontId="10" fillId="0" borderId="0" xfId="0" applyNumberFormat="1" applyFont="1" applyFill="1" applyAlignment="1">
      <alignment vertical="center"/>
    </xf>
    <xf numFmtId="176" fontId="3" fillId="0" borderId="123" xfId="0" applyNumberFormat="1" applyFont="1" applyBorder="1" applyAlignment="1">
      <alignment horizontal="center" vertical="center"/>
    </xf>
    <xf numFmtId="176" fontId="3" fillId="0" borderId="80" xfId="0" applyNumberFormat="1" applyFont="1" applyBorder="1" applyAlignment="1">
      <alignment vertical="center"/>
    </xf>
    <xf numFmtId="176" fontId="3" fillId="0" borderId="48" xfId="0" applyNumberFormat="1" applyFont="1" applyFill="1" applyBorder="1" applyAlignment="1">
      <alignment vertical="center"/>
    </xf>
    <xf numFmtId="176" fontId="11" fillId="0" borderId="0" xfId="0" applyNumberFormat="1" applyFont="1" applyAlignment="1"/>
    <xf numFmtId="176" fontId="3" fillId="0" borderId="8" xfId="0" applyNumberFormat="1" applyFont="1" applyBorder="1" applyAlignment="1">
      <alignment horizontal="left" vertical="center"/>
    </xf>
    <xf numFmtId="176" fontId="3" fillId="0" borderId="13" xfId="0" applyNumberFormat="1" applyFont="1" applyBorder="1" applyAlignment="1">
      <alignment horizontal="left" vertical="center"/>
    </xf>
    <xf numFmtId="176" fontId="3" fillId="0" borderId="0" xfId="0" applyNumberFormat="1" applyFont="1" applyBorder="1" applyAlignment="1">
      <alignment horizontal="right"/>
    </xf>
    <xf numFmtId="41" fontId="8" fillId="0" borderId="0" xfId="0" applyNumberFormat="1" applyFont="1" applyBorder="1" applyAlignment="1">
      <alignment shrinkToFit="1"/>
    </xf>
    <xf numFmtId="0" fontId="0" fillId="0" borderId="0" xfId="0" applyFont="1" applyBorder="1" applyAlignment="1"/>
    <xf numFmtId="176" fontId="5" fillId="0" borderId="16" xfId="0" applyNumberFormat="1" applyFont="1" applyFill="1" applyBorder="1" applyAlignment="1">
      <alignment vertical="center"/>
    </xf>
    <xf numFmtId="176" fontId="5" fillId="0" borderId="30" xfId="0" applyNumberFormat="1" applyFont="1" applyFill="1" applyBorder="1" applyAlignment="1">
      <alignment vertical="center"/>
    </xf>
    <xf numFmtId="176" fontId="5" fillId="0" borderId="4" xfId="0" applyNumberFormat="1" applyFont="1" applyFill="1" applyBorder="1" applyAlignment="1">
      <alignment vertical="center"/>
    </xf>
    <xf numFmtId="176" fontId="5" fillId="0" borderId="3" xfId="0" applyNumberFormat="1" applyFont="1" applyFill="1" applyBorder="1" applyAlignment="1">
      <alignment vertical="center"/>
    </xf>
    <xf numFmtId="176" fontId="5" fillId="0" borderId="11" xfId="0" applyNumberFormat="1" applyFont="1" applyFill="1" applyBorder="1" applyAlignment="1">
      <alignment vertical="center"/>
    </xf>
    <xf numFmtId="176" fontId="5" fillId="0" borderId="10" xfId="0" applyNumberFormat="1" applyFont="1" applyFill="1" applyBorder="1" applyAlignment="1">
      <alignment vertical="center"/>
    </xf>
    <xf numFmtId="176" fontId="5" fillId="0" borderId="50" xfId="0" applyNumberFormat="1" applyFont="1" applyFill="1" applyBorder="1" applyAlignment="1">
      <alignment vertical="center"/>
    </xf>
    <xf numFmtId="176" fontId="5" fillId="0" borderId="31" xfId="0" applyNumberFormat="1" applyFont="1" applyFill="1" applyBorder="1" applyAlignment="1">
      <alignment vertical="center"/>
    </xf>
    <xf numFmtId="176" fontId="5" fillId="0" borderId="21" xfId="0" applyNumberFormat="1" applyFont="1" applyFill="1" applyBorder="1" applyAlignment="1">
      <alignment horizontal="center" vertical="center" wrapText="1"/>
    </xf>
    <xf numFmtId="176" fontId="5" fillId="0" borderId="6" xfId="0" applyNumberFormat="1" applyFont="1" applyFill="1" applyBorder="1" applyAlignment="1">
      <alignment horizontal="center" vertical="center" wrapText="1"/>
    </xf>
    <xf numFmtId="176" fontId="5" fillId="0" borderId="5" xfId="0" applyNumberFormat="1" applyFont="1" applyFill="1" applyBorder="1" applyAlignment="1">
      <alignment vertical="center"/>
    </xf>
    <xf numFmtId="176" fontId="15" fillId="0" borderId="5" xfId="0" applyNumberFormat="1" applyFont="1" applyFill="1" applyBorder="1" applyAlignment="1">
      <alignment vertical="center"/>
    </xf>
    <xf numFmtId="176" fontId="5" fillId="0" borderId="80" xfId="0" applyNumberFormat="1" applyFont="1" applyFill="1" applyBorder="1" applyAlignment="1">
      <alignment vertical="center"/>
    </xf>
    <xf numFmtId="176" fontId="5" fillId="0" borderId="33" xfId="0" applyNumberFormat="1" applyFont="1" applyFill="1" applyBorder="1" applyAlignment="1">
      <alignment vertical="center"/>
    </xf>
    <xf numFmtId="176" fontId="5" fillId="0" borderId="187" xfId="0" applyNumberFormat="1" applyFont="1" applyFill="1" applyBorder="1" applyAlignment="1">
      <alignment vertical="center"/>
    </xf>
    <xf numFmtId="176" fontId="17" fillId="0" borderId="48" xfId="0" applyNumberFormat="1" applyFont="1" applyFill="1" applyBorder="1" applyAlignment="1">
      <alignment horizontal="left"/>
    </xf>
    <xf numFmtId="176" fontId="5" fillId="0" borderId="42" xfId="0" applyNumberFormat="1" applyFont="1" applyFill="1" applyBorder="1" applyAlignment="1">
      <alignment horizontal="left"/>
    </xf>
    <xf numFmtId="176" fontId="5" fillId="0" borderId="42" xfId="0" applyNumberFormat="1" applyFont="1" applyFill="1" applyBorder="1" applyAlignment="1"/>
    <xf numFmtId="176" fontId="5" fillId="0" borderId="41" xfId="0" applyNumberFormat="1" applyFont="1" applyFill="1" applyBorder="1" applyAlignment="1">
      <alignment horizontal="left"/>
    </xf>
    <xf numFmtId="176" fontId="3" fillId="4" borderId="41" xfId="0" applyNumberFormat="1" applyFont="1" applyFill="1" applyBorder="1" applyAlignment="1">
      <alignment vertical="center"/>
    </xf>
    <xf numFmtId="176" fontId="5" fillId="0" borderId="0" xfId="0" quotePrefix="1" applyNumberFormat="1" applyFont="1" applyBorder="1" applyAlignment="1">
      <alignment horizontal="center"/>
    </xf>
    <xf numFmtId="176" fontId="3" fillId="4" borderId="41" xfId="0" applyNumberFormat="1" applyFont="1" applyFill="1" applyBorder="1" applyAlignment="1">
      <alignment horizontal="left"/>
    </xf>
    <xf numFmtId="176" fontId="3" fillId="4" borderId="41" xfId="0" applyNumberFormat="1" applyFont="1" applyFill="1" applyBorder="1" applyAlignment="1"/>
    <xf numFmtId="176" fontId="6" fillId="0" borderId="0" xfId="0" applyNumberFormat="1" applyFont="1" applyFill="1" applyBorder="1" applyAlignment="1">
      <alignment horizontal="center" vertical="center"/>
    </xf>
    <xf numFmtId="176" fontId="5" fillId="0" borderId="42" xfId="0" applyNumberFormat="1" applyFont="1" applyBorder="1" applyAlignment="1">
      <alignment horizontal="distributed"/>
    </xf>
    <xf numFmtId="176" fontId="5" fillId="0" borderId="0" xfId="0" applyNumberFormat="1" applyFont="1" applyBorder="1" applyAlignment="1">
      <alignment horizontal="distributed"/>
    </xf>
    <xf numFmtId="182" fontId="6" fillId="0" borderId="0" xfId="0" applyNumberFormat="1" applyFont="1" applyFill="1" applyBorder="1" applyAlignment="1">
      <alignment horizontal="center" vertical="center" shrinkToFit="1"/>
    </xf>
    <xf numFmtId="176" fontId="5" fillId="0" borderId="6" xfId="0" applyNumberFormat="1" applyFont="1" applyFill="1" applyBorder="1" applyAlignment="1">
      <alignment vertical="center"/>
    </xf>
    <xf numFmtId="176" fontId="10" fillId="0" borderId="0" xfId="0" applyNumberFormat="1" applyFont="1" applyFill="1" applyAlignment="1">
      <alignment horizontal="left" vertical="center"/>
    </xf>
    <xf numFmtId="176" fontId="5" fillId="0" borderId="99" xfId="0" applyNumberFormat="1" applyFont="1" applyFill="1" applyBorder="1" applyAlignment="1">
      <alignment vertical="center"/>
    </xf>
    <xf numFmtId="176" fontId="5" fillId="0" borderId="100" xfId="0" applyNumberFormat="1" applyFont="1" applyFill="1" applyBorder="1" applyAlignment="1">
      <alignment vertical="center"/>
    </xf>
    <xf numFmtId="176" fontId="5" fillId="0" borderId="122" xfId="0" applyNumberFormat="1" applyFont="1" applyFill="1" applyBorder="1" applyAlignment="1">
      <alignment vertical="center"/>
    </xf>
    <xf numFmtId="176" fontId="5" fillId="0" borderId="102" xfId="0" applyNumberFormat="1" applyFont="1" applyFill="1" applyBorder="1" applyAlignment="1">
      <alignment vertical="center"/>
    </xf>
    <xf numFmtId="176" fontId="6" fillId="0" borderId="0" xfId="0" applyNumberFormat="1" applyFont="1" applyFill="1" applyBorder="1" applyAlignment="1">
      <alignment horizontal="center" vertical="center" shrinkToFit="1"/>
    </xf>
    <xf numFmtId="176" fontId="5" fillId="0" borderId="103" xfId="0" applyNumberFormat="1" applyFont="1" applyFill="1" applyBorder="1" applyAlignment="1">
      <alignment vertical="center"/>
    </xf>
    <xf numFmtId="176" fontId="5" fillId="0" borderId="179" xfId="0" applyNumberFormat="1" applyFont="1" applyFill="1" applyBorder="1" applyAlignment="1">
      <alignment vertical="center"/>
    </xf>
    <xf numFmtId="176" fontId="5" fillId="0" borderId="101" xfId="0" applyNumberFormat="1" applyFont="1" applyFill="1" applyBorder="1" applyAlignment="1">
      <alignment vertical="center"/>
    </xf>
    <xf numFmtId="176" fontId="5" fillId="0" borderId="173" xfId="0" applyNumberFormat="1" applyFont="1" applyFill="1" applyBorder="1" applyAlignment="1">
      <alignment vertical="center"/>
    </xf>
    <xf numFmtId="176" fontId="5" fillId="0" borderId="21" xfId="0" applyNumberFormat="1" applyFont="1" applyFill="1" applyBorder="1" applyAlignment="1">
      <alignment vertical="center"/>
    </xf>
    <xf numFmtId="176" fontId="5" fillId="0" borderId="32" xfId="0" applyNumberFormat="1" applyFont="1" applyFill="1" applyBorder="1" applyAlignment="1">
      <alignment vertical="center"/>
    </xf>
    <xf numFmtId="176" fontId="5" fillId="0" borderId="73" xfId="0" applyNumberFormat="1" applyFont="1" applyFill="1" applyBorder="1" applyAlignment="1">
      <alignment vertical="center"/>
    </xf>
    <xf numFmtId="176" fontId="5" fillId="0" borderId="87" xfId="0" applyNumberFormat="1" applyFont="1" applyFill="1" applyBorder="1" applyAlignment="1">
      <alignment vertical="center"/>
    </xf>
    <xf numFmtId="176" fontId="5" fillId="0" borderId="93" xfId="0" applyNumberFormat="1" applyFont="1" applyFill="1" applyBorder="1" applyAlignment="1">
      <alignment vertical="center"/>
    </xf>
    <xf numFmtId="176" fontId="5" fillId="0" borderId="12" xfId="0" applyNumberFormat="1" applyFont="1" applyFill="1" applyBorder="1" applyAlignment="1">
      <alignment vertical="center"/>
    </xf>
    <xf numFmtId="219" fontId="3" fillId="0" borderId="48" xfId="0" applyNumberFormat="1" applyFont="1" applyFill="1" applyBorder="1" applyAlignment="1">
      <alignment horizontal="center" vertical="center"/>
    </xf>
    <xf numFmtId="177" fontId="3" fillId="0" borderId="80" xfId="0" applyNumberFormat="1" applyFont="1" applyFill="1" applyBorder="1" applyAlignment="1">
      <alignment horizontal="center" vertical="center"/>
    </xf>
    <xf numFmtId="220" fontId="3" fillId="0" borderId="48" xfId="0" applyNumberFormat="1" applyFont="1" applyFill="1" applyBorder="1" applyAlignment="1">
      <alignment horizontal="center" vertical="center"/>
    </xf>
    <xf numFmtId="193" fontId="3" fillId="0" borderId="0" xfId="0" applyNumberFormat="1" applyFont="1" applyFill="1" applyBorder="1" applyAlignment="1">
      <alignment vertical="center"/>
    </xf>
    <xf numFmtId="221" fontId="5" fillId="0" borderId="0" xfId="0" applyNumberFormat="1" applyFont="1" applyFill="1" applyBorder="1" applyAlignment="1">
      <alignment vertical="center"/>
    </xf>
    <xf numFmtId="176" fontId="5" fillId="0" borderId="87" xfId="0" applyNumberFormat="1" applyFont="1" applyFill="1" applyBorder="1" applyAlignment="1">
      <alignment horizontal="center" vertical="center"/>
    </xf>
    <xf numFmtId="177" fontId="3" fillId="0" borderId="42" xfId="0" quotePrefix="1" applyNumberFormat="1" applyFont="1" applyFill="1" applyBorder="1" applyAlignment="1">
      <alignment horizontal="center"/>
    </xf>
    <xf numFmtId="176" fontId="5" fillId="0" borderId="90" xfId="0" applyNumberFormat="1" applyFont="1" applyFill="1" applyBorder="1" applyAlignment="1">
      <alignment vertical="center"/>
    </xf>
    <xf numFmtId="176" fontId="5" fillId="0" borderId="89" xfId="0" applyNumberFormat="1" applyFont="1" applyFill="1" applyBorder="1" applyAlignment="1">
      <alignment vertical="center"/>
    </xf>
    <xf numFmtId="222" fontId="3" fillId="0" borderId="48" xfId="0" applyNumberFormat="1" applyFont="1" applyFill="1" applyBorder="1" applyAlignment="1">
      <alignment horizontal="center" vertical="center"/>
    </xf>
    <xf numFmtId="177" fontId="3" fillId="0" borderId="80" xfId="0" applyNumberFormat="1" applyFont="1" applyFill="1" applyBorder="1" applyAlignment="1">
      <alignment horizontal="right" vertical="center"/>
    </xf>
    <xf numFmtId="176" fontId="3" fillId="0" borderId="80" xfId="0" applyNumberFormat="1" applyFont="1" applyFill="1" applyBorder="1" applyAlignment="1">
      <alignment horizontal="left" vertical="center"/>
    </xf>
    <xf numFmtId="176" fontId="5" fillId="0" borderId="101" xfId="0" applyNumberFormat="1" applyFont="1" applyFill="1" applyBorder="1" applyAlignment="1">
      <alignment horizontal="center" vertical="center"/>
    </xf>
    <xf numFmtId="49" fontId="6" fillId="0" borderId="0" xfId="0" applyNumberFormat="1" applyFont="1" applyFill="1" applyBorder="1" applyAlignment="1">
      <alignment horizontal="center" vertical="center" shrinkToFit="1"/>
    </xf>
    <xf numFmtId="193" fontId="3" fillId="0" borderId="0" xfId="0" applyNumberFormat="1" applyFont="1" applyFill="1" applyBorder="1" applyAlignment="1">
      <alignment horizontal="center" vertical="center"/>
    </xf>
    <xf numFmtId="177" fontId="3" fillId="0" borderId="173" xfId="0" applyNumberFormat="1" applyFont="1" applyFill="1" applyBorder="1" applyAlignment="1">
      <alignment horizontal="center" vertical="center"/>
    </xf>
    <xf numFmtId="176" fontId="5" fillId="0" borderId="92" xfId="0" applyNumberFormat="1" applyFont="1" applyFill="1" applyBorder="1" applyAlignment="1">
      <alignment vertical="center"/>
    </xf>
    <xf numFmtId="221" fontId="3" fillId="0" borderId="48" xfId="0" applyNumberFormat="1" applyFont="1" applyFill="1" applyBorder="1" applyAlignment="1">
      <alignment horizontal="right" vertical="center"/>
    </xf>
    <xf numFmtId="196" fontId="3" fillId="0" borderId="80" xfId="0" applyNumberFormat="1" applyFont="1" applyFill="1" applyBorder="1" applyAlignment="1">
      <alignment horizontal="right" vertical="center"/>
    </xf>
    <xf numFmtId="223" fontId="3" fillId="0" borderId="48" xfId="0" applyNumberFormat="1" applyFont="1" applyFill="1" applyBorder="1" applyAlignment="1">
      <alignment horizontal="right" vertical="center"/>
    </xf>
    <xf numFmtId="196" fontId="3" fillId="0" borderId="0" xfId="0" applyNumberFormat="1" applyFont="1" applyFill="1" applyBorder="1" applyAlignment="1">
      <alignment horizontal="center" vertical="center"/>
    </xf>
    <xf numFmtId="223" fontId="3" fillId="0" borderId="6" xfId="0" applyNumberFormat="1" applyFont="1" applyFill="1" applyBorder="1" applyAlignment="1">
      <alignment horizontal="center" vertical="center"/>
    </xf>
    <xf numFmtId="176" fontId="3" fillId="0" borderId="48" xfId="0" applyNumberFormat="1" applyFont="1" applyFill="1" applyBorder="1" applyAlignment="1">
      <alignment horizontal="left" vertical="center"/>
    </xf>
    <xf numFmtId="176" fontId="5" fillId="0" borderId="24" xfId="0" applyNumberFormat="1" applyFont="1" applyFill="1" applyBorder="1" applyAlignment="1">
      <alignment vertical="center"/>
    </xf>
    <xf numFmtId="176" fontId="5" fillId="0" borderId="34" xfId="0" applyNumberFormat="1" applyFont="1" applyFill="1" applyBorder="1" applyAlignment="1">
      <alignment vertical="center"/>
    </xf>
    <xf numFmtId="176" fontId="5" fillId="0" borderId="8" xfId="0" applyNumberFormat="1" applyFont="1" applyFill="1" applyBorder="1" applyAlignment="1">
      <alignment vertical="center"/>
    </xf>
    <xf numFmtId="176" fontId="5" fillId="0" borderId="13" xfId="0" applyNumberFormat="1" applyFont="1" applyFill="1" applyBorder="1" applyAlignment="1">
      <alignment horizontal="left" vertical="center"/>
    </xf>
    <xf numFmtId="176" fontId="5" fillId="0" borderId="34" xfId="0" applyNumberFormat="1" applyFont="1" applyFill="1" applyBorder="1" applyAlignment="1">
      <alignment horizontal="left" vertical="center"/>
    </xf>
    <xf numFmtId="0" fontId="5" fillId="0" borderId="0" xfId="0" applyFont="1" applyFill="1" applyBorder="1" applyAlignment="1">
      <alignment horizontal="distributed" vertical="center" justifyLastLine="1"/>
    </xf>
    <xf numFmtId="225" fontId="6" fillId="0" borderId="0" xfId="0" applyNumberFormat="1" applyFont="1" applyFill="1" applyBorder="1" applyAlignment="1">
      <alignment horizontal="center" vertical="center" shrinkToFit="1"/>
    </xf>
    <xf numFmtId="176" fontId="3" fillId="0" borderId="56" xfId="0" applyNumberFormat="1" applyFont="1" applyFill="1" applyBorder="1" applyAlignment="1">
      <alignment horizontal="left" vertical="center"/>
    </xf>
    <xf numFmtId="176" fontId="3" fillId="0" borderId="49" xfId="0" applyNumberFormat="1" applyFont="1" applyFill="1" applyBorder="1" applyAlignment="1">
      <alignment horizontal="left" vertical="center"/>
    </xf>
    <xf numFmtId="0" fontId="67" fillId="0" borderId="0" xfId="0" applyFont="1" applyFill="1" applyAlignment="1">
      <alignment vertical="center"/>
    </xf>
    <xf numFmtId="177" fontId="22" fillId="0" borderId="153" xfId="0" applyNumberFormat="1" applyFont="1" applyBorder="1"/>
    <xf numFmtId="177" fontId="68" fillId="2" borderId="195" xfId="0" applyNumberFormat="1" applyFont="1" applyFill="1" applyBorder="1"/>
    <xf numFmtId="177" fontId="68" fillId="0" borderId="195" xfId="0" applyNumberFormat="1" applyFont="1" applyBorder="1"/>
    <xf numFmtId="177" fontId="68" fillId="0" borderId="211" xfId="0" applyNumberFormat="1" applyFont="1" applyBorder="1"/>
    <xf numFmtId="177" fontId="68" fillId="0" borderId="38" xfId="0" applyNumberFormat="1" applyFont="1" applyBorder="1"/>
    <xf numFmtId="177" fontId="68" fillId="0" borderId="38" xfId="0" applyNumberFormat="1" applyFont="1" applyBorder="1" applyAlignment="1">
      <alignment horizontal="center" shrinkToFit="1"/>
    </xf>
    <xf numFmtId="177" fontId="68" fillId="0" borderId="195" xfId="0" applyNumberFormat="1" applyFont="1" applyBorder="1" applyAlignment="1">
      <alignment horizontal="center"/>
    </xf>
    <xf numFmtId="177" fontId="68" fillId="0" borderId="39" xfId="0" applyNumberFormat="1" applyFont="1" applyBorder="1"/>
    <xf numFmtId="177" fontId="68" fillId="0" borderId="212" xfId="0" applyNumberFormat="1" applyFont="1" applyBorder="1"/>
    <xf numFmtId="177" fontId="68" fillId="0" borderId="166" xfId="0" applyNumberFormat="1" applyFont="1" applyBorder="1"/>
    <xf numFmtId="177" fontId="68" fillId="0" borderId="39" xfId="0" applyNumberFormat="1" applyFont="1" applyBorder="1" applyAlignment="1">
      <alignment horizontal="center"/>
    </xf>
    <xf numFmtId="177" fontId="68" fillId="0" borderId="158" xfId="0" applyNumberFormat="1" applyFont="1" applyBorder="1"/>
    <xf numFmtId="0" fontId="8" fillId="0" borderId="0" xfId="0" applyFont="1" applyFill="1" applyAlignment="1">
      <alignment vertical="center" wrapText="1"/>
    </xf>
    <xf numFmtId="0" fontId="71" fillId="0" borderId="0" xfId="0" applyFont="1" applyBorder="1" applyAlignment="1">
      <alignment vertical="center"/>
    </xf>
    <xf numFmtId="0" fontId="67" fillId="0" borderId="0" xfId="0" applyFont="1" applyAlignment="1">
      <alignment vertical="center"/>
    </xf>
    <xf numFmtId="0" fontId="67" fillId="0" borderId="0" xfId="0" applyFont="1" applyAlignment="1"/>
    <xf numFmtId="0" fontId="67" fillId="0" borderId="0" xfId="0" applyFont="1" applyBorder="1" applyAlignment="1">
      <alignment vertical="center"/>
    </xf>
    <xf numFmtId="176" fontId="22" fillId="0" borderId="0" xfId="0" applyNumberFormat="1" applyFont="1" applyAlignment="1"/>
    <xf numFmtId="176" fontId="22" fillId="0" borderId="42" xfId="0" applyNumberFormat="1" applyFont="1" applyFill="1" applyBorder="1" applyAlignment="1"/>
    <xf numFmtId="176" fontId="22" fillId="0" borderId="0" xfId="0" applyNumberFormat="1" applyFont="1" applyFill="1" applyBorder="1" applyAlignment="1"/>
    <xf numFmtId="176" fontId="22" fillId="0" borderId="0" xfId="0" applyNumberFormat="1" applyFont="1" applyAlignment="1">
      <alignment vertical="center"/>
    </xf>
    <xf numFmtId="0" fontId="67" fillId="0" borderId="0" xfId="0" applyFont="1" applyBorder="1" applyAlignment="1">
      <alignment horizontal="right"/>
    </xf>
    <xf numFmtId="0" fontId="67" fillId="0" borderId="0" xfId="0" applyFont="1" applyFill="1" applyBorder="1" applyAlignment="1">
      <alignment horizontal="center" vertical="center"/>
    </xf>
    <xf numFmtId="0" fontId="22" fillId="0" borderId="41" xfId="0" applyFont="1" applyFill="1" applyBorder="1" applyAlignment="1"/>
    <xf numFmtId="177" fontId="70" fillId="0" borderId="0" xfId="0" quotePrefix="1" applyNumberFormat="1" applyFont="1" applyBorder="1" applyAlignment="1">
      <alignment vertical="center"/>
    </xf>
    <xf numFmtId="176" fontId="67" fillId="0" borderId="0" xfId="0" applyNumberFormat="1" applyFont="1" applyAlignment="1">
      <alignment vertical="center"/>
    </xf>
    <xf numFmtId="176" fontId="67" fillId="0" borderId="0" xfId="0" applyNumberFormat="1" applyFont="1" applyBorder="1" applyAlignment="1">
      <alignment horizontal="right"/>
    </xf>
    <xf numFmtId="176" fontId="70" fillId="0" borderId="0" xfId="0" applyNumberFormat="1" applyFont="1" applyBorder="1" applyAlignment="1">
      <alignment vertical="center"/>
    </xf>
    <xf numFmtId="176" fontId="70" fillId="0" borderId="0" xfId="0" applyNumberFormat="1" applyFont="1" applyBorder="1" applyAlignment="1">
      <alignment horizontal="right" vertical="center"/>
    </xf>
    <xf numFmtId="176" fontId="70" fillId="0" borderId="0" xfId="0" applyNumberFormat="1" applyFont="1" applyAlignment="1">
      <alignment vertical="center"/>
    </xf>
    <xf numFmtId="176" fontId="22" fillId="0" borderId="100" xfId="0" applyNumberFormat="1" applyFont="1" applyBorder="1" applyAlignment="1">
      <alignment vertical="center"/>
    </xf>
    <xf numFmtId="176" fontId="22" fillId="0" borderId="99" xfId="0" applyNumberFormat="1" applyFont="1" applyBorder="1" applyAlignment="1">
      <alignment vertical="center"/>
    </xf>
    <xf numFmtId="176" fontId="22" fillId="0" borderId="3" xfId="0" applyNumberFormat="1" applyFont="1" applyBorder="1" applyAlignment="1">
      <alignment vertical="center"/>
    </xf>
    <xf numFmtId="176" fontId="22" fillId="0" borderId="120" xfId="0" applyNumberFormat="1" applyFont="1" applyBorder="1" applyAlignment="1">
      <alignment vertical="center"/>
    </xf>
    <xf numFmtId="176" fontId="22" fillId="0" borderId="123" xfId="0" applyNumberFormat="1" applyFont="1" applyBorder="1" applyAlignment="1">
      <alignment vertical="center"/>
    </xf>
    <xf numFmtId="176" fontId="22" fillId="0" borderId="122" xfId="0" applyNumberFormat="1" applyFont="1" applyBorder="1" applyAlignment="1">
      <alignment vertical="center"/>
    </xf>
    <xf numFmtId="176" fontId="22" fillId="0" borderId="101" xfId="0" applyNumberFormat="1" applyFont="1" applyFill="1" applyBorder="1" applyAlignment="1">
      <alignment vertical="center"/>
    </xf>
    <xf numFmtId="176" fontId="22" fillId="0" borderId="4" xfId="0" applyNumberFormat="1" applyFont="1" applyBorder="1" applyAlignment="1">
      <alignment vertical="center"/>
    </xf>
    <xf numFmtId="176" fontId="22" fillId="0" borderId="8" xfId="0" applyNumberFormat="1" applyFont="1" applyBorder="1" applyAlignment="1">
      <alignment vertical="center"/>
    </xf>
    <xf numFmtId="176" fontId="70" fillId="0" borderId="0" xfId="0" applyNumberFormat="1" applyFont="1" applyAlignment="1"/>
    <xf numFmtId="176" fontId="67" fillId="0" borderId="0" xfId="0" applyNumberFormat="1" applyFont="1" applyAlignment="1"/>
    <xf numFmtId="176" fontId="67" fillId="0" borderId="0" xfId="0" applyNumberFormat="1" applyFont="1" applyBorder="1" applyAlignment="1"/>
    <xf numFmtId="176" fontId="67" fillId="0" borderId="0" xfId="0" applyNumberFormat="1" applyFont="1" applyBorder="1" applyAlignment="1">
      <alignment horizontal="left"/>
    </xf>
    <xf numFmtId="176" fontId="22" fillId="0" borderId="179" xfId="0" applyNumberFormat="1" applyFont="1" applyBorder="1" applyAlignment="1">
      <alignment vertical="center" shrinkToFit="1"/>
    </xf>
    <xf numFmtId="176" fontId="22" fillId="0" borderId="10" xfId="0" applyNumberFormat="1" applyFont="1" applyBorder="1" applyAlignment="1">
      <alignment vertical="center"/>
    </xf>
    <xf numFmtId="0" fontId="22" fillId="0" borderId="179" xfId="0" applyNumberFormat="1" applyFont="1" applyFill="1" applyBorder="1" applyAlignment="1">
      <alignment vertical="center"/>
    </xf>
    <xf numFmtId="176" fontId="27" fillId="0" borderId="41" xfId="0" applyNumberFormat="1" applyFont="1" applyBorder="1" applyAlignment="1"/>
    <xf numFmtId="176" fontId="67" fillId="0" borderId="41" xfId="0" applyNumberFormat="1" applyFont="1" applyBorder="1" applyAlignment="1"/>
    <xf numFmtId="176" fontId="67" fillId="0" borderId="0" xfId="0" applyNumberFormat="1" applyFont="1" applyBorder="1" applyAlignment="1">
      <alignment horizontal="distributed"/>
    </xf>
    <xf numFmtId="176" fontId="70" fillId="0" borderId="30" xfId="0" applyNumberFormat="1" applyFont="1" applyFill="1" applyBorder="1" applyAlignment="1">
      <alignment vertical="center"/>
    </xf>
    <xf numFmtId="176" fontId="70" fillId="0" borderId="32" xfId="0" applyNumberFormat="1" applyFont="1" applyFill="1" applyBorder="1" applyAlignment="1">
      <alignment horizontal="center" vertical="center"/>
    </xf>
    <xf numFmtId="176" fontId="70" fillId="0" borderId="101" xfId="0" applyNumberFormat="1" applyFont="1" applyFill="1" applyBorder="1" applyAlignment="1">
      <alignment vertical="center"/>
    </xf>
    <xf numFmtId="177" fontId="22" fillId="0" borderId="102" xfId="0" applyNumberFormat="1" applyFont="1" applyFill="1" applyBorder="1" applyAlignment="1">
      <alignment vertical="center"/>
    </xf>
    <xf numFmtId="176" fontId="22" fillId="0" borderId="0" xfId="0" applyNumberFormat="1" applyFont="1" applyBorder="1" applyAlignment="1">
      <alignment horizontal="right"/>
    </xf>
    <xf numFmtId="176" fontId="22" fillId="0" borderId="41" xfId="0" applyNumberFormat="1" applyFont="1" applyBorder="1" applyAlignment="1"/>
    <xf numFmtId="0" fontId="22" fillId="0" borderId="0" xfId="0" applyFont="1" applyFill="1" applyAlignment="1"/>
    <xf numFmtId="176" fontId="22" fillId="0" borderId="216" xfId="0" applyNumberFormat="1" applyFont="1" applyBorder="1" applyAlignment="1">
      <alignment horizontal="center" vertical="center"/>
    </xf>
    <xf numFmtId="176" fontId="22" fillId="0" borderId="217" xfId="0" applyNumberFormat="1" applyFont="1" applyFill="1" applyBorder="1" applyAlignment="1">
      <alignment vertical="center"/>
    </xf>
    <xf numFmtId="176" fontId="22" fillId="0" borderId="186" xfId="0" applyNumberFormat="1" applyFont="1" applyFill="1" applyBorder="1" applyAlignment="1">
      <alignment vertical="center"/>
    </xf>
    <xf numFmtId="176" fontId="22" fillId="0" borderId="216" xfId="0" applyNumberFormat="1" applyFont="1" applyBorder="1" applyAlignment="1">
      <alignment vertical="center"/>
    </xf>
    <xf numFmtId="176" fontId="22" fillId="0" borderId="173" xfId="0" applyNumberFormat="1" applyFont="1" applyFill="1" applyBorder="1" applyAlignment="1">
      <alignment vertical="center"/>
    </xf>
    <xf numFmtId="0" fontId="71" fillId="0" borderId="0" xfId="0" applyFont="1"/>
    <xf numFmtId="0" fontId="67" fillId="0" borderId="0" xfId="0" applyFont="1" applyAlignment="1">
      <alignment vertical="top" wrapText="1"/>
    </xf>
    <xf numFmtId="0" fontId="22" fillId="0" borderId="0" xfId="0" applyFont="1" applyAlignment="1">
      <alignment vertical="top" wrapText="1"/>
    </xf>
    <xf numFmtId="0" fontId="67" fillId="0" borderId="0" xfId="0" applyFont="1" applyBorder="1"/>
    <xf numFmtId="0" fontId="22" fillId="0" borderId="0" xfId="0" applyFont="1" applyBorder="1"/>
    <xf numFmtId="0" fontId="67" fillId="0" borderId="6" xfId="0" applyFont="1" applyBorder="1" applyAlignment="1">
      <alignment vertical="center"/>
    </xf>
    <xf numFmtId="0" fontId="67" fillId="0" borderId="6" xfId="0" applyFont="1" applyBorder="1" applyAlignment="1"/>
    <xf numFmtId="0" fontId="67" fillId="0" borderId="6" xfId="0" applyFont="1" applyBorder="1" applyAlignment="1">
      <alignment horizontal="right"/>
    </xf>
    <xf numFmtId="0" fontId="74" fillId="0" borderId="0" xfId="0" applyFont="1"/>
    <xf numFmtId="0" fontId="74" fillId="0" borderId="0" xfId="0" applyFont="1" applyBorder="1" applyAlignment="1">
      <alignment horizontal="center" vertical="center"/>
    </xf>
    <xf numFmtId="41" fontId="22" fillId="0" borderId="30" xfId="0" applyNumberFormat="1" applyFont="1" applyBorder="1" applyAlignment="1">
      <alignment vertical="center"/>
    </xf>
    <xf numFmtId="41" fontId="22" fillId="0" borderId="32" xfId="0" applyNumberFormat="1" applyFont="1" applyBorder="1" applyAlignment="1">
      <alignment vertical="center"/>
    </xf>
    <xf numFmtId="0" fontId="22" fillId="0" borderId="32" xfId="0" applyNumberFormat="1" applyFont="1" applyFill="1" applyBorder="1" applyAlignment="1">
      <alignment vertical="center"/>
    </xf>
    <xf numFmtId="179" fontId="22" fillId="0" borderId="32" xfId="0" applyNumberFormat="1" applyFont="1" applyFill="1" applyBorder="1" applyAlignment="1">
      <alignment vertical="center"/>
    </xf>
    <xf numFmtId="179" fontId="22" fillId="0" borderId="34" xfId="0" applyNumberFormat="1" applyFont="1" applyFill="1" applyBorder="1" applyAlignment="1">
      <alignment vertical="center"/>
    </xf>
    <xf numFmtId="41" fontId="22" fillId="0" borderId="31" xfId="0" applyNumberFormat="1" applyFont="1" applyBorder="1" applyAlignment="1">
      <alignment vertical="center"/>
    </xf>
    <xf numFmtId="41" fontId="22" fillId="0" borderId="33" xfId="0" applyNumberFormat="1" applyFont="1" applyBorder="1" applyAlignment="1">
      <alignment vertical="center"/>
    </xf>
    <xf numFmtId="0" fontId="22" fillId="0" borderId="33" xfId="0" applyFont="1" applyBorder="1" applyAlignment="1">
      <alignment vertical="center"/>
    </xf>
    <xf numFmtId="179" fontId="22" fillId="0" borderId="33" xfId="0" applyNumberFormat="1" applyFont="1" applyBorder="1" applyAlignment="1">
      <alignment vertical="center"/>
    </xf>
    <xf numFmtId="179" fontId="22" fillId="0" borderId="35" xfId="0" applyNumberFormat="1" applyFont="1" applyBorder="1" applyAlignment="1">
      <alignment vertical="center"/>
    </xf>
    <xf numFmtId="41" fontId="22" fillId="0" borderId="9" xfId="0" applyNumberFormat="1" applyFont="1" applyBorder="1" applyAlignment="1">
      <alignment vertical="center"/>
    </xf>
    <xf numFmtId="41" fontId="22" fillId="0" borderId="12" xfId="0" applyNumberFormat="1" applyFont="1" applyBorder="1" applyAlignment="1">
      <alignment vertical="center"/>
    </xf>
    <xf numFmtId="0" fontId="22" fillId="0" borderId="12" xfId="0" applyFont="1" applyBorder="1" applyAlignment="1">
      <alignment vertical="center"/>
    </xf>
    <xf numFmtId="179" fontId="22" fillId="0" borderId="12" xfId="0" applyNumberFormat="1" applyFont="1" applyBorder="1" applyAlignment="1">
      <alignment vertical="center"/>
    </xf>
    <xf numFmtId="179" fontId="22" fillId="0" borderId="25" xfId="0" applyNumberFormat="1" applyFont="1" applyBorder="1" applyAlignment="1">
      <alignment vertical="center"/>
    </xf>
    <xf numFmtId="0" fontId="67" fillId="0" borderId="0" xfId="0" quotePrefix="1" applyFont="1"/>
    <xf numFmtId="0" fontId="71" fillId="0" borderId="0" xfId="0" applyFont="1" applyAlignment="1">
      <alignment vertical="center"/>
    </xf>
    <xf numFmtId="176" fontId="27" fillId="0" borderId="0" xfId="0" applyNumberFormat="1" applyFont="1" applyFill="1" applyBorder="1" applyAlignment="1"/>
    <xf numFmtId="176" fontId="22" fillId="0" borderId="5" xfId="0" applyNumberFormat="1" applyFont="1" applyBorder="1" applyAlignment="1">
      <alignment vertical="center" shrinkToFit="1"/>
    </xf>
    <xf numFmtId="176" fontId="22" fillId="0" borderId="29" xfId="0" applyNumberFormat="1" applyFont="1" applyBorder="1" applyAlignment="1">
      <alignment horizontal="center" vertical="center"/>
    </xf>
    <xf numFmtId="176" fontId="22" fillId="0" borderId="7" xfId="0" applyNumberFormat="1" applyFont="1" applyFill="1" applyBorder="1" applyAlignment="1">
      <alignment vertical="center"/>
    </xf>
    <xf numFmtId="176" fontId="22" fillId="0" borderId="3" xfId="0" applyNumberFormat="1" applyFont="1" applyBorder="1" applyAlignment="1">
      <alignment vertical="center" justifyLastLine="1"/>
    </xf>
    <xf numFmtId="176" fontId="22" fillId="0" borderId="5" xfId="0" applyNumberFormat="1" applyFont="1" applyBorder="1" applyAlignment="1">
      <alignment vertical="center" justifyLastLine="1"/>
    </xf>
    <xf numFmtId="176" fontId="22" fillId="0" borderId="11" xfId="0" applyNumberFormat="1" applyFont="1" applyBorder="1" applyAlignment="1">
      <alignment vertical="center" justifyLastLine="1"/>
    </xf>
    <xf numFmtId="176" fontId="22" fillId="0" borderId="0" xfId="0" applyNumberFormat="1" applyFont="1" applyBorder="1" applyAlignment="1">
      <alignment vertical="center" justifyLastLine="1"/>
    </xf>
    <xf numFmtId="176" fontId="22" fillId="0" borderId="4" xfId="0" applyNumberFormat="1" applyFont="1" applyBorder="1" applyAlignment="1">
      <alignment vertical="center" justifyLastLine="1"/>
    </xf>
    <xf numFmtId="176" fontId="22" fillId="0" borderId="6" xfId="0" applyNumberFormat="1" applyFont="1" applyBorder="1" applyAlignment="1">
      <alignment vertical="center" justifyLastLine="1"/>
    </xf>
    <xf numFmtId="176" fontId="67" fillId="0" borderId="0" xfId="0" applyNumberFormat="1" applyFont="1" applyAlignment="1">
      <alignment horizontal="distributed"/>
    </xf>
    <xf numFmtId="176" fontId="22" fillId="0" borderId="16" xfId="0" applyNumberFormat="1" applyFont="1" applyFill="1" applyBorder="1" applyAlignment="1">
      <alignment vertical="center"/>
    </xf>
    <xf numFmtId="176" fontId="22" fillId="0" borderId="24" xfId="0" applyNumberFormat="1" applyFont="1" applyFill="1" applyBorder="1" applyAlignment="1">
      <alignment vertical="center"/>
    </xf>
    <xf numFmtId="176" fontId="22" fillId="0" borderId="30" xfId="0" applyNumberFormat="1" applyFont="1" applyFill="1" applyBorder="1" applyAlignment="1">
      <alignment vertical="center"/>
    </xf>
    <xf numFmtId="176" fontId="22" fillId="0" borderId="34" xfId="0" applyNumberFormat="1" applyFont="1" applyFill="1" applyBorder="1" applyAlignment="1">
      <alignment vertical="center"/>
    </xf>
    <xf numFmtId="176" fontId="22" fillId="0" borderId="6" xfId="0" applyNumberFormat="1" applyFont="1" applyBorder="1" applyAlignment="1">
      <alignment vertical="center" shrinkToFit="1"/>
    </xf>
    <xf numFmtId="176" fontId="22" fillId="0" borderId="35" xfId="0" applyNumberFormat="1" applyFont="1" applyFill="1" applyBorder="1" applyAlignment="1">
      <alignment vertical="center"/>
    </xf>
    <xf numFmtId="176" fontId="22" fillId="0" borderId="31" xfId="0" applyNumberFormat="1" applyFont="1" applyFill="1" applyBorder="1" applyAlignment="1">
      <alignment vertical="center"/>
    </xf>
    <xf numFmtId="176" fontId="22" fillId="0" borderId="73" xfId="0" applyNumberFormat="1" applyFont="1" applyBorder="1" applyAlignment="1">
      <alignment vertical="center" shrinkToFit="1"/>
    </xf>
    <xf numFmtId="176" fontId="22" fillId="0" borderId="21" xfId="0" applyNumberFormat="1" applyFont="1" applyBorder="1" applyAlignment="1">
      <alignment vertical="center" shrinkToFit="1"/>
    </xf>
    <xf numFmtId="177" fontId="67" fillId="0" borderId="0" xfId="0" quotePrefix="1" applyNumberFormat="1" applyFont="1" applyBorder="1" applyAlignment="1"/>
    <xf numFmtId="177" fontId="67" fillId="0" borderId="0" xfId="0" applyNumberFormat="1" applyFont="1" applyBorder="1" applyAlignment="1"/>
    <xf numFmtId="211" fontId="22" fillId="0" borderId="32" xfId="0" applyNumberFormat="1" applyFont="1" applyFill="1" applyBorder="1" applyAlignment="1">
      <alignment vertical="center"/>
    </xf>
    <xf numFmtId="211" fontId="22" fillId="0" borderId="101" xfId="0" applyNumberFormat="1" applyFont="1" applyFill="1" applyBorder="1" applyAlignment="1">
      <alignment vertical="center"/>
    </xf>
    <xf numFmtId="0" fontId="22" fillId="0" borderId="90" xfId="0" applyFont="1" applyBorder="1" applyAlignment="1">
      <alignment horizontal="distributed" vertical="center" justifyLastLine="1"/>
    </xf>
    <xf numFmtId="0" fontId="22" fillId="0" borderId="88" xfId="0" applyFont="1" applyBorder="1" applyAlignment="1">
      <alignment horizontal="distributed" vertical="center" justifyLastLine="1"/>
    </xf>
    <xf numFmtId="0" fontId="22" fillId="0" borderId="56" xfId="0" applyFont="1" applyBorder="1" applyAlignment="1">
      <alignment horizontal="distributed" vertical="center" justifyLastLine="1"/>
    </xf>
    <xf numFmtId="176" fontId="22" fillId="0" borderId="48" xfId="0" applyNumberFormat="1" applyFont="1" applyFill="1" applyBorder="1" applyAlignment="1">
      <alignment vertical="center"/>
    </xf>
    <xf numFmtId="0" fontId="22" fillId="0" borderId="49" xfId="0" applyFont="1" applyBorder="1" applyAlignment="1">
      <alignment horizontal="distributed" vertical="center" justifyLastLine="1"/>
    </xf>
    <xf numFmtId="176" fontId="67" fillId="0" borderId="0" xfId="0" applyNumberFormat="1" applyFont="1" applyAlignment="1">
      <alignment horizontal="distributed" vertical="center"/>
    </xf>
    <xf numFmtId="176" fontId="22" fillId="0" borderId="93" xfId="0" applyNumberFormat="1" applyFont="1" applyFill="1" applyBorder="1" applyAlignment="1">
      <alignment vertical="center"/>
    </xf>
    <xf numFmtId="212" fontId="67" fillId="0" borderId="0" xfId="0" applyNumberFormat="1" applyFont="1" applyBorder="1" applyAlignment="1">
      <alignment horizontal="center"/>
    </xf>
    <xf numFmtId="0" fontId="67" fillId="0" borderId="0" xfId="0" applyFont="1" applyBorder="1" applyAlignment="1">
      <alignment horizontal="distributed" justifyLastLine="1"/>
    </xf>
    <xf numFmtId="213" fontId="67" fillId="0" borderId="0" xfId="0" applyNumberFormat="1" applyFont="1" applyBorder="1" applyAlignment="1">
      <alignment horizontal="right"/>
    </xf>
    <xf numFmtId="176" fontId="67" fillId="0" borderId="0" xfId="0" quotePrefix="1" applyNumberFormat="1" applyFont="1" applyBorder="1" applyAlignment="1">
      <alignment horizontal="center"/>
    </xf>
    <xf numFmtId="176" fontId="22" fillId="0" borderId="47" xfId="0" applyNumberFormat="1" applyFont="1" applyBorder="1" applyAlignment="1">
      <alignment vertical="center"/>
    </xf>
    <xf numFmtId="176" fontId="67" fillId="0" borderId="0" xfId="0" quotePrefix="1" applyNumberFormat="1" applyFont="1" applyBorder="1" applyAlignment="1">
      <alignment horizontal="center" vertical="center"/>
    </xf>
    <xf numFmtId="176" fontId="67" fillId="0" borderId="0" xfId="0" applyNumberFormat="1" applyFont="1" applyBorder="1" applyAlignment="1">
      <alignment horizontal="center" vertical="center"/>
    </xf>
    <xf numFmtId="176" fontId="70" fillId="0" borderId="0" xfId="0" applyNumberFormat="1" applyFont="1" applyBorder="1" applyAlignment="1">
      <alignment horizontal="left"/>
    </xf>
    <xf numFmtId="176" fontId="67" fillId="0" borderId="0" xfId="0" applyNumberFormat="1" applyFont="1" applyAlignment="1">
      <alignment horizontal="right"/>
    </xf>
    <xf numFmtId="176" fontId="22" fillId="0" borderId="207" xfId="0" applyNumberFormat="1" applyFont="1" applyFill="1" applyBorder="1" applyAlignment="1">
      <alignment horizontal="center" vertical="center"/>
    </xf>
    <xf numFmtId="176" fontId="22" fillId="0" borderId="215" xfId="0" applyNumberFormat="1" applyFont="1" applyFill="1" applyBorder="1" applyAlignment="1">
      <alignment horizontal="center" vertical="center"/>
    </xf>
    <xf numFmtId="176" fontId="67" fillId="0" borderId="6" xfId="0" applyNumberFormat="1" applyFont="1" applyFill="1" applyBorder="1" applyAlignment="1">
      <alignment horizontal="right"/>
    </xf>
    <xf numFmtId="176" fontId="22" fillId="0" borderId="29" xfId="0" applyNumberFormat="1" applyFont="1" applyFill="1" applyBorder="1" applyAlignment="1">
      <alignment vertical="center"/>
    </xf>
    <xf numFmtId="176" fontId="22" fillId="0" borderId="92" xfId="0" applyNumberFormat="1" applyFont="1" applyFill="1" applyBorder="1" applyAlignment="1">
      <alignment vertical="center" shrinkToFit="1"/>
    </xf>
    <xf numFmtId="176" fontId="72" fillId="0" borderId="0" xfId="0" applyNumberFormat="1" applyFont="1" applyBorder="1" applyAlignment="1"/>
    <xf numFmtId="176" fontId="22" fillId="0" borderId="186" xfId="0" applyNumberFormat="1" applyFont="1" applyFill="1" applyBorder="1" applyAlignment="1"/>
    <xf numFmtId="0" fontId="8" fillId="0" borderId="0" xfId="0" applyFont="1" applyAlignment="1">
      <alignment vertical="center"/>
    </xf>
    <xf numFmtId="176" fontId="22" fillId="0" borderId="24" xfId="0" applyNumberFormat="1" applyFont="1" applyBorder="1" applyAlignment="1">
      <alignment horizontal="center" vertical="center"/>
    </xf>
    <xf numFmtId="0" fontId="3" fillId="0" borderId="0" xfId="0" applyFont="1" applyBorder="1" applyAlignment="1">
      <alignment horizontal="distributed" vertical="center" justifyLastLine="1"/>
    </xf>
    <xf numFmtId="177" fontId="3" fillId="0" borderId="6" xfId="0" applyNumberFormat="1" applyFont="1" applyBorder="1" applyAlignment="1">
      <alignment horizontal="center" vertical="center"/>
    </xf>
    <xf numFmtId="176" fontId="70" fillId="0" borderId="0" xfId="0" applyNumberFormat="1" applyFont="1" applyBorder="1" applyAlignment="1">
      <alignment horizontal="center" vertical="center"/>
    </xf>
    <xf numFmtId="176" fontId="22" fillId="0" borderId="0" xfId="0" applyNumberFormat="1" applyFont="1" applyBorder="1" applyAlignment="1">
      <alignment horizontal="left" vertical="center"/>
    </xf>
    <xf numFmtId="176" fontId="22" fillId="0" borderId="13" xfId="0" applyNumberFormat="1" applyFont="1" applyBorder="1" applyAlignment="1">
      <alignment horizontal="left" vertical="center"/>
    </xf>
    <xf numFmtId="176" fontId="22" fillId="0" borderId="80" xfId="0" applyNumberFormat="1" applyFont="1" applyBorder="1" applyAlignment="1">
      <alignment vertical="center"/>
    </xf>
    <xf numFmtId="176" fontId="22" fillId="0" borderId="88" xfId="0" applyNumberFormat="1" applyFont="1" applyBorder="1" applyAlignment="1">
      <alignment vertical="center"/>
    </xf>
    <xf numFmtId="176" fontId="22" fillId="0" borderId="103" xfId="0" applyNumberFormat="1" applyFont="1" applyBorder="1" applyAlignment="1">
      <alignment vertical="center"/>
    </xf>
    <xf numFmtId="176" fontId="22" fillId="0" borderId="99" xfId="0" applyNumberFormat="1" applyFont="1" applyBorder="1" applyAlignment="1">
      <alignment horizontal="distributed" vertical="center"/>
    </xf>
    <xf numFmtId="176" fontId="22" fillId="0" borderId="89" xfId="0" applyNumberFormat="1" applyFont="1" applyBorder="1" applyAlignment="1">
      <alignment horizontal="distributed" vertical="center"/>
    </xf>
    <xf numFmtId="176" fontId="22" fillId="0" borderId="89" xfId="0" applyNumberFormat="1" applyFont="1" applyBorder="1" applyAlignment="1">
      <alignment vertical="center"/>
    </xf>
    <xf numFmtId="176" fontId="22" fillId="0" borderId="0" xfId="0" applyNumberFormat="1" applyFont="1" applyBorder="1" applyAlignment="1">
      <alignment vertical="center"/>
    </xf>
    <xf numFmtId="176" fontId="22" fillId="0" borderId="90" xfId="0" applyNumberFormat="1" applyFont="1" applyBorder="1" applyAlignment="1">
      <alignment vertical="center"/>
    </xf>
    <xf numFmtId="176" fontId="22" fillId="0" borderId="5" xfId="0" applyNumberFormat="1" applyFont="1" applyBorder="1" applyAlignment="1">
      <alignment vertical="center"/>
    </xf>
    <xf numFmtId="176" fontId="70" fillId="0" borderId="0" xfId="0" applyNumberFormat="1" applyFont="1" applyBorder="1" applyAlignment="1">
      <alignment horizontal="distributed" vertical="center"/>
    </xf>
    <xf numFmtId="176" fontId="70" fillId="0" borderId="0" xfId="0" applyNumberFormat="1" applyFont="1" applyBorder="1" applyAlignment="1">
      <alignment horizontal="left" vertical="center"/>
    </xf>
    <xf numFmtId="176" fontId="67" fillId="0" borderId="0" xfId="0" applyNumberFormat="1" applyFont="1" applyBorder="1" applyAlignment="1">
      <alignment horizontal="center"/>
    </xf>
    <xf numFmtId="176" fontId="22" fillId="0" borderId="88" xfId="0" applyNumberFormat="1" applyFont="1" applyBorder="1" applyAlignment="1">
      <alignment horizontal="distributed" vertical="center"/>
    </xf>
    <xf numFmtId="176" fontId="67" fillId="0" borderId="0" xfId="0" applyNumberFormat="1" applyFont="1" applyBorder="1" applyAlignment="1">
      <alignment vertical="center"/>
    </xf>
    <xf numFmtId="176" fontId="3" fillId="0" borderId="0" xfId="0" applyNumberFormat="1" applyFont="1" applyBorder="1" applyAlignment="1">
      <alignment horizontal="distributed" vertical="center"/>
    </xf>
    <xf numFmtId="177" fontId="3" fillId="0" borderId="0" xfId="0" applyNumberFormat="1" applyFont="1" applyFill="1" applyBorder="1" applyAlignment="1">
      <alignment horizontal="center" vertical="center"/>
    </xf>
    <xf numFmtId="193" fontId="3" fillId="0" borderId="80" xfId="0" applyNumberFormat="1" applyFont="1" applyFill="1" applyBorder="1" applyAlignment="1">
      <alignment horizontal="center" vertical="center"/>
    </xf>
    <xf numFmtId="193" fontId="3" fillId="0" borderId="48" xfId="0" applyNumberFormat="1" applyFont="1" applyFill="1" applyBorder="1" applyAlignment="1">
      <alignment horizontal="center" vertical="center"/>
    </xf>
    <xf numFmtId="177" fontId="70" fillId="0" borderId="0" xfId="0" applyNumberFormat="1" applyFont="1" applyBorder="1" applyAlignment="1">
      <alignment vertical="center"/>
    </xf>
    <xf numFmtId="176" fontId="68" fillId="0" borderId="0" xfId="0" applyNumberFormat="1" applyFont="1" applyBorder="1" applyAlignment="1">
      <alignment vertical="center" justifyLastLine="1"/>
    </xf>
    <xf numFmtId="176" fontId="68" fillId="0" borderId="0" xfId="0" applyNumberFormat="1" applyFont="1" applyFill="1" applyAlignment="1"/>
    <xf numFmtId="176" fontId="28" fillId="0" borderId="0" xfId="0" applyNumberFormat="1" applyFont="1" applyAlignment="1"/>
    <xf numFmtId="176" fontId="77" fillId="0" borderId="0" xfId="0" applyNumberFormat="1" applyFont="1" applyAlignment="1">
      <alignment horizontal="distributed" vertical="center"/>
    </xf>
    <xf numFmtId="176" fontId="77" fillId="0" borderId="0" xfId="0" applyNumberFormat="1" applyFont="1" applyAlignment="1">
      <alignment vertical="center"/>
    </xf>
    <xf numFmtId="234" fontId="8" fillId="0" borderId="0" xfId="0" applyNumberFormat="1" applyFont="1" applyAlignment="1">
      <alignment vertical="center"/>
    </xf>
    <xf numFmtId="234" fontId="3" fillId="0" borderId="32" xfId="0" applyNumberFormat="1" applyFont="1" applyFill="1" applyBorder="1" applyAlignment="1">
      <alignment vertical="center" shrinkToFit="1"/>
    </xf>
    <xf numFmtId="176" fontId="22" fillId="0" borderId="3" xfId="0" applyNumberFormat="1" applyFont="1" applyFill="1" applyBorder="1" applyAlignment="1">
      <alignment vertical="center"/>
    </xf>
    <xf numFmtId="176" fontId="67" fillId="0" borderId="0" xfId="0" applyNumberFormat="1" applyFont="1" applyFill="1" applyBorder="1" applyAlignment="1"/>
    <xf numFmtId="176" fontId="67" fillId="0" borderId="0" xfId="0" applyNumberFormat="1" applyFont="1" applyFill="1" applyAlignment="1">
      <alignment horizontal="distributed"/>
    </xf>
    <xf numFmtId="176" fontId="67" fillId="0" borderId="0" xfId="0" applyNumberFormat="1" applyFont="1" applyFill="1" applyAlignment="1"/>
    <xf numFmtId="176" fontId="22" fillId="0" borderId="179" xfId="0" applyNumberFormat="1" applyFont="1" applyFill="1" applyBorder="1" applyAlignment="1">
      <alignment vertical="center"/>
    </xf>
    <xf numFmtId="176" fontId="70" fillId="0" borderId="0" xfId="0" applyNumberFormat="1" applyFont="1" applyFill="1" applyAlignment="1">
      <alignment vertical="center"/>
    </xf>
    <xf numFmtId="176" fontId="8" fillId="0" borderId="0" xfId="0" applyNumberFormat="1" applyFont="1" applyFill="1" applyAlignment="1"/>
    <xf numFmtId="176" fontId="67" fillId="0" borderId="0" xfId="0" applyNumberFormat="1" applyFont="1" applyFill="1" applyBorder="1" applyAlignment="1">
      <alignment horizontal="distributed"/>
    </xf>
    <xf numFmtId="176" fontId="67" fillId="0" borderId="0" xfId="0" applyNumberFormat="1" applyFont="1" applyFill="1" applyAlignment="1">
      <alignment horizontal="center"/>
    </xf>
    <xf numFmtId="177" fontId="67" fillId="0" borderId="0" xfId="0" quotePrefix="1" applyNumberFormat="1" applyFont="1" applyFill="1" applyAlignment="1">
      <alignment horizontal="center"/>
    </xf>
    <xf numFmtId="177" fontId="67" fillId="0" borderId="0" xfId="0" applyNumberFormat="1" applyFont="1" applyFill="1" applyAlignment="1">
      <alignment horizontal="center"/>
    </xf>
    <xf numFmtId="176" fontId="67" fillId="0" borderId="41" xfId="0" applyNumberFormat="1" applyFont="1" applyFill="1" applyBorder="1" applyAlignment="1"/>
    <xf numFmtId="176" fontId="67" fillId="0" borderId="41" xfId="0" applyNumberFormat="1" applyFont="1" applyFill="1" applyBorder="1" applyAlignment="1">
      <alignment horizontal="center"/>
    </xf>
    <xf numFmtId="176" fontId="67" fillId="0" borderId="42" xfId="0" applyNumberFormat="1" applyFont="1" applyFill="1" applyBorder="1" applyAlignment="1"/>
    <xf numFmtId="176" fontId="67" fillId="0" borderId="42" xfId="0" applyNumberFormat="1" applyFont="1" applyFill="1" applyBorder="1" applyAlignment="1">
      <alignment horizontal="center"/>
    </xf>
    <xf numFmtId="176" fontId="27" fillId="0" borderId="6" xfId="0" applyNumberFormat="1" applyFont="1" applyFill="1" applyBorder="1" applyAlignment="1"/>
    <xf numFmtId="176" fontId="67" fillId="0" borderId="0" xfId="0" applyNumberFormat="1" applyFont="1" applyFill="1" applyBorder="1" applyAlignment="1">
      <alignment horizontal="right"/>
    </xf>
    <xf numFmtId="176" fontId="70" fillId="0" borderId="0" xfId="0" applyNumberFormat="1" applyFont="1" applyFill="1" applyBorder="1" applyAlignment="1">
      <alignment vertical="center"/>
    </xf>
    <xf numFmtId="176" fontId="22" fillId="0" borderId="90" xfId="0" applyNumberFormat="1" applyFont="1" applyFill="1" applyBorder="1" applyAlignment="1">
      <alignment vertical="center"/>
    </xf>
    <xf numFmtId="176" fontId="22" fillId="0" borderId="5" xfId="0" applyNumberFormat="1" applyFont="1" applyFill="1" applyBorder="1" applyAlignment="1">
      <alignment vertical="center"/>
    </xf>
    <xf numFmtId="176" fontId="22" fillId="0" borderId="100" xfId="0" applyNumberFormat="1" applyFont="1" applyFill="1" applyBorder="1" applyAlignment="1">
      <alignment vertical="center"/>
    </xf>
    <xf numFmtId="176" fontId="22" fillId="0" borderId="99" xfId="0" applyNumberFormat="1" applyFont="1" applyFill="1" applyBorder="1" applyAlignment="1">
      <alignment vertical="center"/>
    </xf>
    <xf numFmtId="176" fontId="22" fillId="0" borderId="120" xfId="0" applyNumberFormat="1" applyFont="1" applyFill="1" applyBorder="1" applyAlignment="1">
      <alignment vertical="center"/>
    </xf>
    <xf numFmtId="176" fontId="22" fillId="0" borderId="123" xfId="0" applyNumberFormat="1" applyFont="1" applyFill="1" applyBorder="1" applyAlignment="1">
      <alignment vertical="center"/>
    </xf>
    <xf numFmtId="176" fontId="22" fillId="0" borderId="122" xfId="0" applyNumberFormat="1" applyFont="1" applyFill="1" applyBorder="1" applyAlignment="1">
      <alignment vertical="center"/>
    </xf>
    <xf numFmtId="176" fontId="22" fillId="0" borderId="179" xfId="0" applyNumberFormat="1" applyFont="1" applyFill="1" applyBorder="1" applyAlignment="1">
      <alignment horizontal="right" vertical="center"/>
    </xf>
    <xf numFmtId="176" fontId="22" fillId="0" borderId="99" xfId="0" applyNumberFormat="1" applyFont="1" applyFill="1" applyBorder="1" applyAlignment="1">
      <alignment horizontal="right" vertical="center"/>
    </xf>
    <xf numFmtId="176" fontId="22" fillId="0" borderId="102" xfId="0" applyNumberFormat="1" applyFont="1" applyFill="1" applyBorder="1" applyAlignment="1">
      <alignment horizontal="right" vertical="center"/>
    </xf>
    <xf numFmtId="176" fontId="67" fillId="0" borderId="0" xfId="0" applyNumberFormat="1" applyFont="1" applyFill="1" applyAlignment="1">
      <alignment vertical="center"/>
    </xf>
    <xf numFmtId="176" fontId="67" fillId="0" borderId="0" xfId="0" quotePrefix="1" applyNumberFormat="1" applyFont="1" applyFill="1" applyAlignment="1">
      <alignment horizontal="center"/>
    </xf>
    <xf numFmtId="176" fontId="22" fillId="0" borderId="0" xfId="0" applyNumberFormat="1" applyFont="1" applyFill="1" applyAlignment="1">
      <alignment vertical="center"/>
    </xf>
    <xf numFmtId="176" fontId="22" fillId="0" borderId="0" xfId="0" applyNumberFormat="1" applyFont="1" applyFill="1" applyAlignment="1"/>
    <xf numFmtId="0" fontId="67" fillId="0" borderId="0" xfId="0" applyFont="1" applyFill="1" applyAlignment="1">
      <alignment vertical="center" wrapText="1"/>
    </xf>
    <xf numFmtId="0" fontId="22" fillId="0" borderId="0" xfId="0" applyFont="1"/>
    <xf numFmtId="0" fontId="67" fillId="0" borderId="0" xfId="0" applyFont="1"/>
    <xf numFmtId="0" fontId="67" fillId="0" borderId="4" xfId="0" applyFont="1" applyBorder="1"/>
    <xf numFmtId="176" fontId="22" fillId="0" borderId="30" xfId="0" applyNumberFormat="1" applyFont="1" applyFill="1" applyBorder="1" applyAlignment="1">
      <alignment horizontal="center" vertical="center"/>
    </xf>
    <xf numFmtId="198" fontId="3" fillId="0" borderId="21" xfId="0" applyNumberFormat="1" applyFont="1" applyFill="1" applyBorder="1" applyAlignment="1">
      <alignment vertical="center"/>
    </xf>
    <xf numFmtId="0" fontId="22" fillId="0" borderId="32" xfId="0" applyFont="1" applyFill="1" applyBorder="1" applyAlignment="1">
      <alignment vertical="center"/>
    </xf>
    <xf numFmtId="199" fontId="22" fillId="0" borderId="32" xfId="0" applyNumberFormat="1" applyFont="1" applyFill="1" applyBorder="1" applyAlignment="1">
      <alignment horizontal="left" vertical="center" shrinkToFit="1"/>
    </xf>
    <xf numFmtId="199" fontId="22" fillId="0" borderId="34" xfId="0" applyNumberFormat="1" applyFont="1" applyFill="1" applyBorder="1" applyAlignment="1">
      <alignment horizontal="left" vertical="center" shrinkToFit="1"/>
    </xf>
    <xf numFmtId="200" fontId="22" fillId="0" borderId="32" xfId="0" applyNumberFormat="1" applyFont="1" applyFill="1" applyBorder="1" applyAlignment="1">
      <alignment horizontal="left" vertical="center" shrinkToFit="1"/>
    </xf>
    <xf numFmtId="200" fontId="22" fillId="0" borderId="34" xfId="0" applyNumberFormat="1" applyFont="1" applyFill="1" applyBorder="1" applyAlignment="1">
      <alignment horizontal="left" vertical="center" shrinkToFit="1"/>
    </xf>
    <xf numFmtId="0" fontId="22" fillId="0" borderId="34" xfId="0" applyFont="1" applyFill="1" applyBorder="1" applyAlignment="1">
      <alignment vertical="center"/>
    </xf>
    <xf numFmtId="0" fontId="22" fillId="0" borderId="33" xfId="0" applyFont="1" applyFill="1" applyBorder="1" applyAlignment="1">
      <alignment vertical="center"/>
    </xf>
    <xf numFmtId="201" fontId="22" fillId="0" borderId="33" xfId="0" applyNumberFormat="1" applyFont="1" applyFill="1" applyBorder="1" applyAlignment="1">
      <alignment horizontal="left" vertical="center" shrinkToFit="1"/>
    </xf>
    <xf numFmtId="201" fontId="22" fillId="0" borderId="35" xfId="0" applyNumberFormat="1" applyFont="1" applyFill="1" applyBorder="1" applyAlignment="1">
      <alignment horizontal="left" vertical="center" shrinkToFit="1"/>
    </xf>
    <xf numFmtId="0" fontId="22" fillId="0" borderId="35" xfId="0" applyFont="1" applyFill="1" applyBorder="1" applyAlignment="1">
      <alignment vertical="center"/>
    </xf>
    <xf numFmtId="0" fontId="71" fillId="0" borderId="0" xfId="0" applyFont="1" applyAlignment="1">
      <alignment horizontal="center" vertical="center"/>
    </xf>
    <xf numFmtId="0" fontId="78" fillId="0" borderId="0" xfId="0" applyFont="1" applyAlignment="1">
      <alignment vertical="center"/>
    </xf>
    <xf numFmtId="0" fontId="79" fillId="0" borderId="0" xfId="0" applyFont="1" applyAlignment="1">
      <alignment vertical="center"/>
    </xf>
    <xf numFmtId="0" fontId="79" fillId="0" borderId="0" xfId="0" applyFont="1"/>
    <xf numFmtId="0" fontId="78" fillId="0" borderId="0" xfId="0" applyFont="1"/>
    <xf numFmtId="0" fontId="78" fillId="0" borderId="0" xfId="0" quotePrefix="1" applyFont="1"/>
    <xf numFmtId="0" fontId="78" fillId="0" borderId="0" xfId="0" quotePrefix="1" applyFont="1" applyAlignment="1">
      <alignment horizontal="right"/>
    </xf>
    <xf numFmtId="0" fontId="71" fillId="0" borderId="0" xfId="0" applyFont="1" applyAlignment="1">
      <alignment horizontal="right" vertical="center"/>
    </xf>
    <xf numFmtId="0" fontId="39" fillId="0" borderId="0" xfId="7" applyFont="1" applyAlignment="1"/>
    <xf numFmtId="0" fontId="39" fillId="0" borderId="13" xfId="7" applyFont="1" applyBorder="1" applyAlignment="1"/>
    <xf numFmtId="0" fontId="39" fillId="0" borderId="32" xfId="7" applyFont="1" applyBorder="1" applyAlignment="1"/>
    <xf numFmtId="0" fontId="39" fillId="0" borderId="34" xfId="7" applyFont="1" applyBorder="1" applyAlignment="1"/>
    <xf numFmtId="0" fontId="39" fillId="0" borderId="80" xfId="7" applyFont="1" applyBorder="1">
      <alignment vertical="center"/>
    </xf>
    <xf numFmtId="0" fontId="39" fillId="0" borderId="6" xfId="7" applyFont="1" applyBorder="1">
      <alignment vertical="center"/>
    </xf>
    <xf numFmtId="0" fontId="37" fillId="0" borderId="0" xfId="7" applyFont="1" applyAlignment="1">
      <alignment horizontal="center"/>
    </xf>
    <xf numFmtId="0" fontId="34" fillId="0" borderId="0" xfId="7" applyFont="1" applyAlignment="1">
      <alignment horizontal="center"/>
    </xf>
    <xf numFmtId="0" fontId="37" fillId="0" borderId="0" xfId="7" applyFont="1" applyAlignment="1"/>
    <xf numFmtId="0" fontId="34" fillId="0" borderId="0" xfId="7" applyFont="1" applyAlignment="1"/>
    <xf numFmtId="0" fontId="41" fillId="0" borderId="0" xfId="7" applyFont="1">
      <alignment vertical="center"/>
    </xf>
    <xf numFmtId="0" fontId="41" fillId="0" borderId="0" xfId="7" applyFont="1" applyAlignment="1"/>
    <xf numFmtId="0" fontId="39" fillId="0" borderId="73" xfId="7" applyFont="1" applyBorder="1">
      <alignment vertical="center"/>
    </xf>
    <xf numFmtId="0" fontId="39" fillId="0" borderId="24" xfId="7" applyFont="1" applyBorder="1">
      <alignment vertical="center"/>
    </xf>
    <xf numFmtId="0" fontId="39" fillId="0" borderId="87" xfId="7" applyFont="1" applyBorder="1" applyAlignment="1"/>
    <xf numFmtId="0" fontId="78" fillId="0" borderId="0" xfId="0" applyFont="1" applyAlignment="1">
      <alignment horizontal="right"/>
    </xf>
    <xf numFmtId="0" fontId="39" fillId="0" borderId="103" xfId="7" applyFont="1" applyBorder="1" applyAlignment="1"/>
    <xf numFmtId="0" fontId="39" fillId="0" borderId="8" xfId="7" applyFont="1" applyBorder="1" applyAlignment="1"/>
    <xf numFmtId="0" fontId="37" fillId="0" borderId="0" xfId="7" applyFont="1">
      <alignment vertical="center"/>
    </xf>
    <xf numFmtId="0" fontId="37" fillId="0" borderId="0" xfId="7" applyFont="1" applyAlignment="1">
      <alignment vertical="center" wrapText="1"/>
    </xf>
    <xf numFmtId="0" fontId="43" fillId="0" borderId="0" xfId="7" applyFont="1" applyAlignment="1"/>
    <xf numFmtId="176" fontId="3" fillId="0" borderId="41" xfId="0" applyNumberFormat="1" applyFont="1" applyFill="1" applyBorder="1" applyAlignment="1">
      <alignment horizontal="left"/>
    </xf>
    <xf numFmtId="176" fontId="22" fillId="0" borderId="41" xfId="0" applyNumberFormat="1" applyFont="1" applyFill="1" applyBorder="1" applyAlignment="1">
      <alignment horizontal="left"/>
    </xf>
    <xf numFmtId="0" fontId="67" fillId="0" borderId="0" xfId="0" applyFont="1" applyAlignment="1">
      <alignment horizontal="distributed" vertical="center" justifyLastLine="1"/>
    </xf>
    <xf numFmtId="0" fontId="67" fillId="0" borderId="52" xfId="0" applyFont="1" applyBorder="1" applyAlignment="1">
      <alignment vertical="center"/>
    </xf>
    <xf numFmtId="0" fontId="67" fillId="0" borderId="133" xfId="0" applyFont="1" applyBorder="1" applyAlignment="1">
      <alignment vertical="center"/>
    </xf>
    <xf numFmtId="0" fontId="67" fillId="0" borderId="142" xfId="0" applyFont="1" applyBorder="1" applyAlignment="1">
      <alignment vertical="center"/>
    </xf>
    <xf numFmtId="0" fontId="67" fillId="0" borderId="127" xfId="0" applyFont="1" applyBorder="1" applyAlignment="1">
      <alignment vertical="center"/>
    </xf>
    <xf numFmtId="0" fontId="67" fillId="0" borderId="134" xfId="0" applyFont="1" applyBorder="1" applyAlignment="1">
      <alignment vertical="center"/>
    </xf>
    <xf numFmtId="0" fontId="67" fillId="0" borderId="144" xfId="0" applyFont="1" applyBorder="1" applyAlignment="1">
      <alignment vertical="center"/>
    </xf>
    <xf numFmtId="191" fontId="67" fillId="0" borderId="128" xfId="0" applyNumberFormat="1" applyFont="1" applyBorder="1" applyAlignment="1">
      <alignment vertical="center" shrinkToFit="1"/>
    </xf>
    <xf numFmtId="191" fontId="67" fillId="0" borderId="135" xfId="0" applyNumberFormat="1" applyFont="1" applyBorder="1" applyAlignment="1">
      <alignment vertical="center" shrinkToFit="1"/>
    </xf>
    <xf numFmtId="191" fontId="67" fillId="0" borderId="21" xfId="0" applyNumberFormat="1" applyFont="1" applyBorder="1" applyAlignment="1">
      <alignment vertical="center" shrinkToFit="1"/>
    </xf>
    <xf numFmtId="191" fontId="67" fillId="0" borderId="145" xfId="0" applyNumberFormat="1" applyFont="1" applyBorder="1" applyAlignment="1">
      <alignment vertical="center" shrinkToFit="1"/>
    </xf>
    <xf numFmtId="191" fontId="67" fillId="0" borderId="129" xfId="0" applyNumberFormat="1" applyFont="1" applyBorder="1" applyAlignment="1">
      <alignment vertical="center" shrinkToFit="1"/>
    </xf>
    <xf numFmtId="191" fontId="67" fillId="0" borderId="136" xfId="0" applyNumberFormat="1" applyFont="1" applyBorder="1" applyAlignment="1">
      <alignment vertical="center" shrinkToFit="1"/>
    </xf>
    <xf numFmtId="191" fontId="67" fillId="0" borderId="32" xfId="0" applyNumberFormat="1" applyFont="1" applyBorder="1" applyAlignment="1">
      <alignment vertical="center" shrinkToFit="1"/>
    </xf>
    <xf numFmtId="191" fontId="67" fillId="0" borderId="146" xfId="0" applyNumberFormat="1" applyFont="1" applyBorder="1" applyAlignment="1">
      <alignment vertical="center" shrinkToFit="1"/>
    </xf>
    <xf numFmtId="0" fontId="22" fillId="0" borderId="0" xfId="0" applyFont="1" applyAlignment="1">
      <alignment vertical="center"/>
    </xf>
    <xf numFmtId="191" fontId="67" fillId="0" borderId="130" xfId="0" applyNumberFormat="1" applyFont="1" applyBorder="1" applyAlignment="1">
      <alignment vertical="center" shrinkToFit="1"/>
    </xf>
    <xf numFmtId="191" fontId="67" fillId="0" borderId="137" xfId="0" applyNumberFormat="1" applyFont="1" applyBorder="1" applyAlignment="1">
      <alignment vertical="center" shrinkToFit="1"/>
    </xf>
    <xf numFmtId="191" fontId="67" fillId="0" borderId="80" xfId="0" applyNumberFormat="1" applyFont="1" applyBorder="1" applyAlignment="1">
      <alignment vertical="center" shrinkToFit="1"/>
    </xf>
    <xf numFmtId="191" fontId="67" fillId="0" borderId="147" xfId="0" applyNumberFormat="1" applyFont="1" applyBorder="1" applyAlignment="1">
      <alignment vertical="center" shrinkToFit="1"/>
    </xf>
    <xf numFmtId="191" fontId="67" fillId="0" borderId="54" xfId="0" applyNumberFormat="1" applyFont="1" applyBorder="1" applyAlignment="1">
      <alignment vertical="center" shrinkToFit="1"/>
    </xf>
    <xf numFmtId="191" fontId="67" fillId="0" borderId="138" xfId="0" applyNumberFormat="1" applyFont="1" applyBorder="1" applyAlignment="1">
      <alignment vertical="center" shrinkToFit="1"/>
    </xf>
    <xf numFmtId="191" fontId="67" fillId="0" borderId="201" xfId="0" applyNumberFormat="1" applyFont="1" applyBorder="1" applyAlignment="1">
      <alignment vertical="center" shrinkToFit="1"/>
    </xf>
    <xf numFmtId="191" fontId="67" fillId="0" borderId="148" xfId="0" applyNumberFormat="1" applyFont="1" applyBorder="1" applyAlignment="1">
      <alignment vertical="center" shrinkToFit="1"/>
    </xf>
    <xf numFmtId="191" fontId="67" fillId="0" borderId="55" xfId="0" applyNumberFormat="1" applyFont="1" applyBorder="1" applyAlignment="1">
      <alignment vertical="center" shrinkToFit="1"/>
    </xf>
    <xf numFmtId="191" fontId="67" fillId="0" borderId="139" xfId="0" applyNumberFormat="1" applyFont="1" applyBorder="1" applyAlignment="1">
      <alignment vertical="center" shrinkToFit="1"/>
    </xf>
    <xf numFmtId="191" fontId="67" fillId="0" borderId="59" xfId="0" applyNumberFormat="1" applyFont="1" applyBorder="1" applyAlignment="1">
      <alignment vertical="center" shrinkToFit="1"/>
    </xf>
    <xf numFmtId="191" fontId="67" fillId="0" borderId="149" xfId="0" applyNumberFormat="1" applyFont="1" applyBorder="1" applyAlignment="1">
      <alignment vertical="center" shrinkToFit="1"/>
    </xf>
    <xf numFmtId="176" fontId="70" fillId="0" borderId="0" xfId="0" applyNumberFormat="1" applyFont="1" applyAlignment="1" applyProtection="1">
      <alignment vertical="center"/>
      <protection locked="0"/>
    </xf>
    <xf numFmtId="176" fontId="70" fillId="0" borderId="207" xfId="0" applyNumberFormat="1" applyFont="1" applyBorder="1" applyAlignment="1" applyProtection="1">
      <alignment vertical="center"/>
      <protection locked="0"/>
    </xf>
    <xf numFmtId="176" fontId="70" fillId="0" borderId="204" xfId="0" applyNumberFormat="1" applyFont="1" applyBorder="1" applyAlignment="1" applyProtection="1">
      <alignment vertical="center"/>
      <protection locked="0"/>
    </xf>
    <xf numFmtId="176" fontId="70" fillId="0" borderId="214" xfId="0" applyNumberFormat="1" applyFont="1" applyBorder="1" applyAlignment="1" applyProtection="1">
      <alignment vertical="center"/>
      <protection locked="0"/>
    </xf>
    <xf numFmtId="176" fontId="70" fillId="0" borderId="203" xfId="0" applyNumberFormat="1" applyFont="1" applyBorder="1" applyAlignment="1" applyProtection="1">
      <alignment vertical="center"/>
      <protection locked="0"/>
    </xf>
    <xf numFmtId="176" fontId="70" fillId="0" borderId="205" xfId="0" applyNumberFormat="1" applyFont="1" applyBorder="1" applyAlignment="1" applyProtection="1">
      <alignment vertical="center"/>
      <protection locked="0"/>
    </xf>
    <xf numFmtId="176" fontId="70" fillId="0" borderId="207" xfId="0" applyNumberFormat="1" applyFont="1" applyBorder="1" applyAlignment="1" applyProtection="1">
      <alignment horizontal="distributed" vertical="center"/>
      <protection locked="0"/>
    </xf>
    <xf numFmtId="176" fontId="70" fillId="0" borderId="50" xfId="0" applyNumberFormat="1" applyFont="1" applyBorder="1" applyAlignment="1" applyProtection="1">
      <alignment vertical="center"/>
      <protection locked="0"/>
    </xf>
    <xf numFmtId="176" fontId="70" fillId="0" borderId="80" xfId="0" applyNumberFormat="1" applyFont="1" applyBorder="1" applyAlignment="1" applyProtection="1">
      <alignment vertical="center"/>
      <protection locked="0"/>
    </xf>
    <xf numFmtId="176" fontId="70" fillId="0" borderId="122" xfId="0" applyNumberFormat="1" applyFont="1" applyBorder="1" applyAlignment="1" applyProtection="1">
      <alignment vertical="center"/>
      <protection locked="0"/>
    </xf>
    <xf numFmtId="176" fontId="70" fillId="0" borderId="56" xfId="0" applyNumberFormat="1" applyFont="1" applyBorder="1" applyAlignment="1" applyProtection="1">
      <alignment vertical="center"/>
      <protection locked="0"/>
    </xf>
    <xf numFmtId="176" fontId="70" fillId="0" borderId="88" xfId="0" applyNumberFormat="1" applyFont="1" applyBorder="1" applyAlignment="1" applyProtection="1">
      <alignment vertical="center"/>
      <protection locked="0"/>
    </xf>
    <xf numFmtId="176" fontId="70" fillId="0" borderId="4" xfId="0" applyNumberFormat="1" applyFont="1" applyBorder="1" applyAlignment="1" applyProtection="1">
      <alignment vertical="center"/>
      <protection locked="0"/>
    </xf>
    <xf numFmtId="176" fontId="70" fillId="0" borderId="6" xfId="0" applyNumberFormat="1" applyFont="1" applyBorder="1" applyAlignment="1" applyProtection="1">
      <alignment vertical="center"/>
      <protection locked="0"/>
    </xf>
    <xf numFmtId="176" fontId="70" fillId="0" borderId="103" xfId="0" applyNumberFormat="1" applyFont="1" applyBorder="1" applyAlignment="1" applyProtection="1">
      <alignment vertical="center"/>
      <protection locked="0"/>
    </xf>
    <xf numFmtId="176" fontId="70" fillId="0" borderId="8" xfId="0" applyNumberFormat="1" applyFont="1" applyBorder="1" applyAlignment="1" applyProtection="1">
      <alignment vertical="center"/>
      <protection locked="0"/>
    </xf>
    <xf numFmtId="176" fontId="70" fillId="0" borderId="0" xfId="0" applyNumberFormat="1" applyFont="1" applyAlignment="1" applyProtection="1">
      <alignment horizontal="center" vertical="center" wrapText="1"/>
      <protection locked="0"/>
    </xf>
    <xf numFmtId="176" fontId="70" fillId="0" borderId="0" xfId="0" applyNumberFormat="1" applyFont="1" applyAlignment="1" applyProtection="1">
      <alignment horizontal="left" vertical="center"/>
      <protection locked="0"/>
    </xf>
    <xf numFmtId="0" fontId="67" fillId="0" borderId="0" xfId="0" applyFont="1" applyAlignment="1">
      <alignment horizontal="right" vertical="center"/>
    </xf>
    <xf numFmtId="203" fontId="67" fillId="0" borderId="0" xfId="0" applyNumberFormat="1" applyFont="1" applyAlignment="1">
      <alignment vertical="center"/>
    </xf>
    <xf numFmtId="204" fontId="67" fillId="0" borderId="0" xfId="0" applyNumberFormat="1" applyFont="1" applyAlignment="1">
      <alignment vertical="center"/>
    </xf>
    <xf numFmtId="0" fontId="67" fillId="0" borderId="221" xfId="0" applyFont="1" applyBorder="1" applyAlignment="1">
      <alignment horizontal="center"/>
    </xf>
    <xf numFmtId="0" fontId="67" fillId="0" borderId="207" xfId="0" applyFont="1" applyBorder="1" applyAlignment="1">
      <alignment horizontal="center"/>
    </xf>
    <xf numFmtId="0" fontId="67" fillId="0" borderId="214" xfId="0" applyFont="1" applyBorder="1" applyAlignment="1">
      <alignment horizontal="center"/>
    </xf>
    <xf numFmtId="0" fontId="67" fillId="0" borderId="203" xfId="0" applyFont="1" applyBorder="1" applyAlignment="1">
      <alignment horizontal="center"/>
    </xf>
    <xf numFmtId="0" fontId="67" fillId="0" borderId="36" xfId="0" applyFont="1" applyBorder="1" applyAlignment="1">
      <alignment horizontal="center"/>
    </xf>
    <xf numFmtId="0" fontId="67" fillId="0" borderId="2" xfId="0" applyFont="1" applyBorder="1" applyAlignment="1">
      <alignment horizontal="center"/>
    </xf>
    <xf numFmtId="0" fontId="67" fillId="0" borderId="6" xfId="0" applyFont="1" applyBorder="1" applyAlignment="1">
      <alignment horizontal="center"/>
    </xf>
    <xf numFmtId="0" fontId="67" fillId="0" borderId="11" xfId="0" applyFont="1" applyBorder="1"/>
    <xf numFmtId="0" fontId="67" fillId="0" borderId="13" xfId="0" applyFont="1" applyBorder="1"/>
    <xf numFmtId="0" fontId="67" fillId="0" borderId="8" xfId="0" applyFont="1" applyBorder="1"/>
    <xf numFmtId="0" fontId="78" fillId="0" borderId="0" xfId="0" applyFont="1" applyAlignment="1">
      <alignment vertical="top" wrapText="1"/>
    </xf>
    <xf numFmtId="0" fontId="72" fillId="0" borderId="0" xfId="0" applyFont="1" applyAlignment="1">
      <alignment vertical="top"/>
    </xf>
    <xf numFmtId="177" fontId="68" fillId="0" borderId="223" xfId="0" applyNumberFormat="1" applyFont="1" applyBorder="1"/>
    <xf numFmtId="177" fontId="68" fillId="2" borderId="155" xfId="0" applyNumberFormat="1" applyFont="1" applyFill="1" applyBorder="1" applyAlignment="1">
      <alignment horizontal="center" vertical="center" shrinkToFit="1"/>
    </xf>
    <xf numFmtId="177" fontId="68" fillId="0" borderId="155" xfId="0" applyNumberFormat="1" applyFont="1" applyBorder="1" applyAlignment="1">
      <alignment horizontal="center" vertical="center" wrapText="1" shrinkToFit="1"/>
    </xf>
    <xf numFmtId="177" fontId="68" fillId="0" borderId="157" xfId="0" applyNumberFormat="1" applyFont="1" applyBorder="1" applyAlignment="1">
      <alignment horizontal="center" vertical="center" wrapText="1" shrinkToFit="1"/>
    </xf>
    <xf numFmtId="177" fontId="68" fillId="0" borderId="159" xfId="0" applyNumberFormat="1" applyFont="1" applyBorder="1" applyAlignment="1">
      <alignment horizontal="center" vertical="center" shrinkToFit="1"/>
    </xf>
    <xf numFmtId="177" fontId="68" fillId="0" borderId="155" xfId="0" applyNumberFormat="1" applyFont="1" applyBorder="1" applyAlignment="1">
      <alignment horizontal="center" vertical="center" shrinkToFit="1"/>
    </xf>
    <xf numFmtId="177" fontId="68" fillId="0" borderId="164" xfId="0" applyNumberFormat="1" applyFont="1" applyBorder="1" applyAlignment="1">
      <alignment horizontal="center" vertical="center" shrinkToFit="1"/>
    </xf>
    <xf numFmtId="177" fontId="68" fillId="0" borderId="163" xfId="0" applyNumberFormat="1" applyFont="1" applyBorder="1" applyAlignment="1">
      <alignment horizontal="center" vertical="center" wrapText="1" shrinkToFit="1"/>
    </xf>
    <xf numFmtId="177" fontId="68" fillId="0" borderId="165" xfId="0" applyNumberFormat="1" applyFont="1" applyBorder="1" applyAlignment="1">
      <alignment horizontal="center" vertical="center" shrinkToFit="1"/>
    </xf>
    <xf numFmtId="0" fontId="81" fillId="0" borderId="0" xfId="0" applyFont="1" applyAlignment="1">
      <alignment vertical="center"/>
    </xf>
    <xf numFmtId="177" fontId="68" fillId="6" borderId="195" xfId="0" applyNumberFormat="1" applyFont="1" applyFill="1" applyBorder="1"/>
    <xf numFmtId="177" fontId="68" fillId="6" borderId="211" xfId="0" applyNumberFormat="1" applyFont="1" applyFill="1" applyBorder="1"/>
    <xf numFmtId="177" fontId="68" fillId="6" borderId="38" xfId="0" applyNumberFormat="1" applyFont="1" applyFill="1" applyBorder="1"/>
    <xf numFmtId="177" fontId="68" fillId="6" borderId="39" xfId="0" applyNumberFormat="1" applyFont="1" applyFill="1" applyBorder="1"/>
    <xf numFmtId="177" fontId="68" fillId="6" borderId="212" xfId="0" applyNumberFormat="1" applyFont="1" applyFill="1" applyBorder="1"/>
    <xf numFmtId="177" fontId="68" fillId="6" borderId="38" xfId="0" applyNumberFormat="1" applyFont="1" applyFill="1" applyBorder="1" applyAlignment="1">
      <alignment horizontal="center" shrinkToFit="1"/>
    </xf>
    <xf numFmtId="177" fontId="68" fillId="6" borderId="195" xfId="0" applyNumberFormat="1" applyFont="1" applyFill="1" applyBorder="1" applyAlignment="1">
      <alignment horizontal="center"/>
    </xf>
    <xf numFmtId="177" fontId="68" fillId="6" borderId="39" xfId="0" applyNumberFormat="1" applyFont="1" applyFill="1" applyBorder="1" applyAlignment="1">
      <alignment horizontal="center"/>
    </xf>
    <xf numFmtId="177" fontId="68" fillId="0" borderId="153" xfId="0" applyNumberFormat="1" applyFont="1" applyBorder="1"/>
    <xf numFmtId="177" fontId="68" fillId="0" borderId="38" xfId="0" applyNumberFormat="1" applyFont="1" applyBorder="1" applyAlignment="1">
      <alignment horizontal="center"/>
    </xf>
    <xf numFmtId="177" fontId="68" fillId="0" borderId="154" xfId="0" applyNumberFormat="1" applyFont="1" applyBorder="1"/>
    <xf numFmtId="177" fontId="68" fillId="2" borderId="156" xfId="0" applyNumberFormat="1" applyFont="1" applyFill="1" applyBorder="1"/>
    <xf numFmtId="177" fontId="68" fillId="0" borderId="156" xfId="0" applyNumberFormat="1" applyFont="1" applyBorder="1"/>
    <xf numFmtId="177" fontId="68" fillId="0" borderId="160" xfId="0" applyNumberFormat="1" applyFont="1" applyBorder="1"/>
    <xf numFmtId="177" fontId="68" fillId="0" borderId="161" xfId="0" applyNumberFormat="1" applyFont="1" applyBorder="1"/>
    <xf numFmtId="177" fontId="68" fillId="0" borderId="162" xfId="0" applyNumberFormat="1" applyFont="1" applyBorder="1"/>
    <xf numFmtId="177" fontId="68" fillId="0" borderId="167" xfId="0" applyNumberFormat="1" applyFont="1" applyBorder="1"/>
    <xf numFmtId="0" fontId="70" fillId="0" borderId="0" xfId="0" applyFont="1" applyAlignment="1">
      <alignment horizontal="right"/>
    </xf>
    <xf numFmtId="0" fontId="70" fillId="0" borderId="0" xfId="0" applyFont="1"/>
    <xf numFmtId="177" fontId="68" fillId="0" borderId="223" xfId="0" applyNumberFormat="1" applyFont="1" applyBorder="1" applyAlignment="1">
      <alignment vertical="center"/>
    </xf>
    <xf numFmtId="177" fontId="68" fillId="2" borderId="155" xfId="0" applyNumberFormat="1" applyFont="1" applyFill="1" applyBorder="1" applyAlignment="1">
      <alignment horizontal="center" vertical="center" wrapText="1" shrinkToFit="1"/>
    </xf>
    <xf numFmtId="177" fontId="68" fillId="0" borderId="163" xfId="0" applyNumberFormat="1" applyFont="1" applyBorder="1" applyAlignment="1">
      <alignment horizontal="center" vertical="center" shrinkToFit="1"/>
    </xf>
    <xf numFmtId="177" fontId="68" fillId="0" borderId="157" xfId="0" applyNumberFormat="1" applyFont="1" applyBorder="1" applyAlignment="1">
      <alignment horizontal="center" vertical="center" shrinkToFit="1"/>
    </xf>
    <xf numFmtId="0" fontId="67" fillId="0" borderId="0" xfId="0" applyFont="1" applyAlignment="1">
      <alignment horizontal="right"/>
    </xf>
    <xf numFmtId="177" fontId="68" fillId="0" borderId="159" xfId="0" applyNumberFormat="1" applyFont="1" applyBorder="1" applyAlignment="1">
      <alignment horizontal="center" vertical="center" wrapText="1" shrinkToFit="1"/>
    </xf>
    <xf numFmtId="177" fontId="68" fillId="0" borderId="164" xfId="0" applyNumberFormat="1" applyFont="1" applyBorder="1" applyAlignment="1">
      <alignment horizontal="center" vertical="center" wrapText="1" shrinkToFit="1"/>
    </xf>
    <xf numFmtId="177" fontId="68" fillId="0" borderId="195" xfId="0" applyNumberFormat="1" applyFont="1" applyBorder="1" applyAlignment="1">
      <alignment horizontal="right"/>
    </xf>
    <xf numFmtId="49" fontId="68" fillId="0" borderId="195" xfId="0" applyNumberFormat="1" applyFont="1" applyBorder="1" applyAlignment="1">
      <alignment horizontal="center"/>
    </xf>
    <xf numFmtId="49" fontId="68" fillId="0" borderId="211" xfId="0" applyNumberFormat="1" applyFont="1" applyBorder="1" applyAlignment="1">
      <alignment shrinkToFit="1"/>
    </xf>
    <xf numFmtId="0" fontId="67" fillId="0" borderId="0" xfId="0" applyFont="1" applyAlignment="1">
      <alignment vertical="center" wrapText="1"/>
    </xf>
    <xf numFmtId="177" fontId="68" fillId="0" borderId="223" xfId="0" applyNumberFormat="1" applyFont="1" applyBorder="1" applyAlignment="1">
      <alignment vertical="center" wrapText="1"/>
    </xf>
    <xf numFmtId="177" fontId="68" fillId="0" borderId="165" xfId="0" applyNumberFormat="1" applyFont="1" applyBorder="1" applyAlignment="1">
      <alignment horizontal="center" vertical="center" wrapText="1" shrinkToFit="1"/>
    </xf>
    <xf numFmtId="177" fontId="68" fillId="0" borderId="211" xfId="0" applyNumberFormat="1" applyFont="1" applyBorder="1" applyAlignment="1">
      <alignment shrinkToFit="1"/>
    </xf>
    <xf numFmtId="177" fontId="68" fillId="0" borderId="38" xfId="0" applyNumberFormat="1" applyFont="1" applyBorder="1" applyAlignment="1">
      <alignment shrinkToFit="1"/>
    </xf>
    <xf numFmtId="177" fontId="68" fillId="0" borderId="158" xfId="0" applyNumberFormat="1" applyFont="1" applyBorder="1" applyAlignment="1">
      <alignment shrinkToFit="1"/>
    </xf>
    <xf numFmtId="177" fontId="68" fillId="0" borderId="160" xfId="0" applyNumberFormat="1" applyFont="1" applyBorder="1" applyAlignment="1">
      <alignment shrinkToFit="1"/>
    </xf>
    <xf numFmtId="177" fontId="67" fillId="0" borderId="0" xfId="0" applyNumberFormat="1" applyFont="1" applyAlignment="1">
      <alignment vertical="center"/>
    </xf>
    <xf numFmtId="177" fontId="78" fillId="0" borderId="0" xfId="0" applyNumberFormat="1" applyFont="1" applyAlignment="1">
      <alignment vertical="center"/>
    </xf>
    <xf numFmtId="176" fontId="5" fillId="0" borderId="41" xfId="0" applyNumberFormat="1" applyFont="1" applyFill="1" applyBorder="1" applyAlignment="1"/>
    <xf numFmtId="176" fontId="67" fillId="0" borderId="48" xfId="0" applyNumberFormat="1" applyFont="1" applyFill="1" applyBorder="1" applyAlignment="1">
      <alignment horizontal="left"/>
    </xf>
    <xf numFmtId="176" fontId="67" fillId="0" borderId="48" xfId="0" applyNumberFormat="1" applyFont="1" applyFill="1" applyBorder="1" applyAlignment="1"/>
    <xf numFmtId="0" fontId="8" fillId="0" borderId="0" xfId="0" applyFont="1" applyFill="1" applyBorder="1" applyAlignment="1">
      <alignment vertical="center"/>
    </xf>
    <xf numFmtId="0" fontId="8" fillId="0" borderId="0" xfId="0" quotePrefix="1" applyFont="1" applyFill="1" applyAlignment="1"/>
    <xf numFmtId="0" fontId="8" fillId="0" borderId="0" xfId="0" applyFont="1" applyFill="1" applyAlignment="1">
      <alignment wrapText="1"/>
    </xf>
    <xf numFmtId="0" fontId="8" fillId="0" borderId="0" xfId="0" applyFont="1" applyFill="1" applyAlignment="1"/>
    <xf numFmtId="0" fontId="12" fillId="0" borderId="0" xfId="0" applyFont="1" applyFill="1" applyAlignment="1"/>
    <xf numFmtId="0" fontId="8" fillId="0" borderId="0" xfId="0" applyFont="1" applyFill="1" applyBorder="1" applyAlignment="1"/>
    <xf numFmtId="0" fontId="8" fillId="0" borderId="0" xfId="0" applyFont="1" applyFill="1" applyBorder="1" applyAlignment="1">
      <alignment horizontal="right"/>
    </xf>
    <xf numFmtId="0" fontId="8" fillId="0" borderId="0" xfId="0" applyFont="1" applyFill="1" applyBorder="1" applyAlignment="1">
      <alignment vertical="center" wrapText="1"/>
    </xf>
    <xf numFmtId="0" fontId="8" fillId="0" borderId="0" xfId="0" quotePrefix="1" applyFont="1" applyFill="1" applyBorder="1" applyAlignment="1"/>
    <xf numFmtId="0" fontId="8" fillId="0" borderId="6" xfId="0" applyFont="1" applyFill="1" applyBorder="1" applyAlignment="1">
      <alignment vertical="center"/>
    </xf>
    <xf numFmtId="177" fontId="8" fillId="0" borderId="0" xfId="0" applyNumberFormat="1" applyFont="1" applyFill="1" applyBorder="1" applyAlignment="1">
      <alignment horizontal="center" vertical="center"/>
    </xf>
    <xf numFmtId="0" fontId="8" fillId="0" borderId="6" xfId="0" applyFont="1" applyFill="1" applyBorder="1" applyAlignment="1">
      <alignment horizontal="right"/>
    </xf>
    <xf numFmtId="0" fontId="8" fillId="0" borderId="0" xfId="0" applyFont="1" applyFill="1" applyBorder="1" applyAlignment="1">
      <alignment horizontal="right" vertical="center"/>
    </xf>
    <xf numFmtId="184" fontId="3" fillId="0" borderId="0" xfId="0" quotePrefix="1" applyNumberFormat="1" applyFont="1" applyFill="1" applyBorder="1" applyAlignment="1">
      <alignment vertical="center"/>
    </xf>
    <xf numFmtId="184" fontId="3" fillId="0" borderId="0" xfId="0" applyNumberFormat="1" applyFont="1" applyFill="1" applyBorder="1" applyAlignment="1">
      <alignment vertical="center"/>
    </xf>
    <xf numFmtId="200" fontId="8" fillId="0" borderId="0" xfId="0" applyNumberFormat="1" applyFont="1" applyFill="1" applyAlignment="1">
      <alignment horizontal="center" vertical="center"/>
    </xf>
    <xf numFmtId="201" fontId="8" fillId="0" borderId="0" xfId="0" applyNumberFormat="1" applyFont="1" applyFill="1" applyAlignment="1">
      <alignment horizontal="center" vertical="center"/>
    </xf>
    <xf numFmtId="0" fontId="8" fillId="0" borderId="0" xfId="0" applyFont="1" applyFill="1" applyAlignment="1">
      <alignment horizontal="center" vertical="center"/>
    </xf>
    <xf numFmtId="0" fontId="8" fillId="0" borderId="0" xfId="0" applyFont="1" applyFill="1" applyAlignment="1">
      <alignment horizontal="center"/>
    </xf>
    <xf numFmtId="0" fontId="12" fillId="0" borderId="41" xfId="0" applyFont="1" applyFill="1" applyBorder="1" applyAlignment="1"/>
    <xf numFmtId="176" fontId="3" fillId="0" borderId="41" xfId="0" applyNumberFormat="1" applyFont="1" applyFill="1" applyBorder="1" applyAlignment="1"/>
    <xf numFmtId="176" fontId="8" fillId="0" borderId="41" xfId="0" applyNumberFormat="1" applyFont="1" applyFill="1" applyBorder="1" applyAlignment="1">
      <alignment horizontal="left"/>
    </xf>
    <xf numFmtId="176" fontId="8" fillId="0" borderId="41" xfId="0" applyNumberFormat="1" applyFont="1" applyFill="1" applyBorder="1" applyAlignment="1"/>
    <xf numFmtId="176" fontId="8" fillId="0" borderId="0" xfId="0" applyNumberFormat="1" applyFont="1" applyFill="1" applyBorder="1" applyAlignment="1"/>
    <xf numFmtId="176" fontId="5" fillId="0" borderId="0" xfId="0" applyNumberFormat="1" applyFont="1" applyFill="1" applyAlignment="1">
      <alignment vertical="center"/>
    </xf>
    <xf numFmtId="176" fontId="5" fillId="0" borderId="0" xfId="0" applyNumberFormat="1" applyFont="1" applyFill="1" applyBorder="1" applyAlignment="1">
      <alignment horizontal="left" vertical="center"/>
    </xf>
    <xf numFmtId="176" fontId="5" fillId="0" borderId="0" xfId="0" applyNumberFormat="1" applyFont="1" applyFill="1" applyBorder="1" applyAlignment="1">
      <alignment vertical="center"/>
    </xf>
    <xf numFmtId="0" fontId="70" fillId="0" borderId="30" xfId="0" applyFont="1" applyFill="1" applyBorder="1" applyAlignment="1">
      <alignment vertical="center" shrinkToFit="1"/>
    </xf>
    <xf numFmtId="0" fontId="70" fillId="0" borderId="32" xfId="0" applyFont="1" applyFill="1" applyBorder="1" applyAlignment="1">
      <alignment vertical="center" shrinkToFit="1"/>
    </xf>
    <xf numFmtId="0" fontId="22" fillId="0" borderId="34" xfId="0" applyFont="1" applyFill="1" applyBorder="1" applyAlignment="1">
      <alignment vertical="center" shrinkToFit="1"/>
    </xf>
    <xf numFmtId="0" fontId="22" fillId="0" borderId="11" xfId="0" applyFont="1" applyFill="1" applyBorder="1" applyAlignment="1">
      <alignment horizontal="center" vertical="top" wrapText="1" shrinkToFit="1"/>
    </xf>
    <xf numFmtId="0" fontId="22" fillId="0" borderId="0" xfId="0" applyFont="1" applyFill="1" applyBorder="1" applyAlignment="1">
      <alignment horizontal="center" vertical="top" wrapText="1" shrinkToFit="1"/>
    </xf>
    <xf numFmtId="0" fontId="22" fillId="0" borderId="13" xfId="0" applyFont="1" applyFill="1" applyBorder="1" applyAlignment="1">
      <alignment horizontal="center" vertical="top" wrapText="1" shrinkToFit="1"/>
    </xf>
    <xf numFmtId="0" fontId="70" fillId="0" borderId="30" xfId="0" applyFont="1" applyFill="1" applyBorder="1" applyAlignment="1">
      <alignment vertical="center"/>
    </xf>
    <xf numFmtId="0" fontId="22" fillId="0" borderId="4" xfId="0" applyFont="1" applyFill="1" applyBorder="1" applyAlignment="1">
      <alignment vertical="center" wrapText="1"/>
    </xf>
    <xf numFmtId="0" fontId="22" fillId="0" borderId="6" xfId="0" applyFont="1" applyFill="1" applyBorder="1" applyAlignment="1">
      <alignment vertical="center" wrapText="1"/>
    </xf>
    <xf numFmtId="0" fontId="22" fillId="0" borderId="8" xfId="0" applyFont="1" applyFill="1" applyBorder="1" applyAlignment="1">
      <alignment vertical="center" wrapText="1"/>
    </xf>
    <xf numFmtId="0" fontId="70" fillId="0" borderId="31" xfId="0" applyFont="1" applyFill="1" applyBorder="1" applyAlignment="1">
      <alignment vertical="center" shrinkToFit="1"/>
    </xf>
    <xf numFmtId="0" fontId="70" fillId="0" borderId="33" xfId="0" applyFont="1" applyFill="1" applyBorder="1" applyAlignment="1">
      <alignment vertical="center" shrinkToFit="1"/>
    </xf>
    <xf numFmtId="0" fontId="22" fillId="0" borderId="35" xfId="0" applyFont="1" applyFill="1" applyBorder="1" applyAlignment="1">
      <alignment vertical="center" shrinkToFit="1"/>
    </xf>
    <xf numFmtId="0" fontId="70" fillId="0" borderId="9" xfId="0" applyFont="1" applyFill="1" applyBorder="1" applyAlignment="1">
      <alignment vertical="center" wrapText="1"/>
    </xf>
    <xf numFmtId="0" fontId="22" fillId="0" borderId="25" xfId="0" applyFont="1" applyFill="1" applyBorder="1" applyAlignment="1">
      <alignment vertical="center" wrapText="1"/>
    </xf>
    <xf numFmtId="0" fontId="8" fillId="0" borderId="0" xfId="0" applyFont="1" applyFill="1" applyAlignment="1">
      <alignment horizontal="left" wrapText="1"/>
    </xf>
    <xf numFmtId="0" fontId="8" fillId="0" borderId="0" xfId="0" applyFont="1" applyFill="1" applyAlignment="1">
      <alignment horizontal="center" wrapText="1"/>
    </xf>
    <xf numFmtId="0" fontId="8" fillId="0" borderId="0" xfId="0" applyFont="1" applyFill="1" applyBorder="1" applyAlignment="1">
      <alignment wrapText="1"/>
    </xf>
    <xf numFmtId="0" fontId="8" fillId="0" borderId="11" xfId="0" applyFont="1" applyFill="1" applyBorder="1" applyAlignment="1">
      <alignment wrapText="1"/>
    </xf>
    <xf numFmtId="0" fontId="8" fillId="0" borderId="13" xfId="0" applyFont="1" applyFill="1" applyBorder="1" applyAlignment="1">
      <alignment wrapText="1"/>
    </xf>
    <xf numFmtId="0" fontId="3" fillId="0" borderId="4" xfId="0" applyFont="1" applyFill="1" applyBorder="1" applyAlignment="1">
      <alignment vertical="center" shrinkToFit="1"/>
    </xf>
    <xf numFmtId="0" fontId="3" fillId="0" borderId="6" xfId="0" applyFont="1" applyFill="1" applyBorder="1" applyAlignment="1">
      <alignment vertical="center" shrinkToFit="1"/>
    </xf>
    <xf numFmtId="0" fontId="3" fillId="0" borderId="8" xfId="0" applyFont="1" applyFill="1" applyBorder="1" applyAlignment="1">
      <alignment vertical="center" shrinkToFit="1"/>
    </xf>
    <xf numFmtId="0" fontId="8" fillId="0" borderId="0" xfId="0" applyFont="1" applyFill="1" applyAlignment="1">
      <alignment horizontal="center" vertical="center" wrapText="1"/>
    </xf>
    <xf numFmtId="0" fontId="8" fillId="0" borderId="11" xfId="0" applyFont="1" applyFill="1" applyBorder="1" applyAlignment="1">
      <alignment vertical="center" wrapText="1"/>
    </xf>
    <xf numFmtId="0" fontId="3" fillId="0" borderId="0" xfId="0" applyFont="1" applyFill="1" applyAlignment="1">
      <alignment vertical="center"/>
    </xf>
    <xf numFmtId="0" fontId="3" fillId="0" borderId="0" xfId="0" applyFont="1" applyFill="1" applyAlignment="1">
      <alignment horizontal="right" vertical="top"/>
    </xf>
    <xf numFmtId="0" fontId="3" fillId="0" borderId="0" xfId="0" applyFont="1" applyFill="1" applyAlignment="1">
      <alignment vertical="top"/>
    </xf>
    <xf numFmtId="176" fontId="5" fillId="0" borderId="41" xfId="0" applyNumberFormat="1" applyFont="1" applyFill="1" applyBorder="1" applyAlignment="1">
      <alignment horizontal="center"/>
    </xf>
    <xf numFmtId="0" fontId="8" fillId="0" borderId="41" xfId="0" applyFont="1" applyFill="1" applyBorder="1" applyAlignment="1"/>
    <xf numFmtId="176" fontId="5" fillId="0" borderId="0" xfId="0" applyNumberFormat="1" applyFont="1" applyFill="1" applyAlignment="1"/>
    <xf numFmtId="0" fontId="3" fillId="0" borderId="0" xfId="0" applyFont="1" applyFill="1" applyBorder="1" applyAlignment="1">
      <alignment horizontal="center"/>
    </xf>
    <xf numFmtId="176" fontId="5" fillId="0" borderId="0" xfId="0" applyNumberFormat="1" applyFont="1" applyFill="1" applyBorder="1" applyAlignment="1"/>
    <xf numFmtId="0" fontId="3" fillId="0" borderId="4" xfId="0" applyFont="1" applyFill="1" applyBorder="1" applyAlignment="1">
      <alignment vertical="center" wrapText="1"/>
    </xf>
    <xf numFmtId="0" fontId="3" fillId="0" borderId="6" xfId="0" applyFont="1" applyFill="1" applyBorder="1" applyAlignment="1">
      <alignment vertical="center" wrapText="1"/>
    </xf>
    <xf numFmtId="0" fontId="3" fillId="0" borderId="8" xfId="0" applyFont="1" applyFill="1" applyBorder="1" applyAlignment="1">
      <alignment vertical="center" wrapText="1"/>
    </xf>
    <xf numFmtId="0" fontId="3" fillId="0" borderId="5" xfId="0" applyFont="1" applyFill="1" applyBorder="1" applyAlignment="1">
      <alignment vertical="center" justifyLastLine="1"/>
    </xf>
    <xf numFmtId="0" fontId="3" fillId="0" borderId="3" xfId="0" applyFont="1" applyFill="1" applyBorder="1" applyAlignment="1">
      <alignment vertical="center" justifyLastLine="1"/>
    </xf>
    <xf numFmtId="0" fontId="22" fillId="0" borderId="6" xfId="0" applyFont="1" applyFill="1" applyBorder="1" applyAlignment="1">
      <alignment vertical="center"/>
    </xf>
    <xf numFmtId="0" fontId="3" fillId="0" borderId="4" xfId="0" applyFont="1" applyFill="1" applyBorder="1" applyAlignment="1">
      <alignment vertical="center"/>
    </xf>
    <xf numFmtId="0" fontId="3" fillId="0" borderId="6" xfId="0" applyFont="1" applyFill="1" applyBorder="1" applyAlignment="1">
      <alignment vertical="center"/>
    </xf>
    <xf numFmtId="0" fontId="3" fillId="0" borderId="8" xfId="0" applyFont="1" applyFill="1" applyBorder="1" applyAlignment="1">
      <alignment vertical="center"/>
    </xf>
    <xf numFmtId="0" fontId="3" fillId="0" borderId="1" xfId="0" applyFont="1" applyFill="1" applyBorder="1" applyAlignment="1">
      <alignment vertical="center"/>
    </xf>
    <xf numFmtId="0" fontId="3" fillId="0" borderId="0" xfId="0" applyFont="1" applyFill="1" applyAlignment="1">
      <alignment vertical="center" wrapText="1"/>
    </xf>
    <xf numFmtId="0" fontId="3" fillId="0" borderId="0" xfId="0" applyFont="1" applyFill="1" applyAlignment="1">
      <alignment wrapText="1"/>
    </xf>
    <xf numFmtId="0" fontId="3" fillId="0" borderId="0" xfId="0" applyFont="1" applyFill="1" applyAlignment="1"/>
    <xf numFmtId="176" fontId="3" fillId="0" borderId="0" xfId="0" applyNumberFormat="1" applyFont="1" applyFill="1" applyAlignment="1"/>
    <xf numFmtId="176" fontId="3" fillId="0" borderId="0" xfId="0" applyNumberFormat="1" applyFont="1" applyFill="1" applyBorder="1" applyAlignment="1">
      <alignment horizontal="left"/>
    </xf>
    <xf numFmtId="176" fontId="27" fillId="0" borderId="0" xfId="0" applyNumberFormat="1" applyFont="1" applyFill="1"/>
    <xf numFmtId="0" fontId="3" fillId="0" borderId="0" xfId="0" applyFont="1" applyFill="1" applyBorder="1" applyAlignment="1">
      <alignment vertical="center"/>
    </xf>
    <xf numFmtId="0" fontId="10" fillId="0" borderId="0" xfId="0" applyFont="1" applyFill="1" applyAlignment="1">
      <alignment vertical="center"/>
    </xf>
    <xf numFmtId="0" fontId="71" fillId="0" borderId="0" xfId="0" applyFont="1" applyFill="1" applyAlignment="1">
      <alignment vertical="center" wrapText="1"/>
    </xf>
    <xf numFmtId="0" fontId="71" fillId="0" borderId="0" xfId="0" applyFont="1" applyFill="1" applyBorder="1" applyAlignment="1">
      <alignment vertical="center"/>
    </xf>
    <xf numFmtId="0" fontId="67" fillId="0" borderId="0" xfId="0" applyFont="1" applyFill="1" applyAlignment="1"/>
    <xf numFmtId="0" fontId="67" fillId="0" borderId="0" xfId="0" applyFont="1" applyFill="1" applyBorder="1" applyAlignment="1"/>
    <xf numFmtId="0" fontId="67" fillId="0" borderId="0" xfId="0" applyFont="1" applyFill="1" applyAlignment="1">
      <alignment horizontal="center" vertical="center"/>
    </xf>
    <xf numFmtId="0" fontId="67" fillId="0" borderId="0" xfId="0" applyFont="1" applyFill="1" applyBorder="1" applyAlignment="1">
      <alignment vertical="center"/>
    </xf>
    <xf numFmtId="0" fontId="67" fillId="0" borderId="0" xfId="0" applyFont="1" applyFill="1" applyAlignment="1">
      <alignment horizontal="center" vertical="center" wrapText="1"/>
    </xf>
    <xf numFmtId="0" fontId="67" fillId="0" borderId="0" xfId="0" applyFont="1" applyFill="1" applyAlignment="1">
      <alignment wrapText="1"/>
    </xf>
    <xf numFmtId="0" fontId="67" fillId="0" borderId="0" xfId="0" quotePrefix="1" applyFont="1" applyFill="1" applyBorder="1" applyAlignment="1"/>
    <xf numFmtId="0" fontId="67" fillId="0" borderId="0" xfId="0" applyFont="1" applyFill="1" applyAlignment="1">
      <alignment horizontal="center" wrapText="1"/>
    </xf>
    <xf numFmtId="0" fontId="67" fillId="0" borderId="0" xfId="0" applyFont="1" applyFill="1" applyAlignment="1">
      <alignment horizontal="center"/>
    </xf>
    <xf numFmtId="176" fontId="22" fillId="0" borderId="0" xfId="0" applyNumberFormat="1" applyFont="1" applyFill="1" applyBorder="1" applyAlignment="1">
      <alignment horizontal="left"/>
    </xf>
    <xf numFmtId="0" fontId="67" fillId="0" borderId="0" xfId="0" applyFont="1" applyFill="1" applyBorder="1" applyAlignment="1">
      <alignment horizontal="center"/>
    </xf>
    <xf numFmtId="0" fontId="67" fillId="0" borderId="0" xfId="0" applyFont="1" applyFill="1" applyBorder="1" applyAlignment="1">
      <alignment horizontal="center" wrapText="1"/>
    </xf>
    <xf numFmtId="0" fontId="67" fillId="0" borderId="0" xfId="0" applyFont="1" applyFill="1" applyBorder="1" applyAlignment="1">
      <alignment horizontal="right" vertical="center"/>
    </xf>
    <xf numFmtId="0" fontId="67" fillId="0" borderId="0" xfId="0" applyFont="1" applyFill="1" applyBorder="1" applyAlignment="1">
      <alignment horizontal="right"/>
    </xf>
    <xf numFmtId="0" fontId="67" fillId="0" borderId="0" xfId="0" applyFont="1" applyFill="1" applyBorder="1" applyAlignment="1">
      <alignment vertical="center" wrapText="1"/>
    </xf>
    <xf numFmtId="0" fontId="70" fillId="0" borderId="0" xfId="0" applyFont="1" applyFill="1" applyBorder="1" applyAlignment="1">
      <alignment horizontal="center" vertical="center" wrapText="1"/>
    </xf>
    <xf numFmtId="0" fontId="70" fillId="0" borderId="0" xfId="0" applyFont="1" applyFill="1" applyBorder="1" applyAlignment="1">
      <alignment vertical="center" wrapText="1"/>
    </xf>
    <xf numFmtId="177" fontId="70" fillId="0" borderId="0" xfId="0" quotePrefix="1" applyNumberFormat="1" applyFont="1" applyFill="1" applyBorder="1" applyAlignment="1">
      <alignment vertical="center"/>
    </xf>
    <xf numFmtId="177" fontId="22" fillId="0" borderId="0" xfId="0" applyNumberFormat="1" applyFont="1" applyFill="1" applyBorder="1" applyAlignment="1">
      <alignment vertical="center"/>
    </xf>
    <xf numFmtId="0" fontId="72" fillId="0" borderId="0" xfId="0" applyFont="1" applyFill="1" applyAlignment="1">
      <alignment vertical="center"/>
    </xf>
    <xf numFmtId="0" fontId="22" fillId="0" borderId="0" xfId="0" applyFont="1" applyFill="1" applyAlignment="1">
      <alignment vertical="center" wrapText="1"/>
    </xf>
    <xf numFmtId="176" fontId="70" fillId="0" borderId="3" xfId="0" applyNumberFormat="1" applyFont="1" applyFill="1" applyBorder="1" applyAlignment="1">
      <alignment vertical="center"/>
    </xf>
    <xf numFmtId="176" fontId="70" fillId="0" borderId="100" xfId="0" applyNumberFormat="1" applyFont="1" applyFill="1" applyBorder="1" applyAlignment="1">
      <alignment vertical="center"/>
    </xf>
    <xf numFmtId="176" fontId="70" fillId="0" borderId="5" xfId="0" applyNumberFormat="1" applyFont="1" applyFill="1" applyBorder="1" applyAlignment="1">
      <alignment vertical="center"/>
    </xf>
    <xf numFmtId="176" fontId="70" fillId="0" borderId="229" xfId="0" applyNumberFormat="1" applyFont="1" applyFill="1" applyBorder="1" applyAlignment="1">
      <alignment horizontal="center" vertical="center"/>
    </xf>
    <xf numFmtId="176" fontId="70" fillId="0" borderId="11" xfId="0" applyNumberFormat="1" applyFont="1" applyFill="1" applyBorder="1" applyAlignment="1">
      <alignment vertical="center"/>
    </xf>
    <xf numFmtId="176" fontId="70" fillId="0" borderId="99" xfId="0" applyNumberFormat="1" applyFont="1" applyFill="1" applyBorder="1" applyAlignment="1">
      <alignment vertical="center"/>
    </xf>
    <xf numFmtId="176" fontId="70" fillId="0" borderId="230" xfId="0" applyNumberFormat="1" applyFont="1" applyFill="1" applyBorder="1" applyAlignment="1">
      <alignment horizontal="center" vertical="center"/>
    </xf>
    <xf numFmtId="176" fontId="70" fillId="0" borderId="4" xfId="0" applyNumberFormat="1" applyFont="1" applyFill="1" applyBorder="1" applyAlignment="1">
      <alignment vertical="center"/>
    </xf>
    <xf numFmtId="176" fontId="70" fillId="0" borderId="173" xfId="0" applyNumberFormat="1" applyFont="1" applyFill="1" applyBorder="1" applyAlignment="1">
      <alignment vertical="center"/>
    </xf>
    <xf numFmtId="176" fontId="70" fillId="0" borderId="90" xfId="0" applyNumberFormat="1" applyFont="1" applyFill="1" applyBorder="1" applyAlignment="1">
      <alignment vertical="center"/>
    </xf>
    <xf numFmtId="176" fontId="70" fillId="0" borderId="89" xfId="0" applyNumberFormat="1" applyFont="1" applyFill="1" applyBorder="1" applyAlignment="1">
      <alignment vertical="center"/>
    </xf>
    <xf numFmtId="176" fontId="70" fillId="0" borderId="88" xfId="0" applyNumberFormat="1" applyFont="1" applyFill="1" applyBorder="1" applyAlignment="1">
      <alignment vertical="center"/>
    </xf>
    <xf numFmtId="176" fontId="70" fillId="0" borderId="120" xfId="0" applyNumberFormat="1" applyFont="1" applyFill="1" applyBorder="1" applyAlignment="1">
      <alignment vertical="center"/>
    </xf>
    <xf numFmtId="176" fontId="70" fillId="0" borderId="122" xfId="0" applyNumberFormat="1" applyFont="1" applyFill="1" applyBorder="1" applyAlignment="1">
      <alignment vertical="center"/>
    </xf>
    <xf numFmtId="176" fontId="70" fillId="0" borderId="123" xfId="0" applyNumberFormat="1" applyFont="1" applyFill="1" applyBorder="1" applyAlignment="1">
      <alignment vertical="center"/>
    </xf>
    <xf numFmtId="176" fontId="70" fillId="0" borderId="80" xfId="0" applyNumberFormat="1" applyFont="1" applyFill="1" applyBorder="1" applyAlignment="1">
      <alignment vertical="center"/>
    </xf>
    <xf numFmtId="176" fontId="70" fillId="0" borderId="103" xfId="0" applyNumberFormat="1" applyFont="1" applyFill="1" applyBorder="1" applyAlignment="1">
      <alignment vertical="center"/>
    </xf>
    <xf numFmtId="176" fontId="67" fillId="0" borderId="5" xfId="0" applyNumberFormat="1" applyFont="1" applyFill="1" applyBorder="1" applyAlignment="1">
      <alignment vertical="center"/>
    </xf>
    <xf numFmtId="176" fontId="67" fillId="0" borderId="0" xfId="0" applyNumberFormat="1" applyFont="1" applyFill="1" applyBorder="1" applyAlignment="1">
      <alignment horizontal="right" vertical="center"/>
    </xf>
    <xf numFmtId="176" fontId="27" fillId="0" borderId="0" xfId="0" applyNumberFormat="1" applyFont="1" applyFill="1" applyAlignment="1"/>
    <xf numFmtId="176" fontId="70" fillId="0" borderId="48" xfId="0" applyNumberFormat="1" applyFont="1" applyFill="1" applyBorder="1" applyAlignment="1">
      <alignment vertical="center"/>
    </xf>
    <xf numFmtId="176" fontId="22" fillId="0" borderId="11" xfId="0" applyNumberFormat="1" applyFont="1" applyFill="1" applyBorder="1" applyAlignment="1">
      <alignment vertical="center"/>
    </xf>
    <xf numFmtId="176" fontId="22" fillId="0" borderId="0" xfId="0" applyNumberFormat="1" applyFont="1" applyFill="1" applyBorder="1" applyAlignment="1">
      <alignment horizontal="center" vertical="distributed" textRotation="255" justifyLastLine="1"/>
    </xf>
    <xf numFmtId="176" fontId="22" fillId="0" borderId="4" xfId="0" applyNumberFormat="1" applyFont="1" applyFill="1" applyBorder="1" applyAlignment="1">
      <alignment vertical="center"/>
    </xf>
    <xf numFmtId="176" fontId="22" fillId="0" borderId="8" xfId="0" applyNumberFormat="1" applyFont="1" applyFill="1" applyBorder="1" applyAlignment="1">
      <alignment vertical="center"/>
    </xf>
    <xf numFmtId="176" fontId="70" fillId="0" borderId="0" xfId="0" applyNumberFormat="1" applyFont="1" applyFill="1" applyAlignment="1"/>
    <xf numFmtId="176" fontId="70" fillId="0" borderId="16" xfId="0" applyNumberFormat="1" applyFont="1" applyFill="1" applyBorder="1" applyAlignment="1">
      <alignment vertical="center"/>
    </xf>
    <xf numFmtId="176" fontId="70" fillId="0" borderId="31" xfId="0" applyNumberFormat="1" applyFont="1" applyFill="1" applyBorder="1" applyAlignment="1">
      <alignment vertical="center"/>
    </xf>
    <xf numFmtId="176" fontId="67" fillId="0" borderId="48" xfId="0" applyNumberFormat="1" applyFont="1" applyFill="1" applyBorder="1" applyAlignment="1">
      <alignment vertical="center"/>
    </xf>
    <xf numFmtId="176" fontId="67" fillId="0" borderId="48" xfId="0" applyNumberFormat="1" applyFont="1" applyFill="1" applyBorder="1" applyAlignment="1">
      <alignment horizontal="right"/>
    </xf>
    <xf numFmtId="176" fontId="67" fillId="0" borderId="0" xfId="0" quotePrefix="1" applyNumberFormat="1" applyFont="1" applyFill="1" applyAlignment="1"/>
    <xf numFmtId="176" fontId="67" fillId="0" borderId="0" xfId="0" applyNumberFormat="1" applyFont="1" applyFill="1" applyBorder="1" applyAlignment="1">
      <alignment horizontal="left"/>
    </xf>
    <xf numFmtId="176" fontId="70" fillId="0" borderId="13" xfId="0" applyNumberFormat="1" applyFont="1" applyFill="1" applyBorder="1" applyAlignment="1">
      <alignment vertical="center"/>
    </xf>
    <xf numFmtId="176" fontId="70" fillId="0" borderId="50" xfId="0" applyNumberFormat="1" applyFont="1" applyFill="1" applyBorder="1" applyAlignment="1">
      <alignment vertical="center"/>
    </xf>
    <xf numFmtId="176" fontId="70" fillId="0" borderId="56" xfId="0" applyNumberFormat="1" applyFont="1" applyFill="1" applyBorder="1" applyAlignment="1">
      <alignment vertical="center"/>
    </xf>
    <xf numFmtId="176" fontId="70" fillId="0" borderId="47" xfId="0" applyNumberFormat="1" applyFont="1" applyFill="1" applyBorder="1" applyAlignment="1">
      <alignment vertical="center"/>
    </xf>
    <xf numFmtId="176" fontId="70" fillId="0" borderId="49" xfId="0" applyNumberFormat="1" applyFont="1" applyFill="1" applyBorder="1" applyAlignment="1">
      <alignment vertical="center"/>
    </xf>
    <xf numFmtId="176" fontId="70" fillId="0" borderId="10" xfId="0" applyNumberFormat="1" applyFont="1" applyFill="1" applyBorder="1" applyAlignment="1">
      <alignment vertical="center"/>
    </xf>
    <xf numFmtId="176" fontId="70" fillId="0" borderId="93" xfId="0" applyNumberFormat="1" applyFont="1" applyFill="1" applyBorder="1" applyAlignment="1">
      <alignment vertical="center"/>
    </xf>
    <xf numFmtId="176" fontId="70" fillId="0" borderId="12" xfId="0" applyNumberFormat="1" applyFont="1" applyFill="1" applyBorder="1" applyAlignment="1">
      <alignment vertical="center"/>
    </xf>
    <xf numFmtId="176" fontId="70" fillId="0" borderId="92" xfId="0" applyNumberFormat="1" applyFont="1" applyFill="1" applyBorder="1" applyAlignment="1">
      <alignment vertical="center"/>
    </xf>
    <xf numFmtId="176" fontId="70" fillId="0" borderId="29" xfId="0" applyNumberFormat="1" applyFont="1" applyFill="1" applyBorder="1" applyAlignment="1">
      <alignment vertical="center"/>
    </xf>
    <xf numFmtId="176" fontId="22" fillId="0" borderId="16" xfId="0" applyNumberFormat="1" applyFont="1" applyFill="1" applyBorder="1" applyAlignment="1">
      <alignment vertical="center" shrinkToFit="1"/>
    </xf>
    <xf numFmtId="176" fontId="22" fillId="0" borderId="179" xfId="0" applyNumberFormat="1" applyFont="1" applyFill="1" applyBorder="1" applyAlignment="1">
      <alignment vertical="center" shrinkToFit="1"/>
    </xf>
    <xf numFmtId="176" fontId="22" fillId="0" borderId="50" xfId="0" applyNumberFormat="1" applyFont="1" applyFill="1" applyBorder="1" applyAlignment="1">
      <alignment vertical="center" shrinkToFit="1"/>
    </xf>
    <xf numFmtId="176" fontId="22" fillId="0" borderId="122" xfId="0" applyNumberFormat="1" applyFont="1" applyFill="1" applyBorder="1" applyAlignment="1">
      <alignment vertical="center" shrinkToFit="1"/>
    </xf>
    <xf numFmtId="176" fontId="22" fillId="0" borderId="10" xfId="0" applyNumberFormat="1" applyFont="1" applyFill="1" applyBorder="1" applyAlignment="1">
      <alignment vertical="center"/>
    </xf>
    <xf numFmtId="0" fontId="22" fillId="0" borderId="21" xfId="0" applyFont="1" applyFill="1" applyBorder="1" applyAlignment="1"/>
    <xf numFmtId="0" fontId="22" fillId="0" borderId="179" xfId="0" applyFont="1" applyFill="1" applyBorder="1" applyAlignment="1"/>
    <xf numFmtId="0" fontId="22" fillId="0" borderId="80" xfId="0" applyFont="1" applyFill="1" applyBorder="1" applyAlignment="1"/>
    <xf numFmtId="0" fontId="22" fillId="0" borderId="122" xfId="0" applyFont="1" applyFill="1" applyBorder="1" applyAlignment="1"/>
    <xf numFmtId="0" fontId="22" fillId="0" borderId="103" xfId="0" applyFont="1" applyFill="1" applyBorder="1" applyAlignment="1"/>
    <xf numFmtId="0" fontId="22" fillId="0" borderId="6" xfId="0" applyFont="1" applyFill="1" applyBorder="1" applyAlignment="1"/>
    <xf numFmtId="0" fontId="22" fillId="0" borderId="173" xfId="0" applyFont="1" applyFill="1" applyBorder="1" applyAlignment="1"/>
    <xf numFmtId="176" fontId="70" fillId="0" borderId="88" xfId="0" applyNumberFormat="1" applyFont="1" applyFill="1" applyBorder="1" applyAlignment="1">
      <alignment horizontal="distributed" vertical="center"/>
    </xf>
    <xf numFmtId="176" fontId="70" fillId="0" borderId="122" xfId="0" applyNumberFormat="1" applyFont="1" applyFill="1" applyBorder="1" applyAlignment="1">
      <alignment horizontal="distributed" vertical="center"/>
    </xf>
    <xf numFmtId="198" fontId="70" fillId="0" borderId="0" xfId="0" applyNumberFormat="1" applyFont="1" applyFill="1" applyBorder="1" applyAlignment="1">
      <alignment vertical="center"/>
    </xf>
    <xf numFmtId="210" fontId="70" fillId="0" borderId="0" xfId="0" applyNumberFormat="1" applyFont="1" applyFill="1" applyBorder="1" applyAlignment="1">
      <alignment vertical="center"/>
    </xf>
    <xf numFmtId="176" fontId="27" fillId="0" borderId="41" xfId="0" applyNumberFormat="1" applyFont="1" applyFill="1" applyBorder="1" applyAlignment="1"/>
    <xf numFmtId="176" fontId="22" fillId="0" borderId="12" xfId="0" applyNumberFormat="1" applyFont="1" applyFill="1" applyBorder="1" applyAlignment="1">
      <alignment vertical="center" shrinkToFit="1"/>
    </xf>
    <xf numFmtId="177" fontId="22" fillId="0" borderId="93" xfId="0" applyNumberFormat="1" applyFont="1" applyFill="1" applyBorder="1" applyAlignment="1">
      <alignment vertical="center" shrinkToFit="1"/>
    </xf>
    <xf numFmtId="0" fontId="22" fillId="0" borderId="93" xfId="0" applyFont="1" applyFill="1" applyBorder="1" applyAlignment="1">
      <alignment vertical="center" shrinkToFit="1"/>
    </xf>
    <xf numFmtId="176" fontId="22" fillId="0" borderId="93" xfId="0" applyNumberFormat="1" applyFont="1" applyFill="1" applyBorder="1" applyAlignment="1">
      <alignment horizontal="distributed" vertical="center" shrinkToFit="1"/>
    </xf>
    <xf numFmtId="176" fontId="22" fillId="0" borderId="92" xfId="0" applyNumberFormat="1" applyFont="1" applyFill="1" applyBorder="1" applyAlignment="1">
      <alignment horizontal="distributed" vertical="center" shrinkToFit="1"/>
    </xf>
    <xf numFmtId="176" fontId="70" fillId="0" borderId="0" xfId="0" quotePrefix="1" applyNumberFormat="1" applyFont="1" applyFill="1" applyAlignment="1">
      <alignment vertical="center"/>
    </xf>
    <xf numFmtId="176" fontId="67" fillId="0" borderId="0" xfId="0" applyNumberFormat="1" applyFont="1" applyFill="1" applyBorder="1" applyAlignment="1">
      <alignment horizontal="distributed" vertical="center"/>
    </xf>
    <xf numFmtId="176" fontId="27" fillId="0" borderId="42" xfId="0" applyNumberFormat="1" applyFont="1" applyFill="1" applyBorder="1" applyAlignment="1"/>
    <xf numFmtId="176" fontId="67" fillId="0" borderId="41" xfId="0" applyNumberFormat="1" applyFont="1" applyFill="1" applyBorder="1" applyAlignment="1">
      <alignment vertical="center"/>
    </xf>
    <xf numFmtId="176" fontId="67" fillId="0" borderId="41" xfId="0" applyNumberFormat="1" applyFont="1" applyFill="1" applyBorder="1" applyAlignment="1">
      <alignment horizontal="right"/>
    </xf>
    <xf numFmtId="176" fontId="22" fillId="0" borderId="0" xfId="0" applyNumberFormat="1" applyFont="1" applyFill="1" applyBorder="1" applyAlignment="1">
      <alignment horizontal="right"/>
    </xf>
    <xf numFmtId="176" fontId="22" fillId="0" borderId="88" xfId="0" applyNumberFormat="1" applyFont="1" applyFill="1" applyBorder="1" applyAlignment="1">
      <alignment vertical="center" shrinkToFit="1"/>
    </xf>
    <xf numFmtId="176" fontId="22" fillId="0" borderId="80" xfId="0" applyNumberFormat="1" applyFont="1" applyFill="1" applyBorder="1" applyAlignment="1">
      <alignment vertical="center" shrinkToFit="1"/>
    </xf>
    <xf numFmtId="176" fontId="67" fillId="0" borderId="0" xfId="0" quotePrefix="1" applyNumberFormat="1" applyFont="1" applyFill="1" applyBorder="1" applyAlignment="1"/>
    <xf numFmtId="176" fontId="22" fillId="0" borderId="41" xfId="0" applyNumberFormat="1" applyFont="1" applyFill="1" applyBorder="1" applyAlignment="1"/>
    <xf numFmtId="176" fontId="22" fillId="0" borderId="42" xfId="0" applyNumberFormat="1" applyFont="1" applyFill="1" applyBorder="1" applyAlignment="1">
      <alignment vertical="center"/>
    </xf>
    <xf numFmtId="176" fontId="22" fillId="0" borderId="41" xfId="0" applyNumberFormat="1" applyFont="1" applyFill="1" applyBorder="1" applyAlignment="1">
      <alignment vertical="center"/>
    </xf>
    <xf numFmtId="176" fontId="70" fillId="0" borderId="42" xfId="0" applyNumberFormat="1" applyFont="1" applyFill="1" applyBorder="1" applyAlignment="1">
      <alignment vertical="center"/>
    </xf>
    <xf numFmtId="176" fontId="70" fillId="0" borderId="0" xfId="0" applyNumberFormat="1" applyFont="1" applyFill="1" applyBorder="1" applyAlignment="1"/>
    <xf numFmtId="177" fontId="70" fillId="0" borderId="0" xfId="0" quotePrefix="1" applyNumberFormat="1" applyFont="1" applyFill="1" applyBorder="1" applyAlignment="1"/>
    <xf numFmtId="177" fontId="70" fillId="0" borderId="0" xfId="0" applyNumberFormat="1" applyFont="1" applyFill="1" applyBorder="1" applyAlignment="1"/>
    <xf numFmtId="176" fontId="22" fillId="0" borderId="220" xfId="0" applyNumberFormat="1" applyFont="1" applyFill="1" applyBorder="1" applyAlignment="1">
      <alignment vertical="center"/>
    </xf>
    <xf numFmtId="176" fontId="22" fillId="0" borderId="201" xfId="0" applyNumberFormat="1" applyFont="1" applyFill="1" applyBorder="1" applyAlignment="1">
      <alignment vertical="center"/>
    </xf>
    <xf numFmtId="176" fontId="5" fillId="0" borderId="0" xfId="0" applyNumberFormat="1" applyFont="1" applyAlignment="1">
      <alignment horizontal="left" vertical="center"/>
    </xf>
    <xf numFmtId="176" fontId="70" fillId="0" borderId="227" xfId="0" applyNumberFormat="1" applyFont="1" applyFill="1" applyBorder="1" applyAlignment="1">
      <alignment horizontal="distributed" vertical="center"/>
    </xf>
    <xf numFmtId="176" fontId="70" fillId="0" borderId="228" xfId="0" applyNumberFormat="1" applyFont="1" applyFill="1" applyBorder="1" applyAlignment="1">
      <alignment horizontal="distributed" vertical="center"/>
    </xf>
    <xf numFmtId="176" fontId="30" fillId="0" borderId="13" xfId="0" applyNumberFormat="1" applyFont="1" applyFill="1" applyBorder="1" applyAlignment="1">
      <alignment horizontal="right" vertical="center"/>
    </xf>
    <xf numFmtId="176" fontId="30" fillId="0" borderId="8" xfId="0" applyNumberFormat="1" applyFont="1" applyFill="1" applyBorder="1" applyAlignment="1">
      <alignment horizontal="center" vertical="center"/>
    </xf>
    <xf numFmtId="176" fontId="30" fillId="0" borderId="13" xfId="0" applyNumberFormat="1" applyFont="1" applyFill="1" applyBorder="1" applyAlignment="1">
      <alignment horizontal="center" vertical="center"/>
    </xf>
    <xf numFmtId="176" fontId="30" fillId="0" borderId="224" xfId="0" applyNumberFormat="1" applyFont="1" applyFill="1" applyBorder="1" applyAlignment="1">
      <alignment horizontal="center" vertical="center"/>
    </xf>
    <xf numFmtId="176" fontId="30" fillId="0" borderId="0" xfId="0" applyNumberFormat="1" applyFont="1" applyFill="1" applyBorder="1" applyAlignment="1">
      <alignment horizontal="center" vertical="center"/>
    </xf>
    <xf numFmtId="176" fontId="30" fillId="0" borderId="89" xfId="0" applyNumberFormat="1" applyFont="1" applyFill="1" applyBorder="1" applyAlignment="1">
      <alignment horizontal="center" vertical="center"/>
    </xf>
    <xf numFmtId="176" fontId="30" fillId="0" borderId="0" xfId="0" applyNumberFormat="1" applyFont="1" applyFill="1" applyBorder="1" applyAlignment="1">
      <alignment horizontal="right" vertical="center"/>
    </xf>
    <xf numFmtId="176" fontId="30" fillId="0" borderId="99" xfId="0" applyNumberFormat="1" applyFont="1" applyFill="1" applyBorder="1" applyAlignment="1">
      <alignment horizontal="right" vertical="center"/>
    </xf>
    <xf numFmtId="176" fontId="30" fillId="0" borderId="99" xfId="0" applyNumberFormat="1" applyFont="1" applyFill="1" applyBorder="1" applyAlignment="1">
      <alignment horizontal="center" vertical="center"/>
    </xf>
    <xf numFmtId="176" fontId="30" fillId="0" borderId="224" xfId="0" applyNumberFormat="1" applyFont="1" applyFill="1" applyBorder="1" applyAlignment="1">
      <alignment horizontal="right" vertical="center"/>
    </xf>
    <xf numFmtId="176" fontId="30" fillId="0" borderId="80" xfId="0" applyNumberFormat="1" applyFont="1" applyFill="1" applyBorder="1" applyAlignment="1">
      <alignment horizontal="center" vertical="center"/>
    </xf>
    <xf numFmtId="176" fontId="30" fillId="0" borderId="88" xfId="0" applyNumberFormat="1" applyFont="1" applyFill="1" applyBorder="1" applyAlignment="1">
      <alignment horizontal="center" vertical="center"/>
    </xf>
    <xf numFmtId="176" fontId="30" fillId="0" borderId="80" xfId="0" applyNumberFormat="1" applyFont="1" applyFill="1" applyBorder="1" applyAlignment="1">
      <alignment vertical="center"/>
    </xf>
    <xf numFmtId="176" fontId="30" fillId="0" borderId="122" xfId="0" applyNumberFormat="1" applyFont="1" applyFill="1" applyBorder="1" applyAlignment="1">
      <alignment vertical="center"/>
    </xf>
    <xf numFmtId="176" fontId="30" fillId="0" borderId="88" xfId="0" applyNumberFormat="1" applyFont="1" applyFill="1" applyBorder="1" applyAlignment="1">
      <alignment horizontal="left" vertical="center"/>
    </xf>
    <xf numFmtId="176" fontId="30" fillId="0" borderId="122" xfId="0" applyNumberFormat="1" applyFont="1" applyFill="1" applyBorder="1" applyAlignment="1">
      <alignment horizontal="center" vertical="center"/>
    </xf>
    <xf numFmtId="176" fontId="30" fillId="0" borderId="88" xfId="0" applyNumberFormat="1" applyFont="1" applyFill="1" applyBorder="1" applyAlignment="1">
      <alignment vertical="center"/>
    </xf>
    <xf numFmtId="176" fontId="30" fillId="0" borderId="56" xfId="0" applyNumberFormat="1" applyFont="1" applyFill="1" applyBorder="1" applyAlignment="1">
      <alignment horizontal="center" vertical="center"/>
    </xf>
    <xf numFmtId="176" fontId="30" fillId="0" borderId="6" xfId="0" applyNumberFormat="1" applyFont="1" applyFill="1" applyBorder="1" applyAlignment="1">
      <alignment horizontal="center" vertical="center"/>
    </xf>
    <xf numFmtId="176" fontId="30" fillId="0" borderId="103" xfId="0" applyNumberFormat="1" applyFont="1" applyFill="1" applyBorder="1" applyAlignment="1">
      <alignment horizontal="center" vertical="center"/>
    </xf>
    <xf numFmtId="176" fontId="30" fillId="0" borderId="6" xfId="0" applyNumberFormat="1" applyFont="1" applyFill="1" applyBorder="1" applyAlignment="1">
      <alignment vertical="center"/>
    </xf>
    <xf numFmtId="176" fontId="30" fillId="0" borderId="173" xfId="0" applyNumberFormat="1" applyFont="1" applyFill="1" applyBorder="1" applyAlignment="1">
      <alignment vertical="center"/>
    </xf>
    <xf numFmtId="176" fontId="30" fillId="0" borderId="173" xfId="0" applyNumberFormat="1" applyFont="1" applyFill="1" applyBorder="1" applyAlignment="1">
      <alignment horizontal="center" vertical="center"/>
    </xf>
    <xf numFmtId="176" fontId="30" fillId="0" borderId="173" xfId="0" applyNumberFormat="1" applyFont="1" applyFill="1" applyBorder="1" applyAlignment="1">
      <alignment horizontal="right" vertical="center"/>
    </xf>
    <xf numFmtId="176" fontId="30" fillId="0" borderId="103" xfId="0" applyNumberFormat="1" applyFont="1" applyFill="1" applyBorder="1" applyAlignment="1">
      <alignment vertical="center"/>
    </xf>
    <xf numFmtId="176" fontId="30" fillId="0" borderId="226" xfId="0" applyNumberFormat="1" applyFont="1" applyFill="1" applyBorder="1" applyAlignment="1">
      <alignment horizontal="right" vertical="center"/>
    </xf>
    <xf numFmtId="176" fontId="30" fillId="0" borderId="8" xfId="0" applyNumberFormat="1" applyFont="1" applyFill="1" applyBorder="1" applyAlignment="1">
      <alignment horizontal="right" vertical="center"/>
    </xf>
    <xf numFmtId="176" fontId="30" fillId="0" borderId="123" xfId="0" applyNumberFormat="1" applyFont="1" applyFill="1" applyBorder="1" applyAlignment="1">
      <alignment horizontal="right" vertical="center"/>
    </xf>
    <xf numFmtId="176" fontId="30" fillId="0" borderId="123" xfId="0" applyNumberFormat="1" applyFont="1" applyFill="1" applyBorder="1" applyAlignment="1">
      <alignment horizontal="center" vertical="center"/>
    </xf>
    <xf numFmtId="0" fontId="28" fillId="0" borderId="0" xfId="0" applyNumberFormat="1" applyFont="1" applyAlignment="1">
      <alignment horizontal="center" vertical="top" shrinkToFit="1"/>
    </xf>
    <xf numFmtId="0" fontId="8" fillId="0" borderId="0" xfId="0" applyFont="1" applyAlignment="1">
      <alignment horizontal="center" vertical="center"/>
    </xf>
    <xf numFmtId="0" fontId="3" fillId="0" borderId="0" xfId="0" applyFont="1" applyFill="1" applyBorder="1" applyAlignment="1">
      <alignment horizontal="center" vertical="center" wrapText="1"/>
    </xf>
    <xf numFmtId="0" fontId="8" fillId="0" borderId="0" xfId="0" applyFont="1" applyFill="1" applyBorder="1" applyAlignment="1">
      <alignment horizontal="center" vertical="center"/>
    </xf>
    <xf numFmtId="176" fontId="3" fillId="0" borderId="5" xfId="0" applyNumberFormat="1" applyFont="1" applyFill="1" applyBorder="1" applyAlignment="1">
      <alignment horizontal="center" vertical="center"/>
    </xf>
    <xf numFmtId="176" fontId="3" fillId="0" borderId="0" xfId="0" applyNumberFormat="1" applyFont="1" applyFill="1" applyBorder="1" applyAlignment="1">
      <alignment horizontal="center" vertical="center"/>
    </xf>
    <xf numFmtId="176" fontId="3" fillId="0" borderId="6" xfId="0" applyNumberFormat="1" applyFont="1" applyFill="1" applyBorder="1" applyAlignment="1">
      <alignment horizontal="center" vertical="center"/>
    </xf>
    <xf numFmtId="0" fontId="3"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3" fillId="0" borderId="0" xfId="0" applyFont="1" applyFill="1" applyBorder="1" applyAlignment="1">
      <alignment horizontal="center" vertical="center" justifyLastLine="1"/>
    </xf>
    <xf numFmtId="0" fontId="3" fillId="0" borderId="0" xfId="0" applyFont="1" applyFill="1" applyBorder="1" applyAlignment="1">
      <alignment horizontal="center" wrapText="1"/>
    </xf>
    <xf numFmtId="0" fontId="3" fillId="0" borderId="0" xfId="0" applyFont="1" applyFill="1" applyBorder="1" applyAlignment="1">
      <alignment horizontal="distributed" vertical="center" justifyLastLine="1"/>
    </xf>
    <xf numFmtId="176" fontId="22" fillId="0" borderId="12" xfId="0" applyNumberFormat="1" applyFont="1" applyFill="1" applyBorder="1" applyAlignment="1">
      <alignment horizontal="center" vertical="center"/>
    </xf>
    <xf numFmtId="176" fontId="22" fillId="0" borderId="33" xfId="0" applyNumberFormat="1" applyFont="1" applyFill="1" applyBorder="1" applyAlignment="1">
      <alignment horizontal="center" vertical="center"/>
    </xf>
    <xf numFmtId="0" fontId="3" fillId="0" borderId="16" xfId="0" applyFont="1" applyFill="1" applyBorder="1" applyAlignment="1">
      <alignment vertical="center"/>
    </xf>
    <xf numFmtId="0" fontId="3" fillId="0" borderId="21" xfId="0" applyFont="1" applyFill="1" applyBorder="1" applyAlignment="1">
      <alignment vertical="center"/>
    </xf>
    <xf numFmtId="0" fontId="3" fillId="0" borderId="24" xfId="0" applyFont="1" applyFill="1" applyBorder="1" applyAlignment="1">
      <alignment vertical="center"/>
    </xf>
    <xf numFmtId="176" fontId="22" fillId="0" borderId="21" xfId="0" applyNumberFormat="1" applyFont="1" applyFill="1" applyBorder="1" applyAlignment="1">
      <alignment horizontal="center" vertical="center"/>
    </xf>
    <xf numFmtId="176" fontId="22" fillId="0" borderId="24" xfId="0" applyNumberFormat="1" applyFont="1" applyFill="1" applyBorder="1" applyAlignment="1">
      <alignment horizontal="center" vertical="center"/>
    </xf>
    <xf numFmtId="0" fontId="3" fillId="0" borderId="30" xfId="0" applyFont="1" applyFill="1" applyBorder="1" applyAlignment="1">
      <alignment vertical="center"/>
    </xf>
    <xf numFmtId="176" fontId="22" fillId="0" borderId="32" xfId="0" applyNumberFormat="1" applyFont="1" applyFill="1" applyBorder="1" applyAlignment="1">
      <alignment horizontal="center" vertical="center"/>
    </xf>
    <xf numFmtId="0" fontId="3" fillId="0" borderId="5" xfId="0" applyFont="1" applyFill="1" applyBorder="1" applyAlignment="1">
      <alignment vertical="center"/>
    </xf>
    <xf numFmtId="0" fontId="3" fillId="0" borderId="7" xfId="0" applyFont="1" applyFill="1" applyBorder="1" applyAlignment="1">
      <alignment vertical="center"/>
    </xf>
    <xf numFmtId="176" fontId="22" fillId="0" borderId="3" xfId="0" applyNumberFormat="1" applyFont="1" applyFill="1" applyBorder="1" applyAlignment="1">
      <alignment horizontal="center" vertical="center"/>
    </xf>
    <xf numFmtId="176" fontId="22" fillId="0" borderId="5" xfId="0" applyNumberFormat="1" applyFont="1" applyFill="1" applyBorder="1" applyAlignment="1">
      <alignment horizontal="center" vertical="center"/>
    </xf>
    <xf numFmtId="177" fontId="3" fillId="0" borderId="30" xfId="0" applyNumberFormat="1" applyFont="1" applyFill="1" applyBorder="1" applyAlignment="1">
      <alignment vertical="center"/>
    </xf>
    <xf numFmtId="177" fontId="3" fillId="0" borderId="32" xfId="0" applyNumberFormat="1" applyFont="1" applyFill="1" applyBorder="1" applyAlignment="1">
      <alignment vertical="center"/>
    </xf>
    <xf numFmtId="177" fontId="3" fillId="0" borderId="31" xfId="0" applyNumberFormat="1" applyFont="1" applyFill="1" applyBorder="1" applyAlignment="1">
      <alignment vertical="center"/>
    </xf>
    <xf numFmtId="177" fontId="3" fillId="0" borderId="33" xfId="0" applyNumberFormat="1" applyFont="1" applyFill="1" applyBorder="1" applyAlignment="1">
      <alignment vertical="center"/>
    </xf>
    <xf numFmtId="0" fontId="8" fillId="0" borderId="0" xfId="0" applyFont="1" applyFill="1" applyAlignment="1">
      <alignment vertical="center"/>
    </xf>
    <xf numFmtId="0" fontId="67" fillId="0" borderId="0" xfId="0" applyFont="1" applyAlignment="1">
      <alignment horizontal="center" vertical="center"/>
    </xf>
    <xf numFmtId="0" fontId="8" fillId="0" borderId="11" xfId="0" applyFont="1" applyFill="1" applyBorder="1" applyAlignment="1">
      <alignment horizontal="distributed" vertical="center" justifyLastLine="1"/>
    </xf>
    <xf numFmtId="0" fontId="8" fillId="0" borderId="0" xfId="0" applyFont="1" applyFill="1" applyBorder="1" applyAlignment="1">
      <alignment horizontal="distributed" vertical="center" justifyLastLine="1"/>
    </xf>
    <xf numFmtId="0" fontId="3" fillId="0" borderId="11" xfId="0" applyFont="1" applyFill="1" applyBorder="1" applyAlignment="1">
      <alignment horizontal="center" vertical="distributed" textRotation="255"/>
    </xf>
    <xf numFmtId="176" fontId="70" fillId="0" borderId="80" xfId="0" applyNumberFormat="1" applyFont="1" applyBorder="1" applyAlignment="1" applyProtection="1">
      <alignment horizontal="distributed" vertical="center"/>
      <protection locked="0"/>
    </xf>
    <xf numFmtId="176" fontId="70" fillId="0" borderId="0" xfId="0" applyNumberFormat="1" applyFont="1" applyAlignment="1" applyProtection="1">
      <alignment horizontal="center"/>
      <protection locked="0"/>
    </xf>
    <xf numFmtId="176" fontId="70" fillId="0" borderId="203" xfId="0" applyNumberFormat="1" applyFont="1" applyBorder="1" applyAlignment="1" applyProtection="1">
      <alignment horizontal="distributed" vertical="center"/>
      <protection locked="0"/>
    </xf>
    <xf numFmtId="176" fontId="70" fillId="0" borderId="0" xfId="0" applyNumberFormat="1" applyFont="1" applyAlignment="1" applyProtection="1">
      <alignment horizontal="center" vertical="center"/>
      <protection locked="0"/>
    </xf>
    <xf numFmtId="176" fontId="70" fillId="0" borderId="56" xfId="0" applyNumberFormat="1" applyFont="1" applyBorder="1" applyAlignment="1" applyProtection="1">
      <alignment horizontal="center" vertical="center"/>
      <protection locked="0"/>
    </xf>
    <xf numFmtId="0" fontId="67" fillId="0" borderId="214" xfId="0" applyFont="1" applyBorder="1" applyAlignment="1">
      <alignment horizontal="center" vertical="center"/>
    </xf>
    <xf numFmtId="0" fontId="67" fillId="0" borderId="13" xfId="0" applyFont="1" applyBorder="1" applyAlignment="1">
      <alignment horizontal="center" vertical="center"/>
    </xf>
    <xf numFmtId="0" fontId="67" fillId="0" borderId="8" xfId="0" applyFont="1" applyBorder="1" applyAlignment="1">
      <alignment horizontal="center" vertical="center"/>
    </xf>
    <xf numFmtId="0" fontId="67" fillId="0" borderId="11" xfId="0" applyFont="1" applyBorder="1" applyAlignment="1">
      <alignment horizontal="center"/>
    </xf>
    <xf numFmtId="0" fontId="67" fillId="0" borderId="4" xfId="0" applyFont="1" applyBorder="1" applyAlignment="1">
      <alignment horizontal="center"/>
    </xf>
    <xf numFmtId="0" fontId="67" fillId="0" borderId="8" xfId="0" applyFont="1" applyBorder="1" applyAlignment="1">
      <alignment horizontal="center"/>
    </xf>
    <xf numFmtId="0" fontId="67" fillId="0" borderId="203" xfId="0" applyFont="1" applyBorder="1" applyAlignment="1">
      <alignment horizontal="center" vertical="center"/>
    </xf>
    <xf numFmtId="0" fontId="22" fillId="0" borderId="11" xfId="0" applyFont="1" applyFill="1" applyBorder="1" applyAlignment="1">
      <alignment horizontal="center" vertical="center"/>
    </xf>
    <xf numFmtId="0" fontId="22" fillId="0" borderId="0" xfId="0" applyFont="1" applyFill="1" applyBorder="1" applyAlignment="1">
      <alignment horizontal="center" vertical="center"/>
    </xf>
    <xf numFmtId="0" fontId="22" fillId="0" borderId="0" xfId="0" applyFont="1" applyFill="1" applyBorder="1" applyAlignment="1">
      <alignment horizontal="distributed" vertical="center" justifyLastLine="1"/>
    </xf>
    <xf numFmtId="177" fontId="22" fillId="0" borderId="21" xfId="0" applyNumberFormat="1" applyFont="1" applyFill="1" applyBorder="1" applyAlignment="1">
      <alignment vertical="center"/>
    </xf>
    <xf numFmtId="0" fontId="22" fillId="0" borderId="0" xfId="0" applyFont="1" applyFill="1" applyBorder="1" applyAlignment="1">
      <alignment horizontal="center" vertical="center" wrapText="1"/>
    </xf>
    <xf numFmtId="0" fontId="70" fillId="0" borderId="12" xfId="0" applyFont="1" applyFill="1" applyBorder="1" applyAlignment="1">
      <alignment vertical="center" wrapText="1"/>
    </xf>
    <xf numFmtId="176" fontId="22" fillId="0" borderId="0" xfId="0" applyNumberFormat="1" applyFont="1" applyFill="1" applyBorder="1" applyAlignment="1">
      <alignment horizontal="center" vertical="center"/>
    </xf>
    <xf numFmtId="176" fontId="22" fillId="0" borderId="6" xfId="0" applyNumberFormat="1" applyFont="1" applyFill="1" applyBorder="1" applyAlignment="1">
      <alignment horizontal="center" vertical="center"/>
    </xf>
    <xf numFmtId="176" fontId="22" fillId="0" borderId="100" xfId="0" applyNumberFormat="1" applyFont="1" applyFill="1" applyBorder="1" applyAlignment="1">
      <alignment horizontal="center" vertical="center"/>
    </xf>
    <xf numFmtId="176" fontId="22" fillId="0" borderId="99" xfId="0" applyNumberFormat="1" applyFont="1" applyFill="1" applyBorder="1" applyAlignment="1">
      <alignment horizontal="center" vertical="center"/>
    </xf>
    <xf numFmtId="176" fontId="22" fillId="0" borderId="0" xfId="0" applyNumberFormat="1" applyFont="1" applyFill="1" applyBorder="1" applyAlignment="1">
      <alignment horizontal="distributed" vertical="center"/>
    </xf>
    <xf numFmtId="176" fontId="22" fillId="0" borderId="48" xfId="0" applyNumberFormat="1" applyFont="1" applyFill="1" applyBorder="1" applyAlignment="1">
      <alignment horizontal="center" vertical="center"/>
    </xf>
    <xf numFmtId="176" fontId="22" fillId="0" borderId="48" xfId="0" applyNumberFormat="1" applyFont="1" applyFill="1" applyBorder="1" applyAlignment="1">
      <alignment horizontal="distributed" vertical="center"/>
    </xf>
    <xf numFmtId="176" fontId="70" fillId="0" borderId="0" xfId="0" applyNumberFormat="1" applyFont="1" applyFill="1" applyBorder="1" applyAlignment="1">
      <alignment horizontal="center" vertical="distributed"/>
    </xf>
    <xf numFmtId="176" fontId="70" fillId="0" borderId="89" xfId="0" applyNumberFormat="1" applyFont="1" applyFill="1" applyBorder="1" applyAlignment="1">
      <alignment horizontal="center" vertical="center"/>
    </xf>
    <xf numFmtId="176" fontId="70" fillId="0" borderId="99" xfId="0" applyNumberFormat="1" applyFont="1" applyFill="1" applyBorder="1" applyAlignment="1">
      <alignment horizontal="center" vertical="center"/>
    </xf>
    <xf numFmtId="176" fontId="70" fillId="0" borderId="0" xfId="0" applyNumberFormat="1" applyFont="1" applyFill="1" applyBorder="1" applyAlignment="1">
      <alignment horizontal="center" vertical="center"/>
    </xf>
    <xf numFmtId="176" fontId="70" fillId="0" borderId="48" xfId="0" applyNumberFormat="1" applyFont="1" applyFill="1" applyBorder="1" applyAlignment="1">
      <alignment horizontal="distributed" vertical="center"/>
    </xf>
    <xf numFmtId="176" fontId="22" fillId="0" borderId="92" xfId="0" applyNumberFormat="1" applyFont="1" applyFill="1" applyBorder="1" applyAlignment="1">
      <alignment horizontal="center" vertical="center"/>
    </xf>
    <xf numFmtId="176" fontId="22" fillId="0" borderId="12" xfId="0" applyNumberFormat="1" applyFont="1" applyFill="1" applyBorder="1" applyAlignment="1">
      <alignment vertical="center"/>
    </xf>
    <xf numFmtId="176" fontId="22" fillId="0" borderId="80" xfId="0" applyNumberFormat="1" applyFont="1" applyFill="1" applyBorder="1" applyAlignment="1">
      <alignment horizontal="center" vertical="center"/>
    </xf>
    <xf numFmtId="176" fontId="22" fillId="0" borderId="80" xfId="0" applyNumberFormat="1" applyFont="1" applyFill="1" applyBorder="1" applyAlignment="1">
      <alignment horizontal="distributed" vertical="center"/>
    </xf>
    <xf numFmtId="176" fontId="67" fillId="0" borderId="0" xfId="0" applyNumberFormat="1" applyFont="1" applyFill="1" applyBorder="1" applyAlignment="1">
      <alignment vertical="center"/>
    </xf>
    <xf numFmtId="176" fontId="22" fillId="0" borderId="100" xfId="0" applyNumberFormat="1" applyFont="1" applyFill="1" applyBorder="1" applyAlignment="1">
      <alignment horizontal="left" vertical="center"/>
    </xf>
    <xf numFmtId="176" fontId="22" fillId="0" borderId="33" xfId="0" applyNumberFormat="1" applyFont="1" applyFill="1" applyBorder="1" applyAlignment="1">
      <alignment horizontal="distributed" vertical="center"/>
    </xf>
    <xf numFmtId="176" fontId="22" fillId="0" borderId="4" xfId="0" applyNumberFormat="1" applyFont="1" applyFill="1" applyBorder="1" applyAlignment="1">
      <alignment horizontal="center" vertical="center"/>
    </xf>
    <xf numFmtId="176" fontId="22" fillId="0" borderId="6" xfId="0" applyNumberFormat="1" applyFont="1" applyFill="1" applyBorder="1" applyAlignment="1">
      <alignment vertical="center"/>
    </xf>
    <xf numFmtId="176" fontId="22" fillId="0" borderId="80" xfId="0" applyNumberFormat="1" applyFont="1" applyFill="1" applyBorder="1" applyAlignment="1">
      <alignment horizontal="right" vertical="center"/>
    </xf>
    <xf numFmtId="176" fontId="22" fillId="0" borderId="0" xfId="0" applyNumberFormat="1" applyFont="1" applyFill="1" applyBorder="1" applyAlignment="1">
      <alignment horizontal="right" vertical="center"/>
    </xf>
    <xf numFmtId="176" fontId="22" fillId="0" borderId="80" xfId="0" applyNumberFormat="1" applyFont="1" applyFill="1" applyBorder="1" applyAlignment="1">
      <alignment horizontal="left" vertical="center"/>
    </xf>
    <xf numFmtId="176" fontId="22" fillId="0" borderId="0" xfId="0" applyNumberFormat="1" applyFont="1" applyFill="1" applyBorder="1" applyAlignment="1">
      <alignment horizontal="left" vertical="center"/>
    </xf>
    <xf numFmtId="176" fontId="22" fillId="0" borderId="89" xfId="0" applyNumberFormat="1" applyFont="1" applyFill="1" applyBorder="1" applyAlignment="1">
      <alignment horizontal="right" vertical="center"/>
    </xf>
    <xf numFmtId="176" fontId="22" fillId="0" borderId="99" xfId="0" applyNumberFormat="1" applyFont="1" applyFill="1" applyBorder="1" applyAlignment="1">
      <alignment horizontal="left" vertical="center"/>
    </xf>
    <xf numFmtId="176" fontId="70" fillId="0" borderId="5" xfId="0" applyNumberFormat="1" applyFont="1" applyFill="1" applyBorder="1" applyAlignment="1">
      <alignment horizontal="center" vertical="center"/>
    </xf>
    <xf numFmtId="176" fontId="70" fillId="0" borderId="7" xfId="0" applyNumberFormat="1" applyFont="1" applyFill="1" applyBorder="1" applyAlignment="1">
      <alignment horizontal="center" vertical="center"/>
    </xf>
    <xf numFmtId="176" fontId="70" fillId="0" borderId="13" xfId="0" applyNumberFormat="1" applyFont="1" applyFill="1" applyBorder="1" applyAlignment="1">
      <alignment horizontal="center" vertical="center"/>
    </xf>
    <xf numFmtId="176" fontId="70" fillId="0" borderId="6" xfId="0" applyNumberFormat="1" applyFont="1" applyFill="1" applyBorder="1" applyAlignment="1">
      <alignment horizontal="center" vertical="center"/>
    </xf>
    <xf numFmtId="176" fontId="70" fillId="0" borderId="0" xfId="0" applyNumberFormat="1" applyFont="1" applyFill="1" applyBorder="1" applyAlignment="1">
      <alignment horizontal="distributed" vertical="center"/>
    </xf>
    <xf numFmtId="176" fontId="70" fillId="0" borderId="88" xfId="0" applyNumberFormat="1" applyFont="1" applyFill="1" applyBorder="1" applyAlignment="1">
      <alignment horizontal="center" vertical="center" shrinkToFit="1"/>
    </xf>
    <xf numFmtId="176" fontId="70" fillId="0" borderId="122" xfId="0" applyNumberFormat="1" applyFont="1" applyFill="1" applyBorder="1" applyAlignment="1">
      <alignment horizontal="center" vertical="center" shrinkToFit="1"/>
    </xf>
    <xf numFmtId="176" fontId="70" fillId="0" borderId="89" xfId="0" applyNumberFormat="1" applyFont="1" applyFill="1" applyBorder="1" applyAlignment="1">
      <alignment horizontal="center" vertical="center" shrinkToFit="1"/>
    </xf>
    <xf numFmtId="176" fontId="70" fillId="0" borderId="99" xfId="0" applyNumberFormat="1" applyFont="1" applyFill="1" applyBorder="1" applyAlignment="1">
      <alignment horizontal="center" vertical="center" shrinkToFit="1"/>
    </xf>
    <xf numFmtId="176" fontId="22" fillId="0" borderId="11" xfId="0" applyNumberFormat="1" applyFont="1" applyFill="1" applyBorder="1" applyAlignment="1">
      <alignment horizontal="center" vertical="center"/>
    </xf>
    <xf numFmtId="176" fontId="70" fillId="0" borderId="21" xfId="0" applyNumberFormat="1" applyFont="1" applyFill="1" applyBorder="1" applyAlignment="1">
      <alignment vertical="center"/>
    </xf>
    <xf numFmtId="176" fontId="70" fillId="0" borderId="48" xfId="0" applyNumberFormat="1" applyFont="1" applyFill="1" applyBorder="1" applyAlignment="1">
      <alignment horizontal="center" vertical="center"/>
    </xf>
    <xf numFmtId="0" fontId="67" fillId="0" borderId="0" xfId="0" applyFont="1" applyFill="1"/>
    <xf numFmtId="176" fontId="70" fillId="0" borderId="0" xfId="0" applyNumberFormat="1" applyFont="1" applyFill="1" applyBorder="1" applyAlignment="1">
      <alignment horizontal="left" vertical="center"/>
    </xf>
    <xf numFmtId="176" fontId="67" fillId="0" borderId="0" xfId="0" applyNumberFormat="1" applyFont="1" applyFill="1" applyBorder="1" applyAlignment="1">
      <alignment horizontal="center"/>
    </xf>
    <xf numFmtId="176" fontId="70" fillId="0" borderId="5" xfId="0" applyNumberFormat="1" applyFont="1" applyFill="1" applyBorder="1" applyAlignment="1">
      <alignment horizontal="distributed" vertical="center"/>
    </xf>
    <xf numFmtId="176" fontId="30" fillId="0" borderId="225" xfId="0" applyNumberFormat="1" applyFont="1" applyFill="1" applyBorder="1" applyAlignment="1">
      <alignment horizontal="center" vertical="center"/>
    </xf>
    <xf numFmtId="176" fontId="30" fillId="0" borderId="226" xfId="0" applyNumberFormat="1" applyFont="1" applyFill="1" applyBorder="1" applyAlignment="1">
      <alignment horizontal="center" vertical="center"/>
    </xf>
    <xf numFmtId="176" fontId="22" fillId="0" borderId="21" xfId="0" applyNumberFormat="1" applyFont="1" applyFill="1" applyBorder="1" applyAlignment="1">
      <alignment horizontal="distributed" vertical="center"/>
    </xf>
    <xf numFmtId="176" fontId="22" fillId="0" borderId="73" xfId="0" applyNumberFormat="1" applyFont="1" applyFill="1" applyBorder="1" applyAlignment="1">
      <alignment horizontal="center" vertical="center"/>
    </xf>
    <xf numFmtId="176" fontId="22" fillId="0" borderId="21" xfId="0" applyNumberFormat="1" applyFont="1" applyFill="1" applyBorder="1" applyAlignment="1">
      <alignment vertical="center"/>
    </xf>
    <xf numFmtId="176" fontId="22" fillId="0" borderId="179" xfId="0" applyNumberFormat="1" applyFont="1" applyFill="1" applyBorder="1" applyAlignment="1">
      <alignment horizontal="center" vertical="center"/>
    </xf>
    <xf numFmtId="176" fontId="22" fillId="0" borderId="32" xfId="0" applyNumberFormat="1" applyFont="1" applyFill="1" applyBorder="1" applyAlignment="1">
      <alignment horizontal="distributed" vertical="center"/>
    </xf>
    <xf numFmtId="176" fontId="22" fillId="0" borderId="87" xfId="0" applyNumberFormat="1" applyFont="1" applyFill="1" applyBorder="1" applyAlignment="1">
      <alignment horizontal="center" vertical="center"/>
    </xf>
    <xf numFmtId="176" fontId="22" fillId="0" borderId="32" xfId="0" applyNumberFormat="1" applyFont="1" applyFill="1" applyBorder="1" applyAlignment="1">
      <alignment vertical="center"/>
    </xf>
    <xf numFmtId="176" fontId="22" fillId="0" borderId="91" xfId="0" applyNumberFormat="1" applyFont="1" applyFill="1" applyBorder="1" applyAlignment="1">
      <alignment horizontal="center" vertical="center"/>
    </xf>
    <xf numFmtId="176" fontId="22" fillId="0" borderId="93" xfId="0" applyNumberFormat="1" applyFont="1" applyFill="1" applyBorder="1" applyAlignment="1">
      <alignment horizontal="center" vertical="center"/>
    </xf>
    <xf numFmtId="176" fontId="22" fillId="0" borderId="33" xfId="0" applyNumberFormat="1" applyFont="1" applyFill="1" applyBorder="1" applyAlignment="1">
      <alignment vertical="center"/>
    </xf>
    <xf numFmtId="176" fontId="22" fillId="0" borderId="102" xfId="0" applyNumberFormat="1" applyFont="1" applyFill="1" applyBorder="1" applyAlignment="1">
      <alignment horizontal="center" vertical="center"/>
    </xf>
    <xf numFmtId="176" fontId="22" fillId="0" borderId="10" xfId="0" applyNumberFormat="1" applyFont="1" applyFill="1" applyBorder="1" applyAlignment="1">
      <alignment horizontal="center" vertical="center"/>
    </xf>
    <xf numFmtId="176" fontId="70" fillId="0" borderId="6" xfId="0" applyNumberFormat="1" applyFont="1" applyFill="1" applyBorder="1" applyAlignment="1">
      <alignment vertical="center"/>
    </xf>
    <xf numFmtId="176" fontId="22" fillId="0" borderId="93" xfId="0" applyNumberFormat="1" applyFont="1" applyFill="1" applyBorder="1" applyAlignment="1">
      <alignment horizontal="center" vertical="center" shrinkToFit="1"/>
    </xf>
    <xf numFmtId="176" fontId="22" fillId="0" borderId="92" xfId="0" applyNumberFormat="1" applyFont="1" applyFill="1" applyBorder="1" applyAlignment="1">
      <alignment horizontal="center" vertical="center" shrinkToFit="1"/>
    </xf>
    <xf numFmtId="176" fontId="22" fillId="0" borderId="32" xfId="0" applyNumberFormat="1" applyFont="1" applyFill="1" applyBorder="1" applyAlignment="1">
      <alignment horizontal="distributed" vertical="center" justifyLastLine="1"/>
    </xf>
    <xf numFmtId="0" fontId="22" fillId="0" borderId="32" xfId="0" applyFont="1" applyFill="1" applyBorder="1" applyAlignment="1">
      <alignment horizontal="center" vertical="center"/>
    </xf>
    <xf numFmtId="176" fontId="22" fillId="0" borderId="33" xfId="0" applyNumberFormat="1" applyFont="1" applyFill="1" applyBorder="1" applyAlignment="1">
      <alignment horizontal="right" vertical="center"/>
    </xf>
    <xf numFmtId="176" fontId="22" fillId="0" borderId="101" xfId="0" applyNumberFormat="1" applyFont="1" applyFill="1" applyBorder="1" applyAlignment="1">
      <alignment horizontal="center" vertical="center"/>
    </xf>
    <xf numFmtId="176" fontId="22" fillId="0" borderId="21" xfId="0" applyNumberFormat="1" applyFont="1" applyFill="1" applyBorder="1" applyAlignment="1">
      <alignment horizontal="right" vertical="center"/>
    </xf>
    <xf numFmtId="176" fontId="22" fillId="0" borderId="89" xfId="0" applyNumberFormat="1" applyFont="1" applyFill="1" applyBorder="1" applyAlignment="1">
      <alignment vertical="center"/>
    </xf>
    <xf numFmtId="176" fontId="22" fillId="0" borderId="0" xfId="0" applyNumberFormat="1" applyFont="1" applyFill="1" applyBorder="1" applyAlignment="1">
      <alignment vertical="center"/>
    </xf>
    <xf numFmtId="176" fontId="22" fillId="0" borderId="103" xfId="0" applyNumberFormat="1" applyFont="1" applyFill="1" applyBorder="1" applyAlignment="1">
      <alignment vertical="center"/>
    </xf>
    <xf numFmtId="176" fontId="22" fillId="0" borderId="99" xfId="0" applyNumberFormat="1" applyFont="1" applyFill="1" applyBorder="1" applyAlignment="1">
      <alignment horizontal="distributed" vertical="center"/>
    </xf>
    <xf numFmtId="176" fontId="22" fillId="0" borderId="89" xfId="0" applyNumberFormat="1" applyFont="1" applyFill="1" applyBorder="1" applyAlignment="1">
      <alignment horizontal="distributed" vertical="center"/>
    </xf>
    <xf numFmtId="176" fontId="22" fillId="0" borderId="91" xfId="0" applyNumberFormat="1" applyFont="1" applyFill="1" applyBorder="1" applyAlignment="1">
      <alignment vertical="center"/>
    </xf>
    <xf numFmtId="176" fontId="22" fillId="0" borderId="73" xfId="0" applyNumberFormat="1" applyFont="1" applyFill="1" applyBorder="1" applyAlignment="1">
      <alignment vertical="center"/>
    </xf>
    <xf numFmtId="176" fontId="22" fillId="0" borderId="87" xfId="0" applyNumberFormat="1" applyFont="1" applyFill="1" applyBorder="1" applyAlignment="1">
      <alignment vertical="center"/>
    </xf>
    <xf numFmtId="176" fontId="22" fillId="0" borderId="92" xfId="0" applyNumberFormat="1" applyFont="1" applyFill="1" applyBorder="1" applyAlignment="1">
      <alignment vertical="center"/>
    </xf>
    <xf numFmtId="0" fontId="22" fillId="0" borderId="21" xfId="0" applyNumberFormat="1" applyFont="1" applyFill="1" applyBorder="1" applyAlignment="1">
      <alignment vertical="center"/>
    </xf>
    <xf numFmtId="176" fontId="22" fillId="0" borderId="80" xfId="0" applyNumberFormat="1" applyFont="1" applyFill="1" applyBorder="1" applyAlignment="1">
      <alignment vertical="center"/>
    </xf>
    <xf numFmtId="176" fontId="22" fillId="0" borderId="88" xfId="0" applyNumberFormat="1" applyFont="1" applyFill="1" applyBorder="1" applyAlignment="1">
      <alignment vertical="center"/>
    </xf>
    <xf numFmtId="176" fontId="70" fillId="0" borderId="73" xfId="0" applyNumberFormat="1" applyFont="1" applyFill="1" applyBorder="1" applyAlignment="1">
      <alignment vertical="center"/>
    </xf>
    <xf numFmtId="176" fontId="70" fillId="0" borderId="179" xfId="0" applyNumberFormat="1" applyFont="1" applyFill="1" applyBorder="1" applyAlignment="1">
      <alignment vertical="center"/>
    </xf>
    <xf numFmtId="176" fontId="70" fillId="0" borderId="33" xfId="0" applyNumberFormat="1" applyFont="1" applyFill="1" applyBorder="1" applyAlignment="1">
      <alignment vertical="center"/>
    </xf>
    <xf numFmtId="176" fontId="70" fillId="0" borderId="91" xfId="0" applyNumberFormat="1" applyFont="1" applyFill="1" applyBorder="1" applyAlignment="1">
      <alignment vertical="center"/>
    </xf>
    <xf numFmtId="176" fontId="70" fillId="0" borderId="102" xfId="0" applyNumberFormat="1" applyFont="1" applyFill="1" applyBorder="1" applyAlignment="1">
      <alignment vertical="center"/>
    </xf>
    <xf numFmtId="176" fontId="22" fillId="0" borderId="89" xfId="0" applyNumberFormat="1" applyFont="1" applyFill="1" applyBorder="1" applyAlignment="1">
      <alignment horizontal="left" vertical="center"/>
    </xf>
    <xf numFmtId="176" fontId="22" fillId="0" borderId="21" xfId="0" applyNumberFormat="1" applyFont="1" applyBorder="1" applyAlignment="1">
      <alignment horizontal="center" vertical="center"/>
    </xf>
    <xf numFmtId="0" fontId="22" fillId="0" borderId="5" xfId="0" applyFont="1" applyBorder="1" applyAlignment="1">
      <alignment horizontal="distributed" vertical="center" justifyLastLine="1"/>
    </xf>
    <xf numFmtId="0" fontId="22" fillId="0" borderId="7" xfId="0" applyFont="1" applyBorder="1" applyAlignment="1">
      <alignment horizontal="distributed" vertical="center" justifyLastLine="1"/>
    </xf>
    <xf numFmtId="0" fontId="22" fillId="0" borderId="89" xfId="0" applyFont="1" applyBorder="1" applyAlignment="1">
      <alignment horizontal="distributed" vertical="center" justifyLastLine="1"/>
    </xf>
    <xf numFmtId="0" fontId="22" fillId="0" borderId="0" xfId="0" applyFont="1" applyBorder="1" applyAlignment="1">
      <alignment horizontal="distributed" vertical="center" justifyLastLine="1"/>
    </xf>
    <xf numFmtId="0" fontId="22" fillId="0" borderId="13" xfId="0" applyFont="1" applyBorder="1" applyAlignment="1">
      <alignment horizontal="distributed" vertical="center" justifyLastLine="1"/>
    </xf>
    <xf numFmtId="176" fontId="22" fillId="0" borderId="0" xfId="0" applyNumberFormat="1" applyFont="1" applyBorder="1" applyAlignment="1">
      <alignment horizontal="distributed" vertical="center" justifyLastLine="1"/>
    </xf>
    <xf numFmtId="0" fontId="22" fillId="0" borderId="80" xfId="0" applyFont="1" applyBorder="1" applyAlignment="1">
      <alignment horizontal="distributed" vertical="center" justifyLastLine="1"/>
    </xf>
    <xf numFmtId="176" fontId="22" fillId="0" borderId="100" xfId="0" applyNumberFormat="1" applyFont="1" applyBorder="1" applyAlignment="1">
      <alignment horizontal="center" vertical="center"/>
    </xf>
    <xf numFmtId="176" fontId="22" fillId="0" borderId="173" xfId="0" applyNumberFormat="1" applyFont="1" applyBorder="1" applyAlignment="1">
      <alignment horizontal="center" vertical="center"/>
    </xf>
    <xf numFmtId="176" fontId="22" fillId="0" borderId="91" xfId="0" applyNumberFormat="1" applyFont="1" applyBorder="1" applyAlignment="1">
      <alignment horizontal="center" vertical="center"/>
    </xf>
    <xf numFmtId="176" fontId="22" fillId="0" borderId="33" xfId="0" applyNumberFormat="1" applyFont="1" applyBorder="1" applyAlignment="1">
      <alignment horizontal="center" vertical="center"/>
    </xf>
    <xf numFmtId="176" fontId="22" fillId="0" borderId="102" xfId="0" applyNumberFormat="1" applyFont="1" applyBorder="1" applyAlignment="1">
      <alignment horizontal="center" vertical="center"/>
    </xf>
    <xf numFmtId="176" fontId="22" fillId="0" borderId="12" xfId="0" applyNumberFormat="1" applyFont="1" applyBorder="1" applyAlignment="1">
      <alignment horizontal="center" vertical="center"/>
    </xf>
    <xf numFmtId="176" fontId="22" fillId="0" borderId="80" xfId="0" applyNumberFormat="1" applyFont="1" applyBorder="1" applyAlignment="1">
      <alignment horizontal="center" vertical="center"/>
    </xf>
    <xf numFmtId="176" fontId="22" fillId="0" borderId="122" xfId="0" applyNumberFormat="1" applyFont="1" applyBorder="1" applyAlignment="1">
      <alignment horizontal="center" vertical="center"/>
    </xf>
    <xf numFmtId="176" fontId="22" fillId="0" borderId="73" xfId="0" applyNumberFormat="1" applyFont="1" applyBorder="1" applyAlignment="1">
      <alignment horizontal="center" vertical="center"/>
    </xf>
    <xf numFmtId="176" fontId="22" fillId="0" borderId="21" xfId="0" applyNumberFormat="1" applyFont="1" applyBorder="1" applyAlignment="1">
      <alignment horizontal="distributed" vertical="center"/>
    </xf>
    <xf numFmtId="176" fontId="22" fillId="0" borderId="179" xfId="0" applyNumberFormat="1" applyFont="1" applyBorder="1" applyAlignment="1">
      <alignment horizontal="center" vertical="center"/>
    </xf>
    <xf numFmtId="176" fontId="22" fillId="0" borderId="0" xfId="0" applyNumberFormat="1" applyFont="1" applyBorder="1" applyAlignment="1">
      <alignment horizontal="distributed" vertical="center"/>
    </xf>
    <xf numFmtId="176" fontId="22" fillId="0" borderId="80" xfId="0" applyNumberFormat="1" applyFont="1" applyBorder="1" applyAlignment="1">
      <alignment horizontal="distributed" vertical="center"/>
    </xf>
    <xf numFmtId="176" fontId="22" fillId="0" borderId="12" xfId="0" applyNumberFormat="1" applyFont="1" applyBorder="1" applyAlignment="1">
      <alignment vertical="center"/>
    </xf>
    <xf numFmtId="176" fontId="22" fillId="0" borderId="102" xfId="0" applyNumberFormat="1" applyFont="1" applyFill="1" applyBorder="1" applyAlignment="1">
      <alignment vertical="center"/>
    </xf>
    <xf numFmtId="176" fontId="22" fillId="0" borderId="6" xfId="0" applyNumberFormat="1" applyFont="1" applyBorder="1" applyAlignment="1">
      <alignment vertical="center"/>
    </xf>
    <xf numFmtId="176" fontId="22" fillId="0" borderId="173" xfId="0" applyNumberFormat="1" applyFont="1" applyBorder="1" applyAlignment="1">
      <alignment vertical="center"/>
    </xf>
    <xf numFmtId="176" fontId="22" fillId="0" borderId="101" xfId="0" applyNumberFormat="1" applyFont="1" applyBorder="1" applyAlignment="1">
      <alignment vertical="center"/>
    </xf>
    <xf numFmtId="177" fontId="22" fillId="0" borderId="101" xfId="0" applyNumberFormat="1" applyFont="1" applyFill="1" applyBorder="1" applyAlignment="1">
      <alignment vertical="center"/>
    </xf>
    <xf numFmtId="176" fontId="22" fillId="0" borderId="179" xfId="0" applyNumberFormat="1" applyFont="1" applyBorder="1" applyAlignment="1">
      <alignment vertical="center"/>
    </xf>
    <xf numFmtId="177" fontId="22" fillId="0" borderId="179" xfId="0" applyNumberFormat="1" applyFont="1" applyFill="1" applyBorder="1" applyAlignment="1">
      <alignment vertical="center"/>
    </xf>
    <xf numFmtId="0" fontId="22" fillId="0" borderId="120" xfId="0" applyFont="1" applyBorder="1" applyAlignment="1">
      <alignment horizontal="distributed" vertical="center" justifyLastLine="1"/>
    </xf>
    <xf numFmtId="0" fontId="22" fillId="0" borderId="48" xfId="0" applyFont="1" applyBorder="1" applyAlignment="1">
      <alignment horizontal="distributed" vertical="center" justifyLastLine="1"/>
    </xf>
    <xf numFmtId="176" fontId="22" fillId="0" borderId="32" xfId="0" applyNumberFormat="1" applyFont="1" applyBorder="1" applyAlignment="1">
      <alignment horizontal="distributed" vertical="center"/>
    </xf>
    <xf numFmtId="176" fontId="22" fillId="0" borderId="12" xfId="0" applyNumberFormat="1" applyFont="1" applyBorder="1" applyAlignment="1">
      <alignment horizontal="left" vertical="center"/>
    </xf>
    <xf numFmtId="176" fontId="10" fillId="0" borderId="0" xfId="0" applyNumberFormat="1" applyFont="1" applyFill="1" applyAlignment="1">
      <alignment horizontal="distributed" vertical="center"/>
    </xf>
    <xf numFmtId="176" fontId="5" fillId="0" borderId="0" xfId="0" applyNumberFormat="1" applyFont="1" applyBorder="1" applyAlignment="1">
      <alignment horizontal="center" vertical="center"/>
    </xf>
    <xf numFmtId="176" fontId="5" fillId="0" borderId="99" xfId="0" applyNumberFormat="1" applyFont="1" applyFill="1" applyBorder="1" applyAlignment="1">
      <alignment horizontal="center" vertical="center"/>
    </xf>
    <xf numFmtId="176" fontId="5" fillId="0" borderId="0" xfId="0" applyNumberFormat="1" applyFont="1" applyFill="1" applyBorder="1" applyAlignment="1">
      <alignment horizontal="center" vertical="center" wrapText="1"/>
    </xf>
    <xf numFmtId="176" fontId="3" fillId="0" borderId="80" xfId="0" applyNumberFormat="1" applyFont="1" applyBorder="1" applyAlignment="1">
      <alignment horizontal="center" vertical="center"/>
    </xf>
    <xf numFmtId="176" fontId="3" fillId="0" borderId="88" xfId="0" applyNumberFormat="1" applyFont="1" applyBorder="1" applyAlignment="1">
      <alignment horizontal="center" vertical="center"/>
    </xf>
    <xf numFmtId="176" fontId="3" fillId="0" borderId="122" xfId="0" applyNumberFormat="1" applyFont="1" applyBorder="1" applyAlignment="1">
      <alignment horizontal="center" vertical="center"/>
    </xf>
    <xf numFmtId="176" fontId="5" fillId="0" borderId="0" xfId="0" applyNumberFormat="1" applyFont="1" applyBorder="1" applyAlignment="1">
      <alignment horizontal="distributed" vertical="center"/>
    </xf>
    <xf numFmtId="176" fontId="5" fillId="0" borderId="0" xfId="0" applyNumberFormat="1" applyFont="1" applyBorder="1" applyAlignment="1">
      <alignment horizontal="center"/>
    </xf>
    <xf numFmtId="176" fontId="5" fillId="0" borderId="21" xfId="0" applyNumberFormat="1" applyFont="1" applyFill="1" applyBorder="1" applyAlignment="1">
      <alignment horizontal="center" vertical="center"/>
    </xf>
    <xf numFmtId="176" fontId="5" fillId="0" borderId="32" xfId="0" applyNumberFormat="1" applyFont="1" applyFill="1" applyBorder="1" applyAlignment="1">
      <alignment horizontal="center" vertical="center"/>
    </xf>
    <xf numFmtId="176" fontId="5" fillId="0" borderId="32" xfId="0" applyNumberFormat="1" applyFont="1" applyFill="1" applyBorder="1" applyAlignment="1">
      <alignment horizontal="left" vertical="center"/>
    </xf>
    <xf numFmtId="176" fontId="5" fillId="0" borderId="8" xfId="0" applyNumberFormat="1" applyFont="1" applyFill="1" applyBorder="1" applyAlignment="1">
      <alignment horizontal="left" vertical="center"/>
    </xf>
    <xf numFmtId="176" fontId="5" fillId="0" borderId="6" xfId="0" applyNumberFormat="1" applyFont="1" applyFill="1" applyBorder="1" applyAlignment="1">
      <alignment horizontal="distributed" vertical="center"/>
    </xf>
    <xf numFmtId="176" fontId="5" fillId="0" borderId="100" xfId="0" applyNumberFormat="1" applyFont="1" applyFill="1" applyBorder="1" applyAlignment="1">
      <alignment horizontal="center" vertical="center"/>
    </xf>
    <xf numFmtId="176" fontId="5" fillId="0" borderId="5" xfId="0" applyNumberFormat="1" applyFont="1" applyFill="1" applyBorder="1" applyAlignment="1">
      <alignment horizontal="center" vertical="center" wrapText="1"/>
    </xf>
    <xf numFmtId="176" fontId="5" fillId="0" borderId="7" xfId="0" applyNumberFormat="1" applyFont="1" applyFill="1" applyBorder="1" applyAlignment="1">
      <alignment horizontal="left" vertical="center"/>
    </xf>
    <xf numFmtId="176" fontId="5" fillId="0" borderId="73" xfId="0" applyNumberFormat="1" applyFont="1" applyFill="1" applyBorder="1" applyAlignment="1">
      <alignment horizontal="center" vertical="center"/>
    </xf>
    <xf numFmtId="176" fontId="5" fillId="0" borderId="179" xfId="0" applyNumberFormat="1" applyFont="1" applyFill="1" applyBorder="1" applyAlignment="1">
      <alignment horizontal="center" vertical="center"/>
    </xf>
    <xf numFmtId="176" fontId="5" fillId="0" borderId="0" xfId="0" applyNumberFormat="1" applyFont="1" applyBorder="1" applyAlignment="1">
      <alignment horizontal="left" vertical="center"/>
    </xf>
    <xf numFmtId="176" fontId="70" fillId="0" borderId="203" xfId="0" applyNumberFormat="1" applyFont="1" applyFill="1" applyBorder="1" applyAlignment="1">
      <alignment horizontal="distributed" vertical="center"/>
    </xf>
    <xf numFmtId="176" fontId="70" fillId="0" borderId="205" xfId="0" applyNumberFormat="1" applyFont="1" applyFill="1" applyBorder="1" applyAlignment="1">
      <alignment vertical="center"/>
    </xf>
    <xf numFmtId="176" fontId="17" fillId="0" borderId="0" xfId="0" applyNumberFormat="1" applyFont="1" applyAlignment="1">
      <alignment horizontal="left" vertical="center"/>
    </xf>
    <xf numFmtId="176" fontId="82" fillId="0" borderId="48" xfId="0" applyNumberFormat="1" applyFont="1" applyFill="1" applyBorder="1" applyAlignment="1">
      <alignment horizontal="left"/>
    </xf>
    <xf numFmtId="176" fontId="82" fillId="0" borderId="0" xfId="0" applyNumberFormat="1" applyFont="1" applyAlignment="1">
      <alignment horizontal="left" vertical="center"/>
    </xf>
    <xf numFmtId="176" fontId="3" fillId="0" borderId="3" xfId="0" applyNumberFormat="1" applyFont="1" applyBorder="1" applyAlignment="1">
      <alignment vertical="center"/>
    </xf>
    <xf numFmtId="176" fontId="3" fillId="0" borderId="5" xfId="0" applyNumberFormat="1" applyFont="1" applyBorder="1" applyAlignment="1">
      <alignment vertical="center"/>
    </xf>
    <xf numFmtId="176" fontId="3" fillId="0" borderId="5" xfId="0" quotePrefix="1" applyNumberFormat="1" applyFont="1" applyFill="1" applyBorder="1" applyAlignment="1">
      <alignment horizontal="left" vertical="center"/>
    </xf>
    <xf numFmtId="176" fontId="3" fillId="0" borderId="100" xfId="0" applyNumberFormat="1" applyFont="1" applyBorder="1" applyAlignment="1">
      <alignment vertical="center"/>
    </xf>
    <xf numFmtId="177" fontId="3" fillId="0" borderId="90" xfId="0" applyNumberFormat="1" applyFont="1" applyFill="1" applyBorder="1" applyAlignment="1">
      <alignment vertical="center"/>
    </xf>
    <xf numFmtId="177" fontId="3" fillId="0" borderId="5" xfId="0" applyNumberFormat="1" applyFont="1" applyFill="1" applyBorder="1" applyAlignment="1">
      <alignment vertical="center"/>
    </xf>
    <xf numFmtId="176" fontId="3" fillId="0" borderId="5" xfId="0" applyNumberFormat="1" applyFont="1" applyBorder="1" applyAlignment="1">
      <alignment horizontal="left" vertical="center"/>
    </xf>
    <xf numFmtId="176" fontId="3" fillId="0" borderId="100" xfId="0" applyNumberFormat="1" applyFont="1" applyBorder="1" applyAlignment="1">
      <alignment horizontal="center" vertical="center"/>
    </xf>
    <xf numFmtId="176" fontId="3" fillId="0" borderId="90" xfId="0" applyNumberFormat="1" applyFont="1" applyBorder="1" applyAlignment="1">
      <alignment vertical="center"/>
    </xf>
    <xf numFmtId="41" fontId="22" fillId="0" borderId="0" xfId="0" applyNumberFormat="1" applyFont="1" applyFill="1" applyBorder="1" applyAlignment="1">
      <alignment vertical="center"/>
    </xf>
    <xf numFmtId="176" fontId="22" fillId="0" borderId="13" xfId="0" applyNumberFormat="1" applyFont="1" applyFill="1" applyBorder="1" applyAlignment="1">
      <alignment vertical="center"/>
    </xf>
    <xf numFmtId="176" fontId="22" fillId="0" borderId="0" xfId="0" quotePrefix="1" applyNumberFormat="1" applyFont="1" applyFill="1" applyBorder="1" applyAlignment="1">
      <alignment vertical="center"/>
    </xf>
    <xf numFmtId="218" fontId="22" fillId="0" borderId="89" xfId="0" applyNumberFormat="1" applyFont="1" applyFill="1" applyBorder="1" applyAlignment="1">
      <alignment vertical="center"/>
    </xf>
    <xf numFmtId="218" fontId="22" fillId="0" borderId="0" xfId="0" applyNumberFormat="1" applyFont="1" applyFill="1" applyBorder="1" applyAlignment="1">
      <alignment vertical="center"/>
    </xf>
    <xf numFmtId="177" fontId="22" fillId="0" borderId="0" xfId="0" applyNumberFormat="1" applyFont="1" applyBorder="1" applyAlignment="1">
      <alignment vertical="center"/>
    </xf>
    <xf numFmtId="185" fontId="22" fillId="0" borderId="0" xfId="0" applyNumberFormat="1" applyFont="1" applyFill="1" applyBorder="1" applyAlignment="1">
      <alignment vertical="center"/>
    </xf>
    <xf numFmtId="176" fontId="22" fillId="0" borderId="190" xfId="0" applyNumberFormat="1" applyFont="1" applyFill="1" applyBorder="1" applyAlignment="1">
      <alignment vertical="center"/>
    </xf>
    <xf numFmtId="176" fontId="22" fillId="0" borderId="187" xfId="0" applyNumberFormat="1" applyFont="1" applyFill="1" applyBorder="1" applyAlignment="1">
      <alignment horizontal="distributed" vertical="center" justifyLastLine="1"/>
    </xf>
    <xf numFmtId="176" fontId="22" fillId="0" borderId="191" xfId="0" applyNumberFormat="1" applyFont="1" applyFill="1" applyBorder="1" applyAlignment="1">
      <alignment vertical="center"/>
    </xf>
    <xf numFmtId="218" fontId="22" fillId="0" borderId="192" xfId="0" applyNumberFormat="1" applyFont="1" applyFill="1" applyBorder="1" applyAlignment="1">
      <alignment vertical="center"/>
    </xf>
    <xf numFmtId="218" fontId="22" fillId="0" borderId="187" xfId="0" applyNumberFormat="1" applyFont="1" applyFill="1" applyBorder="1" applyAlignment="1">
      <alignment vertical="center"/>
    </xf>
    <xf numFmtId="176" fontId="22" fillId="0" borderId="187" xfId="0" applyNumberFormat="1" applyFont="1" applyFill="1" applyBorder="1" applyAlignment="1">
      <alignment horizontal="center" vertical="center"/>
    </xf>
    <xf numFmtId="176" fontId="22" fillId="0" borderId="191" xfId="0" applyNumberFormat="1" applyFont="1" applyFill="1" applyBorder="1" applyAlignment="1">
      <alignment horizontal="center" vertical="center"/>
    </xf>
    <xf numFmtId="176" fontId="22" fillId="0" borderId="192" xfId="0" applyNumberFormat="1" applyFont="1" applyFill="1" applyBorder="1" applyAlignment="1">
      <alignment vertical="center"/>
    </xf>
    <xf numFmtId="176" fontId="22" fillId="0" borderId="187" xfId="0" applyNumberFormat="1" applyFont="1" applyFill="1" applyBorder="1" applyAlignment="1">
      <alignment horizontal="left" vertical="center"/>
    </xf>
    <xf numFmtId="41" fontId="22" fillId="0" borderId="187" xfId="0" applyNumberFormat="1" applyFont="1" applyFill="1" applyBorder="1" applyAlignment="1">
      <alignment horizontal="right" vertical="center"/>
    </xf>
    <xf numFmtId="176" fontId="22" fillId="0" borderId="191" xfId="0" applyNumberFormat="1" applyFont="1" applyFill="1" applyBorder="1" applyAlignment="1">
      <alignment horizontal="left" vertical="center"/>
    </xf>
    <xf numFmtId="176" fontId="22" fillId="0" borderId="192" xfId="0" applyNumberFormat="1" applyFont="1" applyFill="1" applyBorder="1" applyAlignment="1">
      <alignment horizontal="left" vertical="center"/>
    </xf>
    <xf numFmtId="176" fontId="22" fillId="0" borderId="194" xfId="0" applyNumberFormat="1" applyFont="1" applyFill="1" applyBorder="1" applyAlignment="1">
      <alignment horizontal="left" vertical="center"/>
    </xf>
    <xf numFmtId="41" fontId="22" fillId="0" borderId="0" xfId="0" applyNumberFormat="1" applyFont="1" applyFill="1" applyBorder="1" applyAlignment="1">
      <alignment horizontal="right" vertical="center"/>
    </xf>
    <xf numFmtId="176" fontId="22" fillId="0" borderId="0" xfId="0" quotePrefix="1" applyNumberFormat="1" applyFont="1" applyFill="1" applyBorder="1" applyAlignment="1">
      <alignment horizontal="center" vertical="center"/>
    </xf>
    <xf numFmtId="176" fontId="22" fillId="0" borderId="89" xfId="0" applyNumberFormat="1" applyFont="1" applyFill="1" applyBorder="1" applyAlignment="1">
      <alignment vertical="center" shrinkToFit="1"/>
    </xf>
    <xf numFmtId="176" fontId="22" fillId="0" borderId="0" xfId="0" applyNumberFormat="1" applyFont="1" applyFill="1" applyBorder="1" applyAlignment="1">
      <alignment vertical="center" shrinkToFit="1"/>
    </xf>
    <xf numFmtId="176" fontId="22" fillId="0" borderId="13" xfId="0" applyNumberFormat="1" applyFont="1" applyFill="1" applyBorder="1" applyAlignment="1">
      <alignment vertical="center" shrinkToFit="1"/>
    </xf>
    <xf numFmtId="177" fontId="22" fillId="0" borderId="0" xfId="0" quotePrefix="1" applyNumberFormat="1" applyFont="1" applyFill="1" applyBorder="1" applyAlignment="1">
      <alignment horizontal="center" vertical="center"/>
    </xf>
    <xf numFmtId="176" fontId="22" fillId="0" borderId="50" xfId="0" applyNumberFormat="1" applyFont="1" applyFill="1" applyBorder="1" applyAlignment="1">
      <alignment vertical="center"/>
    </xf>
    <xf numFmtId="218" fontId="22" fillId="0" borderId="88" xfId="0" applyNumberFormat="1" applyFont="1" applyFill="1" applyBorder="1" applyAlignment="1">
      <alignment vertical="center"/>
    </xf>
    <xf numFmtId="218" fontId="22" fillId="0" borderId="80" xfId="0" applyNumberFormat="1" applyFont="1" applyFill="1" applyBorder="1" applyAlignment="1">
      <alignment vertical="center"/>
    </xf>
    <xf numFmtId="221" fontId="22" fillId="0" borderId="80" xfId="0" applyNumberFormat="1" applyFont="1" applyFill="1" applyBorder="1" applyAlignment="1">
      <alignment vertical="center"/>
    </xf>
    <xf numFmtId="41" fontId="22" fillId="0" borderId="80" xfId="0" applyNumberFormat="1" applyFont="1" applyFill="1" applyBorder="1" applyAlignment="1">
      <alignment vertical="center"/>
    </xf>
    <xf numFmtId="176" fontId="22" fillId="0" borderId="122" xfId="0" applyNumberFormat="1" applyFont="1" applyFill="1" applyBorder="1" applyAlignment="1">
      <alignment horizontal="left" vertical="center"/>
    </xf>
    <xf numFmtId="176" fontId="22" fillId="0" borderId="56" xfId="0" applyNumberFormat="1" applyFont="1" applyFill="1" applyBorder="1" applyAlignment="1">
      <alignment vertical="center"/>
    </xf>
    <xf numFmtId="177" fontId="22" fillId="0" borderId="12" xfId="0" applyNumberFormat="1" applyFont="1" applyBorder="1" applyAlignment="1">
      <alignment vertical="center"/>
    </xf>
    <xf numFmtId="176" fontId="22" fillId="0" borderId="93" xfId="0" applyNumberFormat="1" applyFont="1" applyFill="1" applyBorder="1" applyAlignment="1">
      <alignment horizontal="left" vertical="center"/>
    </xf>
    <xf numFmtId="176" fontId="3" fillId="0" borderId="89" xfId="0" applyNumberFormat="1" applyFont="1" applyBorder="1" applyAlignment="1">
      <alignment horizontal="center" vertical="center"/>
    </xf>
    <xf numFmtId="176" fontId="3" fillId="0" borderId="120" xfId="0" applyNumberFormat="1" applyFont="1" applyBorder="1" applyAlignment="1">
      <alignment horizontal="center" vertical="center"/>
    </xf>
    <xf numFmtId="193" fontId="22" fillId="0" borderId="48" xfId="0" applyNumberFormat="1" applyFont="1" applyFill="1" applyBorder="1" applyAlignment="1">
      <alignment horizontal="center" vertical="center"/>
    </xf>
    <xf numFmtId="177" fontId="22" fillId="0" borderId="80" xfId="0" applyNumberFormat="1" applyFont="1" applyFill="1" applyBorder="1" applyAlignment="1">
      <alignment horizontal="right" vertical="center"/>
    </xf>
    <xf numFmtId="176" fontId="22" fillId="0" borderId="88" xfId="0" applyNumberFormat="1" applyFont="1" applyFill="1" applyBorder="1" applyAlignment="1">
      <alignment horizontal="right" vertical="center"/>
    </xf>
    <xf numFmtId="220" fontId="22" fillId="0" borderId="48" xfId="0" applyNumberFormat="1" applyFont="1" applyFill="1" applyBorder="1" applyAlignment="1">
      <alignment horizontal="right" vertical="center"/>
    </xf>
    <xf numFmtId="176" fontId="22" fillId="0" borderId="48" xfId="0" applyNumberFormat="1" applyFont="1" applyFill="1" applyBorder="1" applyAlignment="1">
      <alignment horizontal="right" vertical="center"/>
    </xf>
    <xf numFmtId="176" fontId="22" fillId="0" borderId="120" xfId="0" applyNumberFormat="1" applyFont="1" applyFill="1" applyBorder="1" applyAlignment="1">
      <alignment horizontal="right" vertical="center"/>
    </xf>
    <xf numFmtId="193" fontId="22" fillId="0" borderId="0" xfId="0" applyNumberFormat="1" applyFont="1" applyFill="1" applyBorder="1" applyAlignment="1">
      <alignment horizontal="right" vertical="center"/>
    </xf>
    <xf numFmtId="193" fontId="22" fillId="0" borderId="6" xfId="0" applyNumberFormat="1" applyFont="1" applyFill="1" applyBorder="1" applyAlignment="1">
      <alignment vertical="center"/>
    </xf>
    <xf numFmtId="193" fontId="22" fillId="0" borderId="103" xfId="0" applyNumberFormat="1" applyFont="1" applyFill="1" applyBorder="1" applyAlignment="1">
      <alignment vertical="center"/>
    </xf>
    <xf numFmtId="176" fontId="15" fillId="0" borderId="41" xfId="0" applyNumberFormat="1" applyFont="1" applyBorder="1" applyAlignment="1"/>
    <xf numFmtId="176" fontId="22" fillId="0" borderId="204" xfId="0" applyNumberFormat="1" applyFont="1" applyBorder="1" applyAlignment="1">
      <alignment horizontal="center" vertical="center"/>
    </xf>
    <xf numFmtId="176" fontId="22" fillId="0" borderId="205" xfId="0" applyNumberFormat="1" applyFont="1" applyFill="1" applyBorder="1" applyAlignment="1">
      <alignment vertical="center"/>
    </xf>
    <xf numFmtId="176" fontId="22" fillId="0" borderId="203" xfId="0" applyNumberFormat="1" applyFont="1" applyFill="1" applyBorder="1" applyAlignment="1">
      <alignment vertical="center"/>
    </xf>
    <xf numFmtId="176" fontId="22" fillId="0" borderId="204" xfId="0" applyNumberFormat="1" applyFont="1" applyBorder="1" applyAlignment="1">
      <alignment vertical="center"/>
    </xf>
    <xf numFmtId="176" fontId="3" fillId="0" borderId="41" xfId="0" applyNumberFormat="1" applyFont="1" applyBorder="1" applyAlignment="1">
      <alignment horizontal="left"/>
    </xf>
    <xf numFmtId="176" fontId="3" fillId="0" borderId="41" xfId="0" applyNumberFormat="1" applyFont="1" applyFill="1" applyBorder="1" applyAlignment="1">
      <alignment horizontal="left" vertical="center"/>
    </xf>
    <xf numFmtId="0" fontId="83" fillId="0" borderId="0" xfId="0" applyFont="1" applyFill="1"/>
    <xf numFmtId="176" fontId="30" fillId="0" borderId="203" xfId="0" applyNumberFormat="1" applyFont="1" applyFill="1" applyBorder="1" applyAlignment="1">
      <alignment horizontal="left" vertical="center"/>
    </xf>
    <xf numFmtId="176" fontId="30" fillId="0" borderId="229" xfId="0" applyNumberFormat="1" applyFont="1" applyFill="1" applyBorder="1" applyAlignment="1">
      <alignment vertical="center"/>
    </xf>
    <xf numFmtId="176" fontId="30" fillId="0" borderId="5" xfId="0" applyNumberFormat="1" applyFont="1" applyFill="1" applyBorder="1" applyAlignment="1">
      <alignment vertical="center"/>
    </xf>
    <xf numFmtId="176" fontId="30" fillId="0" borderId="100" xfId="0" applyNumberFormat="1" applyFont="1" applyFill="1" applyBorder="1" applyAlignment="1">
      <alignment vertical="center"/>
    </xf>
    <xf numFmtId="176" fontId="30" fillId="0" borderId="90" xfId="0" applyNumberFormat="1" applyFont="1" applyFill="1" applyBorder="1" applyAlignment="1">
      <alignment vertical="center"/>
    </xf>
    <xf numFmtId="176" fontId="30" fillId="0" borderId="92" xfId="0" applyNumberFormat="1" applyFont="1" applyFill="1" applyBorder="1" applyAlignment="1">
      <alignment vertical="center"/>
    </xf>
    <xf numFmtId="176" fontId="30" fillId="0" borderId="201" xfId="0" applyNumberFormat="1" applyFont="1" applyFill="1" applyBorder="1" applyAlignment="1">
      <alignment horizontal="center" vertical="center"/>
    </xf>
    <xf numFmtId="176" fontId="30" fillId="0" borderId="232" xfId="0" applyNumberFormat="1" applyFont="1" applyFill="1" applyBorder="1" applyAlignment="1">
      <alignment horizontal="center" vertical="center"/>
    </xf>
    <xf numFmtId="176" fontId="30" fillId="0" borderId="92" xfId="0" applyNumberFormat="1" applyFont="1" applyFill="1" applyBorder="1" applyAlignment="1">
      <alignment horizontal="center" vertical="center"/>
    </xf>
    <xf numFmtId="176" fontId="30" fillId="0" borderId="220" xfId="0" applyNumberFormat="1" applyFont="1" applyFill="1" applyBorder="1" applyAlignment="1">
      <alignment horizontal="center" vertical="center"/>
    </xf>
    <xf numFmtId="176" fontId="30" fillId="0" borderId="212" xfId="0" applyNumberFormat="1" applyFont="1" applyFill="1" applyBorder="1" applyAlignment="1">
      <alignment horizontal="center" vertical="center"/>
    </xf>
    <xf numFmtId="176" fontId="30" fillId="0" borderId="228" xfId="0" applyNumberFormat="1" applyFont="1" applyFill="1" applyBorder="1" applyAlignment="1">
      <alignment horizontal="left" vertical="center"/>
    </xf>
    <xf numFmtId="176" fontId="30" fillId="0" borderId="21" xfId="0" applyNumberFormat="1" applyFont="1" applyFill="1" applyBorder="1" applyAlignment="1">
      <alignment vertical="center"/>
    </xf>
    <xf numFmtId="176" fontId="30" fillId="0" borderId="179" xfId="0" applyNumberFormat="1" applyFont="1" applyFill="1" applyBorder="1" applyAlignment="1">
      <alignment vertical="center"/>
    </xf>
    <xf numFmtId="176" fontId="30" fillId="0" borderId="73" xfId="0" applyNumberFormat="1" applyFont="1" applyFill="1" applyBorder="1" applyAlignment="1">
      <alignment vertical="center"/>
    </xf>
    <xf numFmtId="176" fontId="30" fillId="0" borderId="21" xfId="0" applyNumberFormat="1" applyFont="1" applyFill="1" applyBorder="1" applyAlignment="1">
      <alignment horizontal="center" vertical="center"/>
    </xf>
    <xf numFmtId="176" fontId="30" fillId="0" borderId="233" xfId="0" applyNumberFormat="1" applyFont="1" applyFill="1" applyBorder="1" applyAlignment="1">
      <alignment horizontal="center" vertical="center"/>
    </xf>
    <xf numFmtId="176" fontId="30" fillId="0" borderId="179" xfId="0" applyNumberFormat="1" applyFont="1" applyFill="1" applyBorder="1" applyAlignment="1">
      <alignment horizontal="center" vertical="center"/>
    </xf>
    <xf numFmtId="176" fontId="30" fillId="0" borderId="73" xfId="0" applyNumberFormat="1" applyFont="1" applyFill="1" applyBorder="1" applyAlignment="1">
      <alignment horizontal="center" vertical="center"/>
    </xf>
    <xf numFmtId="176" fontId="30" fillId="0" borderId="24" xfId="0" applyNumberFormat="1" applyFont="1" applyFill="1" applyBorder="1" applyAlignment="1">
      <alignment horizontal="center" vertical="center"/>
    </xf>
    <xf numFmtId="176" fontId="30" fillId="0" borderId="225" xfId="0" applyNumberFormat="1" applyFont="1" applyFill="1" applyBorder="1" applyAlignment="1">
      <alignment vertical="center"/>
    </xf>
    <xf numFmtId="176" fontId="30" fillId="0" borderId="122" xfId="0" applyNumberFormat="1" applyFont="1" applyFill="1" applyBorder="1" applyAlignment="1">
      <alignment horizontal="right" vertical="center"/>
    </xf>
    <xf numFmtId="176" fontId="30" fillId="0" borderId="228" xfId="0" applyNumberFormat="1" applyFont="1" applyFill="1" applyBorder="1" applyAlignment="1">
      <alignment vertical="center"/>
    </xf>
    <xf numFmtId="176" fontId="30" fillId="0" borderId="48" xfId="0" applyNumberFormat="1" applyFont="1" applyFill="1" applyBorder="1" applyAlignment="1">
      <alignment horizontal="center" vertical="center"/>
    </xf>
    <xf numFmtId="176" fontId="30" fillId="0" borderId="120" xfId="0" applyNumberFormat="1" applyFont="1" applyFill="1" applyBorder="1" applyAlignment="1">
      <alignment horizontal="center" vertical="center"/>
    </xf>
    <xf numFmtId="176" fontId="30" fillId="0" borderId="48" xfId="0" applyNumberFormat="1" applyFont="1" applyFill="1" applyBorder="1" applyAlignment="1">
      <alignment vertical="center"/>
    </xf>
    <xf numFmtId="176" fontId="30" fillId="0" borderId="120" xfId="0" applyNumberFormat="1" applyFont="1" applyFill="1" applyBorder="1" applyAlignment="1">
      <alignment horizontal="left" vertical="center"/>
    </xf>
    <xf numFmtId="176" fontId="30" fillId="0" borderId="120" xfId="0" applyNumberFormat="1" applyFont="1" applyFill="1" applyBorder="1" applyAlignment="1">
      <alignment vertical="center"/>
    </xf>
    <xf numFmtId="176" fontId="30" fillId="0" borderId="228" xfId="0" applyNumberFormat="1" applyFont="1" applyFill="1" applyBorder="1" applyAlignment="1">
      <alignment horizontal="center" vertical="center"/>
    </xf>
    <xf numFmtId="176" fontId="30" fillId="0" borderId="49" xfId="0" applyNumberFormat="1" applyFont="1" applyFill="1" applyBorder="1" applyAlignment="1">
      <alignment horizontal="center" vertical="center"/>
    </xf>
    <xf numFmtId="176" fontId="30" fillId="0" borderId="123" xfId="0" applyNumberFormat="1" applyFont="1" applyFill="1" applyBorder="1" applyAlignment="1">
      <alignment vertical="center"/>
    </xf>
    <xf numFmtId="176" fontId="30" fillId="0" borderId="228" xfId="0" applyNumberFormat="1" applyFont="1" applyFill="1" applyBorder="1" applyAlignment="1">
      <alignment horizontal="right" vertical="center"/>
    </xf>
    <xf numFmtId="176" fontId="30" fillId="0" borderId="49" xfId="0" applyNumberFormat="1" applyFont="1" applyFill="1" applyBorder="1" applyAlignment="1">
      <alignment horizontal="right" vertical="center"/>
    </xf>
    <xf numFmtId="176" fontId="30" fillId="0" borderId="225" xfId="0" applyNumberFormat="1" applyFont="1" applyFill="1" applyBorder="1" applyAlignment="1">
      <alignment horizontal="right" vertical="center"/>
    </xf>
    <xf numFmtId="176" fontId="30" fillId="0" borderId="227" xfId="0" applyNumberFormat="1" applyFont="1" applyFill="1" applyBorder="1" applyAlignment="1">
      <alignment horizontal="left" vertical="center"/>
    </xf>
    <xf numFmtId="176" fontId="30" fillId="0" borderId="204" xfId="0" applyNumberFormat="1" applyFont="1" applyFill="1" applyBorder="1" applyAlignment="1">
      <alignment vertical="center"/>
    </xf>
    <xf numFmtId="176" fontId="30" fillId="0" borderId="33" xfId="0" applyNumberFormat="1" applyFont="1" applyFill="1" applyBorder="1" applyAlignment="1">
      <alignment horizontal="center" vertical="center"/>
    </xf>
    <xf numFmtId="176" fontId="30" fillId="0" borderId="102" xfId="0" applyNumberFormat="1" applyFont="1" applyFill="1" applyBorder="1" applyAlignment="1">
      <alignment horizontal="center" vertical="center"/>
    </xf>
    <xf numFmtId="176" fontId="30" fillId="0" borderId="91" xfId="0" applyNumberFormat="1" applyFont="1" applyFill="1" applyBorder="1" applyAlignment="1">
      <alignment horizontal="center" vertical="center"/>
    </xf>
    <xf numFmtId="176" fontId="30" fillId="0" borderId="102" xfId="0" applyNumberFormat="1" applyFont="1" applyFill="1" applyBorder="1" applyAlignment="1">
      <alignment horizontal="right" vertical="center"/>
    </xf>
    <xf numFmtId="176" fontId="30" fillId="0" borderId="203" xfId="0" applyNumberFormat="1" applyFont="1" applyFill="1" applyBorder="1" applyAlignment="1">
      <alignment horizontal="center" vertical="center"/>
    </xf>
    <xf numFmtId="176" fontId="30" fillId="0" borderId="204" xfId="0" applyNumberFormat="1" applyFont="1" applyFill="1" applyBorder="1" applyAlignment="1">
      <alignment horizontal="right" vertical="center"/>
    </xf>
    <xf numFmtId="176" fontId="30" fillId="0" borderId="205" xfId="0" applyNumberFormat="1" applyFont="1" applyFill="1" applyBorder="1" applyAlignment="1">
      <alignment horizontal="center" vertical="center"/>
    </xf>
    <xf numFmtId="176" fontId="30" fillId="0" borderId="204" xfId="0" applyNumberFormat="1" applyFont="1" applyFill="1" applyBorder="1" applyAlignment="1">
      <alignment horizontal="center" vertical="center"/>
    </xf>
    <xf numFmtId="176" fontId="30" fillId="0" borderId="231" xfId="0" applyNumberFormat="1" applyFont="1" applyFill="1" applyBorder="1" applyAlignment="1">
      <alignment horizontal="center" vertical="center"/>
    </xf>
    <xf numFmtId="176" fontId="30" fillId="0" borderId="6" xfId="0" applyNumberFormat="1" applyFont="1" applyFill="1" applyBorder="1" applyAlignment="1">
      <alignment horizontal="right" vertical="center"/>
    </xf>
    <xf numFmtId="176" fontId="70" fillId="0" borderId="204" xfId="0" applyNumberFormat="1" applyFont="1" applyFill="1" applyBorder="1" applyAlignment="1">
      <alignment vertical="center"/>
    </xf>
    <xf numFmtId="176" fontId="22" fillId="0" borderId="49" xfId="0" applyNumberFormat="1" applyFont="1" applyFill="1" applyBorder="1" applyAlignment="1">
      <alignment vertical="center"/>
    </xf>
    <xf numFmtId="176" fontId="70" fillId="0" borderId="7" xfId="0" applyNumberFormat="1" applyFont="1" applyFill="1" applyBorder="1" applyAlignment="1">
      <alignment vertical="center"/>
    </xf>
    <xf numFmtId="205" fontId="70" fillId="0" borderId="0" xfId="0" applyNumberFormat="1" applyFont="1" applyFill="1" applyBorder="1" applyAlignment="1">
      <alignment vertical="center"/>
    </xf>
    <xf numFmtId="205" fontId="70" fillId="0" borderId="89" xfId="0" applyNumberFormat="1" applyFont="1" applyFill="1" applyBorder="1" applyAlignment="1">
      <alignment vertical="center"/>
    </xf>
    <xf numFmtId="205" fontId="70" fillId="0" borderId="99" xfId="0" applyNumberFormat="1" applyFont="1" applyFill="1" applyBorder="1" applyAlignment="1">
      <alignment vertical="center"/>
    </xf>
    <xf numFmtId="205" fontId="70" fillId="0" borderId="99" xfId="0" applyNumberFormat="1" applyFont="1" applyFill="1" applyBorder="1" applyAlignment="1">
      <alignment horizontal="center" vertical="center"/>
    </xf>
    <xf numFmtId="205" fontId="70" fillId="0" borderId="0" xfId="0" applyNumberFormat="1" applyFont="1" applyFill="1" applyBorder="1" applyAlignment="1">
      <alignment horizontal="center" vertical="center"/>
    </xf>
    <xf numFmtId="176" fontId="67" fillId="0" borderId="42" xfId="0" applyNumberFormat="1" applyFont="1" applyFill="1" applyBorder="1"/>
    <xf numFmtId="182" fontId="22" fillId="0" borderId="21" xfId="0" applyNumberFormat="1" applyFont="1" applyFill="1" applyBorder="1" applyAlignment="1">
      <alignment horizontal="right" vertical="center"/>
    </xf>
    <xf numFmtId="182" fontId="22" fillId="0" borderId="179" xfId="0" applyNumberFormat="1" applyFont="1" applyFill="1" applyBorder="1" applyAlignment="1">
      <alignment horizontal="right" vertical="center"/>
    </xf>
    <xf numFmtId="207" fontId="22" fillId="0" borderId="179" xfId="0" applyNumberFormat="1" applyFont="1" applyFill="1" applyBorder="1" applyAlignment="1">
      <alignment horizontal="right" vertical="center"/>
    </xf>
    <xf numFmtId="182" fontId="22" fillId="0" borderId="0" xfId="0" applyNumberFormat="1" applyFont="1" applyFill="1" applyBorder="1" applyAlignment="1">
      <alignment horizontal="right" vertical="center"/>
    </xf>
    <xf numFmtId="182" fontId="22" fillId="0" borderId="99" xfId="0" applyNumberFormat="1" applyFont="1" applyFill="1" applyBorder="1" applyAlignment="1">
      <alignment horizontal="right" vertical="center"/>
    </xf>
    <xf numFmtId="196" fontId="22" fillId="0" borderId="0" xfId="0" applyNumberFormat="1" applyFont="1" applyFill="1" applyBorder="1" applyAlignment="1">
      <alignment horizontal="right" vertical="center"/>
    </xf>
    <xf numFmtId="207" fontId="22" fillId="0" borderId="99" xfId="0" applyNumberFormat="1" applyFont="1" applyFill="1" applyBorder="1" applyAlignment="1">
      <alignment horizontal="right" vertical="center"/>
    </xf>
    <xf numFmtId="182" fontId="22" fillId="0" borderId="33" xfId="0" applyNumberFormat="1" applyFont="1" applyFill="1" applyBorder="1" applyAlignment="1">
      <alignment horizontal="right" vertical="center"/>
    </xf>
    <xf numFmtId="182" fontId="22" fillId="0" borderId="102" xfId="0" applyNumberFormat="1" applyFont="1" applyFill="1" applyBorder="1" applyAlignment="1">
      <alignment horizontal="right" vertical="center"/>
    </xf>
    <xf numFmtId="0" fontId="22" fillId="0" borderId="0" xfId="0" applyFont="1" applyFill="1" applyAlignment="1">
      <alignment wrapText="1"/>
    </xf>
    <xf numFmtId="0" fontId="22" fillId="0" borderId="0" xfId="0" applyFont="1" applyFill="1" applyBorder="1" applyAlignment="1"/>
    <xf numFmtId="177" fontId="67" fillId="0" borderId="36" xfId="0" applyNumberFormat="1" applyFont="1" applyBorder="1"/>
    <xf numFmtId="177" fontId="67" fillId="0" borderId="11" xfId="0" applyNumberFormat="1" applyFont="1" applyBorder="1"/>
    <xf numFmtId="0" fontId="67" fillId="0" borderId="11" xfId="0" applyFont="1" applyBorder="1" applyAlignment="1">
      <alignment horizontal="center" shrinkToFit="1"/>
    </xf>
    <xf numFmtId="177" fontId="67" fillId="0" borderId="13" xfId="0" applyNumberFormat="1" applyFont="1" applyBorder="1"/>
    <xf numFmtId="0" fontId="67" fillId="0" borderId="0" xfId="0" applyFont="1" applyAlignment="1">
      <alignment horizontal="center"/>
    </xf>
    <xf numFmtId="177" fontId="67" fillId="0" borderId="36" xfId="0" applyNumberFormat="1" applyFont="1" applyBorder="1" applyAlignment="1">
      <alignment horizontal="center"/>
    </xf>
    <xf numFmtId="177" fontId="67" fillId="0" borderId="0" xfId="0" applyNumberFormat="1" applyFont="1" applyAlignment="1">
      <alignment horizontal="center"/>
    </xf>
    <xf numFmtId="177" fontId="67" fillId="0" borderId="11" xfId="0" applyNumberFormat="1" applyFont="1" applyBorder="1" applyAlignment="1">
      <alignment horizontal="center" shrinkToFit="1"/>
    </xf>
    <xf numFmtId="177" fontId="67" fillId="0" borderId="221" xfId="0" applyNumberFormat="1" applyFont="1" applyBorder="1"/>
    <xf numFmtId="177" fontId="67" fillId="0" borderId="203" xfId="0" applyNumberFormat="1" applyFont="1" applyBorder="1"/>
    <xf numFmtId="177" fontId="67" fillId="0" borderId="207" xfId="0" applyNumberFormat="1" applyFont="1" applyBorder="1" applyAlignment="1">
      <alignment horizontal="center" shrinkToFit="1"/>
    </xf>
    <xf numFmtId="177" fontId="67" fillId="0" borderId="214" xfId="0" applyNumberFormat="1" applyFont="1" applyBorder="1"/>
    <xf numFmtId="177" fontId="67" fillId="0" borderId="221" xfId="0" applyNumberFormat="1" applyFont="1" applyBorder="1" applyAlignment="1">
      <alignment horizontal="center"/>
    </xf>
    <xf numFmtId="177" fontId="67" fillId="0" borderId="203" xfId="0" applyNumberFormat="1" applyFont="1" applyBorder="1" applyAlignment="1">
      <alignment horizontal="center"/>
    </xf>
    <xf numFmtId="177" fontId="67" fillId="0" borderId="2" xfId="0" applyNumberFormat="1" applyFont="1" applyBorder="1"/>
    <xf numFmtId="177" fontId="67" fillId="0" borderId="6" xfId="0" applyNumberFormat="1" applyFont="1" applyBorder="1"/>
    <xf numFmtId="0" fontId="67" fillId="0" borderId="4" xfId="0" applyFont="1" applyBorder="1" applyAlignment="1">
      <alignment horizontal="center" shrinkToFit="1"/>
    </xf>
    <xf numFmtId="177" fontId="67" fillId="0" borderId="8" xfId="0" applyNumberFormat="1" applyFont="1" applyBorder="1"/>
    <xf numFmtId="177" fontId="67" fillId="0" borderId="2" xfId="0" applyNumberFormat="1" applyFont="1" applyBorder="1" applyAlignment="1">
      <alignment horizontal="center"/>
    </xf>
    <xf numFmtId="177" fontId="67" fillId="0" borderId="6" xfId="0" applyNumberFormat="1" applyFont="1" applyBorder="1" applyAlignment="1">
      <alignment horizontal="center"/>
    </xf>
    <xf numFmtId="177" fontId="67" fillId="0" borderId="0" xfId="0" applyNumberFormat="1" applyFont="1"/>
    <xf numFmtId="0" fontId="67" fillId="0" borderId="207" xfId="0" applyFont="1" applyBorder="1" applyAlignment="1">
      <alignment horizontal="center" shrinkToFit="1"/>
    </xf>
    <xf numFmtId="0" fontId="67" fillId="0" borderId="207" xfId="0" applyFont="1" applyBorder="1"/>
    <xf numFmtId="0" fontId="67" fillId="0" borderId="203" xfId="0" applyFont="1" applyBorder="1"/>
    <xf numFmtId="0" fontId="67" fillId="0" borderId="214" xfId="0" applyFont="1" applyBorder="1"/>
    <xf numFmtId="177" fontId="68" fillId="0" borderId="87" xfId="0" applyNumberFormat="1" applyFont="1" applyBorder="1" applyAlignment="1" applyProtection="1">
      <alignment horizontal="right" vertical="center"/>
      <protection locked="0"/>
    </xf>
    <xf numFmtId="240" fontId="68" fillId="0" borderId="87" xfId="0" applyNumberFormat="1" applyFont="1" applyBorder="1" applyAlignment="1" applyProtection="1">
      <alignment vertical="center"/>
      <protection locked="0"/>
    </xf>
    <xf numFmtId="177" fontId="68" fillId="0" borderId="91" xfId="0" applyNumberFormat="1" applyFont="1" applyBorder="1" applyAlignment="1" applyProtection="1">
      <alignment horizontal="center" vertical="center"/>
      <protection locked="0"/>
    </xf>
    <xf numFmtId="202" fontId="3" fillId="0" borderId="11" xfId="6" applyNumberFormat="1" applyFont="1" applyFill="1" applyBorder="1" applyAlignment="1">
      <alignment horizontal="right" vertical="center" shrinkToFit="1"/>
    </xf>
    <xf numFmtId="202" fontId="3" fillId="0" borderId="68" xfId="6" applyNumberFormat="1" applyFont="1" applyFill="1" applyBorder="1" applyAlignment="1">
      <alignment horizontal="right" vertical="center" shrinkToFit="1"/>
    </xf>
    <xf numFmtId="202" fontId="3" fillId="0" borderId="0" xfId="6" applyNumberFormat="1" applyFont="1" applyFill="1" applyBorder="1" applyAlignment="1">
      <alignment horizontal="right" vertical="center" shrinkToFit="1"/>
    </xf>
    <xf numFmtId="202" fontId="3" fillId="0" borderId="9" xfId="0" applyNumberFormat="1" applyFont="1" applyFill="1" applyBorder="1" applyAlignment="1">
      <alignment vertical="center" shrinkToFit="1"/>
    </xf>
    <xf numFmtId="202" fontId="3" fillId="0" borderId="92" xfId="0" applyNumberFormat="1" applyFont="1" applyFill="1" applyBorder="1" applyAlignment="1">
      <alignment vertical="center" shrinkToFit="1"/>
    </xf>
    <xf numFmtId="202" fontId="3" fillId="0" borderId="72" xfId="0" applyNumberFormat="1" applyFont="1" applyFill="1" applyBorder="1" applyAlignment="1">
      <alignment vertical="center" shrinkToFit="1"/>
    </xf>
    <xf numFmtId="176" fontId="3" fillId="0" borderId="4" xfId="0" applyNumberFormat="1" applyFont="1" applyFill="1" applyBorder="1" applyAlignment="1">
      <alignment vertical="center" shrinkToFit="1"/>
    </xf>
    <xf numFmtId="176" fontId="3" fillId="0" borderId="92" xfId="0" applyNumberFormat="1" applyFont="1" applyFill="1" applyBorder="1" applyAlignment="1">
      <alignment vertical="center" shrinkToFit="1"/>
    </xf>
    <xf numFmtId="176" fontId="3" fillId="0" borderId="69" xfId="0" applyNumberFormat="1" applyFont="1" applyFill="1" applyBorder="1" applyAlignment="1">
      <alignment vertical="center" shrinkToFit="1"/>
    </xf>
    <xf numFmtId="177" fontId="3" fillId="0" borderId="63" xfId="0" applyNumberFormat="1" applyFont="1" applyFill="1" applyBorder="1" applyAlignment="1">
      <alignment vertical="center" shrinkToFit="1"/>
    </xf>
    <xf numFmtId="177" fontId="3" fillId="0" borderId="74" xfId="0" applyNumberFormat="1" applyFont="1" applyFill="1" applyBorder="1" applyAlignment="1">
      <alignment vertical="center" shrinkToFit="1"/>
    </xf>
    <xf numFmtId="0" fontId="3" fillId="0" borderId="74" xfId="0" applyFont="1" applyFill="1" applyBorder="1" applyAlignment="1">
      <alignment vertical="center"/>
    </xf>
    <xf numFmtId="0" fontId="3" fillId="0" borderId="73" xfId="0" applyFont="1" applyFill="1" applyBorder="1" applyAlignment="1">
      <alignment vertical="center"/>
    </xf>
    <xf numFmtId="38" fontId="3" fillId="0" borderId="107" xfId="6" applyFont="1" applyFill="1" applyBorder="1" applyAlignment="1">
      <alignment vertical="center"/>
    </xf>
    <xf numFmtId="176" fontId="3" fillId="0" borderId="63" xfId="0" applyNumberFormat="1" applyFont="1" applyFill="1" applyBorder="1" applyAlignment="1">
      <alignment vertical="center"/>
    </xf>
    <xf numFmtId="176" fontId="3" fillId="0" borderId="74" xfId="0" applyNumberFormat="1" applyFont="1" applyFill="1" applyBorder="1" applyAlignment="1">
      <alignment vertical="center"/>
    </xf>
    <xf numFmtId="176" fontId="3" fillId="0" borderId="107" xfId="0" applyNumberFormat="1" applyFont="1" applyFill="1" applyBorder="1" applyAlignment="1">
      <alignment vertical="center"/>
    </xf>
    <xf numFmtId="0" fontId="3" fillId="0" borderId="63" xfId="0" applyFont="1" applyFill="1" applyBorder="1" applyAlignment="1">
      <alignment vertical="center" textRotation="255"/>
    </xf>
    <xf numFmtId="0" fontId="3" fillId="0" borderId="107" xfId="0" applyFont="1" applyFill="1" applyBorder="1" applyAlignment="1">
      <alignment vertical="center"/>
    </xf>
    <xf numFmtId="177" fontId="3" fillId="0" borderId="63" xfId="0" applyNumberFormat="1" applyFont="1" applyFill="1" applyBorder="1" applyAlignment="1">
      <alignment vertical="center"/>
    </xf>
    <xf numFmtId="177" fontId="3" fillId="0" borderId="74" xfId="0" applyNumberFormat="1" applyFont="1" applyFill="1" applyBorder="1" applyAlignment="1">
      <alignment vertical="center"/>
    </xf>
    <xf numFmtId="177" fontId="3" fillId="0" borderId="107" xfId="0" applyNumberFormat="1" applyFont="1" applyFill="1" applyBorder="1" applyAlignment="1">
      <alignment vertical="center"/>
    </xf>
    <xf numFmtId="41" fontId="0" fillId="0" borderId="0" xfId="0" applyNumberFormat="1" applyFont="1"/>
    <xf numFmtId="202" fontId="3" fillId="0" borderId="66" xfId="0" applyNumberFormat="1" applyFont="1" applyFill="1" applyBorder="1" applyAlignment="1">
      <alignment vertical="center"/>
    </xf>
    <xf numFmtId="202" fontId="3" fillId="0" borderId="72" xfId="0" applyNumberFormat="1" applyFont="1" applyFill="1" applyBorder="1" applyAlignment="1">
      <alignment vertical="center"/>
    </xf>
    <xf numFmtId="176" fontId="3" fillId="0" borderId="66" xfId="0" applyNumberFormat="1" applyFont="1" applyFill="1" applyBorder="1" applyAlignment="1">
      <alignment vertical="center"/>
    </xf>
    <xf numFmtId="176" fontId="3" fillId="0" borderId="72" xfId="0" applyNumberFormat="1" applyFont="1" applyFill="1" applyBorder="1" applyAlignment="1">
      <alignment vertical="center"/>
    </xf>
    <xf numFmtId="176" fontId="3" fillId="0" borderId="110" xfId="0" applyNumberFormat="1" applyFont="1" applyFill="1" applyBorder="1" applyAlignment="1">
      <alignment vertical="center"/>
    </xf>
    <xf numFmtId="0" fontId="3" fillId="0" borderId="66" xfId="0" applyFont="1" applyFill="1" applyBorder="1" applyAlignment="1">
      <alignment vertical="center"/>
    </xf>
    <xf numFmtId="0" fontId="3" fillId="0" borderId="110" xfId="0" applyFont="1" applyFill="1" applyBorder="1" applyAlignment="1">
      <alignment vertical="center"/>
    </xf>
    <xf numFmtId="177" fontId="3" fillId="0" borderId="66" xfId="0" applyNumberFormat="1" applyFont="1" applyFill="1" applyBorder="1" applyAlignment="1">
      <alignment vertical="center"/>
    </xf>
    <xf numFmtId="177" fontId="3" fillId="0" borderId="72" xfId="0" applyNumberFormat="1" applyFont="1" applyFill="1" applyBorder="1" applyAlignment="1">
      <alignment vertical="center"/>
    </xf>
    <xf numFmtId="177" fontId="3" fillId="0" borderId="110" xfId="0" applyNumberFormat="1" applyFont="1" applyFill="1" applyBorder="1" applyAlignment="1">
      <alignment vertical="center"/>
    </xf>
    <xf numFmtId="176" fontId="3" fillId="0" borderId="72" xfId="0" applyNumberFormat="1" applyFont="1" applyFill="1" applyBorder="1" applyAlignment="1">
      <alignment vertical="center" shrinkToFit="1"/>
    </xf>
    <xf numFmtId="177" fontId="3" fillId="0" borderId="207" xfId="0" applyNumberFormat="1" applyFont="1" applyFill="1" applyBorder="1" applyAlignment="1">
      <alignment vertical="center"/>
    </xf>
    <xf numFmtId="177" fontId="3" fillId="0" borderId="205" xfId="0" applyNumberFormat="1" applyFont="1" applyFill="1" applyBorder="1" applyAlignment="1">
      <alignment vertical="center"/>
    </xf>
    <xf numFmtId="177" fontId="3" fillId="0" borderId="208" xfId="0" applyNumberFormat="1" applyFont="1" applyFill="1" applyBorder="1" applyAlignment="1">
      <alignment vertical="center"/>
    </xf>
    <xf numFmtId="177" fontId="3" fillId="0" borderId="204" xfId="0" applyNumberFormat="1" applyFont="1" applyFill="1" applyBorder="1" applyAlignment="1">
      <alignment vertical="center"/>
    </xf>
    <xf numFmtId="177" fontId="3" fillId="0" borderId="203" xfId="0" applyNumberFormat="1" applyFont="1" applyFill="1" applyBorder="1" applyAlignment="1">
      <alignment vertical="center"/>
    </xf>
    <xf numFmtId="177" fontId="3" fillId="0" borderId="209" xfId="0" applyNumberFormat="1" applyFont="1" applyFill="1" applyBorder="1" applyAlignment="1">
      <alignment vertical="center"/>
    </xf>
    <xf numFmtId="177" fontId="3" fillId="0" borderId="210" xfId="0" applyNumberFormat="1" applyFont="1" applyBorder="1" applyAlignment="1">
      <alignment horizontal="center" vertical="center"/>
    </xf>
    <xf numFmtId="177" fontId="22" fillId="0" borderId="203" xfId="0" applyNumberFormat="1" applyFont="1" applyBorder="1" applyAlignment="1">
      <alignment horizontal="center" vertical="center"/>
    </xf>
    <xf numFmtId="177" fontId="22" fillId="0" borderId="205" xfId="0" applyNumberFormat="1" applyFont="1" applyBorder="1" applyAlignment="1">
      <alignment horizontal="center" vertical="center"/>
    </xf>
    <xf numFmtId="177" fontId="22" fillId="0" borderId="208" xfId="0" applyNumberFormat="1" applyFont="1" applyBorder="1" applyAlignment="1">
      <alignment horizontal="center" vertical="center"/>
    </xf>
    <xf numFmtId="177" fontId="22" fillId="0" borderId="204" xfId="0" applyNumberFormat="1" applyFont="1" applyBorder="1" applyAlignment="1">
      <alignment horizontal="center" vertical="center"/>
    </xf>
    <xf numFmtId="177" fontId="22" fillId="0" borderId="209" xfId="0" applyNumberFormat="1" applyFont="1" applyBorder="1" applyAlignment="1">
      <alignment horizontal="center" vertical="center"/>
    </xf>
    <xf numFmtId="177" fontId="22" fillId="0" borderId="9" xfId="0" applyNumberFormat="1" applyFont="1" applyBorder="1" applyAlignment="1">
      <alignment vertical="center"/>
    </xf>
    <xf numFmtId="177" fontId="22" fillId="0" borderId="92" xfId="0" applyNumberFormat="1" applyFont="1" applyFill="1" applyBorder="1" applyAlignment="1">
      <alignment vertical="center"/>
    </xf>
    <xf numFmtId="177" fontId="22" fillId="0" borderId="72" xfId="0" applyNumberFormat="1" applyFont="1" applyFill="1" applyBorder="1" applyAlignment="1">
      <alignment vertical="center"/>
    </xf>
    <xf numFmtId="177" fontId="22" fillId="0" borderId="93" xfId="0" applyNumberFormat="1" applyFont="1" applyFill="1" applyBorder="1" applyAlignment="1">
      <alignment vertical="center"/>
    </xf>
    <xf numFmtId="177" fontId="22" fillId="0" borderId="110" xfId="0" applyNumberFormat="1" applyFont="1" applyFill="1" applyBorder="1" applyAlignment="1">
      <alignment vertical="center"/>
    </xf>
    <xf numFmtId="177" fontId="22" fillId="0" borderId="66" xfId="0" applyNumberFormat="1" applyFont="1" applyFill="1" applyBorder="1" applyAlignment="1">
      <alignment horizontal="right" vertical="center"/>
    </xf>
    <xf numFmtId="177" fontId="22" fillId="0" borderId="12" xfId="0" applyNumberFormat="1" applyFont="1" applyFill="1" applyBorder="1" applyAlignment="1">
      <alignment horizontal="right" vertical="center"/>
    </xf>
    <xf numFmtId="177" fontId="22" fillId="0" borderId="92" xfId="0" applyNumberFormat="1" applyFont="1" applyFill="1" applyBorder="1" applyAlignment="1">
      <alignment horizontal="right" vertical="center"/>
    </xf>
    <xf numFmtId="177" fontId="22" fillId="0" borderId="72" xfId="0" applyNumberFormat="1" applyFont="1" applyFill="1" applyBorder="1" applyAlignment="1">
      <alignment horizontal="right" vertical="center"/>
    </xf>
    <xf numFmtId="177" fontId="22" fillId="0" borderId="93" xfId="0" applyNumberFormat="1" applyFont="1" applyFill="1" applyBorder="1" applyAlignment="1">
      <alignment horizontal="right" vertical="center"/>
    </xf>
    <xf numFmtId="177" fontId="22" fillId="0" borderId="110" xfId="0" applyNumberFormat="1" applyFont="1" applyFill="1" applyBorder="1" applyAlignment="1">
      <alignment horizontal="right" vertical="center"/>
    </xf>
    <xf numFmtId="176" fontId="3" fillId="0" borderId="24" xfId="0" applyNumberFormat="1" applyFont="1" applyFill="1" applyBorder="1" applyAlignment="1">
      <alignment vertical="center" wrapText="1"/>
    </xf>
    <xf numFmtId="178" fontId="3" fillId="0" borderId="24" xfId="0" applyNumberFormat="1" applyFont="1" applyFill="1" applyBorder="1" applyAlignment="1">
      <alignment vertical="center" shrinkToFit="1"/>
    </xf>
    <xf numFmtId="177" fontId="3" fillId="0" borderId="34" xfId="0" applyNumberFormat="1" applyFont="1" applyFill="1" applyBorder="1" applyAlignment="1">
      <alignment vertical="center" wrapText="1"/>
    </xf>
    <xf numFmtId="41" fontId="3" fillId="0" borderId="34" xfId="0" applyNumberFormat="1" applyFont="1" applyFill="1" applyBorder="1" applyAlignment="1">
      <alignment vertical="center" shrinkToFit="1"/>
    </xf>
    <xf numFmtId="178" fontId="22" fillId="0" borderId="34" xfId="0" applyNumberFormat="1" applyFont="1" applyFill="1" applyBorder="1" applyAlignment="1">
      <alignment vertical="center" shrinkToFit="1"/>
    </xf>
    <xf numFmtId="0" fontId="22" fillId="0" borderId="30" xfId="0" applyFont="1" applyFill="1" applyBorder="1" applyAlignment="1">
      <alignment vertical="center"/>
    </xf>
    <xf numFmtId="177" fontId="22" fillId="0" borderId="35" xfId="0" applyNumberFormat="1" applyFont="1" applyFill="1" applyBorder="1" applyAlignment="1">
      <alignment vertical="center" wrapText="1"/>
    </xf>
    <xf numFmtId="178" fontId="22" fillId="0" borderId="35" xfId="0" applyNumberFormat="1" applyFont="1" applyFill="1" applyBorder="1" applyAlignment="1">
      <alignment vertical="center" shrinkToFit="1"/>
    </xf>
    <xf numFmtId="0" fontId="22" fillId="0" borderId="31" xfId="0" applyFont="1" applyFill="1" applyBorder="1" applyAlignment="1">
      <alignment vertical="center"/>
    </xf>
    <xf numFmtId="176" fontId="22" fillId="0" borderId="24" xfId="0" applyNumberFormat="1" applyFont="1" applyFill="1" applyBorder="1" applyAlignment="1">
      <alignment vertical="center" wrapText="1"/>
    </xf>
    <xf numFmtId="177" fontId="22" fillId="0" borderId="34" xfId="0" applyNumberFormat="1" applyFont="1" applyFill="1" applyBorder="1" applyAlignment="1">
      <alignment vertical="center" wrapText="1"/>
    </xf>
    <xf numFmtId="0" fontId="67" fillId="0" borderId="41" xfId="0" applyFont="1" applyFill="1" applyBorder="1" applyAlignment="1"/>
    <xf numFmtId="0" fontId="67" fillId="0" borderId="0" xfId="0" applyFont="1" applyFill="1" applyAlignment="1">
      <alignment horizontal="right"/>
    </xf>
    <xf numFmtId="176" fontId="70" fillId="0" borderId="11" xfId="0" applyNumberFormat="1" applyFont="1" applyBorder="1" applyAlignment="1" applyProtection="1">
      <alignment horizontal="center" vertical="center"/>
      <protection locked="0"/>
    </xf>
    <xf numFmtId="0" fontId="88" fillId="0" borderId="0" xfId="0" applyFont="1"/>
    <xf numFmtId="0" fontId="37" fillId="0" borderId="0" xfId="0" applyFont="1"/>
    <xf numFmtId="0" fontId="89" fillId="0" borderId="0" xfId="0" applyFont="1"/>
    <xf numFmtId="0" fontId="78" fillId="4" borderId="0" xfId="0" applyFont="1" applyFill="1" applyAlignment="1">
      <alignment vertical="center"/>
    </xf>
    <xf numFmtId="176" fontId="70" fillId="0" borderId="203" xfId="0" applyNumberFormat="1" applyFont="1" applyBorder="1" applyAlignment="1" applyProtection="1">
      <alignment horizontal="distributed" vertical="center"/>
      <protection locked="0"/>
    </xf>
    <xf numFmtId="176" fontId="70" fillId="0" borderId="73" xfId="0" applyNumberFormat="1" applyFont="1" applyBorder="1" applyAlignment="1" applyProtection="1">
      <alignment vertical="center"/>
      <protection locked="0"/>
    </xf>
    <xf numFmtId="176" fontId="70" fillId="0" borderId="87" xfId="0" applyNumberFormat="1" applyFont="1" applyBorder="1" applyAlignment="1" applyProtection="1">
      <alignment vertical="center"/>
      <protection locked="0"/>
    </xf>
    <xf numFmtId="176" fontId="70" fillId="0" borderId="87" xfId="0" applyNumberFormat="1" applyFont="1" applyBorder="1" applyAlignment="1" applyProtection="1">
      <alignment horizontal="center" vertical="center"/>
      <protection locked="0"/>
    </xf>
    <xf numFmtId="176" fontId="70" fillId="0" borderId="32" xfId="0" applyNumberFormat="1" applyFont="1" applyBorder="1" applyAlignment="1" applyProtection="1">
      <alignment vertical="center"/>
      <protection locked="0"/>
    </xf>
    <xf numFmtId="176" fontId="70" fillId="0" borderId="48" xfId="0" applyNumberFormat="1" applyFont="1" applyBorder="1" applyAlignment="1" applyProtection="1">
      <alignment vertical="center"/>
      <protection locked="0"/>
    </xf>
    <xf numFmtId="176" fontId="70" fillId="0" borderId="49" xfId="0" applyNumberFormat="1" applyFont="1" applyBorder="1" applyAlignment="1" applyProtection="1">
      <alignment vertical="center"/>
      <protection locked="0"/>
    </xf>
    <xf numFmtId="176" fontId="70" fillId="0" borderId="21" xfId="0" applyNumberFormat="1" applyFont="1" applyBorder="1" applyAlignment="1" applyProtection="1">
      <alignment vertical="center"/>
      <protection locked="0"/>
    </xf>
    <xf numFmtId="176" fontId="70" fillId="0" borderId="34" xfId="0" applyNumberFormat="1" applyFont="1" applyBorder="1" applyAlignment="1" applyProtection="1">
      <alignment vertical="center"/>
      <protection locked="0"/>
    </xf>
    <xf numFmtId="176" fontId="70" fillId="0" borderId="16" xfId="0" applyNumberFormat="1" applyFont="1" applyBorder="1" applyAlignment="1" applyProtection="1">
      <alignment vertical="center"/>
      <protection locked="0"/>
    </xf>
    <xf numFmtId="176" fontId="70" fillId="0" borderId="30" xfId="0" applyNumberFormat="1" applyFont="1" applyBorder="1" applyAlignment="1" applyProtection="1">
      <alignment vertical="center"/>
      <protection locked="0"/>
    </xf>
    <xf numFmtId="176" fontId="70" fillId="0" borderId="30" xfId="0" applyNumberFormat="1" applyFont="1" applyBorder="1" applyAlignment="1" applyProtection="1">
      <alignment horizontal="center" vertical="center"/>
      <protection locked="0"/>
    </xf>
    <xf numFmtId="176" fontId="70" fillId="0" borderId="31" xfId="0" applyNumberFormat="1" applyFont="1" applyBorder="1" applyAlignment="1" applyProtection="1">
      <alignment vertical="center"/>
      <protection locked="0"/>
    </xf>
    <xf numFmtId="176" fontId="68" fillId="0" borderId="101" xfId="0" applyNumberFormat="1" applyFont="1" applyBorder="1" applyAlignment="1" applyProtection="1">
      <alignment horizontal="center" vertical="center"/>
      <protection locked="0"/>
    </xf>
    <xf numFmtId="240" fontId="68" fillId="0" borderId="101" xfId="0" applyNumberFormat="1" applyFont="1" applyBorder="1" applyAlignment="1" applyProtection="1">
      <alignment horizontal="center" vertical="center"/>
      <protection locked="0"/>
    </xf>
    <xf numFmtId="177" fontId="68" fillId="0" borderId="101" xfId="0" applyNumberFormat="1" applyFont="1" applyBorder="1" applyAlignment="1" applyProtection="1">
      <alignment horizontal="center" vertical="center"/>
      <protection locked="0"/>
    </xf>
    <xf numFmtId="177" fontId="68" fillId="0" borderId="102" xfId="0" applyNumberFormat="1" applyFont="1" applyBorder="1" applyAlignment="1" applyProtection="1">
      <alignment horizontal="center" vertical="center"/>
      <protection locked="0"/>
    </xf>
    <xf numFmtId="176" fontId="68" fillId="0" borderId="32" xfId="0" applyNumberFormat="1" applyFont="1" applyBorder="1" applyAlignment="1" applyProtection="1">
      <alignment horizontal="center" vertical="center"/>
      <protection locked="0"/>
    </xf>
    <xf numFmtId="240" fontId="68" fillId="0" borderId="32" xfId="0" applyNumberFormat="1" applyFont="1" applyBorder="1" applyAlignment="1" applyProtection="1">
      <alignment horizontal="center" vertical="center"/>
      <protection locked="0"/>
    </xf>
    <xf numFmtId="177" fontId="68" fillId="0" borderId="32" xfId="0" applyNumberFormat="1" applyFont="1" applyBorder="1" applyAlignment="1" applyProtection="1">
      <alignment horizontal="center" vertical="center"/>
      <protection locked="0"/>
    </xf>
    <xf numFmtId="177" fontId="68" fillId="0" borderId="33" xfId="0" applyNumberFormat="1" applyFont="1" applyBorder="1" applyAlignment="1" applyProtection="1">
      <alignment horizontal="center" vertical="center"/>
      <protection locked="0"/>
    </xf>
    <xf numFmtId="177" fontId="68" fillId="0" borderId="73" xfId="0" applyNumberFormat="1" applyFont="1" applyBorder="1" applyAlignment="1" applyProtection="1">
      <alignment horizontal="right" vertical="center"/>
      <protection locked="0"/>
    </xf>
    <xf numFmtId="177" fontId="68" fillId="0" borderId="32" xfId="0" applyNumberFormat="1" applyFont="1" applyBorder="1" applyAlignment="1" applyProtection="1">
      <alignment horizontal="right" vertical="center"/>
      <protection locked="0"/>
    </xf>
    <xf numFmtId="176" fontId="70" fillId="0" borderId="99" xfId="0" applyNumberFormat="1" applyFont="1" applyBorder="1" applyAlignment="1" applyProtection="1">
      <alignment vertical="center"/>
      <protection locked="0"/>
    </xf>
    <xf numFmtId="176" fontId="70" fillId="0" borderId="0" xfId="0" applyNumberFormat="1" applyFont="1" applyBorder="1" applyAlignment="1" applyProtection="1">
      <alignment vertical="center"/>
      <protection locked="0"/>
    </xf>
    <xf numFmtId="176" fontId="70" fillId="0" borderId="89" xfId="0" applyNumberFormat="1" applyFont="1" applyBorder="1" applyAlignment="1" applyProtection="1">
      <alignment vertical="center"/>
      <protection locked="0"/>
    </xf>
    <xf numFmtId="176" fontId="70" fillId="0" borderId="0" xfId="0" applyNumberFormat="1" applyFont="1" applyBorder="1" applyAlignment="1" applyProtection="1">
      <alignment horizontal="distributed" vertical="center"/>
      <protection locked="0"/>
    </xf>
    <xf numFmtId="177" fontId="70" fillId="0" borderId="0" xfId="0" applyNumberFormat="1" applyFont="1" applyBorder="1" applyAlignment="1" applyProtection="1">
      <alignment vertical="center"/>
      <protection locked="0"/>
    </xf>
    <xf numFmtId="177" fontId="68" fillId="0" borderId="0" xfId="0" applyNumberFormat="1" applyFont="1" applyBorder="1" applyAlignment="1" applyProtection="1">
      <alignment vertical="center"/>
      <protection locked="0"/>
    </xf>
    <xf numFmtId="176" fontId="68" fillId="0" borderId="0" xfId="0" applyNumberFormat="1" applyFont="1" applyBorder="1" applyAlignment="1" applyProtection="1">
      <alignment vertical="center"/>
      <protection locked="0"/>
    </xf>
    <xf numFmtId="177" fontId="68" fillId="0" borderId="0" xfId="0" applyNumberFormat="1" applyFont="1" applyBorder="1" applyAlignment="1" applyProtection="1">
      <alignment horizontal="right" vertical="center"/>
      <protection locked="0"/>
    </xf>
    <xf numFmtId="176" fontId="68" fillId="0" borderId="0" xfId="0" applyNumberFormat="1" applyFont="1" applyBorder="1" applyAlignment="1" applyProtection="1">
      <alignment horizontal="center" vertical="center"/>
      <protection locked="0"/>
    </xf>
    <xf numFmtId="176" fontId="70" fillId="0" borderId="0" xfId="0" applyNumberFormat="1" applyFont="1" applyBorder="1" applyAlignment="1" applyProtection="1">
      <alignment horizontal="center" vertical="center"/>
      <protection locked="0"/>
    </xf>
    <xf numFmtId="177" fontId="68" fillId="0" borderId="0" xfId="0" applyNumberFormat="1" applyFont="1" applyBorder="1" applyAlignment="1" applyProtection="1">
      <alignment horizontal="center" vertical="center"/>
      <protection locked="0"/>
    </xf>
    <xf numFmtId="177" fontId="70" fillId="0" borderId="0" xfId="0" applyNumberFormat="1" applyFont="1" applyBorder="1" applyAlignment="1" applyProtection="1">
      <alignment horizontal="center" vertical="center"/>
      <protection locked="0"/>
    </xf>
    <xf numFmtId="177" fontId="68" fillId="0" borderId="0" xfId="6" applyNumberFormat="1" applyFont="1" applyBorder="1" applyAlignment="1" applyProtection="1">
      <alignment vertical="center"/>
      <protection locked="0"/>
    </xf>
    <xf numFmtId="240" fontId="68" fillId="0" borderId="0" xfId="0" applyNumberFormat="1" applyFont="1" applyBorder="1" applyAlignment="1" applyProtection="1">
      <alignment horizontal="center" vertical="center"/>
      <protection locked="0"/>
    </xf>
    <xf numFmtId="177" fontId="68" fillId="0" borderId="0" xfId="6" applyNumberFormat="1" applyFont="1" applyBorder="1" applyAlignment="1" applyProtection="1">
      <alignment horizontal="right" vertical="center"/>
      <protection locked="0"/>
    </xf>
    <xf numFmtId="240" fontId="68" fillId="0" borderId="0" xfId="0" applyNumberFormat="1" applyFont="1" applyBorder="1" applyAlignment="1" applyProtection="1">
      <alignment vertical="center"/>
      <protection locked="0"/>
    </xf>
    <xf numFmtId="211" fontId="68" fillId="0" borderId="0" xfId="0" applyNumberFormat="1" applyFont="1" applyBorder="1" applyAlignment="1" applyProtection="1">
      <alignment vertical="center"/>
      <protection locked="0"/>
    </xf>
    <xf numFmtId="211" fontId="68" fillId="0" borderId="0" xfId="0" applyNumberFormat="1" applyFont="1" applyBorder="1" applyAlignment="1" applyProtection="1">
      <alignment horizontal="center" vertical="center"/>
      <protection locked="0"/>
    </xf>
    <xf numFmtId="177" fontId="70" fillId="0" borderId="207" xfId="0" applyNumberFormat="1" applyFont="1" applyBorder="1" applyAlignment="1" applyProtection="1">
      <alignment vertical="center"/>
      <protection locked="0"/>
    </xf>
    <xf numFmtId="177" fontId="70" fillId="0" borderId="203" xfId="0" applyNumberFormat="1" applyFont="1" applyBorder="1" applyAlignment="1" applyProtection="1">
      <alignment vertical="center"/>
      <protection locked="0"/>
    </xf>
    <xf numFmtId="177" fontId="68" fillId="0" borderId="203" xfId="0" applyNumberFormat="1" applyFont="1" applyBorder="1" applyAlignment="1" applyProtection="1">
      <alignment vertical="center"/>
      <protection locked="0"/>
    </xf>
    <xf numFmtId="176" fontId="68" fillId="0" borderId="203" xfId="0" applyNumberFormat="1" applyFont="1" applyBorder="1" applyAlignment="1" applyProtection="1">
      <alignment vertical="center"/>
      <protection locked="0"/>
    </xf>
    <xf numFmtId="177" fontId="68" fillId="0" borderId="203" xfId="0" applyNumberFormat="1" applyFont="1" applyBorder="1" applyAlignment="1" applyProtection="1">
      <alignment horizontal="right" vertical="center"/>
      <protection locked="0"/>
    </xf>
    <xf numFmtId="176" fontId="68" fillId="0" borderId="203" xfId="0" applyNumberFormat="1" applyFont="1" applyBorder="1" applyAlignment="1" applyProtection="1">
      <alignment horizontal="center" vertical="center"/>
      <protection locked="0"/>
    </xf>
    <xf numFmtId="177" fontId="70" fillId="0" borderId="11" xfId="0" applyNumberFormat="1" applyFont="1" applyBorder="1" applyAlignment="1" applyProtection="1">
      <alignment vertical="center"/>
      <protection locked="0"/>
    </xf>
    <xf numFmtId="177" fontId="70" fillId="0" borderId="4" xfId="0" applyNumberFormat="1" applyFont="1" applyBorder="1" applyAlignment="1" applyProtection="1">
      <alignment vertical="center"/>
      <protection locked="0"/>
    </xf>
    <xf numFmtId="177" fontId="70" fillId="0" borderId="6" xfId="0" applyNumberFormat="1" applyFont="1" applyBorder="1" applyAlignment="1" applyProtection="1">
      <alignment vertical="center"/>
      <protection locked="0"/>
    </xf>
    <xf numFmtId="177" fontId="70" fillId="0" borderId="6" xfId="0" applyNumberFormat="1" applyFont="1" applyBorder="1" applyAlignment="1" applyProtection="1">
      <alignment horizontal="center" vertical="center"/>
      <protection locked="0"/>
    </xf>
    <xf numFmtId="240" fontId="68" fillId="0" borderId="6" xfId="0" applyNumberFormat="1" applyFont="1" applyBorder="1" applyAlignment="1" applyProtection="1">
      <alignment horizontal="right" vertical="center"/>
      <protection locked="0"/>
    </xf>
    <xf numFmtId="177" fontId="68" fillId="0" borderId="6" xfId="0" applyNumberFormat="1" applyFont="1" applyBorder="1" applyAlignment="1" applyProtection="1">
      <alignment horizontal="center" vertical="center"/>
      <protection locked="0"/>
    </xf>
    <xf numFmtId="176" fontId="70" fillId="0" borderId="13" xfId="0" applyNumberFormat="1" applyFont="1" applyBorder="1" applyAlignment="1" applyProtection="1">
      <alignment vertical="center"/>
      <protection locked="0"/>
    </xf>
    <xf numFmtId="239" fontId="68" fillId="0" borderId="0" xfId="0" applyNumberFormat="1" applyFont="1" applyBorder="1" applyAlignment="1" applyProtection="1">
      <alignment horizontal="right" vertical="center"/>
      <protection locked="0"/>
    </xf>
    <xf numFmtId="176" fontId="68" fillId="0" borderId="0" xfId="0" applyNumberFormat="1" applyFont="1" applyBorder="1" applyAlignment="1" applyProtection="1">
      <alignment horizontal="right" vertical="center"/>
      <protection locked="0"/>
    </xf>
    <xf numFmtId="239" fontId="68" fillId="0" borderId="0" xfId="0" applyNumberFormat="1" applyFont="1" applyBorder="1" applyAlignment="1" applyProtection="1">
      <alignment vertical="center"/>
      <protection locked="0"/>
    </xf>
    <xf numFmtId="176" fontId="68" fillId="0" borderId="207" xfId="0" applyNumberFormat="1" applyFont="1" applyBorder="1" applyAlignment="1" applyProtection="1">
      <alignment vertical="center"/>
      <protection locked="0"/>
    </xf>
    <xf numFmtId="176" fontId="68" fillId="0" borderId="11" xfId="0" applyNumberFormat="1" applyFont="1" applyBorder="1" applyAlignment="1" applyProtection="1">
      <alignment vertical="center"/>
      <protection locked="0"/>
    </xf>
    <xf numFmtId="239" fontId="68" fillId="0" borderId="11" xfId="0" applyNumberFormat="1" applyFont="1" applyBorder="1" applyAlignment="1" applyProtection="1">
      <alignment horizontal="right" vertical="center"/>
      <protection locked="0"/>
    </xf>
    <xf numFmtId="176" fontId="68" fillId="0" borderId="11" xfId="0" applyNumberFormat="1" applyFont="1" applyBorder="1" applyAlignment="1" applyProtection="1">
      <alignment horizontal="right" vertical="center"/>
      <protection locked="0"/>
    </xf>
    <xf numFmtId="239" fontId="68" fillId="0" borderId="11" xfId="0" applyNumberFormat="1" applyFont="1" applyBorder="1" applyAlignment="1" applyProtection="1">
      <alignment vertical="center"/>
      <protection locked="0"/>
    </xf>
    <xf numFmtId="177" fontId="68" fillId="0" borderId="4" xfId="0" applyNumberFormat="1" applyFont="1" applyBorder="1" applyAlignment="1" applyProtection="1">
      <alignment horizontal="center" vertical="center"/>
      <protection locked="0"/>
    </xf>
    <xf numFmtId="176" fontId="70" fillId="0" borderId="0" xfId="0" applyNumberFormat="1" applyFont="1" applyBorder="1" applyAlignment="1" applyProtection="1">
      <alignment horizontal="left" vertical="center"/>
      <protection locked="0"/>
    </xf>
    <xf numFmtId="176" fontId="70" fillId="0" borderId="11" xfId="0" applyNumberFormat="1" applyFont="1" applyBorder="1" applyAlignment="1" applyProtection="1">
      <alignment vertical="center"/>
      <protection locked="0"/>
    </xf>
    <xf numFmtId="176" fontId="70" fillId="0" borderId="13" xfId="0" applyNumberFormat="1" applyFont="1" applyBorder="1" applyAlignment="1" applyProtection="1">
      <alignment horizontal="left" vertical="center"/>
      <protection locked="0"/>
    </xf>
    <xf numFmtId="176" fontId="70" fillId="0" borderId="6" xfId="0" applyNumberFormat="1" applyFont="1" applyBorder="1" applyAlignment="1" applyProtection="1">
      <alignment horizontal="left" vertical="center"/>
      <protection locked="0"/>
    </xf>
    <xf numFmtId="176" fontId="70" fillId="0" borderId="8" xfId="0" applyNumberFormat="1" applyFont="1" applyBorder="1" applyAlignment="1" applyProtection="1">
      <alignment horizontal="left" vertical="center"/>
      <protection locked="0"/>
    </xf>
    <xf numFmtId="177" fontId="70" fillId="0" borderId="33" xfId="0" applyNumberFormat="1" applyFont="1" applyBorder="1" applyAlignment="1" applyProtection="1">
      <alignment vertical="center"/>
      <protection locked="0"/>
    </xf>
    <xf numFmtId="177" fontId="70" fillId="0" borderId="32" xfId="0" applyNumberFormat="1" applyFont="1" applyBorder="1" applyAlignment="1" applyProtection="1">
      <alignment vertical="center"/>
      <protection locked="0"/>
    </xf>
    <xf numFmtId="177" fontId="70" fillId="0" borderId="32" xfId="0" applyNumberFormat="1" applyFont="1" applyBorder="1" applyAlignment="1" applyProtection="1">
      <alignment horizontal="center" vertical="center"/>
      <protection locked="0"/>
    </xf>
    <xf numFmtId="176" fontId="70" fillId="0" borderId="31" xfId="0" applyNumberFormat="1" applyFont="1" applyBorder="1" applyAlignment="1" applyProtection="1">
      <alignment horizontal="center" vertical="center"/>
      <protection locked="0"/>
    </xf>
    <xf numFmtId="176" fontId="86" fillId="0" borderId="0" xfId="0" applyNumberFormat="1" applyFont="1" applyAlignment="1">
      <alignment vertical="center" shrinkToFit="1"/>
    </xf>
    <xf numFmtId="176" fontId="76" fillId="0" borderId="1" xfId="0" applyNumberFormat="1" applyFont="1" applyBorder="1" applyAlignment="1">
      <alignment horizontal="center" vertical="center"/>
    </xf>
    <xf numFmtId="176" fontId="76" fillId="0" borderId="2" xfId="0" applyNumberFormat="1" applyFont="1" applyBorder="1" applyAlignment="1">
      <alignment horizontal="center" vertical="center"/>
    </xf>
    <xf numFmtId="176" fontId="76" fillId="0" borderId="3" xfId="0" applyNumberFormat="1" applyFont="1" applyBorder="1" applyAlignment="1">
      <alignment horizontal="distributed" vertical="center" justifyLastLine="1"/>
    </xf>
    <xf numFmtId="176" fontId="76" fillId="0" borderId="5" xfId="0" applyNumberFormat="1" applyFont="1" applyBorder="1" applyAlignment="1">
      <alignment horizontal="distributed" vertical="center" justifyLastLine="1"/>
    </xf>
    <xf numFmtId="176" fontId="76" fillId="0" borderId="7" xfId="0" applyNumberFormat="1" applyFont="1" applyBorder="1" applyAlignment="1">
      <alignment horizontal="distributed" vertical="center" justifyLastLine="1"/>
    </xf>
    <xf numFmtId="0" fontId="76" fillId="0" borderId="4" xfId="0" applyFont="1" applyBorder="1" applyAlignment="1">
      <alignment horizontal="distributed" vertical="center" justifyLastLine="1"/>
    </xf>
    <xf numFmtId="0" fontId="76" fillId="0" borderId="6" xfId="0" applyFont="1" applyBorder="1" applyAlignment="1">
      <alignment horizontal="distributed" vertical="center" justifyLastLine="1"/>
    </xf>
    <xf numFmtId="0" fontId="76" fillId="0" borderId="8" xfId="0" applyFont="1" applyBorder="1" applyAlignment="1">
      <alignment horizontal="distributed" vertical="center" justifyLastLine="1"/>
    </xf>
    <xf numFmtId="176" fontId="75" fillId="0" borderId="0" xfId="0" applyNumberFormat="1" applyFont="1" applyAlignment="1">
      <alignment horizontal="distributed" vertical="center"/>
    </xf>
    <xf numFmtId="176" fontId="28" fillId="0" borderId="0" xfId="0" applyNumberFormat="1" applyFont="1" applyAlignment="1">
      <alignment horizontal="center" vertical="center" justifyLastLine="1"/>
    </xf>
    <xf numFmtId="176" fontId="68" fillId="0" borderId="0" xfId="0" applyNumberFormat="1" applyFont="1" applyFill="1" applyAlignment="1">
      <alignment horizontal="center"/>
    </xf>
    <xf numFmtId="0" fontId="28" fillId="0" borderId="0" xfId="0" applyNumberFormat="1" applyFont="1" applyAlignment="1">
      <alignment horizontal="distributed" vertical="top" shrinkToFit="1"/>
    </xf>
    <xf numFmtId="0" fontId="28" fillId="0" borderId="0" xfId="0" applyNumberFormat="1" applyFont="1" applyAlignment="1">
      <alignment horizontal="center" vertical="top" shrinkToFit="1"/>
    </xf>
    <xf numFmtId="176" fontId="28" fillId="0" borderId="0" xfId="5" applyNumberFormat="1" applyFont="1" applyAlignment="1">
      <alignment horizontal="center" vertical="center" justifyLastLine="1"/>
    </xf>
    <xf numFmtId="0" fontId="8" fillId="0" borderId="0" xfId="0" applyFont="1" applyAlignment="1">
      <alignment horizontal="center" vertical="center"/>
    </xf>
    <xf numFmtId="0" fontId="9" fillId="0" borderId="0" xfId="0" applyFont="1" applyAlignment="1">
      <alignment horizontal="center" vertical="center"/>
    </xf>
    <xf numFmtId="0" fontId="67" fillId="0" borderId="0" xfId="0" applyFont="1" applyFill="1" applyAlignment="1">
      <alignment vertical="center" wrapText="1"/>
    </xf>
    <xf numFmtId="0" fontId="74" fillId="0" borderId="3" xfId="0" applyFont="1" applyBorder="1" applyAlignment="1">
      <alignment horizontal="center" vertical="center"/>
    </xf>
    <xf numFmtId="0" fontId="74" fillId="0" borderId="5" xfId="0" applyFont="1" applyBorder="1" applyAlignment="1">
      <alignment horizontal="center" vertical="center"/>
    </xf>
    <xf numFmtId="0" fontId="74" fillId="0" borderId="7" xfId="0" applyFont="1" applyBorder="1" applyAlignment="1">
      <alignment horizontal="center" vertical="center"/>
    </xf>
    <xf numFmtId="0" fontId="74" fillId="0" borderId="4" xfId="0" applyFont="1" applyBorder="1" applyAlignment="1">
      <alignment horizontal="center" vertical="center"/>
    </xf>
    <xf numFmtId="0" fontId="74" fillId="0" borderId="6" xfId="0" applyFont="1" applyBorder="1" applyAlignment="1">
      <alignment horizontal="center" vertical="center"/>
    </xf>
    <xf numFmtId="0" fontId="74" fillId="0" borderId="8" xfId="0" applyFont="1" applyBorder="1" applyAlignment="1">
      <alignment horizontal="center" vertical="center"/>
    </xf>
    <xf numFmtId="0" fontId="22" fillId="0" borderId="14" xfId="0" applyFont="1" applyBorder="1" applyAlignment="1">
      <alignment vertical="center" wrapText="1"/>
    </xf>
    <xf numFmtId="0" fontId="22" fillId="0" borderId="19" xfId="0" applyFont="1" applyBorder="1" applyAlignment="1">
      <alignment vertical="center" wrapText="1"/>
    </xf>
    <xf numFmtId="0" fontId="22" fillId="0" borderId="22" xfId="0" applyFont="1" applyBorder="1" applyAlignment="1">
      <alignment vertical="center" wrapText="1"/>
    </xf>
    <xf numFmtId="0" fontId="22" fillId="0" borderId="15" xfId="0" applyFont="1" applyBorder="1" applyAlignment="1">
      <alignment vertical="center" wrapText="1"/>
    </xf>
    <xf numFmtId="0" fontId="22" fillId="0" borderId="20" xfId="0" applyFont="1" applyBorder="1" applyAlignment="1">
      <alignment vertical="center" wrapText="1"/>
    </xf>
    <xf numFmtId="0" fontId="22" fillId="0" borderId="23" xfId="0" applyFont="1" applyBorder="1" applyAlignment="1">
      <alignment vertical="center" wrapText="1"/>
    </xf>
    <xf numFmtId="0" fontId="67" fillId="0" borderId="3" xfId="0" applyFont="1" applyBorder="1" applyAlignment="1">
      <alignment horizontal="center" vertical="center" wrapText="1"/>
    </xf>
    <xf numFmtId="0" fontId="67" fillId="0" borderId="5" xfId="0" applyFont="1" applyBorder="1" applyAlignment="1">
      <alignment horizontal="center" vertical="center" wrapText="1"/>
    </xf>
    <xf numFmtId="0" fontId="67" fillId="0" borderId="7" xfId="0" applyFont="1" applyBorder="1" applyAlignment="1">
      <alignment horizontal="center" vertical="center" wrapText="1"/>
    </xf>
    <xf numFmtId="0" fontId="67" fillId="0" borderId="11" xfId="0" applyFont="1" applyBorder="1" applyAlignment="1">
      <alignment horizontal="center" vertical="center" wrapText="1"/>
    </xf>
    <xf numFmtId="0" fontId="67" fillId="0" borderId="0" xfId="0" applyFont="1" applyBorder="1" applyAlignment="1">
      <alignment horizontal="center" vertical="center" wrapText="1"/>
    </xf>
    <xf numFmtId="0" fontId="67" fillId="0" borderId="13" xfId="0" applyFont="1" applyBorder="1" applyAlignment="1">
      <alignment horizontal="center" vertical="center" wrapText="1"/>
    </xf>
    <xf numFmtId="0" fontId="67" fillId="0" borderId="4" xfId="0" applyFont="1" applyBorder="1" applyAlignment="1">
      <alignment horizontal="center" vertical="center" wrapText="1"/>
    </xf>
    <xf numFmtId="0" fontId="67" fillId="0" borderId="6" xfId="0" applyFont="1" applyBorder="1" applyAlignment="1">
      <alignment horizontal="center" vertical="center" wrapText="1"/>
    </xf>
    <xf numFmtId="0" fontId="67" fillId="0" borderId="8" xfId="0" applyFont="1" applyBorder="1" applyAlignment="1">
      <alignment horizontal="center" vertical="center" wrapText="1"/>
    </xf>
    <xf numFmtId="178" fontId="74" fillId="0" borderId="18" xfId="0" applyNumberFormat="1" applyFont="1" applyBorder="1" applyAlignment="1">
      <alignment vertical="center" shrinkToFit="1"/>
    </xf>
    <xf numFmtId="41" fontId="22" fillId="0" borderId="16" xfId="0" applyNumberFormat="1" applyFont="1" applyBorder="1" applyAlignment="1">
      <alignment vertical="center"/>
    </xf>
    <xf numFmtId="41" fontId="22" fillId="0" borderId="21" xfId="0" applyNumberFormat="1" applyFont="1" applyBorder="1" applyAlignment="1">
      <alignment vertical="center"/>
    </xf>
    <xf numFmtId="41" fontId="22" fillId="0" borderId="24" xfId="0" applyNumberFormat="1" applyFont="1" applyBorder="1" applyAlignment="1">
      <alignment vertical="center"/>
    </xf>
    <xf numFmtId="0" fontId="74" fillId="0" borderId="2" xfId="0" applyFont="1" applyBorder="1" applyAlignment="1">
      <alignment horizontal="center" vertical="center"/>
    </xf>
    <xf numFmtId="0" fontId="74" fillId="0" borderId="9" xfId="0" applyFont="1" applyBorder="1" applyAlignment="1">
      <alignment horizontal="center" vertical="center"/>
    </xf>
    <xf numFmtId="0" fontId="74" fillId="0" borderId="12" xfId="0" applyFont="1" applyBorder="1" applyAlignment="1">
      <alignment horizontal="center" vertical="center"/>
    </xf>
    <xf numFmtId="0" fontId="74" fillId="0" borderId="25" xfId="0" applyFont="1" applyBorder="1" applyAlignment="1">
      <alignment horizontal="center" vertical="center"/>
    </xf>
    <xf numFmtId="178" fontId="74" fillId="0" borderId="27" xfId="0" quotePrefix="1" applyNumberFormat="1" applyFont="1" applyBorder="1" applyAlignment="1">
      <alignment vertical="center" shrinkToFit="1"/>
    </xf>
    <xf numFmtId="178" fontId="74" fillId="0" borderId="28" xfId="0" quotePrefix="1" applyNumberFormat="1" applyFont="1" applyBorder="1" applyAlignment="1">
      <alignment vertical="center" shrinkToFit="1"/>
    </xf>
    <xf numFmtId="178" fontId="74" fillId="0" borderId="27" xfId="0" applyNumberFormat="1" applyFont="1" applyBorder="1" applyAlignment="1">
      <alignment vertical="center" shrinkToFit="1"/>
    </xf>
    <xf numFmtId="0" fontId="74" fillId="0" borderId="18" xfId="0" applyFont="1" applyBorder="1" applyAlignment="1">
      <alignment horizontal="center" vertical="center" wrapText="1"/>
    </xf>
    <xf numFmtId="179" fontId="67" fillId="0" borderId="0" xfId="0" applyNumberFormat="1" applyFont="1" applyBorder="1" applyAlignment="1">
      <alignment horizontal="center" vertical="center"/>
    </xf>
    <xf numFmtId="0" fontId="74" fillId="0" borderId="17" xfId="0" applyFont="1" applyBorder="1" applyAlignment="1">
      <alignment horizontal="center" vertical="center" wrapText="1"/>
    </xf>
    <xf numFmtId="178" fontId="74" fillId="0" borderId="17" xfId="0" applyNumberFormat="1" applyFont="1" applyBorder="1" applyAlignment="1">
      <alignment vertical="center" shrinkToFit="1"/>
    </xf>
    <xf numFmtId="178" fontId="74" fillId="0" borderId="17" xfId="0" quotePrefix="1" applyNumberFormat="1" applyFont="1" applyBorder="1" applyAlignment="1">
      <alignment vertical="center" shrinkToFit="1"/>
    </xf>
    <xf numFmtId="0" fontId="74" fillId="0" borderId="16" xfId="0" applyFont="1" applyBorder="1" applyAlignment="1">
      <alignment horizontal="center" vertical="center" shrinkToFit="1"/>
    </xf>
    <xf numFmtId="0" fontId="74" fillId="0" borderId="21" xfId="0" applyFont="1" applyBorder="1" applyAlignment="1">
      <alignment horizontal="center" vertical="center" shrinkToFit="1"/>
    </xf>
    <xf numFmtId="0" fontId="74" fillId="0" borderId="24" xfId="0" applyFont="1" applyBorder="1" applyAlignment="1">
      <alignment horizontal="center" vertical="center" shrinkToFit="1"/>
    </xf>
    <xf numFmtId="178" fontId="74" fillId="0" borderId="26" xfId="0" applyNumberFormat="1" applyFont="1" applyFill="1" applyBorder="1" applyAlignment="1">
      <alignment horizontal="right" vertical="center" shrinkToFit="1"/>
    </xf>
    <xf numFmtId="178" fontId="74" fillId="0" borderId="26" xfId="0" applyNumberFormat="1" applyFont="1" applyFill="1" applyBorder="1" applyAlignment="1">
      <alignment vertical="center" shrinkToFit="1"/>
    </xf>
    <xf numFmtId="0" fontId="67" fillId="0" borderId="10" xfId="0" applyFont="1" applyFill="1" applyBorder="1" applyAlignment="1">
      <alignment horizontal="center" vertical="center"/>
    </xf>
    <xf numFmtId="0" fontId="67" fillId="0" borderId="12" xfId="0" applyFont="1" applyFill="1" applyBorder="1" applyAlignment="1">
      <alignment horizontal="center" vertical="center"/>
    </xf>
    <xf numFmtId="0" fontId="67" fillId="0" borderId="29" xfId="0" applyFont="1" applyFill="1" applyBorder="1" applyAlignment="1">
      <alignment horizontal="center" vertical="center"/>
    </xf>
    <xf numFmtId="0" fontId="67" fillId="0" borderId="9" xfId="0" applyFont="1" applyFill="1" applyBorder="1" applyAlignment="1">
      <alignment horizontal="center" vertical="center"/>
    </xf>
    <xf numFmtId="0" fontId="67" fillId="0" borderId="25" xfId="0" applyFont="1" applyFill="1" applyBorder="1" applyAlignment="1">
      <alignment horizontal="center" vertical="center"/>
    </xf>
    <xf numFmtId="0" fontId="74" fillId="0" borderId="1" xfId="0" applyFont="1" applyBorder="1" applyAlignment="1">
      <alignment horizontal="center" vertical="center"/>
    </xf>
    <xf numFmtId="0" fontId="74" fillId="0" borderId="1" xfId="0" applyFont="1" applyBorder="1" applyAlignment="1">
      <alignment horizontal="center" vertical="center" wrapText="1"/>
    </xf>
    <xf numFmtId="49" fontId="39" fillId="0" borderId="103" xfId="7" quotePrefix="1" applyNumberFormat="1" applyFont="1" applyBorder="1" applyAlignment="1">
      <alignment horizontal="center" vertical="center"/>
    </xf>
    <xf numFmtId="49" fontId="39" fillId="0" borderId="173" xfId="7" quotePrefix="1" applyNumberFormat="1" applyFont="1" applyBorder="1" applyAlignment="1">
      <alignment horizontal="center" vertical="center"/>
    </xf>
    <xf numFmtId="176" fontId="39" fillId="0" borderId="103" xfId="7" applyNumberFormat="1" applyFont="1" applyBorder="1" applyAlignment="1">
      <alignment horizontal="center" vertical="center"/>
    </xf>
    <xf numFmtId="176" fontId="39" fillId="0" borderId="173" xfId="7" applyNumberFormat="1" applyFont="1" applyBorder="1" applyAlignment="1">
      <alignment horizontal="center" vertical="center"/>
    </xf>
    <xf numFmtId="49" fontId="39" fillId="0" borderId="103" xfId="7" quotePrefix="1" applyNumberFormat="1" applyFont="1" applyBorder="1" applyAlignment="1">
      <alignment horizontal="center" vertical="center" wrapText="1"/>
    </xf>
    <xf numFmtId="49" fontId="39" fillId="0" borderId="173" xfId="7" quotePrefix="1" applyNumberFormat="1" applyFont="1" applyBorder="1" applyAlignment="1">
      <alignment horizontal="center" vertical="center" wrapText="1"/>
    </xf>
    <xf numFmtId="49" fontId="39" fillId="0" borderId="87" xfId="7" quotePrefix="1" applyNumberFormat="1" applyFont="1" applyBorder="1" applyAlignment="1">
      <alignment horizontal="center" vertical="center"/>
    </xf>
    <xf numFmtId="49" fontId="39" fillId="0" borderId="101" xfId="7" quotePrefix="1" applyNumberFormat="1" applyFont="1" applyBorder="1" applyAlignment="1">
      <alignment horizontal="center" vertical="center"/>
    </xf>
    <xf numFmtId="176" fontId="39" fillId="0" borderId="87" xfId="7" applyNumberFormat="1" applyFont="1" applyBorder="1" applyAlignment="1">
      <alignment horizontal="center" vertical="center"/>
    </xf>
    <xf numFmtId="176" fontId="39" fillId="0" borderId="101" xfId="7" applyNumberFormat="1" applyFont="1" applyBorder="1" applyAlignment="1">
      <alignment horizontal="center" vertical="center"/>
    </xf>
    <xf numFmtId="49" fontId="39" fillId="0" borderId="87" xfId="7" quotePrefix="1" applyNumberFormat="1" applyFont="1" applyBorder="1" applyAlignment="1">
      <alignment horizontal="center" vertical="top" wrapText="1"/>
    </xf>
    <xf numFmtId="49" fontId="39" fillId="0" borderId="101" xfId="7" quotePrefix="1" applyNumberFormat="1" applyFont="1" applyBorder="1" applyAlignment="1">
      <alignment horizontal="center" vertical="top" wrapText="1"/>
    </xf>
    <xf numFmtId="0" fontId="39" fillId="0" borderId="4" xfId="7" applyFont="1" applyBorder="1" applyAlignment="1">
      <alignment horizontal="center" vertical="center" shrinkToFit="1"/>
    </xf>
    <xf numFmtId="0" fontId="39" fillId="0" borderId="6" xfId="7" applyFont="1" applyBorder="1" applyAlignment="1">
      <alignment horizontal="center" vertical="center" shrinkToFit="1"/>
    </xf>
    <xf numFmtId="0" fontId="39" fillId="0" borderId="173" xfId="7" applyFont="1" applyBorder="1" applyAlignment="1">
      <alignment horizontal="center" vertical="center" shrinkToFit="1"/>
    </xf>
    <xf numFmtId="31" fontId="39" fillId="0" borderId="103" xfId="7" quotePrefix="1" applyNumberFormat="1" applyFont="1" applyBorder="1" applyAlignment="1">
      <alignment horizontal="center" vertical="center" wrapText="1"/>
    </xf>
    <xf numFmtId="31" fontId="39" fillId="0" borderId="173" xfId="7" quotePrefix="1" applyNumberFormat="1" applyFont="1" applyBorder="1" applyAlignment="1">
      <alignment horizontal="center" vertical="center" wrapText="1"/>
    </xf>
    <xf numFmtId="176" fontId="39" fillId="0" borderId="87" xfId="7" applyNumberFormat="1" applyFont="1" applyBorder="1" applyAlignment="1">
      <alignment horizontal="center" vertical="center" shrinkToFit="1"/>
    </xf>
    <xf numFmtId="176" fontId="39" fillId="0" borderId="101" xfId="7" applyNumberFormat="1" applyFont="1" applyBorder="1" applyAlignment="1">
      <alignment horizontal="center" vertical="center" shrinkToFit="1"/>
    </xf>
    <xf numFmtId="49" fontId="39" fillId="0" borderId="87" xfId="7" quotePrefix="1" applyNumberFormat="1" applyFont="1" applyBorder="1" applyAlignment="1">
      <alignment horizontal="center" vertical="center" wrapText="1"/>
    </xf>
    <xf numFmtId="49" fontId="39" fillId="0" borderId="101" xfId="7" quotePrefix="1" applyNumberFormat="1" applyFont="1" applyBorder="1" applyAlignment="1">
      <alignment horizontal="center" vertical="center" wrapText="1"/>
    </xf>
    <xf numFmtId="0" fontId="39" fillId="0" borderId="30" xfId="7" applyFont="1" applyBorder="1" applyAlignment="1">
      <alignment horizontal="center" vertical="center" shrinkToFit="1"/>
    </xf>
    <xf numFmtId="0" fontId="39" fillId="0" borderId="32" xfId="7" applyFont="1" applyBorder="1" applyAlignment="1">
      <alignment horizontal="center" vertical="center" shrinkToFit="1"/>
    </xf>
    <xf numFmtId="0" fontId="39" fillId="0" borderId="101" xfId="7" applyFont="1" applyBorder="1" applyAlignment="1">
      <alignment horizontal="center" vertical="center" shrinkToFit="1"/>
    </xf>
    <xf numFmtId="31" fontId="39" fillId="0" borderId="87" xfId="7" quotePrefix="1" applyNumberFormat="1" applyFont="1" applyBorder="1" applyAlignment="1">
      <alignment horizontal="center" vertical="top" wrapText="1"/>
    </xf>
    <xf numFmtId="31" fontId="39" fillId="0" borderId="101" xfId="7" quotePrefix="1" applyNumberFormat="1" applyFont="1" applyBorder="1" applyAlignment="1">
      <alignment horizontal="center" vertical="top" wrapText="1"/>
    </xf>
    <xf numFmtId="0" fontId="39" fillId="0" borderId="64" xfId="7" applyFont="1" applyBorder="1" applyAlignment="1">
      <alignment horizontal="center" vertical="center" shrinkToFit="1"/>
    </xf>
    <xf numFmtId="0" fontId="39" fillId="0" borderId="70" xfId="7" applyFont="1" applyBorder="1" applyAlignment="1">
      <alignment horizontal="center" vertical="center" shrinkToFit="1"/>
    </xf>
    <xf numFmtId="0" fontId="39" fillId="0" borderId="87" xfId="7" applyFont="1" applyBorder="1" applyAlignment="1">
      <alignment horizontal="center" vertical="center" shrinkToFit="1"/>
    </xf>
    <xf numFmtId="49" fontId="39" fillId="0" borderId="87" xfId="7" quotePrefix="1" applyNumberFormat="1" applyFont="1" applyBorder="1" applyAlignment="1">
      <alignment horizontal="center" vertical="center" wrapText="1" shrinkToFit="1"/>
    </xf>
    <xf numFmtId="49" fontId="39" fillId="0" borderId="101" xfId="7" quotePrefix="1" applyNumberFormat="1" applyFont="1" applyBorder="1" applyAlignment="1">
      <alignment horizontal="center" vertical="center" shrinkToFit="1"/>
    </xf>
    <xf numFmtId="31" fontId="39" fillId="0" borderId="87" xfId="7" quotePrefix="1" applyNumberFormat="1" applyFont="1" applyBorder="1" applyAlignment="1">
      <alignment horizontal="center" vertical="center" shrinkToFit="1"/>
    </xf>
    <xf numFmtId="31" fontId="39" fillId="0" borderId="101" xfId="7" quotePrefix="1" applyNumberFormat="1" applyFont="1" applyBorder="1" applyAlignment="1">
      <alignment horizontal="center" vertical="center" shrinkToFit="1"/>
    </xf>
    <xf numFmtId="49" fontId="39" fillId="0" borderId="87" xfId="7" quotePrefix="1" applyNumberFormat="1" applyFont="1" applyBorder="1" applyAlignment="1">
      <alignment horizontal="center" vertical="center" shrinkToFit="1"/>
    </xf>
    <xf numFmtId="49" fontId="39" fillId="0" borderId="73" xfId="7" quotePrefix="1" applyNumberFormat="1" applyFont="1" applyBorder="1" applyAlignment="1">
      <alignment horizontal="center" vertical="center"/>
    </xf>
    <xf numFmtId="49" fontId="39" fillId="0" borderId="179" xfId="7" quotePrefix="1" applyNumberFormat="1" applyFont="1" applyBorder="1" applyAlignment="1">
      <alignment horizontal="center" vertical="center"/>
    </xf>
    <xf numFmtId="176" fontId="39" fillId="0" borderId="73" xfId="7" applyNumberFormat="1" applyFont="1" applyBorder="1" applyAlignment="1">
      <alignment horizontal="center" vertical="center"/>
    </xf>
    <xf numFmtId="176" fontId="39" fillId="0" borderId="179" xfId="7" applyNumberFormat="1" applyFont="1" applyBorder="1" applyAlignment="1">
      <alignment horizontal="center" vertical="center"/>
    </xf>
    <xf numFmtId="49" fontId="39" fillId="0" borderId="73" xfId="7" quotePrefix="1" applyNumberFormat="1" applyFont="1" applyBorder="1" applyAlignment="1">
      <alignment horizontal="center" vertical="center" shrinkToFit="1"/>
    </xf>
    <xf numFmtId="49" fontId="39" fillId="0" borderId="179" xfId="7" quotePrefix="1" applyNumberFormat="1" applyFont="1" applyBorder="1" applyAlignment="1">
      <alignment horizontal="center" vertical="center" shrinkToFit="1"/>
    </xf>
    <xf numFmtId="31" fontId="39" fillId="0" borderId="87" xfId="7" quotePrefix="1" applyNumberFormat="1" applyFont="1" applyBorder="1" applyAlignment="1">
      <alignment horizontal="center" vertical="center" wrapText="1" shrinkToFit="1"/>
    </xf>
    <xf numFmtId="49" fontId="39" fillId="0" borderId="88" xfId="7" quotePrefix="1" applyNumberFormat="1" applyFont="1" applyBorder="1" applyAlignment="1">
      <alignment horizontal="center" vertical="center" wrapText="1" shrinkToFit="1"/>
    </xf>
    <xf numFmtId="49" fontId="39" fillId="0" borderId="122" xfId="7" quotePrefix="1" applyNumberFormat="1" applyFont="1" applyBorder="1" applyAlignment="1">
      <alignment horizontal="center" vertical="center" shrinkToFit="1"/>
    </xf>
    <xf numFmtId="176" fontId="39" fillId="0" borderId="73" xfId="7" applyNumberFormat="1" applyFont="1" applyBorder="1" applyAlignment="1">
      <alignment horizontal="center" vertical="center" shrinkToFit="1"/>
    </xf>
    <xf numFmtId="176" fontId="39" fillId="0" borderId="179" xfId="7" applyNumberFormat="1" applyFont="1" applyBorder="1" applyAlignment="1">
      <alignment horizontal="center" vertical="center" shrinkToFit="1"/>
    </xf>
    <xf numFmtId="49" fontId="39" fillId="0" borderId="73" xfId="7" quotePrefix="1" applyNumberFormat="1" applyFont="1" applyBorder="1" applyAlignment="1">
      <alignment horizontal="center" vertical="center" wrapText="1" shrinkToFit="1"/>
    </xf>
    <xf numFmtId="0" fontId="39" fillId="0" borderId="117" xfId="7" applyFont="1" applyBorder="1" applyAlignment="1">
      <alignment horizontal="center" vertical="center" shrinkToFit="1"/>
    </xf>
    <xf numFmtId="0" fontId="39" fillId="0" borderId="121" xfId="7" applyFont="1" applyBorder="1" applyAlignment="1">
      <alignment horizontal="center" vertical="center" shrinkToFit="1"/>
    </xf>
    <xf numFmtId="0" fontId="39" fillId="0" borderId="120" xfId="7" applyFont="1" applyBorder="1" applyAlignment="1">
      <alignment horizontal="center" vertical="center" shrinkToFit="1"/>
    </xf>
    <xf numFmtId="0" fontId="39" fillId="0" borderId="70" xfId="7" applyFont="1" applyBorder="1" applyAlignment="1">
      <alignment horizontal="center" vertical="center"/>
    </xf>
    <xf numFmtId="0" fontId="39" fillId="0" borderId="98" xfId="7" applyFont="1" applyBorder="1" applyAlignment="1">
      <alignment horizontal="center" vertical="center"/>
    </xf>
    <xf numFmtId="0" fontId="39" fillId="0" borderId="70" xfId="7" applyFont="1" applyBorder="1" applyAlignment="1">
      <alignment horizontal="center" vertical="center" wrapText="1" shrinkToFit="1"/>
    </xf>
    <xf numFmtId="0" fontId="39" fillId="0" borderId="98" xfId="7" applyFont="1" applyBorder="1" applyAlignment="1">
      <alignment horizontal="center" vertical="center" shrinkToFit="1"/>
    </xf>
    <xf numFmtId="0" fontId="34" fillId="0" borderId="0" xfId="7" applyFont="1" applyAlignment="1">
      <alignment horizontal="right" vertical="center"/>
    </xf>
    <xf numFmtId="0" fontId="39" fillId="0" borderId="63" xfId="7" applyFont="1" applyBorder="1" applyAlignment="1">
      <alignment horizontal="center" vertical="center"/>
    </xf>
    <xf numFmtId="0" fontId="39" fillId="0" borderId="74" xfId="7" applyFont="1" applyBorder="1" applyAlignment="1">
      <alignment horizontal="center" vertical="center"/>
    </xf>
    <xf numFmtId="0" fontId="39" fillId="0" borderId="73" xfId="7" applyFont="1" applyBorder="1" applyAlignment="1">
      <alignment horizontal="center" vertical="center"/>
    </xf>
    <xf numFmtId="0" fontId="39" fillId="0" borderId="74" xfId="7" applyFont="1" applyBorder="1" applyAlignment="1">
      <alignment horizontal="center" vertical="center" wrapText="1"/>
    </xf>
    <xf numFmtId="0" fontId="39" fillId="0" borderId="70" xfId="7" applyFont="1" applyBorder="1" applyAlignment="1">
      <alignment horizontal="center" vertical="center" wrapText="1"/>
    </xf>
    <xf numFmtId="0" fontId="39" fillId="0" borderId="107" xfId="7" applyFont="1" applyBorder="1" applyAlignment="1">
      <alignment horizontal="center" vertical="center"/>
    </xf>
    <xf numFmtId="0" fontId="39" fillId="0" borderId="108" xfId="7" applyFont="1" applyBorder="1" applyAlignment="1">
      <alignment horizontal="center" vertical="center"/>
    </xf>
    <xf numFmtId="0" fontId="39" fillId="0" borderId="109" xfId="7" applyFont="1" applyBorder="1" applyAlignment="1">
      <alignment horizontal="center" vertical="center"/>
    </xf>
    <xf numFmtId="0" fontId="39" fillId="0" borderId="64" xfId="7" applyFont="1" applyBorder="1" applyAlignment="1">
      <alignment horizontal="center" vertical="center"/>
    </xf>
    <xf numFmtId="0" fontId="39" fillId="0" borderId="87" xfId="7" applyFont="1" applyBorder="1" applyAlignment="1">
      <alignment horizontal="center" vertical="center"/>
    </xf>
    <xf numFmtId="0" fontId="39" fillId="0" borderId="87" xfId="7" applyFont="1" applyBorder="1" applyAlignment="1">
      <alignment horizontal="left" vertical="center"/>
    </xf>
    <xf numFmtId="0" fontId="39" fillId="0" borderId="32" xfId="7" applyFont="1" applyBorder="1" applyAlignment="1">
      <alignment horizontal="left" vertical="center"/>
    </xf>
    <xf numFmtId="0" fontId="39" fillId="0" borderId="70" xfId="7" applyFont="1" applyBorder="1" applyAlignment="1">
      <alignment horizontal="left" vertical="center"/>
    </xf>
    <xf numFmtId="0" fontId="39" fillId="0" borderId="118" xfId="7" applyFont="1" applyBorder="1" applyAlignment="1">
      <alignment horizontal="center" vertical="center"/>
    </xf>
    <xf numFmtId="0" fontId="39" fillId="0" borderId="91" xfId="7" applyFont="1" applyBorder="1" applyAlignment="1">
      <alignment horizontal="center" vertical="center"/>
    </xf>
    <xf numFmtId="0" fontId="39" fillId="0" borderId="88" xfId="7" applyFont="1" applyBorder="1" applyAlignment="1">
      <alignment horizontal="left" vertical="center"/>
    </xf>
    <xf numFmtId="0" fontId="39" fillId="0" borderId="80" xfId="7" applyFont="1" applyBorder="1" applyAlignment="1">
      <alignment horizontal="left" vertical="center"/>
    </xf>
    <xf numFmtId="0" fontId="39" fillId="0" borderId="56" xfId="7" applyFont="1" applyBorder="1" applyAlignment="1">
      <alignment horizontal="left" vertical="center"/>
    </xf>
    <xf numFmtId="0" fontId="39" fillId="0" borderId="103" xfId="7" applyFont="1" applyBorder="1" applyAlignment="1">
      <alignment horizontal="left" vertical="center"/>
    </xf>
    <xf numFmtId="0" fontId="39" fillId="0" borderId="6" xfId="7" applyFont="1" applyBorder="1" applyAlignment="1">
      <alignment horizontal="left" vertical="center"/>
    </xf>
    <xf numFmtId="0" fontId="39" fillId="0" borderId="8" xfId="7" applyFont="1" applyBorder="1" applyAlignment="1">
      <alignment horizontal="left" vertical="center"/>
    </xf>
    <xf numFmtId="236" fontId="39" fillId="0" borderId="70" xfId="7" applyNumberFormat="1" applyFont="1" applyBorder="1" applyAlignment="1">
      <alignment horizontal="center" vertical="center"/>
    </xf>
    <xf numFmtId="237" fontId="39" fillId="0" borderId="70" xfId="7" applyNumberFormat="1" applyFont="1" applyBorder="1" applyAlignment="1">
      <alignment horizontal="center" vertical="center"/>
    </xf>
    <xf numFmtId="0" fontId="39" fillId="0" borderId="121" xfId="7" applyFont="1" applyBorder="1" applyAlignment="1">
      <alignment horizontal="center" vertical="center"/>
    </xf>
    <xf numFmtId="0" fontId="39" fillId="0" borderId="0" xfId="7" applyFont="1" applyAlignment="1">
      <alignment horizontal="center" vertical="center"/>
    </xf>
    <xf numFmtId="0" fontId="39" fillId="0" borderId="203" xfId="7" applyFont="1" applyBorder="1" applyAlignment="1">
      <alignment horizontal="center" vertical="center"/>
    </xf>
    <xf numFmtId="0" fontId="39" fillId="0" borderId="214" xfId="7" applyFont="1" applyBorder="1" applyAlignment="1">
      <alignment horizontal="center" vertical="center"/>
    </xf>
    <xf numFmtId="0" fontId="39" fillId="0" borderId="6" xfId="7" applyFont="1" applyBorder="1" applyAlignment="1">
      <alignment horizontal="center" vertical="center"/>
    </xf>
    <xf numFmtId="0" fontId="39" fillId="0" borderId="8" xfId="7" applyFont="1" applyBorder="1" applyAlignment="1">
      <alignment horizontal="center" vertical="center"/>
    </xf>
    <xf numFmtId="235" fontId="39" fillId="0" borderId="70" xfId="7" applyNumberFormat="1" applyFont="1" applyBorder="1" applyAlignment="1">
      <alignment horizontal="center" vertical="center"/>
    </xf>
    <xf numFmtId="0" fontId="39" fillId="0" borderId="32" xfId="7" applyFont="1" applyBorder="1" applyAlignment="1">
      <alignment horizontal="center" vertical="center"/>
    </xf>
    <xf numFmtId="0" fontId="78" fillId="0" borderId="6" xfId="0" applyFont="1" applyBorder="1" applyAlignment="1">
      <alignment vertical="center"/>
    </xf>
    <xf numFmtId="0" fontId="39" fillId="0" borderId="74" xfId="7" applyFont="1" applyBorder="1" applyAlignment="1">
      <alignment horizontal="center" vertical="center" shrinkToFit="1"/>
    </xf>
    <xf numFmtId="0" fontId="39" fillId="0" borderId="73" xfId="7" applyFont="1" applyBorder="1" applyAlignment="1">
      <alignment horizontal="center" vertical="center" shrinkToFit="1"/>
    </xf>
    <xf numFmtId="0" fontId="39" fillId="0" borderId="98" xfId="7" applyFont="1" applyBorder="1" applyAlignment="1">
      <alignment horizontal="center" vertical="center" wrapText="1"/>
    </xf>
    <xf numFmtId="0" fontId="39" fillId="0" borderId="117" xfId="7" applyFont="1" applyBorder="1" applyAlignment="1">
      <alignment horizontal="center" vertical="center"/>
    </xf>
    <xf numFmtId="0" fontId="39" fillId="0" borderId="120" xfId="7" applyFont="1" applyBorder="1" applyAlignment="1">
      <alignment horizontal="center" vertical="center"/>
    </xf>
    <xf numFmtId="0" fontId="3" fillId="0" borderId="3" xfId="0" applyFont="1" applyFill="1" applyBorder="1" applyAlignment="1">
      <alignment horizontal="center" vertical="center" shrinkToFit="1"/>
    </xf>
    <xf numFmtId="0" fontId="3" fillId="0" borderId="5" xfId="0" applyFont="1" applyFill="1" applyBorder="1" applyAlignment="1">
      <alignment horizontal="center" vertical="center" shrinkToFit="1"/>
    </xf>
    <xf numFmtId="0" fontId="3" fillId="0" borderId="7" xfId="0" applyFont="1" applyFill="1" applyBorder="1" applyAlignment="1">
      <alignment horizontal="center" vertical="center" shrinkToFit="1"/>
    </xf>
    <xf numFmtId="0" fontId="3" fillId="0" borderId="4" xfId="0" applyFont="1" applyFill="1" applyBorder="1" applyAlignment="1">
      <alignment horizontal="center" vertical="center" shrinkToFit="1"/>
    </xf>
    <xf numFmtId="0" fontId="3" fillId="0" borderId="6" xfId="0" applyFont="1" applyFill="1" applyBorder="1" applyAlignment="1">
      <alignment horizontal="center" vertical="center" shrinkToFit="1"/>
    </xf>
    <xf numFmtId="0" fontId="3" fillId="0" borderId="8" xfId="0" applyFont="1" applyFill="1" applyBorder="1" applyAlignment="1">
      <alignment horizontal="center" vertical="center" shrinkToFit="1"/>
    </xf>
    <xf numFmtId="177" fontId="3" fillId="0" borderId="3" xfId="0" applyNumberFormat="1" applyFont="1" applyFill="1" applyBorder="1" applyAlignment="1">
      <alignment horizontal="center" vertical="center"/>
    </xf>
    <xf numFmtId="177" fontId="3" fillId="0" borderId="5" xfId="0" applyNumberFormat="1" applyFont="1" applyFill="1" applyBorder="1" applyAlignment="1">
      <alignment horizontal="center" vertical="center"/>
    </xf>
    <xf numFmtId="177" fontId="3" fillId="0" borderId="7" xfId="0" applyNumberFormat="1" applyFont="1" applyFill="1" applyBorder="1" applyAlignment="1">
      <alignment horizontal="center" vertical="center"/>
    </xf>
    <xf numFmtId="177" fontId="3" fillId="0" borderId="4" xfId="0" applyNumberFormat="1" applyFont="1" applyFill="1" applyBorder="1" applyAlignment="1">
      <alignment horizontal="center" vertical="center"/>
    </xf>
    <xf numFmtId="177" fontId="3" fillId="0" borderId="6" xfId="0" applyNumberFormat="1" applyFont="1" applyFill="1" applyBorder="1" applyAlignment="1">
      <alignment horizontal="center" vertical="center"/>
    </xf>
    <xf numFmtId="177" fontId="3" fillId="0" borderId="8" xfId="0" applyNumberFormat="1" applyFont="1" applyFill="1" applyBorder="1" applyAlignment="1">
      <alignment horizontal="center" vertical="center"/>
    </xf>
    <xf numFmtId="0" fontId="3" fillId="0" borderId="3"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3"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14" xfId="0" applyFont="1" applyFill="1" applyBorder="1" applyAlignment="1">
      <alignment vertical="center" wrapText="1"/>
    </xf>
    <xf numFmtId="0" fontId="3" fillId="0" borderId="19" xfId="0" applyFont="1" applyFill="1" applyBorder="1" applyAlignment="1">
      <alignment vertical="center"/>
    </xf>
    <xf numFmtId="0" fontId="3" fillId="0" borderId="22" xfId="0" applyFont="1" applyFill="1" applyBorder="1" applyAlignment="1">
      <alignment vertical="center"/>
    </xf>
    <xf numFmtId="0" fontId="3" fillId="0" borderId="15" xfId="0" applyFont="1" applyFill="1" applyBorder="1" applyAlignment="1">
      <alignment vertical="center"/>
    </xf>
    <xf numFmtId="0" fontId="3" fillId="0" borderId="20" xfId="0" applyFont="1" applyFill="1" applyBorder="1" applyAlignment="1">
      <alignment vertical="center"/>
    </xf>
    <xf numFmtId="0" fontId="3" fillId="0" borderId="23" xfId="0" applyFont="1" applyFill="1" applyBorder="1" applyAlignment="1">
      <alignment vertical="center"/>
    </xf>
    <xf numFmtId="0" fontId="8" fillId="0" borderId="3" xfId="0" applyFont="1" applyFill="1" applyBorder="1" applyAlignment="1">
      <alignment horizontal="center" vertical="center"/>
    </xf>
    <xf numFmtId="0" fontId="8" fillId="0" borderId="5" xfId="0" applyFont="1" applyFill="1" applyBorder="1" applyAlignment="1">
      <alignment horizontal="center" vertical="center"/>
    </xf>
    <xf numFmtId="0" fontId="8" fillId="0" borderId="7" xfId="0" applyFont="1" applyFill="1" applyBorder="1" applyAlignment="1">
      <alignment horizontal="center" vertical="center"/>
    </xf>
    <xf numFmtId="0" fontId="8" fillId="0" borderId="11"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13"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8" xfId="0" applyFont="1" applyFill="1" applyBorder="1" applyAlignment="1">
      <alignment horizontal="center" vertical="center"/>
    </xf>
    <xf numFmtId="176" fontId="3" fillId="0" borderId="3" xfId="0" applyNumberFormat="1" applyFont="1" applyFill="1" applyBorder="1" applyAlignment="1">
      <alignment horizontal="center" vertical="center"/>
    </xf>
    <xf numFmtId="176" fontId="3" fillId="0" borderId="5" xfId="0" applyNumberFormat="1" applyFont="1" applyFill="1" applyBorder="1" applyAlignment="1">
      <alignment horizontal="center" vertical="center"/>
    </xf>
    <xf numFmtId="176" fontId="3" fillId="0" borderId="7" xfId="0" applyNumberFormat="1" applyFont="1" applyFill="1" applyBorder="1" applyAlignment="1">
      <alignment horizontal="center" vertical="center"/>
    </xf>
    <xf numFmtId="176" fontId="3" fillId="0" borderId="11" xfId="0" applyNumberFormat="1" applyFont="1" applyFill="1" applyBorder="1" applyAlignment="1">
      <alignment horizontal="center" vertical="center"/>
    </xf>
    <xf numFmtId="176" fontId="3" fillId="0" borderId="0" xfId="0" applyNumberFormat="1" applyFont="1" applyFill="1" applyBorder="1" applyAlignment="1">
      <alignment horizontal="center" vertical="center"/>
    </xf>
    <xf numFmtId="176" fontId="3" fillId="0" borderId="13" xfId="0" applyNumberFormat="1" applyFont="1" applyFill="1" applyBorder="1" applyAlignment="1">
      <alignment horizontal="center" vertical="center"/>
    </xf>
    <xf numFmtId="176" fontId="3" fillId="0" borderId="4" xfId="0" applyNumberFormat="1" applyFont="1" applyFill="1" applyBorder="1" applyAlignment="1">
      <alignment horizontal="center" vertical="center"/>
    </xf>
    <xf numFmtId="176" fontId="3" fillId="0" borderId="6" xfId="0" applyNumberFormat="1" applyFont="1" applyFill="1" applyBorder="1" applyAlignment="1">
      <alignment horizontal="center" vertical="center"/>
    </xf>
    <xf numFmtId="176" fontId="3" fillId="0" borderId="8" xfId="0" applyNumberFormat="1" applyFont="1" applyFill="1" applyBorder="1" applyAlignment="1">
      <alignment horizontal="center" vertical="center"/>
    </xf>
    <xf numFmtId="0" fontId="3" fillId="0" borderId="9" xfId="0" applyFont="1" applyFill="1" applyBorder="1" applyAlignment="1">
      <alignment horizontal="center" vertical="center" shrinkToFit="1"/>
    </xf>
    <xf numFmtId="0" fontId="3" fillId="0" borderId="25" xfId="0" applyFont="1" applyFill="1" applyBorder="1" applyAlignment="1">
      <alignment horizontal="center" vertical="center" shrinkToFit="1"/>
    </xf>
    <xf numFmtId="0" fontId="3" fillId="0" borderId="12" xfId="0" applyFont="1" applyFill="1" applyBorder="1" applyAlignment="1">
      <alignment horizontal="center" vertical="center" shrinkToFit="1"/>
    </xf>
    <xf numFmtId="177" fontId="3" fillId="0" borderId="11" xfId="0" applyNumberFormat="1" applyFont="1" applyFill="1" applyBorder="1" applyAlignment="1">
      <alignment horizontal="center" vertical="center"/>
    </xf>
    <xf numFmtId="177" fontId="3" fillId="0" borderId="13" xfId="0" applyNumberFormat="1" applyFont="1" applyFill="1" applyBorder="1" applyAlignment="1">
      <alignment horizontal="center" vertical="center"/>
    </xf>
    <xf numFmtId="0" fontId="3" fillId="0" borderId="11"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13"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5" xfId="0" applyFont="1" applyFill="1" applyBorder="1" applyAlignment="1">
      <alignment horizontal="center" vertical="center"/>
    </xf>
    <xf numFmtId="0" fontId="5" fillId="0" borderId="7" xfId="0" applyFont="1" applyFill="1" applyBorder="1" applyAlignment="1">
      <alignment horizontal="center" vertical="center"/>
    </xf>
    <xf numFmtId="0" fontId="5" fillId="0" borderId="11"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13" xfId="0" applyFont="1" applyFill="1" applyBorder="1" applyAlignment="1">
      <alignment horizontal="center" vertical="center"/>
    </xf>
    <xf numFmtId="0" fontId="5" fillId="0" borderId="4" xfId="0" applyFont="1" applyFill="1" applyBorder="1" applyAlignment="1">
      <alignment horizontal="center" vertical="center"/>
    </xf>
    <xf numFmtId="0" fontId="5" fillId="0" borderId="6" xfId="0" applyFont="1" applyFill="1" applyBorder="1" applyAlignment="1">
      <alignment horizontal="center" vertical="center"/>
    </xf>
    <xf numFmtId="0" fontId="5" fillId="0" borderId="8" xfId="0" applyFont="1" applyFill="1" applyBorder="1" applyAlignment="1">
      <alignment horizontal="center" vertical="center"/>
    </xf>
    <xf numFmtId="181" fontId="3" fillId="0" borderId="9" xfId="0" applyNumberFormat="1" applyFont="1" applyFill="1" applyBorder="1" applyAlignment="1">
      <alignment horizontal="center" vertical="center" shrinkToFit="1"/>
    </xf>
    <xf numFmtId="181" fontId="3" fillId="0" borderId="12" xfId="0" applyNumberFormat="1" applyFont="1" applyFill="1" applyBorder="1" applyAlignment="1">
      <alignment horizontal="center" vertical="center" shrinkToFit="1"/>
    </xf>
    <xf numFmtId="181" fontId="3" fillId="0" borderId="25" xfId="0" applyNumberFormat="1" applyFont="1" applyFill="1" applyBorder="1" applyAlignment="1">
      <alignment horizontal="center" vertical="center" shrinkToFit="1"/>
    </xf>
    <xf numFmtId="0" fontId="3" fillId="0" borderId="19" xfId="0" applyFont="1" applyFill="1" applyBorder="1" applyAlignment="1">
      <alignment vertical="center" wrapText="1"/>
    </xf>
    <xf numFmtId="0" fontId="3" fillId="0" borderId="22" xfId="0" applyFont="1" applyFill="1" applyBorder="1" applyAlignment="1">
      <alignment vertical="center" wrapText="1"/>
    </xf>
    <xf numFmtId="0" fontId="3" fillId="0" borderId="40" xfId="0" applyFont="1" applyFill="1" applyBorder="1" applyAlignment="1">
      <alignment vertical="center" wrapText="1"/>
    </xf>
    <xf numFmtId="0" fontId="3" fillId="0" borderId="43" xfId="0" applyFont="1" applyFill="1" applyBorder="1" applyAlignment="1">
      <alignment vertical="center" wrapText="1"/>
    </xf>
    <xf numFmtId="0" fontId="3" fillId="0" borderId="44" xfId="0" applyFont="1" applyFill="1" applyBorder="1" applyAlignment="1">
      <alignment vertical="center" wrapText="1"/>
    </xf>
    <xf numFmtId="0" fontId="3" fillId="0" borderId="15" xfId="0" applyFont="1" applyFill="1" applyBorder="1" applyAlignment="1">
      <alignment vertical="center" wrapText="1"/>
    </xf>
    <xf numFmtId="0" fontId="3" fillId="0" borderId="20" xfId="0" applyFont="1" applyFill="1" applyBorder="1" applyAlignment="1">
      <alignment vertical="center" wrapText="1"/>
    </xf>
    <xf numFmtId="0" fontId="3" fillId="0" borderId="23" xfId="0" applyFont="1" applyFill="1" applyBorder="1" applyAlignment="1">
      <alignment vertical="center" wrapText="1"/>
    </xf>
    <xf numFmtId="0" fontId="3" fillId="0" borderId="3" xfId="0" applyFont="1" applyFill="1" applyBorder="1" applyAlignment="1">
      <alignment horizontal="center" vertical="center" justifyLastLine="1"/>
    </xf>
    <xf numFmtId="0" fontId="3" fillId="0" borderId="5" xfId="0" applyFont="1" applyFill="1" applyBorder="1" applyAlignment="1">
      <alignment horizontal="center" vertical="center" justifyLastLine="1"/>
    </xf>
    <xf numFmtId="0" fontId="3" fillId="0" borderId="7" xfId="0" applyFont="1" applyFill="1" applyBorder="1" applyAlignment="1">
      <alignment horizontal="center" vertical="center" justifyLastLine="1"/>
    </xf>
    <xf numFmtId="0" fontId="3" fillId="0" borderId="11" xfId="0" applyFont="1" applyFill="1" applyBorder="1" applyAlignment="1">
      <alignment horizontal="center" vertical="center" justifyLastLine="1"/>
    </xf>
    <xf numFmtId="0" fontId="3" fillId="0" borderId="0" xfId="0" applyFont="1" applyFill="1" applyBorder="1" applyAlignment="1">
      <alignment horizontal="center" vertical="center" justifyLastLine="1"/>
    </xf>
    <xf numFmtId="0" fontId="3" fillId="0" borderId="13" xfId="0" applyFont="1" applyFill="1" applyBorder="1" applyAlignment="1">
      <alignment horizontal="center" vertical="center" justifyLastLine="1"/>
    </xf>
    <xf numFmtId="0" fontId="3" fillId="0" borderId="4" xfId="0" applyFont="1" applyFill="1" applyBorder="1" applyAlignment="1">
      <alignment horizontal="center" vertical="center" justifyLastLine="1"/>
    </xf>
    <xf numFmtId="0" fontId="3" fillId="0" borderId="6" xfId="0" applyFont="1" applyFill="1" applyBorder="1" applyAlignment="1">
      <alignment horizontal="center" vertical="center" justifyLastLine="1"/>
    </xf>
    <xf numFmtId="0" fontId="3" fillId="0" borderId="8" xfId="0" applyFont="1" applyFill="1" applyBorder="1" applyAlignment="1">
      <alignment horizontal="center" vertical="center" justifyLastLine="1"/>
    </xf>
    <xf numFmtId="0" fontId="3" fillId="0" borderId="11" xfId="0" applyFont="1" applyFill="1" applyBorder="1" applyAlignment="1">
      <alignment horizontal="center" vertical="center" shrinkToFit="1"/>
    </xf>
    <xf numFmtId="0" fontId="3" fillId="0" borderId="0" xfId="0" applyFont="1" applyFill="1" applyBorder="1" applyAlignment="1">
      <alignment horizontal="center" vertical="center" shrinkToFit="1"/>
    </xf>
    <xf numFmtId="0" fontId="3" fillId="0" borderId="13" xfId="0" applyFont="1" applyFill="1" applyBorder="1" applyAlignment="1">
      <alignment horizontal="center" vertical="center" shrinkToFit="1"/>
    </xf>
    <xf numFmtId="196" fontId="3" fillId="0" borderId="3" xfId="0" applyNumberFormat="1" applyFont="1" applyFill="1" applyBorder="1" applyAlignment="1">
      <alignment horizontal="center" vertical="center"/>
    </xf>
    <xf numFmtId="196" fontId="3" fillId="0" borderId="5" xfId="0" applyNumberFormat="1" applyFont="1" applyFill="1" applyBorder="1" applyAlignment="1">
      <alignment horizontal="center" vertical="center"/>
    </xf>
    <xf numFmtId="196" fontId="3" fillId="0" borderId="7" xfId="0" applyNumberFormat="1" applyFont="1" applyFill="1" applyBorder="1" applyAlignment="1">
      <alignment horizontal="center" vertical="center"/>
    </xf>
    <xf numFmtId="196" fontId="3" fillId="0" borderId="4" xfId="0" applyNumberFormat="1" applyFont="1" applyFill="1" applyBorder="1" applyAlignment="1">
      <alignment horizontal="center" vertical="center"/>
    </xf>
    <xf numFmtId="196" fontId="3" fillId="0" borderId="6" xfId="0" applyNumberFormat="1" applyFont="1" applyFill="1" applyBorder="1" applyAlignment="1">
      <alignment horizontal="center" vertical="center"/>
    </xf>
    <xf numFmtId="196" fontId="3" fillId="0" borderId="8" xfId="0" applyNumberFormat="1" applyFont="1" applyFill="1" applyBorder="1" applyAlignment="1">
      <alignment horizontal="center" vertical="center"/>
    </xf>
    <xf numFmtId="0" fontId="5" fillId="0" borderId="3" xfId="0" applyFont="1" applyFill="1" applyBorder="1" applyAlignment="1">
      <alignment horizontal="center" vertical="center" wrapText="1"/>
    </xf>
    <xf numFmtId="0" fontId="3" fillId="0" borderId="4" xfId="0" applyFont="1" applyFill="1" applyBorder="1" applyAlignment="1">
      <alignment horizontal="right" vertical="center"/>
    </xf>
    <xf numFmtId="0" fontId="3" fillId="0" borderId="6" xfId="0" applyFont="1" applyFill="1" applyBorder="1" applyAlignment="1">
      <alignment horizontal="right" vertical="center"/>
    </xf>
    <xf numFmtId="0" fontId="3" fillId="0" borderId="8" xfId="0" applyFont="1" applyFill="1" applyBorder="1" applyAlignment="1">
      <alignment horizontal="right" vertical="center"/>
    </xf>
    <xf numFmtId="0" fontId="3" fillId="0" borderId="3" xfId="0" applyFont="1" applyFill="1" applyBorder="1" applyAlignment="1">
      <alignment horizontal="center" wrapText="1"/>
    </xf>
    <xf numFmtId="0" fontId="3" fillId="0" borderId="5" xfId="0" applyFont="1" applyFill="1" applyBorder="1" applyAlignment="1">
      <alignment horizontal="center" wrapText="1"/>
    </xf>
    <xf numFmtId="0" fontId="3" fillId="0" borderId="7" xfId="0" applyFont="1" applyFill="1" applyBorder="1" applyAlignment="1">
      <alignment horizontal="center" wrapText="1"/>
    </xf>
    <xf numFmtId="0" fontId="3" fillId="0" borderId="11" xfId="0" applyFont="1" applyFill="1" applyBorder="1" applyAlignment="1">
      <alignment horizontal="center" wrapText="1"/>
    </xf>
    <xf numFmtId="0" fontId="3" fillId="0" borderId="0" xfId="0" applyFont="1" applyFill="1" applyBorder="1" applyAlignment="1">
      <alignment horizontal="center" wrapText="1"/>
    </xf>
    <xf numFmtId="0" fontId="3" fillId="0" borderId="13" xfId="0" applyFont="1" applyFill="1" applyBorder="1" applyAlignment="1">
      <alignment horizontal="center" wrapText="1"/>
    </xf>
    <xf numFmtId="0" fontId="3" fillId="0" borderId="11" xfId="0" applyFont="1" applyFill="1" applyBorder="1" applyAlignment="1">
      <alignment horizontal="center" vertical="top" shrinkToFit="1"/>
    </xf>
    <xf numFmtId="0" fontId="3" fillId="0" borderId="0" xfId="0" applyFont="1" applyFill="1" applyBorder="1" applyAlignment="1">
      <alignment horizontal="center" vertical="top" shrinkToFit="1"/>
    </xf>
    <xf numFmtId="0" fontId="3" fillId="0" borderId="13" xfId="0" applyFont="1" applyFill="1" applyBorder="1" applyAlignment="1">
      <alignment horizontal="center" vertical="top" shrinkToFit="1"/>
    </xf>
    <xf numFmtId="0" fontId="3" fillId="0" borderId="3" xfId="0" applyFont="1" applyFill="1" applyBorder="1" applyAlignment="1">
      <alignment horizontal="center" vertical="center" wrapText="1" justifyLastLine="1"/>
    </xf>
    <xf numFmtId="0" fontId="3" fillId="0" borderId="5" xfId="0" applyFont="1" applyFill="1" applyBorder="1" applyAlignment="1">
      <alignment horizontal="center" vertical="center" wrapText="1" justifyLastLine="1"/>
    </xf>
    <xf numFmtId="0" fontId="3" fillId="0" borderId="7" xfId="0" applyFont="1" applyFill="1" applyBorder="1" applyAlignment="1">
      <alignment horizontal="center" vertical="center" wrapText="1" justifyLastLine="1"/>
    </xf>
    <xf numFmtId="0" fontId="3" fillId="0" borderId="11" xfId="0" applyFont="1" applyFill="1" applyBorder="1" applyAlignment="1">
      <alignment horizontal="center" vertical="center" wrapText="1" justifyLastLine="1"/>
    </xf>
    <xf numFmtId="0" fontId="3" fillId="0" borderId="0" xfId="0" applyFont="1" applyFill="1" applyBorder="1" applyAlignment="1">
      <alignment horizontal="center" vertical="center" wrapText="1" justifyLastLine="1"/>
    </xf>
    <xf numFmtId="0" fontId="3" fillId="0" borderId="13" xfId="0" applyFont="1" applyFill="1" applyBorder="1" applyAlignment="1">
      <alignment horizontal="center" vertical="center" wrapText="1" justifyLastLine="1"/>
    </xf>
    <xf numFmtId="0" fontId="3" fillId="0" borderId="4" xfId="0" applyFont="1" applyFill="1" applyBorder="1" applyAlignment="1">
      <alignment horizontal="center" vertical="center" wrapText="1" justifyLastLine="1"/>
    </xf>
    <xf numFmtId="0" fontId="3" fillId="0" borderId="6" xfId="0" applyFont="1" applyFill="1" applyBorder="1" applyAlignment="1">
      <alignment horizontal="center" vertical="center" wrapText="1" justifyLastLine="1"/>
    </xf>
    <xf numFmtId="0" fontId="3" fillId="0" borderId="8" xfId="0" applyFont="1" applyFill="1" applyBorder="1" applyAlignment="1">
      <alignment horizontal="center" vertical="center" wrapText="1" justifyLastLine="1"/>
    </xf>
    <xf numFmtId="0" fontId="3" fillId="0" borderId="3" xfId="0" applyFont="1" applyFill="1" applyBorder="1" applyAlignment="1">
      <alignment horizontal="distributed" vertical="center" justifyLastLine="1"/>
    </xf>
    <xf numFmtId="0" fontId="3" fillId="0" borderId="5" xfId="0" applyFont="1" applyFill="1" applyBorder="1" applyAlignment="1">
      <alignment horizontal="distributed" vertical="center" justifyLastLine="1"/>
    </xf>
    <xf numFmtId="0" fontId="3" fillId="0" borderId="7" xfId="0" applyFont="1" applyFill="1" applyBorder="1" applyAlignment="1">
      <alignment horizontal="distributed" vertical="center" justifyLastLine="1"/>
    </xf>
    <xf numFmtId="0" fontId="3" fillId="0" borderId="11" xfId="0" applyFont="1" applyFill="1" applyBorder="1" applyAlignment="1">
      <alignment horizontal="distributed" vertical="center" justifyLastLine="1"/>
    </xf>
    <xf numFmtId="0" fontId="3" fillId="0" borderId="0" xfId="0" applyFont="1" applyFill="1" applyBorder="1" applyAlignment="1">
      <alignment horizontal="distributed" vertical="center" justifyLastLine="1"/>
    </xf>
    <xf numFmtId="0" fontId="3" fillId="0" borderId="13" xfId="0" applyFont="1" applyFill="1" applyBorder="1" applyAlignment="1">
      <alignment horizontal="distributed" vertical="center" justifyLastLine="1"/>
    </xf>
    <xf numFmtId="0" fontId="3" fillId="0" borderId="4" xfId="0" applyFont="1" applyFill="1" applyBorder="1" applyAlignment="1">
      <alignment horizontal="distributed" vertical="center" justifyLastLine="1"/>
    </xf>
    <xf numFmtId="0" fontId="3" fillId="0" borderId="6" xfId="0" applyFont="1" applyFill="1" applyBorder="1" applyAlignment="1">
      <alignment horizontal="distributed" vertical="center" justifyLastLine="1"/>
    </xf>
    <xf numFmtId="0" fontId="3" fillId="0" borderId="8" xfId="0" applyFont="1" applyFill="1" applyBorder="1" applyAlignment="1">
      <alignment horizontal="distributed" vertical="center" justifyLastLine="1"/>
    </xf>
    <xf numFmtId="0" fontId="3" fillId="0" borderId="9" xfId="0" applyFont="1" applyFill="1" applyBorder="1" applyAlignment="1">
      <alignment horizontal="center" vertical="center"/>
    </xf>
    <xf numFmtId="0" fontId="3" fillId="0" borderId="12" xfId="0" applyFont="1" applyFill="1" applyBorder="1" applyAlignment="1">
      <alignment horizontal="center" vertical="center"/>
    </xf>
    <xf numFmtId="0" fontId="3" fillId="0" borderId="25" xfId="0" applyFont="1" applyFill="1" applyBorder="1" applyAlignment="1">
      <alignment horizontal="center" vertical="center"/>
    </xf>
    <xf numFmtId="177" fontId="22" fillId="0" borderId="9" xfId="0" applyNumberFormat="1" applyFont="1" applyFill="1" applyBorder="1" applyAlignment="1">
      <alignment horizontal="center" vertical="center" shrinkToFit="1"/>
    </xf>
    <xf numFmtId="177" fontId="22" fillId="0" borderId="12" xfId="0" applyNumberFormat="1" applyFont="1" applyFill="1" applyBorder="1" applyAlignment="1">
      <alignment horizontal="center" vertical="center" shrinkToFit="1"/>
    </xf>
    <xf numFmtId="177" fontId="22" fillId="0" borderId="25" xfId="0" applyNumberFormat="1" applyFont="1" applyFill="1" applyBorder="1" applyAlignment="1">
      <alignment horizontal="center" vertical="center" shrinkToFit="1"/>
    </xf>
    <xf numFmtId="176" fontId="22" fillId="0" borderId="9" xfId="0" applyNumberFormat="1" applyFont="1" applyFill="1" applyBorder="1" applyAlignment="1">
      <alignment horizontal="center" vertical="center" shrinkToFit="1"/>
    </xf>
    <xf numFmtId="176" fontId="22" fillId="0" borderId="12" xfId="0" applyNumberFormat="1" applyFont="1" applyFill="1" applyBorder="1" applyAlignment="1">
      <alignment horizontal="center" vertical="center" shrinkToFit="1"/>
    </xf>
    <xf numFmtId="176" fontId="22" fillId="0" borderId="25" xfId="0" applyNumberFormat="1" applyFont="1" applyFill="1" applyBorder="1" applyAlignment="1">
      <alignment horizontal="center" vertical="center" shrinkToFit="1"/>
    </xf>
    <xf numFmtId="0" fontId="22" fillId="0" borderId="9" xfId="0" applyFont="1" applyFill="1" applyBorder="1" applyAlignment="1">
      <alignment horizontal="center" vertical="center" shrinkToFit="1"/>
    </xf>
    <xf numFmtId="0" fontId="22" fillId="0" borderId="12" xfId="0" applyFont="1" applyFill="1" applyBorder="1" applyAlignment="1">
      <alignment horizontal="center" vertical="center" shrinkToFit="1"/>
    </xf>
    <xf numFmtId="0" fontId="22" fillId="0" borderId="25" xfId="0" applyFont="1" applyFill="1" applyBorder="1" applyAlignment="1">
      <alignment horizontal="center" vertical="center" shrinkToFit="1"/>
    </xf>
    <xf numFmtId="0" fontId="3" fillId="0" borderId="31" xfId="0" applyFont="1" applyFill="1" applyBorder="1" applyAlignment="1">
      <alignment vertical="center"/>
    </xf>
    <xf numFmtId="0" fontId="3" fillId="0" borderId="33" xfId="0" applyFont="1" applyFill="1" applyBorder="1" applyAlignment="1">
      <alignment vertical="center"/>
    </xf>
    <xf numFmtId="0" fontId="3" fillId="0" borderId="35" xfId="0" applyFont="1" applyFill="1" applyBorder="1" applyAlignment="1">
      <alignment vertical="center"/>
    </xf>
    <xf numFmtId="177" fontId="22" fillId="0" borderId="31" xfId="0" applyNumberFormat="1" applyFont="1" applyFill="1" applyBorder="1" applyAlignment="1">
      <alignment horizontal="center" vertical="center" shrinkToFit="1"/>
    </xf>
    <xf numFmtId="177" fontId="22" fillId="0" borderId="33" xfId="0" applyNumberFormat="1" applyFont="1" applyFill="1" applyBorder="1" applyAlignment="1">
      <alignment horizontal="center" vertical="center" shrinkToFit="1"/>
    </xf>
    <xf numFmtId="177" fontId="22" fillId="0" borderId="35" xfId="0" applyNumberFormat="1" applyFont="1" applyFill="1" applyBorder="1" applyAlignment="1">
      <alignment horizontal="center" vertical="center" shrinkToFit="1"/>
    </xf>
    <xf numFmtId="176" fontId="22" fillId="0" borderId="31" xfId="0" applyNumberFormat="1" applyFont="1" applyFill="1" applyBorder="1" applyAlignment="1">
      <alignment horizontal="center" vertical="center" shrinkToFit="1"/>
    </xf>
    <xf numFmtId="176" fontId="22" fillId="0" borderId="33" xfId="0" applyNumberFormat="1" applyFont="1" applyFill="1" applyBorder="1" applyAlignment="1">
      <alignment horizontal="center" vertical="center" shrinkToFit="1"/>
    </xf>
    <xf numFmtId="176" fontId="22" fillId="0" borderId="35" xfId="0" applyNumberFormat="1" applyFont="1" applyFill="1" applyBorder="1" applyAlignment="1">
      <alignment horizontal="center" vertical="center" shrinkToFit="1"/>
    </xf>
    <xf numFmtId="0" fontId="22" fillId="0" borderId="31" xfId="0" applyFont="1" applyFill="1" applyBorder="1" applyAlignment="1">
      <alignment horizontal="center" vertical="center" shrinkToFit="1"/>
    </xf>
    <xf numFmtId="0" fontId="22" fillId="0" borderId="33" xfId="0" applyFont="1" applyFill="1" applyBorder="1" applyAlignment="1">
      <alignment horizontal="center" vertical="center" shrinkToFit="1"/>
    </xf>
    <xf numFmtId="0" fontId="22" fillId="0" borderId="35" xfId="0" applyFont="1" applyFill="1" applyBorder="1" applyAlignment="1">
      <alignment horizontal="center" vertical="center" shrinkToFit="1"/>
    </xf>
    <xf numFmtId="0" fontId="22" fillId="0" borderId="6" xfId="0" applyFont="1" applyFill="1" applyBorder="1" applyAlignment="1">
      <alignment horizontal="center" vertical="center"/>
    </xf>
    <xf numFmtId="0" fontId="22" fillId="0" borderId="8" xfId="0" applyFont="1" applyFill="1" applyBorder="1" applyAlignment="1">
      <alignment horizontal="center" vertical="center"/>
    </xf>
    <xf numFmtId="0" fontId="3" fillId="0" borderId="27" xfId="0" applyFont="1" applyFill="1" applyBorder="1" applyAlignment="1">
      <alignment horizontal="center" vertical="center" wrapText="1"/>
    </xf>
    <xf numFmtId="0" fontId="3" fillId="0" borderId="18" xfId="0" applyFont="1" applyFill="1" applyBorder="1" applyAlignment="1">
      <alignment horizontal="center" vertical="center" shrinkToFit="1"/>
    </xf>
    <xf numFmtId="189" fontId="5" fillId="0" borderId="18" xfId="0" applyNumberFormat="1" applyFont="1" applyFill="1" applyBorder="1" applyAlignment="1">
      <alignment vertical="center" shrinkToFit="1"/>
    </xf>
    <xf numFmtId="0" fontId="3" fillId="0" borderId="40" xfId="0" applyFont="1" applyFill="1" applyBorder="1" applyAlignment="1">
      <alignment vertical="center"/>
    </xf>
    <xf numFmtId="0" fontId="3" fillId="0" borderId="43" xfId="0" applyFont="1" applyFill="1" applyBorder="1" applyAlignment="1">
      <alignment vertical="center"/>
    </xf>
    <xf numFmtId="0" fontId="3" fillId="0" borderId="44" xfId="0" applyFont="1" applyFill="1" applyBorder="1" applyAlignment="1">
      <alignment vertical="center"/>
    </xf>
    <xf numFmtId="0" fontId="3" fillId="0" borderId="9" xfId="0" applyFont="1" applyFill="1" applyBorder="1" applyAlignment="1">
      <alignment horizontal="distributed" vertical="center" justifyLastLine="1"/>
    </xf>
    <xf numFmtId="0" fontId="3" fillId="0" borderId="12" xfId="0" applyFont="1" applyFill="1" applyBorder="1" applyAlignment="1">
      <alignment horizontal="distributed" vertical="center" justifyLastLine="1"/>
    </xf>
    <xf numFmtId="0" fontId="3" fillId="0" borderId="25" xfId="0" applyFont="1" applyFill="1" applyBorder="1" applyAlignment="1">
      <alignment horizontal="distributed" vertical="center" justifyLastLine="1"/>
    </xf>
    <xf numFmtId="0" fontId="3" fillId="0" borderId="9" xfId="0" applyFont="1" applyFill="1" applyBorder="1" applyAlignment="1">
      <alignment horizontal="right" vertical="center"/>
    </xf>
    <xf numFmtId="0" fontId="3" fillId="0" borderId="12" xfId="0" applyFont="1" applyFill="1" applyBorder="1" applyAlignment="1">
      <alignment horizontal="right" vertical="center"/>
    </xf>
    <xf numFmtId="0" fontId="3" fillId="0" borderId="25" xfId="0" applyFont="1" applyFill="1" applyBorder="1" applyAlignment="1">
      <alignment horizontal="right" vertical="center"/>
    </xf>
    <xf numFmtId="0" fontId="3" fillId="0" borderId="27" xfId="0" applyFont="1" applyFill="1" applyBorder="1" applyAlignment="1">
      <alignment horizontal="center" vertical="center"/>
    </xf>
    <xf numFmtId="0" fontId="22" fillId="0" borderId="27" xfId="0" applyFont="1" applyFill="1" applyBorder="1" applyAlignment="1">
      <alignment horizontal="center" vertical="center" wrapText="1"/>
    </xf>
    <xf numFmtId="41" fontId="22" fillId="0" borderId="27" xfId="0" applyNumberFormat="1" applyFont="1" applyFill="1" applyBorder="1" applyAlignment="1">
      <alignment vertical="center" shrinkToFit="1"/>
    </xf>
    <xf numFmtId="195" fontId="22" fillId="0" borderId="27" xfId="0" applyNumberFormat="1" applyFont="1" applyFill="1" applyBorder="1" applyAlignment="1">
      <alignment vertical="center" shrinkToFit="1"/>
    </xf>
    <xf numFmtId="195" fontId="22" fillId="0" borderId="27" xfId="0" applyNumberFormat="1" applyFont="1" applyFill="1" applyBorder="1" applyAlignment="1">
      <alignment horizontal="right" vertical="center" shrinkToFit="1"/>
    </xf>
    <xf numFmtId="233" fontId="22" fillId="0" borderId="27" xfId="0" applyNumberFormat="1" applyFont="1" applyFill="1" applyBorder="1" applyAlignment="1">
      <alignment vertical="center" shrinkToFit="1"/>
    </xf>
    <xf numFmtId="178" fontId="22" fillId="0" borderId="27" xfId="0" applyNumberFormat="1" applyFont="1" applyFill="1" applyBorder="1" applyAlignment="1">
      <alignment vertical="center" shrinkToFit="1"/>
    </xf>
    <xf numFmtId="233" fontId="22" fillId="0" borderId="211" xfId="0" applyNumberFormat="1" applyFont="1" applyFill="1" applyBorder="1" applyAlignment="1">
      <alignment horizontal="center" vertical="center" shrinkToFit="1"/>
    </xf>
    <xf numFmtId="233" fontId="22" fillId="0" borderId="201" xfId="0" applyNumberFormat="1" applyFont="1" applyFill="1" applyBorder="1" applyAlignment="1">
      <alignment horizontal="center" vertical="center" shrinkToFit="1"/>
    </xf>
    <xf numFmtId="233" fontId="22" fillId="0" borderId="212" xfId="0" applyNumberFormat="1" applyFont="1" applyFill="1" applyBorder="1" applyAlignment="1">
      <alignment horizontal="center" vertical="center" shrinkToFit="1"/>
    </xf>
    <xf numFmtId="0" fontId="22" fillId="0" borderId="17" xfId="0" applyFont="1" applyFill="1" applyBorder="1" applyAlignment="1">
      <alignment horizontal="center" vertical="center" shrinkToFit="1"/>
    </xf>
    <xf numFmtId="191" fontId="22" fillId="0" borderId="17" xfId="0" applyNumberFormat="1" applyFont="1" applyFill="1" applyBorder="1" applyAlignment="1">
      <alignment vertical="center" shrinkToFit="1"/>
    </xf>
    <xf numFmtId="0" fontId="22" fillId="0" borderId="18" xfId="0" applyFont="1" applyFill="1" applyBorder="1" applyAlignment="1">
      <alignment horizontal="center" vertical="center" shrinkToFit="1"/>
    </xf>
    <xf numFmtId="191" fontId="22" fillId="0" borderId="18" xfId="0" applyNumberFormat="1" applyFont="1" applyFill="1" applyBorder="1" applyAlignment="1">
      <alignment vertical="center" shrinkToFit="1"/>
    </xf>
    <xf numFmtId="195" fontId="22" fillId="0" borderId="18" xfId="0" applyNumberFormat="1" applyFont="1" applyFill="1" applyBorder="1" applyAlignment="1">
      <alignment vertical="center" shrinkToFit="1"/>
    </xf>
    <xf numFmtId="182" fontId="22" fillId="0" borderId="18" xfId="0" applyNumberFormat="1" applyFont="1" applyFill="1" applyBorder="1" applyAlignment="1">
      <alignment vertical="center" shrinkToFit="1"/>
    </xf>
    <xf numFmtId="41" fontId="22" fillId="0" borderId="30" xfId="0" quotePrefix="1" applyNumberFormat="1" applyFont="1" applyFill="1" applyBorder="1" applyAlignment="1">
      <alignment horizontal="right" vertical="center" shrinkToFit="1"/>
    </xf>
    <xf numFmtId="41" fontId="22" fillId="0" borderId="32" xfId="0" quotePrefix="1" applyNumberFormat="1" applyFont="1" applyFill="1" applyBorder="1" applyAlignment="1">
      <alignment horizontal="right" vertical="center" shrinkToFit="1"/>
    </xf>
    <xf numFmtId="0" fontId="3" fillId="0" borderId="18" xfId="0" applyFont="1" applyFill="1" applyBorder="1" applyAlignment="1">
      <alignment horizontal="center" vertical="center" wrapText="1"/>
    </xf>
    <xf numFmtId="194" fontId="22" fillId="0" borderId="31" xfId="0" quotePrefix="1" applyNumberFormat="1" applyFont="1" applyFill="1" applyBorder="1" applyAlignment="1">
      <alignment horizontal="right" vertical="center" wrapText="1"/>
    </xf>
    <xf numFmtId="194" fontId="22" fillId="0" borderId="33" xfId="0" quotePrefix="1" applyNumberFormat="1" applyFont="1" applyFill="1" applyBorder="1" applyAlignment="1">
      <alignment horizontal="right" vertical="center" wrapText="1"/>
    </xf>
    <xf numFmtId="41" fontId="22" fillId="0" borderId="31" xfId="0" quotePrefix="1" applyNumberFormat="1" applyFont="1" applyFill="1" applyBorder="1" applyAlignment="1">
      <alignment horizontal="center" vertical="center" shrinkToFit="1"/>
    </xf>
    <xf numFmtId="41" fontId="22" fillId="0" borderId="33" xfId="0" quotePrefix="1" applyNumberFormat="1" applyFont="1" applyFill="1" applyBorder="1" applyAlignment="1">
      <alignment horizontal="center" vertical="center" shrinkToFit="1"/>
    </xf>
    <xf numFmtId="0" fontId="3" fillId="0" borderId="26" xfId="0" applyFont="1" applyFill="1" applyBorder="1" applyAlignment="1">
      <alignment horizontal="center" vertical="center" wrapText="1"/>
    </xf>
    <xf numFmtId="187" fontId="22" fillId="0" borderId="30" xfId="0" quotePrefix="1" applyNumberFormat="1" applyFont="1" applyFill="1" applyBorder="1" applyAlignment="1">
      <alignment horizontal="right" vertical="center" wrapText="1"/>
    </xf>
    <xf numFmtId="187" fontId="22" fillId="0" borderId="32" xfId="0" quotePrefix="1" applyNumberFormat="1" applyFont="1" applyFill="1" applyBorder="1" applyAlignment="1">
      <alignment horizontal="right" vertical="center" wrapText="1"/>
    </xf>
    <xf numFmtId="178" fontId="3" fillId="0" borderId="16" xfId="0" quotePrefix="1" applyNumberFormat="1" applyFont="1" applyFill="1" applyBorder="1" applyAlignment="1">
      <alignment horizontal="center" vertical="center" shrinkToFit="1"/>
    </xf>
    <xf numFmtId="178" fontId="3" fillId="0" borderId="21" xfId="0" quotePrefix="1" applyNumberFormat="1" applyFont="1" applyFill="1" applyBorder="1" applyAlignment="1">
      <alignment horizontal="center" vertical="center" shrinkToFit="1"/>
    </xf>
    <xf numFmtId="0" fontId="3" fillId="0" borderId="17" xfId="0" applyFont="1" applyFill="1" applyBorder="1" applyAlignment="1">
      <alignment horizontal="center" vertical="center" wrapText="1"/>
    </xf>
    <xf numFmtId="193" fontId="22" fillId="0" borderId="30" xfId="0" quotePrefix="1" applyNumberFormat="1" applyFont="1" applyFill="1" applyBorder="1" applyAlignment="1">
      <alignment vertical="center" wrapText="1"/>
    </xf>
    <xf numFmtId="193" fontId="22" fillId="0" borderId="32" xfId="0" quotePrefix="1" applyNumberFormat="1" applyFont="1" applyFill="1" applyBorder="1" applyAlignment="1">
      <alignment vertical="center" wrapText="1"/>
    </xf>
    <xf numFmtId="41" fontId="3" fillId="0" borderId="30" xfId="0" quotePrefix="1" applyNumberFormat="1" applyFont="1" applyFill="1" applyBorder="1" applyAlignment="1">
      <alignment horizontal="center" vertical="center" shrinkToFit="1"/>
    </xf>
    <xf numFmtId="41" fontId="3" fillId="0" borderId="32" xfId="0" quotePrefix="1" applyNumberFormat="1" applyFont="1" applyFill="1" applyBorder="1" applyAlignment="1">
      <alignment horizontal="center" vertical="center" shrinkToFit="1"/>
    </xf>
    <xf numFmtId="0" fontId="3" fillId="0" borderId="9"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25" xfId="0" applyFont="1" applyFill="1" applyBorder="1" applyAlignment="1">
      <alignment horizontal="center" vertical="center" wrapText="1"/>
    </xf>
    <xf numFmtId="184" fontId="3" fillId="0" borderId="9" xfId="0" applyNumberFormat="1" applyFont="1" applyFill="1" applyBorder="1" applyAlignment="1">
      <alignment vertical="center"/>
    </xf>
    <xf numFmtId="184" fontId="3" fillId="0" borderId="12" xfId="0" applyNumberFormat="1" applyFont="1" applyFill="1" applyBorder="1" applyAlignment="1">
      <alignment vertical="center"/>
    </xf>
    <xf numFmtId="184" fontId="3" fillId="0" borderId="25" xfId="0" applyNumberFormat="1" applyFont="1" applyFill="1" applyBorder="1" applyAlignment="1">
      <alignment vertical="center"/>
    </xf>
    <xf numFmtId="0" fontId="6" fillId="0" borderId="9"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6" fillId="0" borderId="25" xfId="0" applyFont="1" applyFill="1" applyBorder="1" applyAlignment="1">
      <alignment horizontal="center" vertical="center" wrapText="1"/>
    </xf>
    <xf numFmtId="0" fontId="5" fillId="0" borderId="3" xfId="0" applyFont="1" applyFill="1" applyBorder="1" applyAlignment="1">
      <alignment horizontal="center" vertical="center" wrapText="1" shrinkToFit="1"/>
    </xf>
    <xf numFmtId="0" fontId="5" fillId="0" borderId="5" xfId="0" applyFont="1" applyFill="1" applyBorder="1" applyAlignment="1">
      <alignment horizontal="center" vertical="center" wrapText="1" shrinkToFit="1"/>
    </xf>
    <xf numFmtId="0" fontId="5" fillId="0" borderId="7" xfId="0" applyFont="1" applyFill="1" applyBorder="1" applyAlignment="1">
      <alignment horizontal="center" vertical="center" wrapText="1" shrinkToFit="1"/>
    </xf>
    <xf numFmtId="0" fontId="5" fillId="0" borderId="11" xfId="0" applyFont="1" applyFill="1" applyBorder="1" applyAlignment="1">
      <alignment horizontal="center" vertical="center" wrapText="1" shrinkToFit="1"/>
    </xf>
    <xf numFmtId="0" fontId="5" fillId="0" borderId="0" xfId="0" applyFont="1" applyFill="1" applyBorder="1" applyAlignment="1">
      <alignment horizontal="center" vertical="center" wrapText="1" shrinkToFit="1"/>
    </xf>
    <xf numFmtId="0" fontId="5" fillId="0" borderId="13" xfId="0" applyFont="1" applyFill="1" applyBorder="1" applyAlignment="1">
      <alignment horizontal="center" vertical="center" wrapText="1" shrinkToFit="1"/>
    </xf>
    <xf numFmtId="0" fontId="5" fillId="0" borderId="4" xfId="0" applyFont="1" applyFill="1" applyBorder="1" applyAlignment="1">
      <alignment horizontal="center" vertical="center" wrapText="1" shrinkToFit="1"/>
    </xf>
    <xf numFmtId="0" fontId="5" fillId="0" borderId="6" xfId="0" applyFont="1" applyFill="1" applyBorder="1" applyAlignment="1">
      <alignment horizontal="center" vertical="center" wrapText="1" shrinkToFit="1"/>
    </xf>
    <xf numFmtId="0" fontId="5" fillId="0" borderId="8" xfId="0" applyFont="1" applyFill="1" applyBorder="1" applyAlignment="1">
      <alignment horizontal="center" vertical="center" wrapText="1" shrinkToFit="1"/>
    </xf>
    <xf numFmtId="0" fontId="0" fillId="0" borderId="19" xfId="0" applyFont="1" applyFill="1" applyBorder="1"/>
    <xf numFmtId="0" fontId="0" fillId="0" borderId="22" xfId="0" applyFont="1" applyFill="1" applyBorder="1"/>
    <xf numFmtId="0" fontId="0" fillId="0" borderId="15" xfId="0" applyFont="1" applyFill="1" applyBorder="1"/>
    <xf numFmtId="0" fontId="0" fillId="0" borderId="20" xfId="0" applyFont="1" applyFill="1" applyBorder="1"/>
    <xf numFmtId="0" fontId="0" fillId="0" borderId="23" xfId="0" applyFont="1" applyFill="1" applyBorder="1"/>
    <xf numFmtId="0" fontId="0" fillId="0" borderId="5" xfId="0" applyFont="1" applyFill="1" applyBorder="1" applyAlignment="1">
      <alignment vertical="center" shrinkToFit="1"/>
    </xf>
    <xf numFmtId="0" fontId="0" fillId="0" borderId="7" xfId="0" applyFont="1" applyFill="1" applyBorder="1" applyAlignment="1">
      <alignment vertical="center" shrinkToFit="1"/>
    </xf>
    <xf numFmtId="0" fontId="0" fillId="0" borderId="6" xfId="0" applyFont="1" applyFill="1" applyBorder="1" applyAlignment="1">
      <alignment vertical="center" shrinkToFit="1"/>
    </xf>
    <xf numFmtId="0" fontId="0" fillId="0" borderId="8" xfId="0" applyFont="1" applyFill="1" applyBorder="1" applyAlignment="1">
      <alignment vertical="center" shrinkToFit="1"/>
    </xf>
    <xf numFmtId="0" fontId="3" fillId="0" borderId="30" xfId="0" applyFont="1" applyFill="1" applyBorder="1" applyAlignment="1">
      <alignment horizontal="center" vertical="center" wrapText="1"/>
    </xf>
    <xf numFmtId="0" fontId="3" fillId="0" borderId="32" xfId="0" applyFont="1" applyFill="1" applyBorder="1" applyAlignment="1">
      <alignment horizontal="center" vertical="center" wrapText="1"/>
    </xf>
    <xf numFmtId="0" fontId="3" fillId="0" borderId="34" xfId="0" applyFont="1" applyFill="1" applyBorder="1" applyAlignment="1">
      <alignment horizontal="center" vertical="center" wrapText="1"/>
    </xf>
    <xf numFmtId="182" fontId="3" fillId="0" borderId="30" xfId="0" quotePrefix="1" applyNumberFormat="1" applyFont="1" applyFill="1" applyBorder="1" applyAlignment="1">
      <alignment vertical="center" shrinkToFit="1"/>
    </xf>
    <xf numFmtId="182" fontId="3" fillId="0" borderId="32" xfId="0" quotePrefix="1" applyNumberFormat="1" applyFont="1" applyFill="1" applyBorder="1" applyAlignment="1">
      <alignment vertical="center" shrinkToFit="1"/>
    </xf>
    <xf numFmtId="182" fontId="3" fillId="0" borderId="34" xfId="0" quotePrefix="1" applyNumberFormat="1" applyFont="1" applyFill="1" applyBorder="1" applyAlignment="1">
      <alignment vertical="center" shrinkToFit="1"/>
    </xf>
    <xf numFmtId="182" fontId="3" fillId="0" borderId="17" xfId="0" applyNumberFormat="1" applyFont="1" applyFill="1" applyBorder="1" applyAlignment="1">
      <alignment vertical="center" shrinkToFit="1"/>
    </xf>
    <xf numFmtId="197" fontId="3" fillId="0" borderId="207" xfId="4" applyNumberFormat="1" applyFont="1" applyFill="1" applyBorder="1" applyAlignment="1">
      <alignment vertical="center" wrapText="1"/>
    </xf>
    <xf numFmtId="197" fontId="3" fillId="0" borderId="203" xfId="4" applyNumberFormat="1" applyFont="1" applyFill="1" applyBorder="1" applyAlignment="1">
      <alignment vertical="center" wrapText="1"/>
    </xf>
    <xf numFmtId="197" fontId="3" fillId="0" borderId="214" xfId="4" applyNumberFormat="1" applyFont="1" applyFill="1" applyBorder="1" applyAlignment="1">
      <alignment vertical="center" wrapText="1"/>
    </xf>
    <xf numFmtId="197" fontId="3" fillId="0" borderId="4" xfId="4" applyNumberFormat="1" applyFont="1" applyFill="1" applyBorder="1" applyAlignment="1">
      <alignment vertical="center" wrapText="1"/>
    </xf>
    <xf numFmtId="197" fontId="3" fillId="0" borderId="6" xfId="4" applyNumberFormat="1" applyFont="1" applyFill="1" applyBorder="1" applyAlignment="1">
      <alignment vertical="center" wrapText="1"/>
    </xf>
    <xf numFmtId="197" fontId="3" fillId="0" borderId="8" xfId="4" applyNumberFormat="1" applyFont="1" applyFill="1" applyBorder="1" applyAlignment="1">
      <alignment vertical="center" wrapText="1"/>
    </xf>
    <xf numFmtId="0" fontId="5" fillId="0" borderId="3" xfId="0" applyFont="1" applyFill="1" applyBorder="1" applyAlignment="1">
      <alignment horizontal="center" vertical="center" shrinkToFit="1"/>
    </xf>
    <xf numFmtId="0" fontId="5" fillId="0" borderId="5" xfId="0" applyFont="1" applyFill="1" applyBorder="1" applyAlignment="1">
      <alignment horizontal="center" vertical="center" shrinkToFit="1"/>
    </xf>
    <xf numFmtId="0" fontId="5" fillId="0" borderId="7" xfId="0" applyFont="1" applyFill="1" applyBorder="1" applyAlignment="1">
      <alignment horizontal="center" vertical="center" shrinkToFit="1"/>
    </xf>
    <xf numFmtId="0" fontId="5" fillId="0" borderId="4" xfId="0" applyFont="1" applyFill="1" applyBorder="1" applyAlignment="1">
      <alignment horizontal="center" vertical="center" shrinkToFit="1"/>
    </xf>
    <xf numFmtId="0" fontId="5" fillId="0" borderId="6" xfId="0" applyFont="1" applyFill="1" applyBorder="1" applyAlignment="1">
      <alignment horizontal="center" vertical="center" shrinkToFit="1"/>
    </xf>
    <xf numFmtId="0" fontId="5" fillId="0" borderId="8" xfId="0" applyFont="1" applyFill="1" applyBorder="1" applyAlignment="1">
      <alignment horizontal="center" vertical="center" shrinkToFit="1"/>
    </xf>
    <xf numFmtId="176" fontId="3" fillId="0" borderId="207" xfId="0" applyNumberFormat="1" applyFont="1" applyFill="1" applyBorder="1" applyAlignment="1">
      <alignment vertical="center" wrapText="1"/>
    </xf>
    <xf numFmtId="176" fontId="3" fillId="0" borderId="203" xfId="0" applyNumberFormat="1" applyFont="1" applyFill="1" applyBorder="1" applyAlignment="1">
      <alignment vertical="center" wrapText="1"/>
    </xf>
    <xf numFmtId="176" fontId="3" fillId="0" borderId="214" xfId="0" applyNumberFormat="1" applyFont="1" applyFill="1" applyBorder="1" applyAlignment="1">
      <alignment vertical="center" wrapText="1"/>
    </xf>
    <xf numFmtId="176" fontId="3" fillId="0" borderId="4" xfId="0" applyNumberFormat="1" applyFont="1" applyFill="1" applyBorder="1" applyAlignment="1">
      <alignment vertical="center" wrapText="1"/>
    </xf>
    <xf numFmtId="176" fontId="3" fillId="0" borderId="6" xfId="0" applyNumberFormat="1" applyFont="1" applyFill="1" applyBorder="1" applyAlignment="1">
      <alignment vertical="center" wrapText="1"/>
    </xf>
    <xf numFmtId="176" fontId="3" fillId="0" borderId="8" xfId="0" applyNumberFormat="1" applyFont="1" applyFill="1" applyBorder="1" applyAlignment="1">
      <alignment vertical="center" wrapText="1"/>
    </xf>
    <xf numFmtId="0" fontId="5" fillId="0" borderId="3" xfId="0" applyFont="1" applyFill="1" applyBorder="1" applyAlignment="1">
      <alignment vertical="center" shrinkToFit="1"/>
    </xf>
    <xf numFmtId="0" fontId="5" fillId="0" borderId="5" xfId="0" applyFont="1" applyFill="1" applyBorder="1" applyAlignment="1">
      <alignment vertical="center" shrinkToFit="1"/>
    </xf>
    <xf numFmtId="0" fontId="5" fillId="0" borderId="7" xfId="0" applyFont="1" applyFill="1" applyBorder="1" applyAlignment="1">
      <alignment vertical="center" shrinkToFit="1"/>
    </xf>
    <xf numFmtId="0" fontId="5" fillId="0" borderId="4" xfId="0" applyFont="1" applyFill="1" applyBorder="1" applyAlignment="1">
      <alignment vertical="center" shrinkToFit="1"/>
    </xf>
    <xf numFmtId="0" fontId="5" fillId="0" borderId="6" xfId="0" applyFont="1" applyFill="1" applyBorder="1" applyAlignment="1">
      <alignment vertical="center" shrinkToFit="1"/>
    </xf>
    <xf numFmtId="0" fontId="5" fillId="0" borderId="8" xfId="0" applyFont="1" applyFill="1" applyBorder="1" applyAlignment="1">
      <alignment vertical="center" shrinkToFit="1"/>
    </xf>
    <xf numFmtId="0" fontId="5" fillId="0" borderId="5"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3" fillId="0" borderId="31" xfId="0" applyFont="1" applyFill="1" applyBorder="1" applyAlignment="1">
      <alignment horizontal="center" vertical="center"/>
    </xf>
    <xf numFmtId="0" fontId="3" fillId="0" borderId="33" xfId="0" applyFont="1" applyFill="1" applyBorder="1" applyAlignment="1">
      <alignment horizontal="center" vertical="center"/>
    </xf>
    <xf numFmtId="0" fontId="3" fillId="0" borderId="35" xfId="0" applyFont="1" applyFill="1" applyBorder="1" applyAlignment="1">
      <alignment horizontal="center" vertical="center"/>
    </xf>
    <xf numFmtId="177" fontId="3" fillId="0" borderId="31" xfId="0" applyNumberFormat="1" applyFont="1" applyFill="1" applyBorder="1" applyAlignment="1">
      <alignment horizontal="center" vertical="center"/>
    </xf>
    <xf numFmtId="177" fontId="3" fillId="0" borderId="33" xfId="0" applyNumberFormat="1" applyFont="1" applyFill="1" applyBorder="1" applyAlignment="1">
      <alignment horizontal="center" vertical="center"/>
    </xf>
    <xf numFmtId="177" fontId="3" fillId="0" borderId="35" xfId="0" applyNumberFormat="1" applyFont="1" applyFill="1" applyBorder="1" applyAlignment="1">
      <alignment horizontal="center" vertical="center"/>
    </xf>
    <xf numFmtId="176" fontId="3" fillId="0" borderId="31" xfId="0" applyNumberFormat="1" applyFont="1" applyFill="1" applyBorder="1" applyAlignment="1">
      <alignment horizontal="center" vertical="center"/>
    </xf>
    <xf numFmtId="176" fontId="3" fillId="0" borderId="33" xfId="0" applyNumberFormat="1" applyFont="1" applyFill="1" applyBorder="1" applyAlignment="1">
      <alignment horizontal="center" vertical="center"/>
    </xf>
    <xf numFmtId="176" fontId="3" fillId="0" borderId="35" xfId="0" applyNumberFormat="1" applyFont="1" applyFill="1" applyBorder="1" applyAlignment="1">
      <alignment horizontal="center" vertical="center"/>
    </xf>
    <xf numFmtId="0" fontId="3" fillId="0" borderId="30" xfId="0" applyFont="1" applyFill="1" applyBorder="1" applyAlignment="1">
      <alignment horizontal="center" vertical="center"/>
    </xf>
    <xf numFmtId="0" fontId="3" fillId="0" borderId="32" xfId="0" applyFont="1" applyFill="1" applyBorder="1" applyAlignment="1">
      <alignment horizontal="center" vertical="center"/>
    </xf>
    <xf numFmtId="0" fontId="3" fillId="0" borderId="34" xfId="0" applyFont="1" applyFill="1" applyBorder="1" applyAlignment="1">
      <alignment horizontal="center" vertical="center"/>
    </xf>
    <xf numFmtId="177" fontId="3" fillId="0" borderId="30" xfId="0" applyNumberFormat="1" applyFont="1" applyFill="1" applyBorder="1" applyAlignment="1">
      <alignment horizontal="center" vertical="center" shrinkToFit="1"/>
    </xf>
    <xf numFmtId="177" fontId="3" fillId="0" borderId="32" xfId="0" applyNumberFormat="1" applyFont="1" applyFill="1" applyBorder="1" applyAlignment="1">
      <alignment horizontal="center" vertical="center" shrinkToFit="1"/>
    </xf>
    <xf numFmtId="177" fontId="3" fillId="0" borderId="34" xfId="0" applyNumberFormat="1" applyFont="1" applyFill="1" applyBorder="1" applyAlignment="1">
      <alignment horizontal="center" vertical="center" shrinkToFit="1"/>
    </xf>
    <xf numFmtId="177" fontId="3" fillId="0" borderId="30" xfId="0" applyNumberFormat="1" applyFont="1" applyFill="1" applyBorder="1" applyAlignment="1">
      <alignment horizontal="center" vertical="center"/>
    </xf>
    <xf numFmtId="177" fontId="3" fillId="0" borderId="32" xfId="0" applyNumberFormat="1" applyFont="1" applyFill="1" applyBorder="1" applyAlignment="1">
      <alignment horizontal="center" vertical="center"/>
    </xf>
    <xf numFmtId="177" fontId="3" fillId="0" borderId="34" xfId="0" applyNumberFormat="1" applyFont="1" applyFill="1" applyBorder="1" applyAlignment="1">
      <alignment horizontal="center" vertical="center"/>
    </xf>
    <xf numFmtId="176" fontId="3" fillId="0" borderId="30" xfId="0" applyNumberFormat="1" applyFont="1" applyFill="1" applyBorder="1" applyAlignment="1">
      <alignment horizontal="center" vertical="center"/>
    </xf>
    <xf numFmtId="176" fontId="3" fillId="0" borderId="32" xfId="0" applyNumberFormat="1" applyFont="1" applyFill="1" applyBorder="1" applyAlignment="1">
      <alignment horizontal="center" vertical="center"/>
    </xf>
    <xf numFmtId="176" fontId="3" fillId="0" borderId="34" xfId="0" applyNumberFormat="1" applyFont="1" applyFill="1" applyBorder="1" applyAlignment="1">
      <alignment horizontal="center" vertical="center"/>
    </xf>
    <xf numFmtId="0" fontId="3" fillId="0" borderId="16" xfId="0" applyFont="1" applyFill="1" applyBorder="1" applyAlignment="1">
      <alignment horizontal="center" vertical="center"/>
    </xf>
    <xf numFmtId="0" fontId="3" fillId="0" borderId="21" xfId="0" applyFont="1" applyFill="1" applyBorder="1" applyAlignment="1">
      <alignment horizontal="center" vertical="center"/>
    </xf>
    <xf numFmtId="0" fontId="3" fillId="0" borderId="24" xfId="0" applyFont="1" applyFill="1" applyBorder="1" applyAlignment="1">
      <alignment horizontal="center" vertical="center"/>
    </xf>
    <xf numFmtId="0" fontId="22" fillId="0" borderId="21" xfId="0" applyFont="1" applyFill="1" applyBorder="1" applyAlignment="1">
      <alignment horizontal="center" vertical="center"/>
    </xf>
    <xf numFmtId="0" fontId="22" fillId="0" borderId="24" xfId="0" applyFont="1" applyFill="1" applyBorder="1" applyAlignment="1">
      <alignment horizontal="center" vertical="center"/>
    </xf>
    <xf numFmtId="177" fontId="22" fillId="0" borderId="16" xfId="0" applyNumberFormat="1" applyFont="1" applyFill="1" applyBorder="1" applyAlignment="1">
      <alignment horizontal="center" vertical="center"/>
    </xf>
    <xf numFmtId="177" fontId="22" fillId="0" borderId="21" xfId="0" applyNumberFormat="1" applyFont="1" applyFill="1" applyBorder="1" applyAlignment="1">
      <alignment horizontal="center" vertical="center"/>
    </xf>
    <xf numFmtId="177" fontId="22" fillId="0" borderId="24" xfId="0" applyNumberFormat="1" applyFont="1" applyFill="1" applyBorder="1" applyAlignment="1">
      <alignment horizontal="center" vertical="center"/>
    </xf>
    <xf numFmtId="197" fontId="22" fillId="0" borderId="16" xfId="4" applyNumberFormat="1" applyFont="1" applyFill="1" applyBorder="1" applyAlignment="1">
      <alignment horizontal="center" vertical="center"/>
    </xf>
    <xf numFmtId="197" fontId="22" fillId="0" borderId="21" xfId="4" applyNumberFormat="1" applyFont="1" applyFill="1" applyBorder="1" applyAlignment="1">
      <alignment horizontal="center" vertical="center"/>
    </xf>
    <xf numFmtId="197" fontId="22" fillId="0" borderId="24" xfId="4" applyNumberFormat="1" applyFont="1" applyFill="1" applyBorder="1" applyAlignment="1">
      <alignment horizontal="center" vertical="center"/>
    </xf>
    <xf numFmtId="177" fontId="22" fillId="0" borderId="30" xfId="0" applyNumberFormat="1" applyFont="1" applyFill="1" applyBorder="1" applyAlignment="1">
      <alignment horizontal="center" vertical="center"/>
    </xf>
    <xf numFmtId="177" fontId="22" fillId="0" borderId="32" xfId="0" applyNumberFormat="1" applyFont="1" applyFill="1" applyBorder="1" applyAlignment="1">
      <alignment horizontal="center" vertical="center"/>
    </xf>
    <xf numFmtId="177" fontId="22" fillId="0" borderId="34" xfId="0" applyNumberFormat="1" applyFont="1" applyFill="1" applyBorder="1" applyAlignment="1">
      <alignment horizontal="center" vertical="center"/>
    </xf>
    <xf numFmtId="0" fontId="3" fillId="0" borderId="9" xfId="0" applyFont="1" applyFill="1" applyBorder="1" applyAlignment="1">
      <alignment horizontal="center" vertical="center" justifyLastLine="1"/>
    </xf>
    <xf numFmtId="0" fontId="3" fillId="0" borderId="12" xfId="0" applyFont="1" applyFill="1" applyBorder="1" applyAlignment="1">
      <alignment horizontal="center" vertical="center" justifyLastLine="1"/>
    </xf>
    <xf numFmtId="0" fontId="3" fillId="0" borderId="25" xfId="0" applyFont="1" applyFill="1" applyBorder="1" applyAlignment="1">
      <alignment horizontal="center" vertical="center" justifyLastLine="1"/>
    </xf>
    <xf numFmtId="0" fontId="8" fillId="0" borderId="9" xfId="0" applyFont="1" applyFill="1" applyBorder="1" applyAlignment="1">
      <alignment horizontal="center" vertical="center"/>
    </xf>
    <xf numFmtId="0" fontId="8" fillId="0" borderId="12" xfId="0" applyFont="1" applyFill="1" applyBorder="1" applyAlignment="1">
      <alignment horizontal="center" vertical="center"/>
    </xf>
    <xf numFmtId="0" fontId="8" fillId="0" borderId="25" xfId="0" applyFont="1" applyFill="1" applyBorder="1" applyAlignment="1">
      <alignment horizontal="center" vertical="center"/>
    </xf>
    <xf numFmtId="0" fontId="3" fillId="0" borderId="16" xfId="0" applyFont="1" applyFill="1" applyBorder="1" applyAlignment="1">
      <alignment vertical="center"/>
    </xf>
    <xf numFmtId="0" fontId="3" fillId="0" borderId="21" xfId="0" applyFont="1" applyFill="1" applyBorder="1" applyAlignment="1">
      <alignment vertical="center"/>
    </xf>
    <xf numFmtId="0" fontId="3" fillId="0" borderId="24" xfId="0" applyFont="1" applyFill="1" applyBorder="1" applyAlignment="1">
      <alignment vertical="center"/>
    </xf>
    <xf numFmtId="177" fontId="22" fillId="0" borderId="16" xfId="0" applyNumberFormat="1" applyFont="1" applyFill="1" applyBorder="1" applyAlignment="1">
      <alignment horizontal="center" vertical="center" shrinkToFit="1"/>
    </xf>
    <xf numFmtId="177" fontId="22" fillId="0" borderId="21" xfId="0" applyNumberFormat="1" applyFont="1" applyFill="1" applyBorder="1" applyAlignment="1">
      <alignment horizontal="center" vertical="center" shrinkToFit="1"/>
    </xf>
    <xf numFmtId="177" fontId="22" fillId="0" borderId="24" xfId="0" applyNumberFormat="1" applyFont="1" applyFill="1" applyBorder="1" applyAlignment="1">
      <alignment horizontal="center" vertical="center" shrinkToFit="1"/>
    </xf>
    <xf numFmtId="176" fontId="22" fillId="0" borderId="16" xfId="0" applyNumberFormat="1" applyFont="1" applyFill="1" applyBorder="1" applyAlignment="1">
      <alignment horizontal="center" vertical="center" shrinkToFit="1"/>
    </xf>
    <xf numFmtId="176" fontId="22" fillId="0" borderId="21" xfId="0" applyNumberFormat="1" applyFont="1" applyFill="1" applyBorder="1" applyAlignment="1">
      <alignment horizontal="center" vertical="center" shrinkToFit="1"/>
    </xf>
    <xf numFmtId="176" fontId="22" fillId="0" borderId="24" xfId="0" applyNumberFormat="1" applyFont="1" applyFill="1" applyBorder="1" applyAlignment="1">
      <alignment horizontal="center" vertical="center" shrinkToFit="1"/>
    </xf>
    <xf numFmtId="0" fontId="22" fillId="0" borderId="16" xfId="0" applyFont="1" applyFill="1" applyBorder="1" applyAlignment="1">
      <alignment horizontal="center" vertical="center" shrinkToFit="1"/>
    </xf>
    <xf numFmtId="0" fontId="22" fillId="0" borderId="21" xfId="0" applyFont="1" applyFill="1" applyBorder="1" applyAlignment="1">
      <alignment horizontal="center" vertical="center" shrinkToFit="1"/>
    </xf>
    <xf numFmtId="0" fontId="22" fillId="0" borderId="24" xfId="0" applyFont="1" applyFill="1" applyBorder="1" applyAlignment="1">
      <alignment horizontal="center" vertical="center" shrinkToFit="1"/>
    </xf>
    <xf numFmtId="0" fontId="3" fillId="0" borderId="30" xfId="0" applyFont="1" applyFill="1" applyBorder="1" applyAlignment="1">
      <alignment vertical="center"/>
    </xf>
    <xf numFmtId="0" fontId="3" fillId="0" borderId="32" xfId="0" applyNumberFormat="1" applyFont="1" applyFill="1" applyBorder="1" applyAlignment="1">
      <alignment vertical="center"/>
    </xf>
    <xf numFmtId="0" fontId="3" fillId="0" borderId="34" xfId="0" applyFont="1" applyFill="1" applyBorder="1" applyAlignment="1">
      <alignment vertical="center"/>
    </xf>
    <xf numFmtId="177" fontId="22" fillId="0" borderId="30" xfId="0" applyNumberFormat="1" applyFont="1" applyFill="1" applyBorder="1" applyAlignment="1">
      <alignment horizontal="center" vertical="center" shrinkToFit="1"/>
    </xf>
    <xf numFmtId="177" fontId="22" fillId="0" borderId="32" xfId="0" applyNumberFormat="1" applyFont="1" applyFill="1" applyBorder="1" applyAlignment="1">
      <alignment horizontal="center" vertical="center" shrinkToFit="1"/>
    </xf>
    <xf numFmtId="177" fontId="22" fillId="0" borderId="34" xfId="0" applyNumberFormat="1" applyFont="1" applyFill="1" applyBorder="1" applyAlignment="1">
      <alignment horizontal="center" vertical="center" shrinkToFit="1"/>
    </xf>
    <xf numFmtId="176" fontId="22" fillId="0" borderId="30" xfId="0" applyNumberFormat="1" applyFont="1" applyFill="1" applyBorder="1" applyAlignment="1">
      <alignment horizontal="center" vertical="center" shrinkToFit="1"/>
    </xf>
    <xf numFmtId="176" fontId="22" fillId="0" borderId="32" xfId="0" applyNumberFormat="1" applyFont="1" applyFill="1" applyBorder="1" applyAlignment="1">
      <alignment horizontal="center" vertical="center" shrinkToFit="1"/>
    </xf>
    <xf numFmtId="176" fontId="22" fillId="0" borderId="34" xfId="0" applyNumberFormat="1" applyFont="1" applyFill="1" applyBorder="1" applyAlignment="1">
      <alignment horizontal="center" vertical="center" shrinkToFit="1"/>
    </xf>
    <xf numFmtId="0" fontId="22" fillId="0" borderId="30" xfId="0" applyFont="1" applyFill="1" applyBorder="1" applyAlignment="1">
      <alignment horizontal="center" vertical="center" shrinkToFit="1"/>
    </xf>
    <xf numFmtId="0" fontId="22" fillId="0" borderId="32" xfId="0" applyFont="1" applyFill="1" applyBorder="1" applyAlignment="1">
      <alignment horizontal="center" vertical="center" shrinkToFit="1"/>
    </xf>
    <xf numFmtId="0" fontId="22" fillId="0" borderId="34" xfId="0" applyFont="1" applyFill="1" applyBorder="1" applyAlignment="1">
      <alignment horizontal="center" vertical="center" shrinkToFit="1"/>
    </xf>
    <xf numFmtId="0" fontId="3" fillId="0" borderId="3" xfId="0" applyFont="1" applyFill="1" applyBorder="1" applyAlignment="1">
      <alignment vertical="center"/>
    </xf>
    <xf numFmtId="0" fontId="3" fillId="0" borderId="5" xfId="0" applyFont="1" applyFill="1" applyBorder="1" applyAlignment="1">
      <alignment vertical="center"/>
    </xf>
    <xf numFmtId="0" fontId="3" fillId="0" borderId="7" xfId="0" applyFont="1" applyFill="1" applyBorder="1" applyAlignment="1">
      <alignment vertical="center"/>
    </xf>
    <xf numFmtId="177" fontId="3" fillId="0" borderId="3" xfId="0" applyNumberFormat="1" applyFont="1" applyFill="1" applyBorder="1" applyAlignment="1">
      <alignment horizontal="center" vertical="center" shrinkToFit="1"/>
    </xf>
    <xf numFmtId="177" fontId="22" fillId="0" borderId="5" xfId="0" applyNumberFormat="1" applyFont="1" applyFill="1" applyBorder="1" applyAlignment="1">
      <alignment horizontal="center" vertical="center" shrinkToFit="1"/>
    </xf>
    <xf numFmtId="177" fontId="22" fillId="0" borderId="7" xfId="0" applyNumberFormat="1" applyFont="1" applyFill="1" applyBorder="1" applyAlignment="1">
      <alignment horizontal="center" vertical="center" shrinkToFit="1"/>
    </xf>
    <xf numFmtId="176" fontId="22" fillId="0" borderId="3" xfId="0" applyNumberFormat="1" applyFont="1" applyFill="1" applyBorder="1" applyAlignment="1">
      <alignment horizontal="center" vertical="center" shrinkToFit="1"/>
    </xf>
    <xf numFmtId="176" fontId="22" fillId="0" borderId="5" xfId="0" applyNumberFormat="1" applyFont="1" applyFill="1" applyBorder="1" applyAlignment="1">
      <alignment horizontal="center" vertical="center" shrinkToFit="1"/>
    </xf>
    <xf numFmtId="176" fontId="22" fillId="0" borderId="7" xfId="0" applyNumberFormat="1" applyFont="1" applyFill="1" applyBorder="1" applyAlignment="1">
      <alignment horizontal="center" vertical="center" shrinkToFit="1"/>
    </xf>
    <xf numFmtId="177" fontId="22" fillId="0" borderId="3" xfId="0" applyNumberFormat="1" applyFont="1" applyFill="1" applyBorder="1" applyAlignment="1">
      <alignment horizontal="center" vertical="center" shrinkToFit="1"/>
    </xf>
    <xf numFmtId="0" fontId="22" fillId="0" borderId="3" xfId="0" applyFont="1" applyFill="1" applyBorder="1" applyAlignment="1">
      <alignment horizontal="center" vertical="center" shrinkToFit="1"/>
    </xf>
    <xf numFmtId="0" fontId="22" fillId="0" borderId="5" xfId="0" applyFont="1" applyFill="1" applyBorder="1" applyAlignment="1">
      <alignment horizontal="center" vertical="center" shrinkToFit="1"/>
    </xf>
    <xf numFmtId="0" fontId="22" fillId="0" borderId="7" xfId="0" applyFont="1" applyFill="1" applyBorder="1" applyAlignment="1">
      <alignment horizontal="center" vertical="center" shrinkToFit="1"/>
    </xf>
    <xf numFmtId="177" fontId="3" fillId="0" borderId="9" xfId="0" applyNumberFormat="1" applyFont="1" applyFill="1" applyBorder="1" applyAlignment="1">
      <alignment vertical="center"/>
    </xf>
    <xf numFmtId="177" fontId="3" fillId="0" borderId="12" xfId="0" applyNumberFormat="1" applyFont="1" applyFill="1" applyBorder="1" applyAlignment="1">
      <alignment vertical="center"/>
    </xf>
    <xf numFmtId="177" fontId="3" fillId="0" borderId="25" xfId="0" applyNumberFormat="1" applyFont="1" applyFill="1" applyBorder="1" applyAlignment="1">
      <alignment vertical="center"/>
    </xf>
    <xf numFmtId="176" fontId="3" fillId="0" borderId="9" xfId="0" applyNumberFormat="1" applyFont="1" applyFill="1" applyBorder="1" applyAlignment="1">
      <alignment vertical="center"/>
    </xf>
    <xf numFmtId="176" fontId="3" fillId="0" borderId="12" xfId="0" applyNumberFormat="1" applyFont="1" applyFill="1" applyBorder="1" applyAlignment="1">
      <alignment vertical="center"/>
    </xf>
    <xf numFmtId="176" fontId="3" fillId="0" borderId="25" xfId="0" applyNumberFormat="1" applyFont="1" applyFill="1" applyBorder="1" applyAlignment="1">
      <alignment vertical="center"/>
    </xf>
    <xf numFmtId="196" fontId="3" fillId="0" borderId="9" xfId="0" applyNumberFormat="1" applyFont="1" applyFill="1" applyBorder="1" applyAlignment="1">
      <alignment horizontal="center" vertical="center"/>
    </xf>
    <xf numFmtId="196" fontId="3" fillId="0" borderId="12" xfId="0" applyNumberFormat="1" applyFont="1" applyFill="1" applyBorder="1" applyAlignment="1">
      <alignment horizontal="center" vertical="center"/>
    </xf>
    <xf numFmtId="196" fontId="3" fillId="0" borderId="25" xfId="0" applyNumberFormat="1" applyFont="1" applyFill="1" applyBorder="1" applyAlignment="1">
      <alignment horizontal="center" vertical="center"/>
    </xf>
    <xf numFmtId="177" fontId="3" fillId="0" borderId="30" xfId="0" applyNumberFormat="1" applyFont="1" applyFill="1" applyBorder="1" applyAlignment="1">
      <alignment vertical="center"/>
    </xf>
    <xf numFmtId="177" fontId="3" fillId="0" borderId="32" xfId="0" applyNumberFormat="1" applyFont="1" applyFill="1" applyBorder="1" applyAlignment="1">
      <alignment vertical="center"/>
    </xf>
    <xf numFmtId="177" fontId="3" fillId="0" borderId="34" xfId="0" applyNumberFormat="1" applyFont="1" applyFill="1" applyBorder="1" applyAlignment="1">
      <alignment vertical="center"/>
    </xf>
    <xf numFmtId="177" fontId="3" fillId="0" borderId="30" xfId="0" applyNumberFormat="1" applyFont="1" applyFill="1" applyBorder="1" applyAlignment="1">
      <alignment horizontal="right" vertical="center"/>
    </xf>
    <xf numFmtId="177" fontId="3" fillId="0" borderId="32" xfId="0" applyNumberFormat="1" applyFont="1" applyFill="1" applyBorder="1" applyAlignment="1">
      <alignment horizontal="right" vertical="center"/>
    </xf>
    <xf numFmtId="177" fontId="3" fillId="0" borderId="34" xfId="0" applyNumberFormat="1" applyFont="1" applyFill="1" applyBorder="1" applyAlignment="1">
      <alignment horizontal="right" vertical="center"/>
    </xf>
    <xf numFmtId="176" fontId="3" fillId="0" borderId="30" xfId="0" applyNumberFormat="1" applyFont="1" applyFill="1" applyBorder="1" applyAlignment="1">
      <alignment vertical="center"/>
    </xf>
    <xf numFmtId="176" fontId="3" fillId="0" borderId="32" xfId="0" applyNumberFormat="1" applyFont="1" applyFill="1" applyBorder="1" applyAlignment="1">
      <alignment vertical="center"/>
    </xf>
    <xf numFmtId="176" fontId="3" fillId="0" borderId="34" xfId="0" applyNumberFormat="1" applyFont="1" applyFill="1" applyBorder="1" applyAlignment="1">
      <alignment vertical="center"/>
    </xf>
    <xf numFmtId="196" fontId="3" fillId="0" borderId="30" xfId="0" applyNumberFormat="1" applyFont="1" applyFill="1" applyBorder="1" applyAlignment="1">
      <alignment horizontal="center" vertical="center"/>
    </xf>
    <xf numFmtId="196" fontId="3" fillId="0" borderId="32" xfId="0" applyNumberFormat="1" applyFont="1" applyFill="1" applyBorder="1" applyAlignment="1">
      <alignment horizontal="center" vertical="center"/>
    </xf>
    <xf numFmtId="196" fontId="3" fillId="0" borderId="34" xfId="0" applyNumberFormat="1" applyFont="1" applyFill="1" applyBorder="1" applyAlignment="1">
      <alignment horizontal="center" vertical="center"/>
    </xf>
    <xf numFmtId="177" fontId="3" fillId="0" borderId="31" xfId="0" applyNumberFormat="1" applyFont="1" applyFill="1" applyBorder="1" applyAlignment="1">
      <alignment vertical="center"/>
    </xf>
    <xf numFmtId="177" fontId="3" fillId="0" borderId="33" xfId="0" applyNumberFormat="1" applyFont="1" applyFill="1" applyBorder="1" applyAlignment="1">
      <alignment vertical="center"/>
    </xf>
    <xf numFmtId="177" fontId="3" fillId="0" borderId="35" xfId="0" applyNumberFormat="1" applyFont="1" applyFill="1" applyBorder="1" applyAlignment="1">
      <alignment vertical="center"/>
    </xf>
    <xf numFmtId="177" fontId="3" fillId="0" borderId="31" xfId="0" applyNumberFormat="1" applyFont="1" applyFill="1" applyBorder="1" applyAlignment="1">
      <alignment horizontal="right" vertical="center"/>
    </xf>
    <xf numFmtId="177" fontId="3" fillId="0" borderId="33" xfId="0" applyNumberFormat="1" applyFont="1" applyFill="1" applyBorder="1" applyAlignment="1">
      <alignment horizontal="right" vertical="center"/>
    </xf>
    <xf numFmtId="177" fontId="3" fillId="0" borderId="35" xfId="0" applyNumberFormat="1" applyFont="1" applyFill="1" applyBorder="1" applyAlignment="1">
      <alignment horizontal="right" vertical="center"/>
    </xf>
    <xf numFmtId="176" fontId="3" fillId="0" borderId="31" xfId="0" applyNumberFormat="1" applyFont="1" applyFill="1" applyBorder="1" applyAlignment="1">
      <alignment vertical="center"/>
    </xf>
    <xf numFmtId="176" fontId="3" fillId="0" borderId="33" xfId="0" applyNumberFormat="1" applyFont="1" applyFill="1" applyBorder="1" applyAlignment="1">
      <alignment vertical="center"/>
    </xf>
    <xf numFmtId="176" fontId="3" fillId="0" borderId="35" xfId="0" applyNumberFormat="1" applyFont="1" applyFill="1" applyBorder="1" applyAlignment="1">
      <alignment vertical="center"/>
    </xf>
    <xf numFmtId="196" fontId="3" fillId="0" borderId="31" xfId="0" applyNumberFormat="1" applyFont="1" applyFill="1" applyBorder="1" applyAlignment="1">
      <alignment horizontal="center" vertical="center"/>
    </xf>
    <xf numFmtId="196" fontId="3" fillId="0" borderId="33" xfId="0" applyNumberFormat="1" applyFont="1" applyFill="1" applyBorder="1" applyAlignment="1">
      <alignment horizontal="center" vertical="center"/>
    </xf>
    <xf numFmtId="196" fontId="3" fillId="0" borderId="35" xfId="0" applyNumberFormat="1" applyFont="1" applyFill="1" applyBorder="1" applyAlignment="1">
      <alignment horizontal="center" vertical="center"/>
    </xf>
    <xf numFmtId="177" fontId="3" fillId="0" borderId="16" xfId="0" applyNumberFormat="1" applyFont="1" applyFill="1" applyBorder="1" applyAlignment="1">
      <alignment vertical="center"/>
    </xf>
    <xf numFmtId="177" fontId="3" fillId="0" borderId="21" xfId="0" applyNumberFormat="1" applyFont="1" applyFill="1" applyBorder="1" applyAlignment="1">
      <alignment vertical="center"/>
    </xf>
    <xf numFmtId="177" fontId="3" fillId="0" borderId="24" xfId="0" applyNumberFormat="1" applyFont="1" applyFill="1" applyBorder="1" applyAlignment="1">
      <alignment vertical="center"/>
    </xf>
    <xf numFmtId="176" fontId="3" fillId="0" borderId="16" xfId="0" applyNumberFormat="1" applyFont="1" applyFill="1" applyBorder="1" applyAlignment="1">
      <alignment vertical="center"/>
    </xf>
    <xf numFmtId="176" fontId="3" fillId="0" borderId="21" xfId="0" applyNumberFormat="1" applyFont="1" applyFill="1" applyBorder="1" applyAlignment="1">
      <alignment vertical="center"/>
    </xf>
    <xf numFmtId="176" fontId="3" fillId="0" borderId="24" xfId="0" applyNumberFormat="1" applyFont="1" applyFill="1" applyBorder="1" applyAlignment="1">
      <alignment vertical="center"/>
    </xf>
    <xf numFmtId="196" fontId="3" fillId="0" borderId="16" xfId="0" applyNumberFormat="1" applyFont="1" applyFill="1" applyBorder="1" applyAlignment="1">
      <alignment horizontal="center" vertical="center"/>
    </xf>
    <xf numFmtId="196" fontId="3" fillId="0" borderId="21" xfId="0" applyNumberFormat="1" applyFont="1" applyFill="1" applyBorder="1" applyAlignment="1">
      <alignment horizontal="center" vertical="center"/>
    </xf>
    <xf numFmtId="196" fontId="3" fillId="0" borderId="24" xfId="0" applyNumberFormat="1" applyFont="1" applyFill="1" applyBorder="1" applyAlignment="1">
      <alignment horizontal="center" vertical="center"/>
    </xf>
    <xf numFmtId="2" fontId="3" fillId="0" borderId="16" xfId="0" applyNumberFormat="1" applyFont="1" applyFill="1" applyBorder="1" applyAlignment="1">
      <alignment horizontal="center" vertical="center"/>
    </xf>
    <xf numFmtId="2" fontId="3" fillId="0" borderId="21" xfId="0" applyNumberFormat="1" applyFont="1" applyFill="1" applyBorder="1" applyAlignment="1">
      <alignment horizontal="center" vertical="center"/>
    </xf>
    <xf numFmtId="2" fontId="3" fillId="0" borderId="24" xfId="0" applyNumberFormat="1" applyFont="1" applyFill="1" applyBorder="1" applyAlignment="1">
      <alignment horizontal="center" vertical="center"/>
    </xf>
    <xf numFmtId="188" fontId="3" fillId="0" borderId="31" xfId="0" applyNumberFormat="1" applyFont="1" applyFill="1" applyBorder="1" applyAlignment="1">
      <alignment horizontal="center" vertical="center" shrinkToFit="1"/>
    </xf>
    <xf numFmtId="188" fontId="3" fillId="0" borderId="33" xfId="0" applyNumberFormat="1" applyFont="1" applyFill="1" applyBorder="1" applyAlignment="1">
      <alignment horizontal="center" vertical="center" shrinkToFit="1"/>
    </xf>
    <xf numFmtId="188" fontId="3" fillId="0" borderId="35" xfId="0" applyNumberFormat="1" applyFont="1" applyFill="1" applyBorder="1" applyAlignment="1">
      <alignment horizontal="center" vertical="center" shrinkToFit="1"/>
    </xf>
    <xf numFmtId="189" fontId="3" fillId="0" borderId="31" xfId="0" applyNumberFormat="1" applyFont="1" applyFill="1" applyBorder="1" applyAlignment="1">
      <alignment horizontal="center" vertical="center" shrinkToFit="1"/>
    </xf>
    <xf numFmtId="189" fontId="3" fillId="0" borderId="33" xfId="0" applyNumberFormat="1" applyFont="1" applyFill="1" applyBorder="1" applyAlignment="1">
      <alignment horizontal="center" vertical="center" shrinkToFit="1"/>
    </xf>
    <xf numFmtId="189" fontId="3" fillId="0" borderId="35" xfId="0" applyNumberFormat="1" applyFont="1" applyFill="1" applyBorder="1" applyAlignment="1">
      <alignment horizontal="center" vertical="center" shrinkToFit="1"/>
    </xf>
    <xf numFmtId="0" fontId="8" fillId="0" borderId="31" xfId="0" applyFont="1" applyFill="1" applyBorder="1" applyAlignment="1">
      <alignment horizontal="center" vertical="center"/>
    </xf>
    <xf numFmtId="0" fontId="8" fillId="0" borderId="33" xfId="0" applyFont="1" applyFill="1" applyBorder="1" applyAlignment="1">
      <alignment horizontal="center" vertical="center"/>
    </xf>
    <xf numFmtId="0" fontId="8" fillId="0" borderId="35" xfId="0" applyFont="1" applyFill="1" applyBorder="1" applyAlignment="1">
      <alignment horizontal="center" vertical="center"/>
    </xf>
    <xf numFmtId="188" fontId="3" fillId="0" borderId="9" xfId="0" applyNumberFormat="1" applyFont="1" applyFill="1" applyBorder="1" applyAlignment="1">
      <alignment vertical="center" shrinkToFit="1"/>
    </xf>
    <xf numFmtId="188" fontId="3" fillId="0" borderId="12" xfId="0" applyNumberFormat="1" applyFont="1" applyFill="1" applyBorder="1" applyAlignment="1">
      <alignment vertical="center" shrinkToFit="1"/>
    </xf>
    <xf numFmtId="188" fontId="3" fillId="0" borderId="25" xfId="0" applyNumberFormat="1" applyFont="1" applyFill="1" applyBorder="1" applyAlignment="1">
      <alignment vertical="center" shrinkToFit="1"/>
    </xf>
    <xf numFmtId="189" fontId="3" fillId="0" borderId="9" xfId="0" applyNumberFormat="1" applyFont="1" applyFill="1" applyBorder="1" applyAlignment="1">
      <alignment vertical="center" shrinkToFit="1"/>
    </xf>
    <xf numFmtId="189" fontId="3" fillId="0" borderId="12" xfId="0" applyNumberFormat="1" applyFont="1" applyFill="1" applyBorder="1" applyAlignment="1">
      <alignment vertical="center" shrinkToFit="1"/>
    </xf>
    <xf numFmtId="189" fontId="3" fillId="0" borderId="25" xfId="0" applyNumberFormat="1" applyFont="1" applyFill="1" applyBorder="1" applyAlignment="1">
      <alignment vertical="center" shrinkToFit="1"/>
    </xf>
    <xf numFmtId="0" fontId="8" fillId="0" borderId="18" xfId="0" applyFont="1" applyFill="1" applyBorder="1" applyAlignment="1">
      <alignment horizontal="center" vertical="center" wrapText="1"/>
    </xf>
    <xf numFmtId="0" fontId="3" fillId="0" borderId="28" xfId="0" applyFont="1" applyFill="1" applyBorder="1" applyAlignment="1">
      <alignment horizontal="center" vertical="center" wrapText="1"/>
    </xf>
    <xf numFmtId="188" fontId="3" fillId="0" borderId="3" xfId="0" applyNumberFormat="1" applyFont="1" applyFill="1" applyBorder="1" applyAlignment="1">
      <alignment horizontal="center" vertical="center" shrinkToFit="1"/>
    </xf>
    <xf numFmtId="188" fontId="3" fillId="0" borderId="5" xfId="0" applyNumberFormat="1" applyFont="1" applyFill="1" applyBorder="1" applyAlignment="1">
      <alignment horizontal="center" vertical="center" shrinkToFit="1"/>
    </xf>
    <xf numFmtId="188" fontId="3" fillId="0" borderId="7" xfId="0" applyNumberFormat="1" applyFont="1" applyFill="1" applyBorder="1" applyAlignment="1">
      <alignment horizontal="center" vertical="center" shrinkToFit="1"/>
    </xf>
    <xf numFmtId="189" fontId="3" fillId="0" borderId="3" xfId="0" applyNumberFormat="1" applyFont="1" applyFill="1" applyBorder="1" applyAlignment="1">
      <alignment horizontal="center" vertical="center" shrinkToFit="1"/>
    </xf>
    <xf numFmtId="189" fontId="3" fillId="0" borderId="5" xfId="0" applyNumberFormat="1" applyFont="1" applyFill="1" applyBorder="1" applyAlignment="1">
      <alignment horizontal="center" vertical="center" shrinkToFit="1"/>
    </xf>
    <xf numFmtId="189" fontId="3" fillId="0" borderId="7" xfId="0" applyNumberFormat="1" applyFont="1" applyFill="1" applyBorder="1" applyAlignment="1">
      <alignment horizontal="center" vertical="center" shrinkToFit="1"/>
    </xf>
    <xf numFmtId="184" fontId="3" fillId="0" borderId="27" xfId="0" applyNumberFormat="1" applyFont="1" applyFill="1" applyBorder="1" applyAlignment="1">
      <alignment horizontal="center" vertical="center" wrapText="1"/>
    </xf>
    <xf numFmtId="192" fontId="3" fillId="0" borderId="27" xfId="0" applyNumberFormat="1"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8" fillId="0" borderId="25"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24"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3" fillId="0" borderId="26" xfId="0" applyFont="1" applyFill="1" applyBorder="1" applyAlignment="1">
      <alignment horizontal="center" vertical="center" shrinkToFit="1"/>
    </xf>
    <xf numFmtId="0" fontId="3" fillId="0" borderId="16" xfId="0" applyFont="1" applyFill="1" applyBorder="1" applyAlignment="1">
      <alignment horizontal="center" vertical="center" shrinkToFit="1"/>
    </xf>
    <xf numFmtId="0" fontId="3" fillId="0" borderId="21" xfId="0" applyFont="1" applyFill="1" applyBorder="1" applyAlignment="1">
      <alignment horizontal="center" vertical="center" shrinkToFit="1"/>
    </xf>
    <xf numFmtId="0" fontId="3" fillId="0" borderId="24" xfId="0" applyFont="1" applyFill="1" applyBorder="1" applyAlignment="1">
      <alignment horizontal="center" vertical="center" shrinkToFit="1"/>
    </xf>
    <xf numFmtId="0" fontId="3" fillId="0" borderId="31" xfId="0" applyFont="1" applyFill="1" applyBorder="1" applyAlignment="1">
      <alignment horizontal="center" vertical="center" shrinkToFit="1"/>
    </xf>
    <xf numFmtId="0" fontId="3" fillId="0" borderId="33" xfId="0" applyFont="1" applyFill="1" applyBorder="1" applyAlignment="1">
      <alignment horizontal="center" vertical="center" shrinkToFit="1"/>
    </xf>
    <xf numFmtId="0" fontId="3" fillId="0" borderId="35" xfId="0" applyFont="1" applyFill="1" applyBorder="1" applyAlignment="1">
      <alignment horizontal="center" vertical="center" shrinkToFit="1"/>
    </xf>
    <xf numFmtId="188" fontId="5" fillId="0" borderId="18" xfId="0" applyNumberFormat="1" applyFont="1" applyFill="1" applyBorder="1" applyAlignment="1">
      <alignment vertical="center" shrinkToFit="1"/>
    </xf>
    <xf numFmtId="0" fontId="5" fillId="0" borderId="18" xfId="0" applyFont="1" applyFill="1" applyBorder="1" applyAlignment="1">
      <alignment horizontal="center" vertical="center" shrinkToFit="1"/>
    </xf>
    <xf numFmtId="0" fontId="5" fillId="0" borderId="31" xfId="0" applyFont="1" applyFill="1" applyBorder="1" applyAlignment="1">
      <alignment vertical="center" shrinkToFit="1"/>
    </xf>
    <xf numFmtId="0" fontId="5" fillId="0" borderId="33" xfId="0" applyFont="1" applyFill="1" applyBorder="1" applyAlignment="1">
      <alignment vertical="center" shrinkToFit="1"/>
    </xf>
    <xf numFmtId="0" fontId="5" fillId="0" borderId="35" xfId="0" applyFont="1" applyFill="1" applyBorder="1" applyAlignment="1">
      <alignment vertical="center" shrinkToFit="1"/>
    </xf>
    <xf numFmtId="0" fontId="5" fillId="0" borderId="18" xfId="0" applyFont="1" applyFill="1" applyBorder="1" applyAlignment="1">
      <alignment vertical="center" shrinkToFit="1"/>
    </xf>
    <xf numFmtId="189" fontId="5" fillId="0" borderId="9" xfId="0" quotePrefix="1" applyNumberFormat="1" applyFont="1" applyFill="1" applyBorder="1" applyAlignment="1">
      <alignment horizontal="center" vertical="center" wrapText="1"/>
    </xf>
    <xf numFmtId="189" fontId="5" fillId="0" borderId="12" xfId="0" applyNumberFormat="1" applyFont="1" applyFill="1" applyBorder="1" applyAlignment="1">
      <alignment horizontal="center" vertical="center" wrapText="1"/>
    </xf>
    <xf numFmtId="189" fontId="5" fillId="0" borderId="25" xfId="0" applyNumberFormat="1" applyFont="1" applyFill="1" applyBorder="1" applyAlignment="1">
      <alignment horizontal="center" vertical="center" wrapText="1"/>
    </xf>
    <xf numFmtId="188" fontId="5" fillId="0" borderId="27" xfId="0" quotePrefix="1" applyNumberFormat="1" applyFont="1" applyFill="1" applyBorder="1" applyAlignment="1">
      <alignment vertical="center" wrapText="1"/>
    </xf>
    <xf numFmtId="188" fontId="5" fillId="0" borderId="27" xfId="0" applyNumberFormat="1" applyFont="1" applyFill="1" applyBorder="1" applyAlignment="1">
      <alignment vertical="center" wrapText="1"/>
    </xf>
    <xf numFmtId="185" fontId="5" fillId="0" borderId="27" xfId="0" applyNumberFormat="1" applyFont="1" applyFill="1" applyBorder="1" applyAlignment="1">
      <alignment horizontal="center" vertical="center" wrapText="1"/>
    </xf>
    <xf numFmtId="185" fontId="5" fillId="0" borderId="9" xfId="0" applyNumberFormat="1" applyFont="1" applyFill="1" applyBorder="1" applyAlignment="1">
      <alignment vertical="center" wrapText="1"/>
    </xf>
    <xf numFmtId="185" fontId="5" fillId="0" borderId="12" xfId="0" applyNumberFormat="1" applyFont="1" applyFill="1" applyBorder="1" applyAlignment="1">
      <alignment vertical="center" wrapText="1"/>
    </xf>
    <xf numFmtId="185" fontId="5" fillId="0" borderId="25" xfId="0" applyNumberFormat="1" applyFont="1" applyFill="1" applyBorder="1" applyAlignment="1">
      <alignment vertical="center" wrapText="1"/>
    </xf>
    <xf numFmtId="185" fontId="5" fillId="0" borderId="9" xfId="0" applyNumberFormat="1" applyFont="1" applyFill="1" applyBorder="1" applyAlignment="1">
      <alignment vertical="center" shrinkToFit="1"/>
    </xf>
    <xf numFmtId="185" fontId="5" fillId="0" borderId="12" xfId="0" applyNumberFormat="1" applyFont="1" applyFill="1" applyBorder="1" applyAlignment="1">
      <alignment vertical="center" shrinkToFit="1"/>
    </xf>
    <xf numFmtId="185" fontId="5" fillId="0" borderId="25" xfId="0" applyNumberFormat="1" applyFont="1" applyFill="1" applyBorder="1" applyAlignment="1">
      <alignment vertical="center" shrinkToFit="1"/>
    </xf>
    <xf numFmtId="185" fontId="5" fillId="0" borderId="27" xfId="0" applyNumberFormat="1" applyFont="1" applyFill="1" applyBorder="1" applyAlignment="1">
      <alignment vertical="center" wrapText="1"/>
    </xf>
    <xf numFmtId="0" fontId="3" fillId="0" borderId="17" xfId="0" applyFont="1" applyFill="1" applyBorder="1" applyAlignment="1">
      <alignment horizontal="center" vertical="center" shrinkToFit="1"/>
    </xf>
    <xf numFmtId="189" fontId="5" fillId="0" borderId="17" xfId="0" applyNumberFormat="1" applyFont="1" applyFill="1" applyBorder="1" applyAlignment="1">
      <alignment vertical="center" shrinkToFit="1"/>
    </xf>
    <xf numFmtId="188" fontId="5" fillId="0" borderId="17" xfId="0" applyNumberFormat="1" applyFont="1" applyFill="1" applyBorder="1" applyAlignment="1">
      <alignment vertical="center" shrinkToFit="1"/>
    </xf>
    <xf numFmtId="0" fontId="5" fillId="0" borderId="17" xfId="0" applyFont="1" applyFill="1" applyBorder="1" applyAlignment="1">
      <alignment horizontal="center" vertical="center" shrinkToFit="1"/>
    </xf>
    <xf numFmtId="0" fontId="5" fillId="0" borderId="30" xfId="0" applyFont="1" applyFill="1" applyBorder="1" applyAlignment="1">
      <alignment vertical="center" shrinkToFit="1"/>
    </xf>
    <xf numFmtId="0" fontId="5" fillId="0" borderId="32" xfId="0" applyFont="1" applyFill="1" applyBorder="1" applyAlignment="1">
      <alignment vertical="center" shrinkToFit="1"/>
    </xf>
    <xf numFmtId="0" fontId="5" fillId="0" borderId="34" xfId="0" applyFont="1" applyFill="1" applyBorder="1" applyAlignment="1">
      <alignment vertical="center" shrinkToFit="1"/>
    </xf>
    <xf numFmtId="0" fontId="5" fillId="0" borderId="17" xfId="0" applyFont="1" applyFill="1" applyBorder="1" applyAlignment="1">
      <alignment vertical="center" shrinkToFit="1"/>
    </xf>
    <xf numFmtId="0" fontId="3" fillId="0" borderId="45" xfId="0" applyFont="1" applyFill="1" applyBorder="1" applyAlignment="1">
      <alignment horizontal="center" vertical="center" shrinkToFit="1"/>
    </xf>
    <xf numFmtId="189" fontId="5" fillId="0" borderId="46" xfId="0" applyNumberFormat="1" applyFont="1" applyFill="1" applyBorder="1" applyAlignment="1">
      <alignment vertical="center" shrinkToFit="1"/>
    </xf>
    <xf numFmtId="188" fontId="70" fillId="0" borderId="46" xfId="0" applyNumberFormat="1" applyFont="1" applyFill="1" applyBorder="1" applyAlignment="1">
      <alignment vertical="center" shrinkToFit="1"/>
    </xf>
    <xf numFmtId="0" fontId="70" fillId="0" borderId="47" xfId="0" applyFont="1" applyFill="1" applyBorder="1" applyAlignment="1">
      <alignment horizontal="center" vertical="center" shrinkToFit="1"/>
    </xf>
    <xf numFmtId="0" fontId="70" fillId="0" borderId="48" xfId="0" applyFont="1" applyFill="1" applyBorder="1" applyAlignment="1">
      <alignment horizontal="center" vertical="center" shrinkToFit="1"/>
    </xf>
    <xf numFmtId="0" fontId="70" fillId="0" borderId="49" xfId="0" applyFont="1" applyFill="1" applyBorder="1" applyAlignment="1">
      <alignment horizontal="center" vertical="center" shrinkToFit="1"/>
    </xf>
    <xf numFmtId="0" fontId="70" fillId="0" borderId="47" xfId="0" applyFont="1" applyFill="1" applyBorder="1" applyAlignment="1">
      <alignment vertical="center" shrinkToFit="1"/>
    </xf>
    <xf numFmtId="0" fontId="70" fillId="0" borderId="48" xfId="0" applyFont="1" applyFill="1" applyBorder="1" applyAlignment="1">
      <alignment vertical="center" shrinkToFit="1"/>
    </xf>
    <xf numFmtId="0" fontId="70" fillId="0" borderId="49" xfId="0" applyFont="1" applyFill="1" applyBorder="1" applyAlignment="1">
      <alignment vertical="center" shrinkToFit="1"/>
    </xf>
    <xf numFmtId="0" fontId="70" fillId="0" borderId="47" xfId="0" applyFont="1" applyFill="1" applyBorder="1" applyAlignment="1">
      <alignment vertical="top" shrinkToFit="1"/>
    </xf>
    <xf numFmtId="0" fontId="70" fillId="0" borderId="48" xfId="0" applyFont="1" applyFill="1" applyBorder="1" applyAlignment="1">
      <alignment vertical="top" shrinkToFit="1"/>
    </xf>
    <xf numFmtId="0" fontId="70" fillId="0" borderId="49" xfId="0" applyFont="1" applyFill="1" applyBorder="1" applyAlignment="1">
      <alignment vertical="top" shrinkToFit="1"/>
    </xf>
    <xf numFmtId="0" fontId="70" fillId="0" borderId="46" xfId="0" applyFont="1" applyFill="1" applyBorder="1" applyAlignment="1">
      <alignment vertical="center" shrinkToFit="1"/>
    </xf>
    <xf numFmtId="189" fontId="5" fillId="0" borderId="30" xfId="0" applyNumberFormat="1" applyFont="1" applyFill="1" applyBorder="1" applyAlignment="1">
      <alignment vertical="center" shrinkToFit="1"/>
    </xf>
    <xf numFmtId="189" fontId="5" fillId="0" borderId="32" xfId="0" applyNumberFormat="1" applyFont="1" applyFill="1" applyBorder="1" applyAlignment="1">
      <alignment vertical="center" shrinkToFit="1"/>
    </xf>
    <xf numFmtId="189" fontId="5" fillId="0" borderId="34" xfId="0" applyNumberFormat="1" applyFont="1" applyFill="1" applyBorder="1" applyAlignment="1">
      <alignment vertical="center" shrinkToFit="1"/>
    </xf>
    <xf numFmtId="189" fontId="5" fillId="0" borderId="3" xfId="0" applyNumberFormat="1" applyFont="1" applyFill="1" applyBorder="1" applyAlignment="1">
      <alignment horizontal="center" vertical="center" shrinkToFit="1"/>
    </xf>
    <xf numFmtId="189" fontId="5" fillId="0" borderId="5" xfId="0" applyNumberFormat="1" applyFont="1" applyFill="1" applyBorder="1" applyAlignment="1">
      <alignment horizontal="center" vertical="center" shrinkToFit="1"/>
    </xf>
    <xf numFmtId="189" fontId="5" fillId="0" borderId="7" xfId="0" applyNumberFormat="1" applyFont="1" applyFill="1" applyBorder="1" applyAlignment="1">
      <alignment horizontal="center" vertical="center" shrinkToFit="1"/>
    </xf>
    <xf numFmtId="188" fontId="5" fillId="0" borderId="3" xfId="0" applyNumberFormat="1" applyFont="1" applyFill="1" applyBorder="1" applyAlignment="1">
      <alignment vertical="center" shrinkToFit="1"/>
    </xf>
    <xf numFmtId="188" fontId="5" fillId="0" borderId="5" xfId="0" applyNumberFormat="1" applyFont="1" applyFill="1" applyBorder="1" applyAlignment="1">
      <alignment vertical="center" shrinkToFit="1"/>
    </xf>
    <xf numFmtId="188" fontId="5" fillId="0" borderId="7" xfId="0" applyNumberFormat="1" applyFont="1" applyFill="1" applyBorder="1" applyAlignment="1">
      <alignment vertical="center" shrinkToFit="1"/>
    </xf>
    <xf numFmtId="0" fontId="5" fillId="0" borderId="11" xfId="0" applyFont="1" applyFill="1" applyBorder="1" applyAlignment="1">
      <alignment horizontal="center" vertical="center" shrinkToFit="1"/>
    </xf>
    <xf numFmtId="0" fontId="5" fillId="0" borderId="0" xfId="0" applyFont="1" applyFill="1" applyBorder="1" applyAlignment="1">
      <alignment horizontal="center" vertical="center" shrinkToFit="1"/>
    </xf>
    <xf numFmtId="0" fontId="5" fillId="0" borderId="13" xfId="0" applyFont="1" applyFill="1" applyBorder="1" applyAlignment="1">
      <alignment horizontal="center" vertical="center" shrinkToFit="1"/>
    </xf>
    <xf numFmtId="0" fontId="5" fillId="0" borderId="11" xfId="0" applyFont="1" applyFill="1" applyBorder="1" applyAlignment="1">
      <alignment horizontal="right" vertical="center" shrinkToFit="1"/>
    </xf>
    <xf numFmtId="0" fontId="5" fillId="0" borderId="0" xfId="0" applyFont="1" applyFill="1" applyBorder="1" applyAlignment="1">
      <alignment horizontal="right" vertical="center" shrinkToFit="1"/>
    </xf>
    <xf numFmtId="0" fontId="5" fillId="0" borderId="13" xfId="0" applyFont="1" applyFill="1" applyBorder="1" applyAlignment="1">
      <alignment horizontal="right" vertical="center" shrinkToFit="1"/>
    </xf>
    <xf numFmtId="0" fontId="5" fillId="0" borderId="3" xfId="0" applyFont="1" applyFill="1" applyBorder="1" applyAlignment="1">
      <alignment vertical="top" wrapText="1" shrinkToFit="1"/>
    </xf>
    <xf numFmtId="0" fontId="5" fillId="0" borderId="5" xfId="0" applyFont="1" applyFill="1" applyBorder="1" applyAlignment="1">
      <alignment vertical="top" wrapText="1" shrinkToFit="1"/>
    </xf>
    <xf numFmtId="0" fontId="5" fillId="0" borderId="7" xfId="0" applyFont="1" applyFill="1" applyBorder="1" applyAlignment="1">
      <alignment vertical="top" wrapText="1" shrinkToFit="1"/>
    </xf>
    <xf numFmtId="185" fontId="22" fillId="0" borderId="18" xfId="0" applyNumberFormat="1" applyFont="1" applyFill="1" applyBorder="1" applyAlignment="1">
      <alignment vertical="center" shrinkToFit="1"/>
    </xf>
    <xf numFmtId="182" fontId="22" fillId="0" borderId="17" xfId="0" quotePrefix="1" applyNumberFormat="1" applyFont="1" applyFill="1" applyBorder="1" applyAlignment="1">
      <alignment vertical="center" shrinkToFit="1"/>
    </xf>
    <xf numFmtId="182" fontId="22" fillId="0" borderId="17" xfId="0" applyNumberFormat="1" applyFont="1" applyFill="1" applyBorder="1" applyAlignment="1">
      <alignment vertical="center" shrinkToFit="1"/>
    </xf>
    <xf numFmtId="195" fontId="22" fillId="0" borderId="17" xfId="0" applyNumberFormat="1" applyFont="1" applyFill="1" applyBorder="1" applyAlignment="1">
      <alignment vertical="center" shrinkToFit="1"/>
    </xf>
    <xf numFmtId="0" fontId="22" fillId="0" borderId="17" xfId="0" applyNumberFormat="1" applyFont="1" applyFill="1" applyBorder="1" applyAlignment="1">
      <alignment vertical="center" shrinkToFit="1"/>
    </xf>
    <xf numFmtId="232" fontId="22" fillId="0" borderId="17" xfId="0" applyNumberFormat="1" applyFont="1" applyFill="1" applyBorder="1" applyAlignment="1">
      <alignment vertical="center" shrinkToFit="1"/>
    </xf>
    <xf numFmtId="185" fontId="22" fillId="0" borderId="17" xfId="0" applyNumberFormat="1" applyFont="1" applyFill="1" applyBorder="1" applyAlignment="1">
      <alignment vertical="center" shrinkToFit="1"/>
    </xf>
    <xf numFmtId="232" fontId="22" fillId="0" borderId="30" xfId="0" applyNumberFormat="1" applyFont="1" applyFill="1" applyBorder="1" applyAlignment="1">
      <alignment horizontal="center" vertical="center" shrinkToFit="1"/>
    </xf>
    <xf numFmtId="232" fontId="22" fillId="0" borderId="32" xfId="0" applyNumberFormat="1" applyFont="1" applyFill="1" applyBorder="1" applyAlignment="1">
      <alignment horizontal="center" vertical="center" shrinkToFit="1"/>
    </xf>
    <xf numFmtId="232" fontId="22" fillId="0" borderId="34" xfId="0" applyNumberFormat="1" applyFont="1" applyFill="1" applyBorder="1" applyAlignment="1">
      <alignment horizontal="center" vertical="center" shrinkToFit="1"/>
    </xf>
    <xf numFmtId="231" fontId="22" fillId="0" borderId="17" xfId="0" applyNumberFormat="1" applyFont="1" applyFill="1" applyBorder="1" applyAlignment="1">
      <alignment vertical="center" shrinkToFit="1"/>
    </xf>
    <xf numFmtId="0" fontId="70" fillId="0" borderId="3" xfId="0" applyFont="1" applyFill="1" applyBorder="1" applyAlignment="1">
      <alignment horizontal="center" vertical="center" shrinkToFit="1"/>
    </xf>
    <xf numFmtId="0" fontId="70" fillId="0" borderId="5" xfId="0" applyFont="1" applyFill="1" applyBorder="1" applyAlignment="1">
      <alignment horizontal="center" vertical="center" shrinkToFit="1"/>
    </xf>
    <xf numFmtId="0" fontId="70" fillId="0" borderId="7" xfId="0" applyFont="1" applyFill="1" applyBorder="1" applyAlignment="1">
      <alignment horizontal="center" vertical="center" shrinkToFit="1"/>
    </xf>
    <xf numFmtId="191" fontId="22" fillId="0" borderId="30" xfId="0" applyNumberFormat="1" applyFont="1" applyFill="1" applyBorder="1" applyAlignment="1">
      <alignment vertical="center" shrinkToFit="1"/>
    </xf>
    <xf numFmtId="191" fontId="22" fillId="0" borderId="32" xfId="0" applyNumberFormat="1" applyFont="1" applyFill="1" applyBorder="1" applyAlignment="1">
      <alignment vertical="center" shrinkToFit="1"/>
    </xf>
    <xf numFmtId="191" fontId="22" fillId="0" borderId="34" xfId="0" applyNumberFormat="1" applyFont="1" applyFill="1" applyBorder="1" applyAlignment="1">
      <alignment vertical="center" shrinkToFit="1"/>
    </xf>
    <xf numFmtId="195" fontId="22" fillId="0" borderId="30" xfId="0" applyNumberFormat="1" applyFont="1" applyFill="1" applyBorder="1" applyAlignment="1">
      <alignment vertical="center" shrinkToFit="1"/>
    </xf>
    <xf numFmtId="195" fontId="22" fillId="0" borderId="32" xfId="0" applyNumberFormat="1" applyFont="1" applyFill="1" applyBorder="1" applyAlignment="1">
      <alignment vertical="center" shrinkToFit="1"/>
    </xf>
    <xf numFmtId="195" fontId="22" fillId="0" borderId="34" xfId="0" applyNumberFormat="1" applyFont="1" applyFill="1" applyBorder="1" applyAlignment="1">
      <alignment vertical="center" shrinkToFit="1"/>
    </xf>
    <xf numFmtId="182" fontId="22" fillId="0" borderId="30" xfId="0" applyNumberFormat="1" applyFont="1" applyFill="1" applyBorder="1" applyAlignment="1">
      <alignment vertical="center" shrinkToFit="1"/>
    </xf>
    <xf numFmtId="182" fontId="22" fillId="0" borderId="32" xfId="0" applyNumberFormat="1" applyFont="1" applyFill="1" applyBorder="1" applyAlignment="1">
      <alignment vertical="center" shrinkToFit="1"/>
    </xf>
    <xf numFmtId="182" fontId="22" fillId="0" borderId="34" xfId="0" applyNumberFormat="1" applyFont="1" applyFill="1" applyBorder="1" applyAlignment="1">
      <alignment vertical="center" shrinkToFit="1"/>
    </xf>
    <xf numFmtId="185" fontId="22" fillId="0" borderId="30" xfId="0" applyNumberFormat="1" applyFont="1" applyFill="1" applyBorder="1" applyAlignment="1">
      <alignment vertical="center" shrinkToFit="1"/>
    </xf>
    <xf numFmtId="185" fontId="22" fillId="0" borderId="32" xfId="0" applyNumberFormat="1" applyFont="1" applyFill="1" applyBorder="1" applyAlignment="1">
      <alignment vertical="center" shrinkToFit="1"/>
    </xf>
    <xf numFmtId="185" fontId="22" fillId="0" borderId="34" xfId="0" applyNumberFormat="1" applyFont="1" applyFill="1" applyBorder="1" applyAlignment="1">
      <alignment vertical="center" shrinkToFit="1"/>
    </xf>
    <xf numFmtId="191" fontId="22" fillId="0" borderId="3" xfId="0" applyNumberFormat="1" applyFont="1" applyFill="1" applyBorder="1" applyAlignment="1">
      <alignment vertical="center" shrinkToFit="1"/>
    </xf>
    <xf numFmtId="191" fontId="22" fillId="0" borderId="5" xfId="0" applyNumberFormat="1" applyFont="1" applyFill="1" applyBorder="1" applyAlignment="1">
      <alignment vertical="center" shrinkToFit="1"/>
    </xf>
    <xf numFmtId="191" fontId="22" fillId="0" borderId="7" xfId="0" applyNumberFormat="1" applyFont="1" applyFill="1" applyBorder="1" applyAlignment="1">
      <alignment vertical="center" shrinkToFit="1"/>
    </xf>
    <xf numFmtId="195" fontId="22" fillId="0" borderId="3" xfId="0" quotePrefix="1" applyNumberFormat="1" applyFont="1" applyFill="1" applyBorder="1" applyAlignment="1">
      <alignment vertical="center" shrinkToFit="1"/>
    </xf>
    <xf numFmtId="195" fontId="22" fillId="0" borderId="5" xfId="0" quotePrefix="1" applyNumberFormat="1" applyFont="1" applyFill="1" applyBorder="1" applyAlignment="1">
      <alignment vertical="center" shrinkToFit="1"/>
    </xf>
    <xf numFmtId="195" fontId="22" fillId="0" borderId="7" xfId="0" quotePrefix="1" applyNumberFormat="1" applyFont="1" applyFill="1" applyBorder="1" applyAlignment="1">
      <alignment vertical="center" shrinkToFit="1"/>
    </xf>
    <xf numFmtId="195" fontId="22" fillId="0" borderId="3" xfId="0" applyNumberFormat="1" applyFont="1" applyFill="1" applyBorder="1" applyAlignment="1">
      <alignment vertical="center" shrinkToFit="1"/>
    </xf>
    <xf numFmtId="195" fontId="22" fillId="0" borderId="5" xfId="0" applyNumberFormat="1" applyFont="1" applyFill="1" applyBorder="1" applyAlignment="1">
      <alignment vertical="center" shrinkToFit="1"/>
    </xf>
    <xf numFmtId="195" fontId="22" fillId="0" borderId="7" xfId="0" applyNumberFormat="1" applyFont="1" applyFill="1" applyBorder="1" applyAlignment="1">
      <alignment vertical="center" shrinkToFit="1"/>
    </xf>
    <xf numFmtId="191" fontId="22" fillId="0" borderId="3" xfId="0" applyNumberFormat="1" applyFont="1" applyFill="1" applyBorder="1" applyAlignment="1">
      <alignment horizontal="center" vertical="center" shrinkToFit="1"/>
    </xf>
    <xf numFmtId="191" fontId="22" fillId="0" borderId="5" xfId="0" applyNumberFormat="1" applyFont="1" applyFill="1" applyBorder="1" applyAlignment="1">
      <alignment horizontal="center" vertical="center" shrinkToFit="1"/>
    </xf>
    <xf numFmtId="191" fontId="22" fillId="0" borderId="7" xfId="0" applyNumberFormat="1" applyFont="1" applyFill="1" applyBorder="1" applyAlignment="1">
      <alignment horizontal="center" vertical="center" shrinkToFit="1"/>
    </xf>
    <xf numFmtId="185" fontId="22" fillId="0" borderId="3" xfId="0" applyNumberFormat="1" applyFont="1" applyFill="1" applyBorder="1" applyAlignment="1">
      <alignment horizontal="center" vertical="center" shrinkToFit="1"/>
    </xf>
    <xf numFmtId="185" fontId="22" fillId="0" borderId="5" xfId="0" applyNumberFormat="1" applyFont="1" applyFill="1" applyBorder="1" applyAlignment="1">
      <alignment horizontal="center" vertical="center" shrinkToFit="1"/>
    </xf>
    <xf numFmtId="185" fontId="22" fillId="0" borderId="7" xfId="0" applyNumberFormat="1" applyFont="1" applyFill="1" applyBorder="1" applyAlignment="1">
      <alignment horizontal="center" vertical="center" shrinkToFit="1"/>
    </xf>
    <xf numFmtId="182" fontId="22" fillId="0" borderId="3" xfId="0" applyNumberFormat="1" applyFont="1" applyFill="1" applyBorder="1" applyAlignment="1">
      <alignment horizontal="center" vertical="center" shrinkToFit="1"/>
    </xf>
    <xf numFmtId="182" fontId="22" fillId="0" borderId="5" xfId="0" applyNumberFormat="1" applyFont="1" applyFill="1" applyBorder="1" applyAlignment="1">
      <alignment horizontal="center" vertical="center" shrinkToFit="1"/>
    </xf>
    <xf numFmtId="182" fontId="22" fillId="0" borderId="7" xfId="0" applyNumberFormat="1" applyFont="1" applyFill="1" applyBorder="1" applyAlignment="1">
      <alignment horizontal="center" vertical="center" shrinkToFit="1"/>
    </xf>
    <xf numFmtId="177" fontId="3" fillId="0" borderId="30" xfId="0" applyNumberFormat="1" applyFont="1" applyFill="1" applyBorder="1" applyAlignment="1">
      <alignment vertical="center" wrapText="1"/>
    </xf>
    <xf numFmtId="177" fontId="3" fillId="0" borderId="32" xfId="0" applyNumberFormat="1" applyFont="1" applyFill="1" applyBorder="1" applyAlignment="1">
      <alignment vertical="center" wrapText="1"/>
    </xf>
    <xf numFmtId="0" fontId="22" fillId="0" borderId="30" xfId="0" applyNumberFormat="1" applyFont="1" applyFill="1" applyBorder="1" applyAlignment="1">
      <alignment vertical="center" wrapText="1"/>
    </xf>
    <xf numFmtId="0" fontId="22" fillId="0" borderId="32" xfId="0" applyNumberFormat="1" applyFont="1" applyFill="1" applyBorder="1" applyAlignment="1">
      <alignment vertical="center" wrapText="1"/>
    </xf>
    <xf numFmtId="177" fontId="22" fillId="0" borderId="30" xfId="0" applyNumberFormat="1" applyFont="1" applyFill="1" applyBorder="1" applyAlignment="1">
      <alignment horizontal="right" vertical="center" wrapText="1"/>
    </xf>
    <xf numFmtId="177" fontId="22" fillId="0" borderId="32" xfId="0" applyNumberFormat="1" applyFont="1" applyFill="1" applyBorder="1" applyAlignment="1">
      <alignment horizontal="right" vertical="center" wrapText="1"/>
    </xf>
    <xf numFmtId="0" fontId="3" fillId="0" borderId="10" xfId="0" applyFont="1" applyFill="1" applyBorder="1" applyAlignment="1">
      <alignment horizontal="distributed" vertical="center" wrapText="1" justifyLastLine="1"/>
    </xf>
    <xf numFmtId="0" fontId="3" fillId="0" borderId="12" xfId="0" applyFont="1" applyFill="1" applyBorder="1" applyAlignment="1">
      <alignment horizontal="distributed" vertical="center" wrapText="1" justifyLastLine="1"/>
    </xf>
    <xf numFmtId="0" fontId="3" fillId="0" borderId="29" xfId="0" applyFont="1" applyFill="1" applyBorder="1" applyAlignment="1">
      <alignment horizontal="distributed" vertical="center" wrapText="1" justifyLastLine="1"/>
    </xf>
    <xf numFmtId="194" fontId="22" fillId="0" borderId="30" xfId="0" quotePrefix="1" applyNumberFormat="1" applyFont="1" applyFill="1" applyBorder="1" applyAlignment="1">
      <alignment horizontal="right" vertical="center" wrapText="1"/>
    </xf>
    <xf numFmtId="194" fontId="22" fillId="0" borderId="32" xfId="0" quotePrefix="1" applyNumberFormat="1" applyFont="1" applyFill="1" applyBorder="1" applyAlignment="1">
      <alignment horizontal="right" vertical="center" wrapText="1"/>
    </xf>
    <xf numFmtId="190" fontId="3" fillId="0" borderId="27" xfId="0" quotePrefix="1" applyNumberFormat="1" applyFont="1" applyFill="1" applyBorder="1" applyAlignment="1">
      <alignment vertical="center" shrinkToFit="1"/>
    </xf>
    <xf numFmtId="190" fontId="3" fillId="0" borderId="27" xfId="0" applyNumberFormat="1" applyFont="1" applyFill="1" applyBorder="1" applyAlignment="1">
      <alignment vertical="center" shrinkToFit="1"/>
    </xf>
    <xf numFmtId="0" fontId="8" fillId="0" borderId="0" xfId="0" applyFont="1" applyFill="1" applyAlignment="1">
      <alignment vertical="center"/>
    </xf>
    <xf numFmtId="176" fontId="3" fillId="0" borderId="16" xfId="0" quotePrefix="1" applyNumberFormat="1" applyFont="1" applyFill="1" applyBorder="1" applyAlignment="1">
      <alignment vertical="center" wrapText="1"/>
    </xf>
    <xf numFmtId="176" fontId="3" fillId="0" borderId="21" xfId="0" quotePrefix="1" applyNumberFormat="1" applyFont="1" applyFill="1" applyBorder="1" applyAlignment="1">
      <alignment vertical="center" wrapText="1"/>
    </xf>
    <xf numFmtId="177" fontId="22" fillId="0" borderId="31" xfId="0" applyNumberFormat="1" applyFont="1" applyFill="1" applyBorder="1" applyAlignment="1">
      <alignment vertical="center" wrapText="1"/>
    </xf>
    <xf numFmtId="177" fontId="22" fillId="0" borderId="33" xfId="0" applyNumberFormat="1" applyFont="1" applyFill="1" applyBorder="1" applyAlignment="1">
      <alignment vertical="center" wrapText="1"/>
    </xf>
    <xf numFmtId="177" fontId="22" fillId="0" borderId="18" xfId="0" applyNumberFormat="1" applyFont="1" applyFill="1" applyBorder="1" applyAlignment="1">
      <alignment vertical="center" wrapText="1"/>
    </xf>
    <xf numFmtId="188" fontId="3" fillId="0" borderId="17" xfId="0" quotePrefix="1" applyNumberFormat="1" applyFont="1" applyFill="1" applyBorder="1" applyAlignment="1">
      <alignment vertical="center" shrinkToFit="1"/>
    </xf>
    <xf numFmtId="188" fontId="3" fillId="0" borderId="17" xfId="0" applyNumberFormat="1" applyFont="1" applyFill="1" applyBorder="1" applyAlignment="1">
      <alignment vertical="center" shrinkToFit="1"/>
    </xf>
    <xf numFmtId="0" fontId="5" fillId="0" borderId="17" xfId="0" applyFont="1" applyFill="1" applyBorder="1" applyAlignment="1">
      <alignment vertical="center" wrapText="1"/>
    </xf>
    <xf numFmtId="0" fontId="3" fillId="0" borderId="31" xfId="0" applyFont="1" applyFill="1" applyBorder="1" applyAlignment="1">
      <alignment horizontal="center" vertical="center" wrapText="1"/>
    </xf>
    <xf numFmtId="0" fontId="3" fillId="0" borderId="33" xfId="0" applyFont="1" applyFill="1" applyBorder="1" applyAlignment="1">
      <alignment horizontal="center" vertical="center" wrapText="1"/>
    </xf>
    <xf numFmtId="0" fontId="3" fillId="0" borderId="35" xfId="0" applyFont="1" applyFill="1" applyBorder="1" applyAlignment="1">
      <alignment horizontal="center" vertical="center" wrapText="1"/>
    </xf>
    <xf numFmtId="182" fontId="3" fillId="0" borderId="18" xfId="0" applyNumberFormat="1" applyFont="1" applyFill="1" applyBorder="1" applyAlignment="1">
      <alignment vertical="center" shrinkToFit="1"/>
    </xf>
    <xf numFmtId="188" fontId="3" fillId="0" borderId="18" xfId="0" quotePrefix="1" applyNumberFormat="1" applyFont="1" applyFill="1" applyBorder="1" applyAlignment="1">
      <alignment vertical="center" shrinkToFit="1"/>
    </xf>
    <xf numFmtId="188" fontId="3" fillId="0" borderId="18" xfId="0" applyNumberFormat="1" applyFont="1" applyFill="1" applyBorder="1" applyAlignment="1">
      <alignment vertical="center" shrinkToFit="1"/>
    </xf>
    <xf numFmtId="0" fontId="5" fillId="0" borderId="18" xfId="0" applyFont="1" applyFill="1" applyBorder="1" applyAlignment="1">
      <alignment vertical="center" wrapText="1"/>
    </xf>
    <xf numFmtId="0" fontId="3" fillId="0" borderId="16"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24" xfId="0" applyFont="1" applyFill="1" applyBorder="1" applyAlignment="1">
      <alignment horizontal="center" vertical="center" wrapText="1"/>
    </xf>
    <xf numFmtId="182" fontId="3" fillId="0" borderId="16" xfId="0" quotePrefix="1" applyNumberFormat="1" applyFont="1" applyFill="1" applyBorder="1" applyAlignment="1">
      <alignment vertical="center" shrinkToFit="1"/>
    </xf>
    <xf numFmtId="182" fontId="3" fillId="0" borderId="21" xfId="0" applyNumberFormat="1" applyFont="1" applyFill="1" applyBorder="1" applyAlignment="1">
      <alignment vertical="center" shrinkToFit="1"/>
    </xf>
    <xf numFmtId="182" fontId="3" fillId="0" borderId="24" xfId="0" applyNumberFormat="1" applyFont="1" applyFill="1" applyBorder="1" applyAlignment="1">
      <alignment vertical="center" shrinkToFit="1"/>
    </xf>
    <xf numFmtId="182" fontId="3" fillId="0" borderId="16" xfId="0" applyNumberFormat="1" applyFont="1" applyFill="1" applyBorder="1" applyAlignment="1">
      <alignment vertical="center" shrinkToFit="1"/>
    </xf>
    <xf numFmtId="182" fontId="3" fillId="0" borderId="26" xfId="0" applyNumberFormat="1" applyFont="1" applyFill="1" applyBorder="1" applyAlignment="1">
      <alignment vertical="center" shrinkToFit="1"/>
    </xf>
    <xf numFmtId="190" fontId="3" fillId="0" borderId="1" xfId="0" quotePrefix="1" applyNumberFormat="1" applyFont="1" applyFill="1" applyBorder="1" applyAlignment="1">
      <alignment vertical="center" shrinkToFit="1"/>
    </xf>
    <xf numFmtId="190" fontId="3" fillId="0" borderId="1" xfId="0" applyNumberFormat="1" applyFont="1" applyFill="1" applyBorder="1" applyAlignment="1">
      <alignment vertical="center" shrinkToFit="1"/>
    </xf>
    <xf numFmtId="41" fontId="5" fillId="0" borderId="1" xfId="0" applyNumberFormat="1" applyFont="1" applyFill="1" applyBorder="1" applyAlignment="1">
      <alignment vertical="center" shrinkToFit="1"/>
    </xf>
    <xf numFmtId="0" fontId="5" fillId="0" borderId="1" xfId="0" applyFont="1" applyFill="1" applyBorder="1" applyAlignment="1">
      <alignment vertical="center" shrinkToFit="1"/>
    </xf>
    <xf numFmtId="0" fontId="3" fillId="0" borderId="9" xfId="0" applyFont="1" applyFill="1" applyBorder="1" applyAlignment="1">
      <alignment horizontal="distributed" vertical="center" wrapText="1" justifyLastLine="1"/>
    </xf>
    <xf numFmtId="0" fontId="3" fillId="0" borderId="25" xfId="0" applyFont="1" applyFill="1" applyBorder="1" applyAlignment="1">
      <alignment horizontal="distributed" vertical="center" wrapText="1" justifyLastLine="1"/>
    </xf>
    <xf numFmtId="176" fontId="3" fillId="0" borderId="27" xfId="0" applyNumberFormat="1" applyFont="1" applyFill="1" applyBorder="1" applyAlignment="1">
      <alignment vertical="center"/>
    </xf>
    <xf numFmtId="184" fontId="3" fillId="0" borderId="9" xfId="0" quotePrefix="1" applyNumberFormat="1" applyFont="1" applyFill="1" applyBorder="1" applyAlignment="1">
      <alignment vertical="center"/>
    </xf>
    <xf numFmtId="184" fontId="3" fillId="0" borderId="12" xfId="0" quotePrefix="1" applyNumberFormat="1" applyFont="1" applyFill="1" applyBorder="1" applyAlignment="1">
      <alignment vertical="center"/>
    </xf>
    <xf numFmtId="184" fontId="3" fillId="0" borderId="25" xfId="0" quotePrefix="1" applyNumberFormat="1" applyFont="1" applyFill="1" applyBorder="1" applyAlignment="1">
      <alignment vertical="center"/>
    </xf>
    <xf numFmtId="184" fontId="3" fillId="0" borderId="9" xfId="0" applyNumberFormat="1" applyFont="1" applyFill="1" applyBorder="1" applyAlignment="1">
      <alignment horizontal="center" vertical="center" wrapText="1"/>
    </xf>
    <xf numFmtId="184" fontId="3" fillId="0" borderId="12" xfId="0" applyNumberFormat="1" applyFont="1" applyFill="1" applyBorder="1" applyAlignment="1">
      <alignment horizontal="center" vertical="center" wrapText="1"/>
    </xf>
    <xf numFmtId="184" fontId="3" fillId="0" borderId="25" xfId="0" applyNumberFormat="1" applyFont="1" applyFill="1" applyBorder="1" applyAlignment="1">
      <alignment horizontal="center" vertical="center" wrapText="1"/>
    </xf>
    <xf numFmtId="184" fontId="3" fillId="0" borderId="27" xfId="0" quotePrefix="1" applyNumberFormat="1" applyFont="1" applyFill="1" applyBorder="1" applyAlignment="1">
      <alignment vertical="center"/>
    </xf>
    <xf numFmtId="184" fontId="3" fillId="0" borderId="27" xfId="0" applyNumberFormat="1" applyFont="1" applyFill="1" applyBorder="1" applyAlignment="1">
      <alignment vertical="center"/>
    </xf>
    <xf numFmtId="176" fontId="3" fillId="0" borderId="18" xfId="0" applyNumberFormat="1" applyFont="1" applyFill="1" applyBorder="1" applyAlignment="1">
      <alignment horizontal="center" vertical="center"/>
    </xf>
    <xf numFmtId="0" fontId="3" fillId="0" borderId="1" xfId="0" applyFont="1" applyFill="1" applyBorder="1" applyAlignment="1">
      <alignment horizontal="center" vertical="center" wrapText="1"/>
    </xf>
    <xf numFmtId="0" fontId="3" fillId="0" borderId="36"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0" fillId="0" borderId="5" xfId="0" applyFont="1" applyFill="1" applyBorder="1"/>
    <xf numFmtId="0" fontId="0" fillId="0" borderId="7" xfId="0" applyFont="1" applyFill="1" applyBorder="1"/>
    <xf numFmtId="0" fontId="0" fillId="0" borderId="4" xfId="0" applyFont="1" applyFill="1" applyBorder="1"/>
    <xf numFmtId="0" fontId="0" fillId="0" borderId="6" xfId="0" applyFont="1" applyFill="1" applyBorder="1"/>
    <xf numFmtId="0" fontId="0" fillId="0" borderId="8" xfId="0" applyFont="1" applyFill="1" applyBorder="1"/>
    <xf numFmtId="0" fontId="3" fillId="0" borderId="26" xfId="0" applyFont="1" applyFill="1" applyBorder="1" applyAlignment="1">
      <alignment horizontal="center" vertical="center"/>
    </xf>
    <xf numFmtId="176" fontId="3" fillId="0" borderId="26" xfId="0" applyNumberFormat="1" applyFont="1" applyFill="1" applyBorder="1" applyAlignment="1">
      <alignment horizontal="center" vertical="center"/>
    </xf>
    <xf numFmtId="176" fontId="3" fillId="0" borderId="16" xfId="0" applyNumberFormat="1" applyFont="1" applyFill="1" applyBorder="1" applyAlignment="1">
      <alignment horizontal="center" vertical="center"/>
    </xf>
    <xf numFmtId="176" fontId="3" fillId="0" borderId="21" xfId="0" applyNumberFormat="1" applyFont="1" applyFill="1" applyBorder="1" applyAlignment="1">
      <alignment horizontal="center" vertical="center"/>
    </xf>
    <xf numFmtId="176" fontId="3" fillId="0" borderId="24" xfId="0" applyNumberFormat="1" applyFont="1" applyFill="1" applyBorder="1" applyAlignment="1">
      <alignment horizontal="center" vertical="center"/>
    </xf>
    <xf numFmtId="0" fontId="6" fillId="0" borderId="3"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3" fillId="0" borderId="18" xfId="0" applyFont="1" applyFill="1" applyBorder="1" applyAlignment="1">
      <alignment horizontal="center" vertical="center"/>
    </xf>
    <xf numFmtId="182" fontId="3" fillId="0" borderId="30" xfId="0" applyNumberFormat="1" applyFont="1" applyFill="1" applyBorder="1" applyAlignment="1">
      <alignment horizontal="center" vertical="center"/>
    </xf>
    <xf numFmtId="182" fontId="3" fillId="0" borderId="32" xfId="0" applyNumberFormat="1" applyFont="1" applyFill="1" applyBorder="1" applyAlignment="1">
      <alignment horizontal="center" vertical="center"/>
    </xf>
    <xf numFmtId="182" fontId="3" fillId="0" borderId="34" xfId="0" applyNumberFormat="1" applyFont="1" applyFill="1" applyBorder="1" applyAlignment="1">
      <alignment horizontal="center" vertical="center"/>
    </xf>
    <xf numFmtId="182" fontId="3" fillId="0" borderId="17" xfId="0" applyNumberFormat="1" applyFont="1" applyFill="1" applyBorder="1" applyAlignment="1">
      <alignment horizontal="center" vertical="center"/>
    </xf>
    <xf numFmtId="182" fontId="3" fillId="0" borderId="30" xfId="0" applyNumberFormat="1" applyFont="1" applyFill="1" applyBorder="1" applyAlignment="1">
      <alignment horizontal="center" vertical="center" shrinkToFit="1"/>
    </xf>
    <xf numFmtId="182" fontId="3" fillId="0" borderId="32" xfId="0" applyNumberFormat="1" applyFont="1" applyFill="1" applyBorder="1" applyAlignment="1">
      <alignment horizontal="center" vertical="center" shrinkToFit="1"/>
    </xf>
    <xf numFmtId="182" fontId="3" fillId="0" borderId="34" xfId="0" applyNumberFormat="1" applyFont="1" applyFill="1" applyBorder="1" applyAlignment="1">
      <alignment horizontal="center" vertical="center" shrinkToFit="1"/>
    </xf>
    <xf numFmtId="182" fontId="3" fillId="0" borderId="17" xfId="0" applyNumberFormat="1" applyFont="1" applyFill="1" applyBorder="1" applyAlignment="1">
      <alignment horizontal="center" vertical="center" shrinkToFit="1"/>
    </xf>
    <xf numFmtId="182" fontId="3" fillId="0" borderId="31" xfId="0" applyNumberFormat="1" applyFont="1" applyFill="1" applyBorder="1" applyAlignment="1">
      <alignment vertical="center"/>
    </xf>
    <xf numFmtId="182" fontId="3" fillId="0" borderId="33" xfId="0" applyNumberFormat="1" applyFont="1" applyFill="1" applyBorder="1" applyAlignment="1">
      <alignment vertical="center"/>
    </xf>
    <xf numFmtId="182" fontId="3" fillId="0" borderId="35" xfId="0" applyNumberFormat="1" applyFont="1" applyFill="1" applyBorder="1" applyAlignment="1">
      <alignment vertical="center"/>
    </xf>
    <xf numFmtId="182" fontId="3" fillId="0" borderId="46" xfId="0" quotePrefix="1" applyNumberFormat="1" applyFont="1" applyFill="1" applyBorder="1" applyAlignment="1">
      <alignment vertical="center"/>
    </xf>
    <xf numFmtId="182" fontId="3" fillId="0" borderId="46" xfId="0" applyNumberFormat="1" applyFont="1" applyFill="1" applyBorder="1" applyAlignment="1">
      <alignment vertical="center"/>
    </xf>
    <xf numFmtId="182" fontId="3" fillId="0" borderId="17" xfId="0" applyNumberFormat="1" applyFont="1" applyFill="1" applyBorder="1" applyAlignment="1">
      <alignment vertical="center"/>
    </xf>
    <xf numFmtId="182" fontId="6" fillId="0" borderId="9" xfId="0" applyNumberFormat="1" applyFont="1" applyFill="1" applyBorder="1" applyAlignment="1">
      <alignment vertical="center"/>
    </xf>
    <xf numFmtId="182" fontId="6" fillId="0" borderId="12" xfId="0" applyNumberFormat="1" applyFont="1" applyFill="1" applyBorder="1" applyAlignment="1">
      <alignment vertical="center"/>
    </xf>
    <xf numFmtId="182" fontId="6" fillId="0" borderId="25" xfId="0" applyNumberFormat="1" applyFont="1" applyFill="1" applyBorder="1" applyAlignment="1">
      <alignment vertical="center"/>
    </xf>
    <xf numFmtId="182" fontId="3" fillId="0" borderId="27" xfId="0" applyNumberFormat="1" applyFont="1" applyFill="1" applyBorder="1" applyAlignment="1">
      <alignment vertical="center"/>
    </xf>
    <xf numFmtId="182" fontId="3" fillId="0" borderId="9" xfId="0" applyNumberFormat="1" applyFont="1" applyFill="1" applyBorder="1" applyAlignment="1">
      <alignment vertical="center"/>
    </xf>
    <xf numFmtId="182" fontId="3" fillId="0" borderId="12" xfId="0" applyNumberFormat="1" applyFont="1" applyFill="1" applyBorder="1" applyAlignment="1">
      <alignment vertical="center"/>
    </xf>
    <xf numFmtId="182" fontId="3" fillId="0" borderId="25" xfId="0" applyNumberFormat="1" applyFont="1" applyFill="1" applyBorder="1" applyAlignment="1">
      <alignment vertical="center"/>
    </xf>
    <xf numFmtId="182" fontId="3" fillId="0" borderId="10" xfId="0" quotePrefix="1" applyNumberFormat="1" applyFont="1" applyFill="1" applyBorder="1" applyAlignment="1">
      <alignment vertical="center"/>
    </xf>
    <xf numFmtId="182" fontId="3" fillId="0" borderId="12" xfId="0" quotePrefix="1" applyNumberFormat="1" applyFont="1" applyFill="1" applyBorder="1" applyAlignment="1">
      <alignment vertical="center"/>
    </xf>
    <xf numFmtId="182" fontId="3" fillId="0" borderId="29" xfId="0" quotePrefix="1" applyNumberFormat="1" applyFont="1" applyFill="1" applyBorder="1" applyAlignment="1">
      <alignment vertical="center"/>
    </xf>
    <xf numFmtId="182" fontId="3" fillId="0" borderId="27" xfId="0" quotePrefix="1" applyNumberFormat="1" applyFont="1" applyFill="1" applyBorder="1" applyAlignment="1">
      <alignment vertical="center"/>
    </xf>
    <xf numFmtId="186" fontId="3" fillId="0" borderId="31" xfId="0" applyNumberFormat="1" applyFont="1" applyFill="1" applyBorder="1" applyAlignment="1">
      <alignment vertical="center"/>
    </xf>
    <xf numFmtId="186" fontId="3" fillId="0" borderId="33" xfId="0" applyNumberFormat="1" applyFont="1" applyFill="1" applyBorder="1" applyAlignment="1">
      <alignment vertical="center"/>
    </xf>
    <xf numFmtId="186" fontId="3" fillId="0" borderId="35" xfId="0" applyNumberFormat="1" applyFont="1" applyFill="1" applyBorder="1" applyAlignment="1">
      <alignment vertical="center"/>
    </xf>
    <xf numFmtId="182" fontId="3" fillId="0" borderId="3" xfId="0" applyNumberFormat="1" applyFont="1" applyFill="1" applyBorder="1" applyAlignment="1">
      <alignment vertical="center" shrinkToFit="1"/>
    </xf>
    <xf numFmtId="182" fontId="3" fillId="0" borderId="5" xfId="0" applyNumberFormat="1" applyFont="1" applyFill="1" applyBorder="1" applyAlignment="1">
      <alignment vertical="center" shrinkToFit="1"/>
    </xf>
    <xf numFmtId="182" fontId="3" fillId="0" borderId="7" xfId="0" applyNumberFormat="1" applyFont="1" applyFill="1" applyBorder="1" applyAlignment="1">
      <alignment vertical="center" shrinkToFit="1"/>
    </xf>
    <xf numFmtId="182" fontId="3" fillId="0" borderId="30" xfId="0" applyNumberFormat="1" applyFont="1" applyFill="1" applyBorder="1" applyAlignment="1">
      <alignment horizontal="center" vertical="center" wrapText="1" shrinkToFit="1"/>
    </xf>
    <xf numFmtId="182" fontId="3" fillId="0" borderId="47" xfId="0" quotePrefix="1" applyNumberFormat="1" applyFont="1" applyFill="1" applyBorder="1" applyAlignment="1">
      <alignment horizontal="center" vertical="center"/>
    </xf>
    <xf numFmtId="182" fontId="3" fillId="0" borderId="48" xfId="0" quotePrefix="1" applyNumberFormat="1" applyFont="1" applyFill="1" applyBorder="1" applyAlignment="1">
      <alignment horizontal="center" vertical="center"/>
    </xf>
    <xf numFmtId="182" fontId="3" fillId="0" borderId="49" xfId="0" quotePrefix="1" applyNumberFormat="1" applyFont="1" applyFill="1" applyBorder="1" applyAlignment="1">
      <alignment horizontal="center" vertical="center"/>
    </xf>
    <xf numFmtId="182" fontId="3" fillId="0" borderId="30" xfId="0" applyNumberFormat="1" applyFont="1" applyFill="1" applyBorder="1" applyAlignment="1">
      <alignment vertical="center" shrinkToFit="1"/>
    </xf>
    <xf numFmtId="182" fontId="3" fillId="0" borderId="32" xfId="0" applyNumberFormat="1" applyFont="1" applyFill="1" applyBorder="1" applyAlignment="1">
      <alignment vertical="center" shrinkToFit="1"/>
    </xf>
    <xf numFmtId="182" fontId="3" fillId="0" borderId="34" xfId="0" applyNumberFormat="1" applyFont="1" applyFill="1" applyBorder="1" applyAlignment="1">
      <alignment vertical="center" shrinkToFit="1"/>
    </xf>
    <xf numFmtId="0" fontId="22" fillId="0" borderId="26" xfId="0" applyFont="1" applyFill="1" applyBorder="1" applyAlignment="1">
      <alignment horizontal="center" vertical="center" wrapText="1"/>
    </xf>
    <xf numFmtId="182" fontId="3" fillId="0" borderId="16" xfId="0" applyNumberFormat="1" applyFont="1" applyFill="1" applyBorder="1" applyAlignment="1">
      <alignment horizontal="center" vertical="center"/>
    </xf>
    <xf numFmtId="182" fontId="22" fillId="0" borderId="21" xfId="0" applyNumberFormat="1" applyFont="1" applyFill="1" applyBorder="1" applyAlignment="1">
      <alignment horizontal="center" vertical="center"/>
    </xf>
    <xf numFmtId="182" fontId="22" fillId="0" borderId="24" xfId="0" applyNumberFormat="1" applyFont="1" applyFill="1" applyBorder="1" applyAlignment="1">
      <alignment horizontal="center" vertical="center"/>
    </xf>
    <xf numFmtId="182" fontId="22" fillId="0" borderId="26" xfId="0" applyNumberFormat="1" applyFont="1" applyFill="1" applyBorder="1" applyAlignment="1">
      <alignment horizontal="center" vertical="center"/>
    </xf>
    <xf numFmtId="182" fontId="3" fillId="0" borderId="26" xfId="0" applyNumberFormat="1" applyFont="1" applyFill="1" applyBorder="1" applyAlignment="1">
      <alignment horizontal="center" vertical="center" shrinkToFit="1"/>
    </xf>
    <xf numFmtId="182" fontId="22" fillId="0" borderId="26" xfId="0" applyNumberFormat="1" applyFont="1" applyFill="1" applyBorder="1" applyAlignment="1">
      <alignment horizontal="center" vertical="center" shrinkToFit="1"/>
    </xf>
    <xf numFmtId="182" fontId="3" fillId="0" borderId="16" xfId="0" applyNumberFormat="1" applyFont="1" applyFill="1" applyBorder="1" applyAlignment="1">
      <alignment horizontal="center" vertical="center" wrapText="1" shrinkToFit="1"/>
    </xf>
    <xf numFmtId="182" fontId="3" fillId="0" borderId="21" xfId="0" applyNumberFormat="1" applyFont="1" applyFill="1" applyBorder="1" applyAlignment="1">
      <alignment horizontal="center" vertical="center" wrapText="1" shrinkToFit="1"/>
    </xf>
    <xf numFmtId="182" fontId="3" fillId="0" borderId="24" xfId="0" applyNumberFormat="1" applyFont="1" applyFill="1" applyBorder="1" applyAlignment="1">
      <alignment horizontal="center" vertical="center" wrapText="1" shrinkToFit="1"/>
    </xf>
    <xf numFmtId="182" fontId="3" fillId="0" borderId="16" xfId="0" quotePrefix="1" applyNumberFormat="1" applyFont="1" applyFill="1" applyBorder="1" applyAlignment="1">
      <alignment horizontal="center" vertical="center"/>
    </xf>
    <xf numFmtId="182" fontId="22" fillId="0" borderId="21" xfId="0" quotePrefix="1" applyNumberFormat="1" applyFont="1" applyFill="1" applyBorder="1" applyAlignment="1">
      <alignment horizontal="center" vertical="center"/>
    </xf>
    <xf numFmtId="182" fontId="22" fillId="0" borderId="24" xfId="0" quotePrefix="1" applyNumberFormat="1" applyFont="1" applyFill="1" applyBorder="1" applyAlignment="1">
      <alignment horizontal="center" vertical="center"/>
    </xf>
    <xf numFmtId="182" fontId="22" fillId="0" borderId="16" xfId="0" quotePrefix="1" applyNumberFormat="1" applyFont="1" applyFill="1" applyBorder="1" applyAlignment="1">
      <alignment horizontal="center" vertical="center"/>
    </xf>
    <xf numFmtId="187" fontId="3" fillId="0" borderId="16" xfId="0" applyNumberFormat="1" applyFont="1" applyFill="1" applyBorder="1" applyAlignment="1">
      <alignment vertical="center" shrinkToFit="1"/>
    </xf>
    <xf numFmtId="187" fontId="3" fillId="0" borderId="21" xfId="0" applyNumberFormat="1" applyFont="1" applyFill="1" applyBorder="1" applyAlignment="1">
      <alignment vertical="center" shrinkToFit="1"/>
    </xf>
    <xf numFmtId="187" fontId="3" fillId="0" borderId="24" xfId="0" applyNumberFormat="1" applyFont="1" applyFill="1" applyBorder="1" applyAlignment="1">
      <alignment vertical="center" shrinkToFit="1"/>
    </xf>
    <xf numFmtId="197" fontId="3" fillId="0" borderId="16" xfId="4" applyNumberFormat="1" applyFont="1" applyFill="1" applyBorder="1" applyAlignment="1">
      <alignment vertical="center" shrinkToFit="1"/>
    </xf>
    <xf numFmtId="197" fontId="3" fillId="0" borderId="21" xfId="4" applyNumberFormat="1" applyFont="1" applyFill="1" applyBorder="1" applyAlignment="1">
      <alignment vertical="center" shrinkToFit="1"/>
    </xf>
    <xf numFmtId="197" fontId="3" fillId="0" borderId="24" xfId="4" applyNumberFormat="1" applyFont="1" applyFill="1" applyBorder="1" applyAlignment="1">
      <alignment vertical="center" shrinkToFit="1"/>
    </xf>
    <xf numFmtId="38" fontId="3" fillId="0" borderId="31" xfId="4" applyFont="1" applyFill="1" applyBorder="1" applyAlignment="1">
      <alignment vertical="center"/>
    </xf>
    <xf numFmtId="38" fontId="3" fillId="0" borderId="33" xfId="4" applyFont="1" applyFill="1" applyBorder="1" applyAlignment="1">
      <alignment vertical="center"/>
    </xf>
    <xf numFmtId="38" fontId="3" fillId="0" borderId="35" xfId="4" applyFont="1" applyFill="1" applyBorder="1" applyAlignment="1">
      <alignment vertical="center"/>
    </xf>
    <xf numFmtId="185" fontId="3" fillId="0" borderId="16" xfId="0" applyNumberFormat="1" applyFont="1" applyFill="1" applyBorder="1" applyAlignment="1">
      <alignment vertical="center" shrinkToFit="1"/>
    </xf>
    <xf numFmtId="185" fontId="3" fillId="0" borderId="21" xfId="0" applyNumberFormat="1" applyFont="1" applyFill="1" applyBorder="1" applyAlignment="1">
      <alignment vertical="center" shrinkToFit="1"/>
    </xf>
    <xf numFmtId="185" fontId="3" fillId="0" borderId="24" xfId="0" applyNumberFormat="1" applyFont="1" applyFill="1" applyBorder="1" applyAlignment="1">
      <alignment vertical="center" shrinkToFit="1"/>
    </xf>
    <xf numFmtId="0" fontId="3" fillId="0" borderId="207" xfId="0" applyFont="1" applyFill="1" applyBorder="1" applyAlignment="1">
      <alignment horizontal="center" wrapText="1"/>
    </xf>
    <xf numFmtId="0" fontId="3" fillId="0" borderId="203" xfId="0" applyFont="1" applyFill="1" applyBorder="1" applyAlignment="1">
      <alignment horizontal="center" wrapText="1"/>
    </xf>
    <xf numFmtId="0" fontId="3" fillId="0" borderId="214" xfId="0" applyFont="1" applyFill="1" applyBorder="1" applyAlignment="1">
      <alignment horizontal="center" wrapText="1"/>
    </xf>
    <xf numFmtId="0" fontId="22" fillId="0" borderId="11" xfId="0" applyFont="1" applyFill="1" applyBorder="1" applyAlignment="1">
      <alignment horizontal="center" wrapText="1"/>
    </xf>
    <xf numFmtId="0" fontId="22" fillId="0" borderId="0" xfId="0" applyFont="1" applyFill="1" applyBorder="1" applyAlignment="1">
      <alignment horizontal="center" wrapText="1"/>
    </xf>
    <xf numFmtId="0" fontId="22" fillId="0" borderId="13" xfId="0" applyFont="1" applyFill="1" applyBorder="1" applyAlignment="1">
      <alignment horizontal="center" wrapText="1"/>
    </xf>
    <xf numFmtId="0" fontId="3" fillId="0" borderId="207" xfId="0" applyFont="1" applyFill="1" applyBorder="1" applyAlignment="1">
      <alignment horizontal="left" wrapText="1" shrinkToFit="1"/>
    </xf>
    <xf numFmtId="0" fontId="3" fillId="0" borderId="203" xfId="0" applyFont="1" applyFill="1" applyBorder="1" applyAlignment="1">
      <alignment horizontal="left" wrapText="1" shrinkToFit="1"/>
    </xf>
    <xf numFmtId="0" fontId="3" fillId="0" borderId="214" xfId="0" applyFont="1" applyFill="1" applyBorder="1" applyAlignment="1">
      <alignment horizontal="left" wrapText="1" shrinkToFit="1"/>
    </xf>
    <xf numFmtId="0" fontId="3" fillId="0" borderId="11" xfId="0" applyFont="1" applyFill="1" applyBorder="1" applyAlignment="1">
      <alignment horizontal="left" wrapText="1" shrinkToFit="1"/>
    </xf>
    <xf numFmtId="0" fontId="3" fillId="0" borderId="0" xfId="0" applyFont="1" applyFill="1" applyBorder="1" applyAlignment="1">
      <alignment horizontal="left" wrapText="1" shrinkToFit="1"/>
    </xf>
    <xf numFmtId="0" fontId="3" fillId="0" borderId="13" xfId="0" applyFont="1" applyFill="1" applyBorder="1" applyAlignment="1">
      <alignment horizontal="left" wrapText="1" shrinkToFit="1"/>
    </xf>
    <xf numFmtId="38" fontId="67" fillId="0" borderId="0" xfId="0" applyNumberFormat="1" applyFont="1"/>
    <xf numFmtId="193" fontId="67" fillId="0" borderId="0" xfId="0" applyNumberFormat="1" applyFont="1"/>
    <xf numFmtId="0" fontId="67" fillId="0" borderId="143" xfId="0" applyFont="1" applyBorder="1" applyAlignment="1">
      <alignment horizontal="center" vertical="distributed" textRotation="255"/>
    </xf>
    <xf numFmtId="0" fontId="67" fillId="0" borderId="0" xfId="0" applyFont="1" applyAlignment="1">
      <alignment horizontal="center" vertical="center"/>
    </xf>
    <xf numFmtId="0" fontId="8" fillId="0" borderId="81" xfId="0" applyFont="1" applyBorder="1" applyAlignment="1">
      <alignment horizontal="center" vertical="center" wrapText="1"/>
    </xf>
    <xf numFmtId="0" fontId="8" fillId="0" borderId="94" xfId="0" applyFont="1" applyBorder="1" applyAlignment="1">
      <alignment horizontal="center" vertical="center" wrapText="1"/>
    </xf>
    <xf numFmtId="0" fontId="8" fillId="0" borderId="82"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111" xfId="0" applyFont="1" applyBorder="1" applyAlignment="1">
      <alignment horizontal="center" vertical="center" wrapText="1"/>
    </xf>
    <xf numFmtId="0" fontId="8" fillId="0" borderId="112" xfId="0" applyFont="1" applyBorder="1" applyAlignment="1">
      <alignment horizontal="center" vertical="center" wrapText="1"/>
    </xf>
    <xf numFmtId="177" fontId="22" fillId="0" borderId="92" xfId="0" applyNumberFormat="1" applyFont="1" applyBorder="1" applyAlignment="1">
      <alignment horizontal="center" vertical="center"/>
    </xf>
    <xf numFmtId="177" fontId="22" fillId="0" borderId="220" xfId="0" applyNumberFormat="1" applyFont="1" applyBorder="1" applyAlignment="1">
      <alignment horizontal="center" vertical="center"/>
    </xf>
    <xf numFmtId="41" fontId="70" fillId="0" borderId="207" xfId="0" applyNumberFormat="1" applyFont="1" applyBorder="1" applyAlignment="1">
      <alignment horizontal="center" vertical="center"/>
    </xf>
    <xf numFmtId="41" fontId="70" fillId="0" borderId="203" xfId="0" applyNumberFormat="1" applyFont="1" applyBorder="1" applyAlignment="1">
      <alignment horizontal="center" vertical="center"/>
    </xf>
    <xf numFmtId="41" fontId="70" fillId="0" borderId="214" xfId="0" applyNumberFormat="1" applyFont="1" applyBorder="1" applyAlignment="1">
      <alignment horizontal="center" vertical="center"/>
    </xf>
    <xf numFmtId="0" fontId="67" fillId="0" borderId="0" xfId="0" applyFont="1" applyAlignment="1">
      <alignment horizontal="center" vertical="distributed" textRotation="255"/>
    </xf>
    <xf numFmtId="41" fontId="67" fillId="0" borderId="125" xfId="0" applyNumberFormat="1" applyFont="1" applyBorder="1" applyAlignment="1">
      <alignment horizontal="center"/>
    </xf>
    <xf numFmtId="0" fontId="67" fillId="0" borderId="131" xfId="0" applyFont="1" applyBorder="1" applyAlignment="1">
      <alignment horizontal="center"/>
    </xf>
    <xf numFmtId="0" fontId="67" fillId="0" borderId="140" xfId="0" applyFont="1" applyBorder="1" applyAlignment="1">
      <alignment horizontal="center"/>
    </xf>
    <xf numFmtId="0" fontId="67" fillId="0" borderId="54" xfId="0" applyFont="1" applyBorder="1" applyAlignment="1">
      <alignment horizontal="center" vertical="center"/>
    </xf>
    <xf numFmtId="0" fontId="67" fillId="0" borderId="201" xfId="0" applyFont="1" applyBorder="1" applyAlignment="1">
      <alignment horizontal="center" vertical="center"/>
    </xf>
    <xf numFmtId="0" fontId="67" fillId="0" borderId="222" xfId="0" applyFont="1" applyBorder="1" applyAlignment="1">
      <alignment horizontal="center" vertical="center"/>
    </xf>
    <xf numFmtId="0" fontId="3" fillId="0" borderId="68" xfId="0" applyFont="1" applyFill="1" applyBorder="1" applyAlignment="1">
      <alignment horizontal="center" vertical="distributed" textRotation="255"/>
    </xf>
    <xf numFmtId="0" fontId="3" fillId="0" borderId="0" xfId="0" applyFont="1" applyFill="1" applyBorder="1" applyAlignment="1">
      <alignment horizontal="center" vertical="distributed" textRotation="255"/>
    </xf>
    <xf numFmtId="0" fontId="90" fillId="0" borderId="207" xfId="0" applyFont="1" applyFill="1" applyBorder="1" applyAlignment="1">
      <alignment horizontal="center" vertical="center" wrapText="1"/>
    </xf>
    <xf numFmtId="0" fontId="91" fillId="0" borderId="203" xfId="0" applyFont="1" applyFill="1" applyBorder="1" applyAlignment="1">
      <alignment horizontal="center" vertical="center"/>
    </xf>
    <xf numFmtId="0" fontId="91" fillId="0" borderId="214" xfId="0" applyFont="1" applyFill="1" applyBorder="1" applyAlignment="1">
      <alignment horizontal="center" vertical="center"/>
    </xf>
    <xf numFmtId="0" fontId="91" fillId="0" borderId="11" xfId="0" applyFont="1" applyFill="1" applyBorder="1" applyAlignment="1">
      <alignment horizontal="center" vertical="center"/>
    </xf>
    <xf numFmtId="0" fontId="91" fillId="0" borderId="0" xfId="0" applyFont="1" applyFill="1" applyBorder="1" applyAlignment="1">
      <alignment horizontal="center" vertical="center"/>
    </xf>
    <xf numFmtId="0" fontId="91" fillId="0" borderId="13" xfId="0" applyFont="1" applyFill="1" applyBorder="1" applyAlignment="1">
      <alignment horizontal="center" vertical="center"/>
    </xf>
    <xf numFmtId="0" fontId="8" fillId="0" borderId="14" xfId="0" applyFont="1" applyFill="1" applyBorder="1" applyAlignment="1">
      <alignment vertical="center" wrapText="1"/>
    </xf>
    <xf numFmtId="0" fontId="8" fillId="0" borderId="22" xfId="0" applyFont="1" applyFill="1" applyBorder="1" applyAlignment="1">
      <alignment vertical="center"/>
    </xf>
    <xf numFmtId="0" fontId="8" fillId="0" borderId="40" xfId="0" applyFont="1" applyFill="1" applyBorder="1" applyAlignment="1">
      <alignment vertical="center"/>
    </xf>
    <xf numFmtId="0" fontId="8" fillId="0" borderId="44" xfId="0" applyFont="1" applyFill="1" applyBorder="1" applyAlignment="1">
      <alignment vertical="center"/>
    </xf>
    <xf numFmtId="0" fontId="8" fillId="0" borderId="15" xfId="0" applyFont="1" applyFill="1" applyBorder="1" applyAlignment="1">
      <alignment vertical="center"/>
    </xf>
    <xf numFmtId="0" fontId="8" fillId="0" borderId="23" xfId="0" applyFont="1" applyFill="1" applyBorder="1" applyAlignment="1">
      <alignment vertical="center"/>
    </xf>
    <xf numFmtId="0" fontId="8" fillId="0" borderId="11" xfId="0" applyFont="1" applyFill="1" applyBorder="1" applyAlignment="1">
      <alignment horizontal="distributed" vertical="center" justifyLastLine="1"/>
    </xf>
    <xf numFmtId="0" fontId="8" fillId="0" borderId="0" xfId="0" applyFont="1" applyFill="1" applyBorder="1" applyAlignment="1">
      <alignment horizontal="distributed" vertical="center" justifyLastLine="1"/>
    </xf>
    <xf numFmtId="0" fontId="8" fillId="0" borderId="13" xfId="0" applyFont="1" applyFill="1" applyBorder="1" applyAlignment="1">
      <alignment horizontal="distributed" vertical="center" justifyLastLine="1"/>
    </xf>
    <xf numFmtId="177" fontId="22" fillId="0" borderId="212" xfId="0" applyNumberFormat="1" applyFont="1" applyBorder="1" applyAlignment="1">
      <alignment horizontal="center" vertical="center"/>
    </xf>
    <xf numFmtId="0" fontId="67" fillId="0" borderId="133" xfId="0" applyFont="1" applyBorder="1" applyAlignment="1">
      <alignment horizontal="center" vertical="distributed" textRotation="255"/>
    </xf>
    <xf numFmtId="41" fontId="5" fillId="0" borderId="9" xfId="0" applyNumberFormat="1" applyFont="1" applyFill="1" applyBorder="1" applyAlignment="1">
      <alignment vertical="center"/>
    </xf>
    <xf numFmtId="41" fontId="5" fillId="0" borderId="12" xfId="0" applyNumberFormat="1" applyFont="1" applyFill="1" applyBorder="1" applyAlignment="1">
      <alignment vertical="center"/>
    </xf>
    <xf numFmtId="41" fontId="5" fillId="0" borderId="25" xfId="0" applyNumberFormat="1" applyFont="1" applyFill="1" applyBorder="1" applyAlignment="1">
      <alignment vertical="center"/>
    </xf>
    <xf numFmtId="177" fontId="22" fillId="0" borderId="92" xfId="0" applyNumberFormat="1" applyFont="1" applyFill="1" applyBorder="1" applyAlignment="1">
      <alignment vertical="center"/>
    </xf>
    <xf numFmtId="177" fontId="22" fillId="0" borderId="93" xfId="0" applyNumberFormat="1" applyFont="1" applyFill="1" applyBorder="1" applyAlignment="1">
      <alignment vertical="center"/>
    </xf>
    <xf numFmtId="176" fontId="22" fillId="0" borderId="211" xfId="0" applyNumberFormat="1" applyFont="1" applyBorder="1" applyAlignment="1">
      <alignment horizontal="center" vertical="center"/>
    </xf>
    <xf numFmtId="176" fontId="22" fillId="0" borderId="220" xfId="0" applyNumberFormat="1" applyFont="1" applyBorder="1" applyAlignment="1">
      <alignment horizontal="center" vertical="center"/>
    </xf>
    <xf numFmtId="176" fontId="22" fillId="0" borderId="92" xfId="0" applyNumberFormat="1" applyFont="1" applyBorder="1" applyAlignment="1">
      <alignment horizontal="center" vertical="center"/>
    </xf>
    <xf numFmtId="176" fontId="22" fillId="0" borderId="212" xfId="0" applyNumberFormat="1" applyFont="1" applyBorder="1" applyAlignment="1">
      <alignment horizontal="center" vertical="center"/>
    </xf>
    <xf numFmtId="177" fontId="22" fillId="0" borderId="9" xfId="0" applyNumberFormat="1" applyFont="1" applyBorder="1" applyAlignment="1">
      <alignment vertical="center"/>
    </xf>
    <xf numFmtId="177" fontId="22" fillId="0" borderId="12" xfId="0" applyNumberFormat="1" applyFont="1" applyBorder="1" applyAlignment="1">
      <alignment vertical="center"/>
    </xf>
    <xf numFmtId="177" fontId="22" fillId="0" borderId="211" xfId="0" applyNumberFormat="1" applyFont="1" applyBorder="1" applyAlignment="1">
      <alignment horizontal="center" vertical="center"/>
    </xf>
    <xf numFmtId="192" fontId="8" fillId="0" borderId="30" xfId="0" applyNumberFormat="1" applyFont="1" applyFill="1" applyBorder="1" applyAlignment="1">
      <alignment horizontal="center" vertical="center"/>
    </xf>
    <xf numFmtId="192" fontId="8" fillId="0" borderId="32" xfId="0" applyNumberFormat="1" applyFont="1" applyFill="1" applyBorder="1" applyAlignment="1">
      <alignment horizontal="center" vertical="center"/>
    </xf>
    <xf numFmtId="0" fontId="6" fillId="0" borderId="11" xfId="0" applyFont="1" applyFill="1" applyBorder="1" applyAlignment="1">
      <alignment horizontal="right" vertical="center"/>
    </xf>
    <xf numFmtId="0" fontId="14" fillId="0" borderId="0" xfId="0" applyFont="1" applyFill="1"/>
    <xf numFmtId="0" fontId="14" fillId="0" borderId="13" xfId="0" applyFont="1" applyFill="1" applyBorder="1"/>
    <xf numFmtId="41" fontId="6" fillId="0" borderId="11" xfId="0" applyNumberFormat="1" applyFont="1" applyFill="1" applyBorder="1" applyAlignment="1">
      <alignment vertical="center" shrinkToFit="1"/>
    </xf>
    <xf numFmtId="0" fontId="8" fillId="0" borderId="4" xfId="0" applyFont="1" applyFill="1" applyBorder="1" applyAlignment="1"/>
    <xf numFmtId="0" fontId="0" fillId="0" borderId="6" xfId="0" applyFont="1" applyFill="1" applyBorder="1" applyAlignment="1"/>
    <xf numFmtId="0" fontId="0" fillId="0" borderId="8" xfId="0" applyFont="1" applyFill="1" applyBorder="1" applyAlignment="1"/>
    <xf numFmtId="41" fontId="3" fillId="0" borderId="3" xfId="0" applyNumberFormat="1" applyFont="1" applyFill="1" applyBorder="1" applyAlignment="1">
      <alignment horizontal="center" vertical="center" wrapText="1"/>
    </xf>
    <xf numFmtId="41" fontId="22" fillId="0" borderId="5" xfId="0" applyNumberFormat="1" applyFont="1" applyFill="1" applyBorder="1" applyAlignment="1">
      <alignment horizontal="center" vertical="center" wrapText="1"/>
    </xf>
    <xf numFmtId="41" fontId="22" fillId="0" borderId="7" xfId="0" applyNumberFormat="1" applyFont="1" applyFill="1" applyBorder="1" applyAlignment="1">
      <alignment horizontal="center" vertical="center" wrapText="1"/>
    </xf>
    <xf numFmtId="41" fontId="22" fillId="0" borderId="11" xfId="0" applyNumberFormat="1" applyFont="1" applyFill="1" applyBorder="1" applyAlignment="1">
      <alignment horizontal="center" vertical="center" wrapText="1"/>
    </xf>
    <xf numFmtId="41" fontId="22" fillId="0" borderId="0" xfId="0" applyNumberFormat="1" applyFont="1" applyFill="1" applyBorder="1" applyAlignment="1">
      <alignment horizontal="center" vertical="center" wrapText="1"/>
    </xf>
    <xf numFmtId="41" fontId="22" fillId="0" borderId="13" xfId="0" applyNumberFormat="1" applyFont="1" applyFill="1" applyBorder="1" applyAlignment="1">
      <alignment horizontal="center" vertical="center" wrapText="1"/>
    </xf>
    <xf numFmtId="0" fontId="8" fillId="0" borderId="16" xfId="0" applyFont="1" applyFill="1" applyBorder="1" applyAlignment="1">
      <alignment horizontal="center" vertical="center"/>
    </xf>
    <xf numFmtId="0" fontId="8" fillId="0" borderId="21" xfId="0" applyFont="1" applyFill="1" applyBorder="1" applyAlignment="1">
      <alignment horizontal="center" vertical="center"/>
    </xf>
    <xf numFmtId="0" fontId="8" fillId="0" borderId="19" xfId="0" applyFont="1" applyFill="1" applyBorder="1" applyAlignment="1">
      <alignment vertical="center"/>
    </xf>
    <xf numFmtId="0" fontId="8" fillId="0" borderId="43" xfId="0" applyFont="1" applyFill="1" applyBorder="1" applyAlignment="1">
      <alignment vertical="center"/>
    </xf>
    <xf numFmtId="0" fontId="8" fillId="0" borderId="20" xfId="0" applyFont="1" applyFill="1" applyBorder="1" applyAlignment="1">
      <alignment vertical="center"/>
    </xf>
    <xf numFmtId="0" fontId="8" fillId="0" borderId="3" xfId="0" applyFont="1" applyFill="1" applyBorder="1" applyAlignment="1">
      <alignment horizontal="distributed" vertical="center" justifyLastLine="1"/>
    </xf>
    <xf numFmtId="0" fontId="8" fillId="0" borderId="5" xfId="0" applyFont="1" applyFill="1" applyBorder="1" applyAlignment="1">
      <alignment horizontal="distributed" vertical="center" justifyLastLine="1"/>
    </xf>
    <xf numFmtId="0" fontId="8" fillId="0" borderId="7" xfId="0" applyFont="1" applyFill="1" applyBorder="1" applyAlignment="1">
      <alignment horizontal="distributed" vertical="center" justifyLastLine="1"/>
    </xf>
    <xf numFmtId="0" fontId="8" fillId="0" borderId="4" xfId="0" applyFont="1" applyFill="1" applyBorder="1" applyAlignment="1">
      <alignment horizontal="distributed" vertical="center" justifyLastLine="1"/>
    </xf>
    <xf numFmtId="0" fontId="8" fillId="0" borderId="6" xfId="0" applyFont="1" applyFill="1" applyBorder="1" applyAlignment="1">
      <alignment horizontal="distributed" vertical="center" justifyLastLine="1"/>
    </xf>
    <xf numFmtId="0" fontId="8" fillId="0" borderId="8" xfId="0" applyFont="1" applyFill="1" applyBorder="1" applyAlignment="1">
      <alignment horizontal="distributed" vertical="center" justifyLastLine="1"/>
    </xf>
    <xf numFmtId="0" fontId="8" fillId="0" borderId="64" xfId="0" applyFont="1" applyFill="1" applyBorder="1" applyAlignment="1">
      <alignment horizontal="center" vertical="center" wrapText="1"/>
    </xf>
    <xf numFmtId="0" fontId="8" fillId="0" borderId="87" xfId="0" applyFont="1" applyFill="1" applyBorder="1" applyAlignment="1">
      <alignment horizontal="center" vertical="center" wrapText="1"/>
    </xf>
    <xf numFmtId="0" fontId="8" fillId="0" borderId="70" xfId="0" applyFont="1" applyFill="1" applyBorder="1" applyAlignment="1">
      <alignment horizontal="center" vertical="center" wrapText="1"/>
    </xf>
    <xf numFmtId="0" fontId="8" fillId="0" borderId="101" xfId="0" applyFont="1" applyFill="1" applyBorder="1" applyAlignment="1">
      <alignment horizontal="center" vertical="center" wrapText="1"/>
    </xf>
    <xf numFmtId="0" fontId="8" fillId="0" borderId="108" xfId="0" applyFont="1" applyFill="1" applyBorder="1" applyAlignment="1">
      <alignment horizontal="center" vertical="center" wrapText="1"/>
    </xf>
    <xf numFmtId="0" fontId="8" fillId="0" borderId="65" xfId="0" applyFont="1" applyFill="1" applyBorder="1" applyAlignment="1">
      <alignment horizontal="center" vertical="center" wrapText="1"/>
    </xf>
    <xf numFmtId="0" fontId="8" fillId="0" borderId="88" xfId="0" applyFont="1" applyFill="1" applyBorder="1" applyAlignment="1">
      <alignment horizontal="center" vertical="center" wrapText="1"/>
    </xf>
    <xf numFmtId="0" fontId="8" fillId="0" borderId="117" xfId="0" applyFont="1" applyFill="1" applyBorder="1" applyAlignment="1">
      <alignment horizontal="center" vertical="center" wrapText="1"/>
    </xf>
    <xf numFmtId="0" fontId="8" fillId="0" borderId="120" xfId="0" applyFont="1" applyFill="1" applyBorder="1" applyAlignment="1">
      <alignment horizontal="center" vertical="center" wrapText="1"/>
    </xf>
    <xf numFmtId="0" fontId="8" fillId="0" borderId="71" xfId="0" applyFont="1" applyFill="1" applyBorder="1" applyAlignment="1">
      <alignment horizontal="center" vertical="center" wrapText="1"/>
    </xf>
    <xf numFmtId="0" fontId="8" fillId="0" borderId="121" xfId="0" applyFont="1" applyFill="1" applyBorder="1" applyAlignment="1">
      <alignment horizontal="center" vertical="center" wrapText="1"/>
    </xf>
    <xf numFmtId="0" fontId="8" fillId="0" borderId="122" xfId="0" applyFont="1" applyFill="1" applyBorder="1" applyAlignment="1">
      <alignment horizontal="center" vertical="center" wrapText="1"/>
    </xf>
    <xf numFmtId="0" fontId="8" fillId="0" borderId="123" xfId="0" applyFont="1" applyFill="1" applyBorder="1" applyAlignment="1">
      <alignment horizontal="center" vertical="center" wrapText="1"/>
    </xf>
    <xf numFmtId="0" fontId="8" fillId="0" borderId="104" xfId="0" applyFont="1" applyFill="1" applyBorder="1" applyAlignment="1">
      <alignment horizontal="center" vertical="center" wrapText="1"/>
    </xf>
    <xf numFmtId="0" fontId="8" fillId="0" borderId="124" xfId="0" applyFont="1" applyFill="1" applyBorder="1" applyAlignment="1">
      <alignment horizontal="center" vertical="center" wrapText="1"/>
    </xf>
    <xf numFmtId="0" fontId="8" fillId="0" borderId="63" xfId="0" applyFont="1" applyFill="1" applyBorder="1" applyAlignment="1">
      <alignment horizontal="distributed" vertical="center" justifyLastLine="1"/>
    </xf>
    <xf numFmtId="0" fontId="8" fillId="0" borderId="74" xfId="0" applyFont="1" applyFill="1" applyBorder="1" applyAlignment="1">
      <alignment horizontal="distributed" vertical="center" justifyLastLine="1"/>
    </xf>
    <xf numFmtId="0" fontId="8" fillId="0" borderId="107" xfId="0" applyFont="1" applyFill="1" applyBorder="1" applyAlignment="1">
      <alignment horizontal="distributed" vertical="center" justifyLastLine="1"/>
    </xf>
    <xf numFmtId="0" fontId="8" fillId="0" borderId="51" xfId="0" applyFont="1" applyBorder="1" applyAlignment="1">
      <alignment horizontal="center" vertical="center"/>
    </xf>
    <xf numFmtId="0" fontId="8" fillId="0" borderId="57" xfId="0" applyFont="1" applyBorder="1" applyAlignment="1">
      <alignment horizontal="center" vertical="center"/>
    </xf>
    <xf numFmtId="0" fontId="8" fillId="0" borderId="75" xfId="0" applyFont="1" applyBorder="1" applyAlignment="1">
      <alignment horizontal="center" vertical="center"/>
    </xf>
    <xf numFmtId="0" fontId="8" fillId="0" borderId="54" xfId="0" applyFont="1" applyBorder="1" applyAlignment="1">
      <alignment horizontal="center" vertical="center"/>
    </xf>
    <xf numFmtId="0" fontId="8" fillId="0" borderId="78" xfId="0" applyFont="1" applyBorder="1" applyAlignment="1">
      <alignment horizontal="center" vertical="center"/>
    </xf>
    <xf numFmtId="0" fontId="8" fillId="0" borderId="55" xfId="0" applyFont="1" applyBorder="1" applyAlignment="1">
      <alignment horizontal="center" vertical="center"/>
    </xf>
    <xf numFmtId="0" fontId="8" fillId="0" borderId="59" xfId="0" applyFont="1" applyBorder="1" applyAlignment="1">
      <alignment horizontal="center" vertical="center"/>
    </xf>
    <xf numFmtId="0" fontId="8" fillId="0" borderId="79" xfId="0" applyFont="1" applyBorder="1" applyAlignment="1">
      <alignment horizontal="center" vertical="center"/>
    </xf>
    <xf numFmtId="0" fontId="3" fillId="0" borderId="11" xfId="0" applyFont="1" applyFill="1" applyBorder="1" applyAlignment="1">
      <alignment horizontal="center" vertical="distributed" textRotation="255"/>
    </xf>
    <xf numFmtId="0" fontId="3" fillId="0" borderId="60" xfId="0" applyFont="1" applyFill="1" applyBorder="1" applyAlignment="1">
      <alignment horizontal="center" vertical="center" textRotation="255" shrinkToFit="1"/>
    </xf>
    <xf numFmtId="0" fontId="3" fillId="0" borderId="61" xfId="0" applyFont="1" applyFill="1" applyBorder="1" applyAlignment="1">
      <alignment horizontal="center" vertical="center" textRotation="255" shrinkToFit="1"/>
    </xf>
    <xf numFmtId="0" fontId="3" fillId="0" borderId="62" xfId="0" applyFont="1" applyFill="1" applyBorder="1" applyAlignment="1">
      <alignment horizontal="center" vertical="center" textRotation="255" shrinkToFit="1"/>
    </xf>
    <xf numFmtId="180" fontId="3" fillId="0" borderId="71" xfId="0" applyNumberFormat="1" applyFont="1" applyFill="1" applyBorder="1" applyAlignment="1">
      <alignment horizontal="center" vertical="center" textRotation="255" wrapText="1"/>
    </xf>
    <xf numFmtId="180" fontId="3" fillId="0" borderId="68" xfId="0" applyNumberFormat="1" applyFont="1" applyFill="1" applyBorder="1" applyAlignment="1">
      <alignment horizontal="center" vertical="center" textRotation="255" wrapText="1"/>
    </xf>
    <xf numFmtId="180" fontId="3" fillId="0" borderId="69" xfId="0" applyNumberFormat="1" applyFont="1" applyFill="1" applyBorder="1" applyAlignment="1">
      <alignment horizontal="center" vertical="center" textRotation="255" wrapText="1"/>
    </xf>
    <xf numFmtId="0" fontId="13" fillId="0" borderId="51" xfId="0" applyFont="1" applyBorder="1" applyAlignment="1">
      <alignment horizontal="center" vertical="center"/>
    </xf>
    <xf numFmtId="0" fontId="13" fillId="0" borderId="57" xfId="0" applyFont="1" applyBorder="1" applyAlignment="1">
      <alignment horizontal="center" vertical="center"/>
    </xf>
    <xf numFmtId="0" fontId="13" fillId="0" borderId="75" xfId="0" applyFont="1" applyBorder="1" applyAlignment="1">
      <alignment horizontal="center" vertical="center"/>
    </xf>
    <xf numFmtId="0" fontId="13" fillId="0" borderId="52" xfId="0" applyFont="1" applyBorder="1" applyAlignment="1">
      <alignment horizontal="center" vertical="center"/>
    </xf>
    <xf numFmtId="0" fontId="13" fillId="0" borderId="0" xfId="0" applyFont="1" applyBorder="1" applyAlignment="1">
      <alignment horizontal="center" vertical="center"/>
    </xf>
    <xf numFmtId="0" fontId="13" fillId="0" borderId="76" xfId="0" applyFont="1" applyBorder="1" applyAlignment="1">
      <alignment horizontal="center" vertical="center"/>
    </xf>
    <xf numFmtId="0" fontId="13" fillId="0" borderId="53" xfId="0" applyFont="1" applyBorder="1" applyAlignment="1">
      <alignment horizontal="center" vertical="center"/>
    </xf>
    <xf numFmtId="0" fontId="13" fillId="0" borderId="58" xfId="0" applyFont="1" applyBorder="1" applyAlignment="1">
      <alignment horizontal="center" vertical="center"/>
    </xf>
    <xf numFmtId="0" fontId="13" fillId="0" borderId="77" xfId="0" applyFont="1" applyBorder="1" applyAlignment="1">
      <alignment horizontal="center" vertical="center"/>
    </xf>
    <xf numFmtId="0" fontId="8" fillId="0" borderId="3" xfId="0" applyFont="1" applyBorder="1" applyAlignment="1">
      <alignment horizontal="center" vertical="center"/>
    </xf>
    <xf numFmtId="0" fontId="8" fillId="0" borderId="5" xfId="0" applyFont="1" applyBorder="1" applyAlignment="1">
      <alignment horizontal="center" vertical="center"/>
    </xf>
    <xf numFmtId="176" fontId="22" fillId="0" borderId="9" xfId="0" applyNumberFormat="1" applyFont="1" applyBorder="1" applyAlignment="1">
      <alignment vertical="center"/>
    </xf>
    <xf numFmtId="176" fontId="22" fillId="0" borderId="93" xfId="0" applyNumberFormat="1" applyFont="1" applyFill="1" applyBorder="1" applyAlignment="1">
      <alignment vertical="center"/>
    </xf>
    <xf numFmtId="176" fontId="22" fillId="0" borderId="92" xfId="0" applyNumberFormat="1" applyFont="1" applyFill="1" applyBorder="1" applyAlignment="1">
      <alignment vertical="center"/>
    </xf>
    <xf numFmtId="0" fontId="8" fillId="0" borderId="30" xfId="0" applyFont="1" applyFill="1" applyBorder="1" applyAlignment="1">
      <alignment horizontal="center" vertical="center"/>
    </xf>
    <xf numFmtId="0" fontId="8" fillId="0" borderId="32" xfId="0" applyFont="1" applyFill="1" applyBorder="1" applyAlignment="1">
      <alignment horizontal="center" vertical="center"/>
    </xf>
    <xf numFmtId="0" fontId="8" fillId="0" borderId="31" xfId="0" applyFont="1" applyBorder="1" applyAlignment="1">
      <alignment horizontal="center" vertical="center"/>
    </xf>
    <xf numFmtId="0" fontId="8" fillId="0" borderId="33" xfId="0" applyFont="1" applyBorder="1" applyAlignment="1">
      <alignment horizontal="center" vertical="center"/>
    </xf>
    <xf numFmtId="0" fontId="5" fillId="0" borderId="9" xfId="0" applyFont="1" applyFill="1" applyBorder="1" applyAlignment="1">
      <alignment horizontal="center" vertical="center"/>
    </xf>
    <xf numFmtId="0" fontId="5" fillId="0" borderId="12" xfId="0" applyFont="1" applyFill="1" applyBorder="1" applyAlignment="1">
      <alignment horizontal="center" vertical="center"/>
    </xf>
    <xf numFmtId="0" fontId="5" fillId="0" borderId="25" xfId="0" applyFont="1" applyFill="1" applyBorder="1" applyAlignment="1">
      <alignment horizontal="center" vertical="center"/>
    </xf>
    <xf numFmtId="0" fontId="3" fillId="0" borderId="70" xfId="0" applyFont="1" applyFill="1" applyBorder="1" applyAlignment="1">
      <alignment horizontal="distributed" vertical="center" justifyLastLine="1"/>
    </xf>
    <xf numFmtId="0" fontId="3" fillId="0" borderId="108" xfId="0" applyFont="1" applyFill="1" applyBorder="1" applyAlignment="1">
      <alignment horizontal="distributed" vertical="center" justifyLastLine="1"/>
    </xf>
    <xf numFmtId="0" fontId="67" fillId="0" borderId="52" xfId="0" applyFont="1" applyBorder="1" applyAlignment="1">
      <alignment horizontal="center" vertical="distributed" textRotation="255"/>
    </xf>
    <xf numFmtId="0" fontId="3" fillId="0" borderId="68" xfId="0" applyFont="1" applyFill="1" applyBorder="1" applyAlignment="1">
      <alignment horizontal="center" vertical="distributed" textRotation="255" justifyLastLine="1"/>
    </xf>
    <xf numFmtId="0" fontId="3" fillId="0" borderId="69" xfId="0" applyFont="1" applyFill="1" applyBorder="1" applyAlignment="1">
      <alignment horizontal="center" vertical="distributed" textRotation="255" justifyLastLine="1"/>
    </xf>
    <xf numFmtId="0" fontId="3" fillId="0" borderId="105" xfId="0" applyFont="1" applyFill="1" applyBorder="1" applyAlignment="1">
      <alignment horizontal="center" vertical="distributed" textRotation="255" justifyLastLine="1"/>
    </xf>
    <xf numFmtId="0" fontId="3" fillId="0" borderId="106" xfId="0" applyFont="1" applyFill="1" applyBorder="1" applyAlignment="1">
      <alignment horizontal="center" vertical="distributed" textRotation="255" justifyLastLine="1"/>
    </xf>
    <xf numFmtId="0" fontId="3" fillId="0" borderId="104" xfId="0" applyFont="1" applyFill="1" applyBorder="1" applyAlignment="1">
      <alignment horizontal="center" vertical="center" textRotation="255"/>
    </xf>
    <xf numFmtId="0" fontId="3" fillId="0" borderId="105" xfId="0" applyFont="1" applyFill="1" applyBorder="1" applyAlignment="1">
      <alignment horizontal="center" vertical="center" textRotation="255"/>
    </xf>
    <xf numFmtId="0" fontId="3" fillId="0" borderId="106" xfId="0" applyFont="1" applyFill="1" applyBorder="1" applyAlignment="1">
      <alignment horizontal="center" vertical="center" textRotation="255"/>
    </xf>
    <xf numFmtId="0" fontId="70" fillId="0" borderId="65" xfId="0" applyFont="1" applyFill="1" applyBorder="1" applyAlignment="1">
      <alignment horizontal="center" vertical="center" textRotation="255"/>
    </xf>
    <xf numFmtId="0" fontId="70" fillId="0" borderId="61" xfId="0" applyFont="1" applyFill="1" applyBorder="1"/>
    <xf numFmtId="0" fontId="70" fillId="0" borderId="62" xfId="0" applyFont="1" applyFill="1" applyBorder="1"/>
    <xf numFmtId="0" fontId="3" fillId="0" borderId="88" xfId="0" applyFont="1" applyFill="1" applyBorder="1" applyAlignment="1">
      <alignment horizontal="center" vertical="center" textRotation="255"/>
    </xf>
    <xf numFmtId="0" fontId="0" fillId="0" borderId="89" xfId="0" applyFont="1" applyFill="1" applyBorder="1"/>
    <xf numFmtId="0" fontId="0" fillId="0" borderId="103" xfId="0" applyFont="1" applyFill="1" applyBorder="1"/>
    <xf numFmtId="0" fontId="3" fillId="0" borderId="65" xfId="0" applyFont="1" applyFill="1" applyBorder="1" applyAlignment="1">
      <alignment horizontal="center" vertical="distributed" textRotation="255" justifyLastLine="1"/>
    </xf>
    <xf numFmtId="0" fontId="0" fillId="0" borderId="61" xfId="0" applyFont="1" applyFill="1" applyBorder="1" applyAlignment="1">
      <alignment horizontal="center" vertical="distributed" textRotation="255" justifyLastLine="1"/>
    </xf>
    <xf numFmtId="0" fontId="0" fillId="0" borderId="62" xfId="0" applyFont="1" applyFill="1" applyBorder="1" applyAlignment="1">
      <alignment horizontal="center" vertical="distributed" textRotation="255" justifyLastLine="1"/>
    </xf>
    <xf numFmtId="0" fontId="67" fillId="0" borderId="126" xfId="0" applyFont="1" applyBorder="1" applyAlignment="1">
      <alignment horizontal="center" vertical="center"/>
    </xf>
    <xf numFmtId="0" fontId="67" fillId="0" borderId="132" xfId="0" applyFont="1" applyBorder="1" applyAlignment="1">
      <alignment horizontal="center" vertical="center"/>
    </xf>
    <xf numFmtId="0" fontId="67" fillId="0" borderId="141" xfId="0" applyFont="1" applyBorder="1" applyAlignment="1">
      <alignment horizontal="center" vertical="center"/>
    </xf>
    <xf numFmtId="0" fontId="3" fillId="0" borderId="73" xfId="0" applyFont="1" applyFill="1" applyBorder="1" applyAlignment="1">
      <alignment horizontal="center" vertical="center"/>
    </xf>
    <xf numFmtId="0" fontId="8" fillId="0" borderId="11" xfId="0" applyFont="1" applyBorder="1" applyAlignment="1">
      <alignment horizontal="center" vertical="center"/>
    </xf>
    <xf numFmtId="0" fontId="8" fillId="0" borderId="34" xfId="0" applyFont="1" applyFill="1" applyBorder="1" applyAlignment="1">
      <alignment horizontal="center" vertical="center"/>
    </xf>
    <xf numFmtId="0" fontId="8" fillId="0" borderId="50" xfId="0" applyFont="1" applyFill="1" applyBorder="1" applyAlignment="1">
      <alignment horizontal="center" vertical="center"/>
    </xf>
    <xf numFmtId="0" fontId="8" fillId="0" borderId="56" xfId="0" applyFont="1" applyFill="1" applyBorder="1" applyAlignment="1">
      <alignment horizontal="center" vertical="center"/>
    </xf>
    <xf numFmtId="0" fontId="8" fillId="0" borderId="4" xfId="0" applyFont="1" applyBorder="1" applyAlignment="1">
      <alignment horizontal="center" vertical="center"/>
    </xf>
    <xf numFmtId="0" fontId="8" fillId="0" borderId="8" xfId="0" applyFont="1" applyBorder="1" applyAlignment="1">
      <alignment horizontal="center" vertical="center"/>
    </xf>
    <xf numFmtId="0" fontId="3" fillId="0" borderId="68" xfId="0" applyFont="1" applyFill="1" applyBorder="1" applyAlignment="1">
      <alignment horizontal="center" vertical="distributed" textRotation="255" wrapText="1"/>
    </xf>
    <xf numFmtId="0" fontId="3" fillId="0" borderId="0" xfId="0" applyFont="1" applyFill="1" applyBorder="1" applyAlignment="1">
      <alignment horizontal="center" vertical="distributed" textRotation="255" wrapText="1"/>
    </xf>
    <xf numFmtId="0" fontId="3" fillId="0" borderId="68" xfId="0" applyFont="1" applyFill="1" applyBorder="1" applyAlignment="1">
      <alignment horizontal="center" vertical="distributed" textRotation="255" shrinkToFit="1"/>
    </xf>
    <xf numFmtId="176" fontId="70" fillId="0" borderId="64" xfId="0" applyNumberFormat="1" applyFont="1" applyBorder="1" applyAlignment="1" applyProtection="1">
      <alignment horizontal="center" vertical="center"/>
      <protection locked="0"/>
    </xf>
    <xf numFmtId="176" fontId="70" fillId="0" borderId="70" xfId="0" applyNumberFormat="1" applyFont="1" applyBorder="1" applyAlignment="1" applyProtection="1">
      <alignment horizontal="center" vertical="center"/>
      <protection locked="0"/>
    </xf>
    <xf numFmtId="176" fontId="70" fillId="0" borderId="108" xfId="0" applyNumberFormat="1" applyFont="1" applyBorder="1" applyAlignment="1" applyProtection="1">
      <alignment horizontal="center" vertical="center"/>
      <protection locked="0"/>
    </xf>
    <xf numFmtId="177" fontId="68" fillId="0" borderId="101" xfId="0" applyNumberFormat="1" applyFont="1" applyBorder="1" applyAlignment="1" applyProtection="1">
      <alignment horizontal="right" vertical="center"/>
      <protection locked="0"/>
    </xf>
    <xf numFmtId="177" fontId="68" fillId="0" borderId="70" xfId="0" applyNumberFormat="1" applyFont="1" applyBorder="1" applyAlignment="1" applyProtection="1">
      <alignment horizontal="right" vertical="center"/>
      <protection locked="0"/>
    </xf>
    <xf numFmtId="177" fontId="68" fillId="0" borderId="87" xfId="0" applyNumberFormat="1" applyFont="1" applyBorder="1" applyAlignment="1" applyProtection="1">
      <alignment horizontal="right" vertical="center"/>
      <protection locked="0"/>
    </xf>
    <xf numFmtId="177" fontId="68" fillId="0" borderId="70" xfId="0" applyNumberFormat="1" applyFont="1" applyBorder="1" applyAlignment="1" applyProtection="1">
      <alignment horizontal="center" vertical="center"/>
      <protection locked="0"/>
    </xf>
    <xf numFmtId="177" fontId="68" fillId="0" borderId="87" xfId="0" applyNumberFormat="1" applyFont="1" applyBorder="1" applyAlignment="1" applyProtection="1">
      <alignment horizontal="center" vertical="center"/>
      <protection locked="0"/>
    </xf>
    <xf numFmtId="176" fontId="70" fillId="0" borderId="102" xfId="0" applyNumberFormat="1" applyFont="1" applyBorder="1" applyAlignment="1" applyProtection="1">
      <alignment horizontal="distributed" vertical="center"/>
      <protection locked="0"/>
    </xf>
    <xf numFmtId="176" fontId="70" fillId="0" borderId="98" xfId="0" applyNumberFormat="1" applyFont="1" applyBorder="1" applyAlignment="1" applyProtection="1">
      <alignment horizontal="distributed" vertical="center"/>
      <protection locked="0"/>
    </xf>
    <xf numFmtId="176" fontId="70" fillId="2" borderId="109" xfId="0" applyNumberFormat="1" applyFont="1" applyFill="1" applyBorder="1" applyAlignment="1" applyProtection="1">
      <alignment horizontal="distributed" vertical="center"/>
      <protection locked="0"/>
    </xf>
    <xf numFmtId="182" fontId="68" fillId="0" borderId="102" xfId="0" applyNumberFormat="1" applyFont="1" applyBorder="1" applyAlignment="1" applyProtection="1">
      <alignment horizontal="right" vertical="center"/>
      <protection locked="0"/>
    </xf>
    <xf numFmtId="182" fontId="68" fillId="0" borderId="98" xfId="0" applyNumberFormat="1" applyFont="1" applyBorder="1" applyAlignment="1" applyProtection="1">
      <alignment horizontal="right" vertical="center"/>
      <protection locked="0"/>
    </xf>
    <xf numFmtId="182" fontId="68" fillId="0" borderId="91" xfId="0" applyNumberFormat="1" applyFont="1" applyBorder="1" applyAlignment="1" applyProtection="1">
      <alignment horizontal="right" vertical="center"/>
      <protection locked="0"/>
    </xf>
    <xf numFmtId="177" fontId="68" fillId="0" borderId="101" xfId="0" applyNumberFormat="1" applyFont="1" applyBorder="1" applyAlignment="1" applyProtection="1">
      <alignment horizontal="center" vertical="center"/>
      <protection locked="0"/>
    </xf>
    <xf numFmtId="176" fontId="70" fillId="0" borderId="101" xfId="0" applyNumberFormat="1" applyFont="1" applyBorder="1" applyAlignment="1" applyProtection="1">
      <alignment horizontal="distributed" vertical="center" justifyLastLine="1"/>
      <protection locked="0"/>
    </xf>
    <xf numFmtId="176" fontId="70" fillId="0" borderId="70" xfId="0" applyNumberFormat="1" applyFont="1" applyBorder="1" applyAlignment="1" applyProtection="1">
      <alignment horizontal="distributed" vertical="center" justifyLastLine="1"/>
      <protection locked="0"/>
    </xf>
    <xf numFmtId="176" fontId="70" fillId="0" borderId="87" xfId="0" applyNumberFormat="1" applyFont="1" applyBorder="1" applyAlignment="1" applyProtection="1">
      <alignment horizontal="distributed" vertical="center" justifyLastLine="1"/>
      <protection locked="0"/>
    </xf>
    <xf numFmtId="1" fontId="68" fillId="0" borderId="101" xfId="0" applyNumberFormat="1" applyFont="1" applyBorder="1" applyAlignment="1" applyProtection="1">
      <alignment horizontal="right" vertical="center"/>
      <protection locked="0"/>
    </xf>
    <xf numFmtId="1" fontId="68" fillId="0" borderId="70" xfId="0" applyNumberFormat="1" applyFont="1" applyBorder="1" applyAlignment="1" applyProtection="1">
      <alignment horizontal="right" vertical="center"/>
      <protection locked="0"/>
    </xf>
    <xf numFmtId="1" fontId="68" fillId="0" borderId="87" xfId="0" applyNumberFormat="1" applyFont="1" applyBorder="1" applyAlignment="1" applyProtection="1">
      <alignment horizontal="right" vertical="center"/>
      <protection locked="0"/>
    </xf>
    <xf numFmtId="238" fontId="68" fillId="0" borderId="101" xfId="0" applyNumberFormat="1" applyFont="1" applyBorder="1" applyAlignment="1" applyProtection="1">
      <alignment horizontal="center" vertical="center"/>
      <protection locked="0"/>
    </xf>
    <xf numFmtId="238" fontId="68" fillId="0" borderId="70" xfId="0" applyNumberFormat="1" applyFont="1" applyBorder="1" applyAlignment="1" applyProtection="1">
      <alignment horizontal="center" vertical="center"/>
      <protection locked="0"/>
    </xf>
    <xf numFmtId="238" fontId="68" fillId="0" borderId="87" xfId="0" applyNumberFormat="1" applyFont="1" applyBorder="1" applyAlignment="1" applyProtection="1">
      <alignment horizontal="center" vertical="center"/>
      <protection locked="0"/>
    </xf>
    <xf numFmtId="176" fontId="70" fillId="0" borderId="64" xfId="0" applyNumberFormat="1" applyFont="1" applyBorder="1" applyAlignment="1" applyProtection="1">
      <alignment horizontal="distributed" vertical="center" textRotation="255"/>
      <protection locked="0"/>
    </xf>
    <xf numFmtId="176" fontId="70" fillId="0" borderId="70" xfId="0" applyNumberFormat="1" applyFont="1" applyBorder="1" applyAlignment="1" applyProtection="1">
      <alignment horizontal="distributed" vertical="center" textRotation="255"/>
      <protection locked="0"/>
    </xf>
    <xf numFmtId="177" fontId="68" fillId="0" borderId="101" xfId="0" applyNumberFormat="1" applyFont="1" applyBorder="1" applyAlignment="1" applyProtection="1">
      <alignment vertical="center"/>
      <protection locked="0"/>
    </xf>
    <xf numFmtId="177" fontId="68" fillId="0" borderId="70" xfId="0" applyNumberFormat="1" applyFont="1" applyBorder="1" applyAlignment="1" applyProtection="1">
      <alignment vertical="center"/>
      <protection locked="0"/>
    </xf>
    <xf numFmtId="177" fontId="68" fillId="0" borderId="87" xfId="0" applyNumberFormat="1" applyFont="1" applyBorder="1" applyAlignment="1" applyProtection="1">
      <alignment vertical="center"/>
      <protection locked="0"/>
    </xf>
    <xf numFmtId="238" fontId="68" fillId="0" borderId="101" xfId="0" applyNumberFormat="1" applyFont="1" applyBorder="1" applyAlignment="1" applyProtection="1">
      <alignment horizontal="right" vertical="center"/>
      <protection locked="0"/>
    </xf>
    <xf numFmtId="238" fontId="68" fillId="0" borderId="70" xfId="0" applyNumberFormat="1" applyFont="1" applyBorder="1" applyAlignment="1" applyProtection="1">
      <alignment horizontal="right" vertical="center"/>
      <protection locked="0"/>
    </xf>
    <xf numFmtId="238" fontId="68" fillId="0" borderId="87" xfId="0" applyNumberFormat="1" applyFont="1" applyBorder="1" applyAlignment="1" applyProtection="1">
      <alignment horizontal="right" vertical="center"/>
      <protection locked="0"/>
    </xf>
    <xf numFmtId="177" fontId="68" fillId="0" borderId="101" xfId="6" applyNumberFormat="1" applyFont="1" applyBorder="1" applyAlignment="1" applyProtection="1">
      <alignment horizontal="right" vertical="center"/>
      <protection locked="0"/>
    </xf>
    <xf numFmtId="177" fontId="68" fillId="0" borderId="70" xfId="6" applyNumberFormat="1" applyFont="1" applyBorder="1" applyAlignment="1" applyProtection="1">
      <alignment horizontal="right" vertical="center"/>
      <protection locked="0"/>
    </xf>
    <xf numFmtId="177" fontId="68" fillId="0" borderId="87" xfId="6" applyNumberFormat="1" applyFont="1" applyBorder="1" applyAlignment="1" applyProtection="1">
      <alignment horizontal="right" vertical="center"/>
      <protection locked="0"/>
    </xf>
    <xf numFmtId="177" fontId="68" fillId="0" borderId="101" xfId="6" applyNumberFormat="1" applyFont="1" applyBorder="1" applyAlignment="1" applyProtection="1">
      <alignment vertical="center"/>
      <protection locked="0"/>
    </xf>
    <xf numFmtId="177" fontId="68" fillId="0" borderId="70" xfId="6" applyNumberFormat="1" applyFont="1" applyBorder="1" applyAlignment="1" applyProtection="1">
      <alignment vertical="center"/>
      <protection locked="0"/>
    </xf>
    <xf numFmtId="177" fontId="68" fillId="0" borderId="87" xfId="6" applyNumberFormat="1" applyFont="1" applyBorder="1" applyAlignment="1" applyProtection="1">
      <alignment vertical="center"/>
      <protection locked="0"/>
    </xf>
    <xf numFmtId="0" fontId="70" fillId="0" borderId="101" xfId="0" applyFont="1" applyBorder="1" applyAlignment="1" applyProtection="1">
      <alignment horizontal="distributed" vertical="center" justifyLastLine="1"/>
      <protection locked="0"/>
    </xf>
    <xf numFmtId="0" fontId="70" fillId="0" borderId="70" xfId="0" applyFont="1" applyBorder="1" applyAlignment="1" applyProtection="1">
      <alignment horizontal="distributed" vertical="center" justifyLastLine="1"/>
      <protection locked="0"/>
    </xf>
    <xf numFmtId="0" fontId="70" fillId="0" borderId="87" xfId="0" applyFont="1" applyBorder="1" applyAlignment="1" applyProtection="1">
      <alignment horizontal="distributed" vertical="center" justifyLastLine="1"/>
      <protection locked="0"/>
    </xf>
    <xf numFmtId="176" fontId="68" fillId="0" borderId="101" xfId="0" applyNumberFormat="1" applyFont="1" applyBorder="1" applyAlignment="1" applyProtection="1">
      <alignment horizontal="center" vertical="center"/>
      <protection locked="0"/>
    </xf>
    <xf numFmtId="176" fontId="68" fillId="0" borderId="70" xfId="0" applyNumberFormat="1" applyFont="1" applyBorder="1" applyAlignment="1" applyProtection="1">
      <alignment horizontal="center" vertical="center"/>
      <protection locked="0"/>
    </xf>
    <xf numFmtId="176" fontId="70" fillId="0" borderId="117" xfId="0" applyNumberFormat="1" applyFont="1" applyBorder="1" applyAlignment="1" applyProtection="1">
      <alignment horizontal="center" vertical="center"/>
      <protection locked="0"/>
    </xf>
    <xf numFmtId="176" fontId="70" fillId="0" borderId="121" xfId="0" applyNumberFormat="1" applyFont="1" applyBorder="1" applyAlignment="1" applyProtection="1">
      <alignment horizontal="center" vertical="center"/>
      <protection locked="0"/>
    </xf>
    <xf numFmtId="176" fontId="70" fillId="0" borderId="179" xfId="0" applyNumberFormat="1" applyFont="1" applyBorder="1" applyAlignment="1" applyProtection="1">
      <alignment horizontal="distributed" vertical="center" justifyLastLine="1"/>
      <protection locked="0"/>
    </xf>
    <xf numFmtId="176" fontId="70" fillId="0" borderId="74" xfId="0" applyNumberFormat="1" applyFont="1" applyBorder="1" applyAlignment="1" applyProtection="1">
      <alignment horizontal="distributed" vertical="center" justifyLastLine="1"/>
      <protection locked="0"/>
    </xf>
    <xf numFmtId="176" fontId="70" fillId="0" borderId="73" xfId="0" applyNumberFormat="1" applyFont="1" applyBorder="1" applyAlignment="1" applyProtection="1">
      <alignment horizontal="distributed" vertical="center" justifyLastLine="1"/>
      <protection locked="0"/>
    </xf>
    <xf numFmtId="176" fontId="70" fillId="0" borderId="101" xfId="0" applyNumberFormat="1" applyFont="1" applyBorder="1" applyAlignment="1" applyProtection="1">
      <alignment horizontal="center" vertical="center"/>
      <protection locked="0"/>
    </xf>
    <xf numFmtId="176" fontId="70" fillId="0" borderId="87" xfId="0" applyNumberFormat="1" applyFont="1" applyBorder="1" applyAlignment="1" applyProtection="1">
      <alignment horizontal="center" vertical="center"/>
      <protection locked="0"/>
    </xf>
    <xf numFmtId="177" fontId="68" fillId="0" borderId="179" xfId="0" applyNumberFormat="1" applyFont="1" applyBorder="1" applyAlignment="1" applyProtection="1">
      <alignment horizontal="right" vertical="center"/>
      <protection locked="0"/>
    </xf>
    <xf numFmtId="177" fontId="68" fillId="0" borderId="74" xfId="0" applyNumberFormat="1" applyFont="1" applyBorder="1" applyAlignment="1" applyProtection="1">
      <alignment horizontal="right" vertical="center"/>
      <protection locked="0"/>
    </xf>
    <xf numFmtId="177" fontId="68" fillId="0" borderId="73" xfId="0" applyNumberFormat="1" applyFont="1" applyBorder="1" applyAlignment="1" applyProtection="1">
      <alignment horizontal="right" vertical="center"/>
      <protection locked="0"/>
    </xf>
    <xf numFmtId="176" fontId="68" fillId="0" borderId="123" xfId="0" applyNumberFormat="1" applyFont="1" applyBorder="1" applyAlignment="1" applyProtection="1">
      <alignment horizontal="center" vertical="center"/>
      <protection locked="0"/>
    </xf>
    <xf numFmtId="176" fontId="68" fillId="0" borderId="121" xfId="0" applyNumberFormat="1" applyFont="1" applyBorder="1" applyAlignment="1" applyProtection="1">
      <alignment horizontal="center" vertical="center"/>
      <protection locked="0"/>
    </xf>
    <xf numFmtId="177" fontId="68" fillId="0" borderId="123" xfId="0" applyNumberFormat="1" applyFont="1" applyBorder="1" applyAlignment="1" applyProtection="1">
      <alignment horizontal="right" vertical="center"/>
      <protection locked="0"/>
    </xf>
    <xf numFmtId="177" fontId="68" fillId="0" borderId="120" xfId="0" applyNumberFormat="1" applyFont="1" applyBorder="1" applyAlignment="1" applyProtection="1">
      <alignment horizontal="right" vertical="center"/>
      <protection locked="0"/>
    </xf>
    <xf numFmtId="176" fontId="70" fillId="0" borderId="207" xfId="0" applyNumberFormat="1" applyFont="1" applyBorder="1" applyAlignment="1" applyProtection="1">
      <alignment horizontal="center" vertical="center" wrapText="1"/>
      <protection locked="0"/>
    </xf>
    <xf numFmtId="176" fontId="70" fillId="0" borderId="203" xfId="0" applyNumberFormat="1" applyFont="1" applyBorder="1" applyAlignment="1" applyProtection="1">
      <alignment horizontal="center" vertical="center" wrapText="1"/>
      <protection locked="0"/>
    </xf>
    <xf numFmtId="176" fontId="70" fillId="0" borderId="214" xfId="0" applyNumberFormat="1" applyFont="1" applyBorder="1" applyAlignment="1" applyProtection="1">
      <alignment horizontal="center" vertical="center" wrapText="1"/>
      <protection locked="0"/>
    </xf>
    <xf numFmtId="176" fontId="70" fillId="0" borderId="11" xfId="0" applyNumberFormat="1" applyFont="1" applyBorder="1" applyAlignment="1" applyProtection="1">
      <alignment horizontal="center" vertical="center" wrapText="1"/>
      <protection locked="0"/>
    </xf>
    <xf numFmtId="176" fontId="70" fillId="0" borderId="0" xfId="0" applyNumberFormat="1" applyFont="1" applyBorder="1" applyAlignment="1" applyProtection="1">
      <alignment horizontal="center" vertical="center" wrapText="1"/>
      <protection locked="0"/>
    </xf>
    <xf numFmtId="176" fontId="70" fillId="0" borderId="13" xfId="0" applyNumberFormat="1" applyFont="1" applyBorder="1" applyAlignment="1" applyProtection="1">
      <alignment horizontal="center" vertical="center" wrapText="1"/>
      <protection locked="0"/>
    </xf>
    <xf numFmtId="176" fontId="70" fillId="0" borderId="0" xfId="0" applyNumberFormat="1" applyFont="1" applyBorder="1" applyAlignment="1" applyProtection="1">
      <alignment horizontal="distributed" vertical="top"/>
      <protection locked="0"/>
    </xf>
    <xf numFmtId="176" fontId="70" fillId="0" borderId="80" xfId="0" applyNumberFormat="1" applyFont="1" applyBorder="1" applyAlignment="1" applyProtection="1">
      <alignment horizontal="center" vertical="center"/>
      <protection locked="0"/>
    </xf>
    <xf numFmtId="176" fontId="70" fillId="0" borderId="50" xfId="0" applyNumberFormat="1" applyFont="1" applyBorder="1" applyAlignment="1" applyProtection="1">
      <alignment horizontal="center" vertical="center"/>
      <protection locked="0"/>
    </xf>
    <xf numFmtId="176" fontId="70" fillId="0" borderId="80" xfId="0" applyNumberFormat="1" applyFont="1" applyBorder="1" applyAlignment="1" applyProtection="1">
      <alignment horizontal="distributed" vertical="center"/>
      <protection locked="0"/>
    </xf>
    <xf numFmtId="176" fontId="70" fillId="0" borderId="6" xfId="0" applyNumberFormat="1" applyFont="1" applyBorder="1" applyAlignment="1" applyProtection="1">
      <alignment horizontal="distributed" vertical="center"/>
      <protection locked="0"/>
    </xf>
    <xf numFmtId="176" fontId="68" fillId="0" borderId="80" xfId="0" applyNumberFormat="1" applyFont="1" applyBorder="1" applyAlignment="1" applyProtection="1">
      <alignment horizontal="center" vertical="center" wrapText="1"/>
      <protection locked="0"/>
    </xf>
    <xf numFmtId="176" fontId="68" fillId="0" borderId="6" xfId="0" applyNumberFormat="1" applyFont="1" applyBorder="1" applyAlignment="1" applyProtection="1">
      <alignment horizontal="center" vertical="center" wrapText="1"/>
      <protection locked="0"/>
    </xf>
    <xf numFmtId="176" fontId="70" fillId="0" borderId="0" xfId="0" applyNumberFormat="1" applyFont="1" applyBorder="1" applyAlignment="1" applyProtection="1">
      <alignment horizontal="distributed" vertical="center"/>
      <protection locked="0"/>
    </xf>
    <xf numFmtId="176" fontId="70" fillId="0" borderId="80" xfId="0" applyNumberFormat="1" applyFont="1" applyBorder="1" applyAlignment="1" applyProtection="1">
      <alignment horizontal="distributed"/>
      <protection locked="0"/>
    </xf>
    <xf numFmtId="176" fontId="70" fillId="0" borderId="0" xfId="0" applyNumberFormat="1" applyFont="1" applyAlignment="1" applyProtection="1">
      <alignment horizontal="center"/>
      <protection locked="0"/>
    </xf>
    <xf numFmtId="176" fontId="70" fillId="0" borderId="16" xfId="0" applyNumberFormat="1" applyFont="1" applyBorder="1" applyAlignment="1" applyProtection="1">
      <alignment horizontal="center" vertical="center"/>
      <protection locked="0"/>
    </xf>
    <xf numFmtId="176" fontId="70" fillId="0" borderId="21" xfId="0" applyNumberFormat="1" applyFont="1" applyBorder="1" applyAlignment="1" applyProtection="1">
      <alignment horizontal="center" vertical="center"/>
      <protection locked="0"/>
    </xf>
    <xf numFmtId="176" fontId="70" fillId="0" borderId="21" xfId="0" applyNumberFormat="1" applyFont="1" applyBorder="1" applyAlignment="1" applyProtection="1">
      <alignment horizontal="distributed" vertical="center"/>
      <protection locked="0"/>
    </xf>
    <xf numFmtId="176" fontId="70" fillId="0" borderId="24" xfId="0" applyNumberFormat="1" applyFont="1" applyBorder="1" applyAlignment="1" applyProtection="1">
      <alignment horizontal="center" vertical="center"/>
      <protection locked="0"/>
    </xf>
    <xf numFmtId="176" fontId="70" fillId="0" borderId="203" xfId="0" applyNumberFormat="1" applyFont="1" applyBorder="1" applyAlignment="1" applyProtection="1">
      <alignment horizontal="distributed" vertical="center"/>
      <protection locked="0"/>
    </xf>
    <xf numFmtId="176" fontId="70" fillId="0" borderId="207" xfId="0" applyNumberFormat="1" applyFont="1" applyBorder="1" applyAlignment="1" applyProtection="1">
      <alignment horizontal="center" vertical="center"/>
      <protection locked="0"/>
    </xf>
    <xf numFmtId="176" fontId="70" fillId="0" borderId="203" xfId="0" applyNumberFormat="1" applyFont="1" applyBorder="1" applyAlignment="1" applyProtection="1">
      <alignment horizontal="center" vertical="center"/>
      <protection locked="0"/>
    </xf>
    <xf numFmtId="176" fontId="70" fillId="0" borderId="214" xfId="0" applyNumberFormat="1" applyFont="1" applyBorder="1" applyAlignment="1" applyProtection="1">
      <alignment horizontal="center" vertical="center"/>
      <protection locked="0"/>
    </xf>
    <xf numFmtId="176" fontId="70" fillId="0" borderId="11" xfId="0" applyNumberFormat="1" applyFont="1" applyBorder="1" applyAlignment="1" applyProtection="1">
      <alignment horizontal="center" vertical="center"/>
      <protection locked="0"/>
    </xf>
    <xf numFmtId="176" fontId="70" fillId="0" borderId="0" xfId="0" applyNumberFormat="1" applyFont="1" applyAlignment="1" applyProtection="1">
      <alignment horizontal="center" vertical="center"/>
      <protection locked="0"/>
    </xf>
    <xf numFmtId="176" fontId="70" fillId="0" borderId="13" xfId="0" applyNumberFormat="1" applyFont="1" applyBorder="1" applyAlignment="1" applyProtection="1">
      <alignment horizontal="center" vertical="center"/>
      <protection locked="0"/>
    </xf>
    <xf numFmtId="176" fontId="70" fillId="0" borderId="0" xfId="0" applyNumberFormat="1" applyFont="1" applyBorder="1" applyAlignment="1" applyProtection="1">
      <alignment horizontal="center" vertical="center"/>
      <protection locked="0"/>
    </xf>
    <xf numFmtId="176" fontId="70" fillId="0" borderId="56" xfId="0" applyNumberFormat="1" applyFont="1" applyBorder="1" applyAlignment="1" applyProtection="1">
      <alignment horizontal="center" vertical="center"/>
      <protection locked="0"/>
    </xf>
    <xf numFmtId="177" fontId="68" fillId="0" borderId="80" xfId="0" applyNumberFormat="1" applyFont="1" applyFill="1" applyBorder="1" applyAlignment="1" applyProtection="1">
      <alignment horizontal="center" vertical="center"/>
      <protection locked="0"/>
    </xf>
    <xf numFmtId="176" fontId="70" fillId="0" borderId="0" xfId="0" applyNumberFormat="1" applyFont="1" applyFill="1" applyAlignment="1" applyProtection="1">
      <alignment horizontal="center"/>
      <protection locked="0"/>
    </xf>
    <xf numFmtId="177" fontId="68" fillId="0" borderId="0" xfId="0" quotePrefix="1" applyNumberFormat="1" applyFont="1" applyFill="1" applyAlignment="1" applyProtection="1">
      <alignment horizontal="center" wrapText="1"/>
      <protection locked="0"/>
    </xf>
    <xf numFmtId="177" fontId="68" fillId="0" borderId="0" xfId="0" applyNumberFormat="1" applyFont="1" applyFill="1" applyAlignment="1" applyProtection="1">
      <alignment horizontal="center"/>
      <protection locked="0"/>
    </xf>
    <xf numFmtId="177" fontId="70" fillId="0" borderId="0" xfId="0" applyNumberFormat="1" applyFont="1" applyFill="1" applyAlignment="1" applyProtection="1">
      <alignment horizontal="center"/>
      <protection locked="0"/>
    </xf>
    <xf numFmtId="176" fontId="70" fillId="0" borderId="50" xfId="0" applyNumberFormat="1" applyFont="1" applyBorder="1" applyAlignment="1" applyProtection="1">
      <alignment horizontal="distributed" vertical="center" wrapText="1"/>
      <protection locked="0"/>
    </xf>
    <xf numFmtId="176" fontId="70" fillId="0" borderId="11" xfId="0" applyNumberFormat="1" applyFont="1" applyBorder="1" applyAlignment="1" applyProtection="1">
      <alignment horizontal="distributed" vertical="center"/>
      <protection locked="0"/>
    </xf>
    <xf numFmtId="176" fontId="70" fillId="0" borderId="6" xfId="0" applyNumberFormat="1" applyFont="1" applyBorder="1" applyAlignment="1" applyProtection="1">
      <alignment horizontal="center" vertical="center"/>
      <protection locked="0"/>
    </xf>
    <xf numFmtId="176" fontId="70" fillId="0" borderId="8" xfId="0" applyNumberFormat="1" applyFont="1" applyBorder="1" applyAlignment="1" applyProtection="1">
      <alignment horizontal="center" vertical="center"/>
      <protection locked="0"/>
    </xf>
    <xf numFmtId="177" fontId="68" fillId="0" borderId="211" xfId="0" applyNumberFormat="1" applyFont="1" applyBorder="1" applyAlignment="1">
      <alignment horizontal="center"/>
    </xf>
    <xf numFmtId="177" fontId="68" fillId="0" borderId="201" xfId="0" applyNumberFormat="1" applyFont="1" applyBorder="1" applyAlignment="1">
      <alignment horizontal="center"/>
    </xf>
    <xf numFmtId="177" fontId="68" fillId="0" borderId="212" xfId="0" applyNumberFormat="1" applyFont="1" applyBorder="1" applyAlignment="1">
      <alignment horizontal="center"/>
    </xf>
    <xf numFmtId="49" fontId="68" fillId="0" borderId="211" xfId="0" applyNumberFormat="1" applyFont="1" applyBorder="1" applyAlignment="1">
      <alignment horizontal="center"/>
    </xf>
    <xf numFmtId="49" fontId="68" fillId="0" borderId="201" xfId="0" applyNumberFormat="1" applyFont="1" applyBorder="1" applyAlignment="1">
      <alignment horizontal="center"/>
    </xf>
    <xf numFmtId="49" fontId="68" fillId="0" borderId="213" xfId="0" applyNumberFormat="1" applyFont="1" applyBorder="1" applyAlignment="1">
      <alignment horizontal="center"/>
    </xf>
    <xf numFmtId="49" fontId="68" fillId="0" borderId="37" xfId="0" applyNumberFormat="1" applyFont="1" applyBorder="1" applyAlignment="1">
      <alignment horizontal="center"/>
    </xf>
    <xf numFmtId="0" fontId="67" fillId="0" borderId="221" xfId="0" applyFont="1" applyBorder="1" applyAlignment="1">
      <alignment horizontal="center" vertical="center" textRotation="255"/>
    </xf>
    <xf numFmtId="0" fontId="67" fillId="0" borderId="36" xfId="0" applyFont="1" applyBorder="1" applyAlignment="1">
      <alignment horizontal="center" vertical="center" textRotation="255"/>
    </xf>
    <xf numFmtId="0" fontId="67" fillId="0" borderId="2" xfId="0" applyFont="1" applyBorder="1" applyAlignment="1">
      <alignment horizontal="center" vertical="center" textRotation="255"/>
    </xf>
    <xf numFmtId="0" fontId="67" fillId="0" borderId="11" xfId="0" applyFont="1" applyBorder="1" applyAlignment="1">
      <alignment horizontal="center"/>
    </xf>
    <xf numFmtId="0" fontId="67" fillId="0" borderId="13" xfId="0" applyFont="1" applyBorder="1" applyAlignment="1">
      <alignment horizontal="center"/>
    </xf>
    <xf numFmtId="0" fontId="67" fillId="0" borderId="4" xfId="0" applyFont="1" applyBorder="1" applyAlignment="1">
      <alignment horizontal="center"/>
    </xf>
    <xf numFmtId="0" fontId="67" fillId="0" borderId="8" xfId="0" applyFont="1" applyBorder="1" applyAlignment="1">
      <alignment horizontal="center"/>
    </xf>
    <xf numFmtId="0" fontId="78" fillId="0" borderId="0" xfId="0" applyFont="1" applyAlignment="1">
      <alignment vertical="top" wrapText="1"/>
    </xf>
    <xf numFmtId="0" fontId="67" fillId="0" borderId="150" xfId="0" applyFont="1" applyBorder="1" applyAlignment="1">
      <alignment vertical="center" wrapText="1"/>
    </xf>
    <xf numFmtId="0" fontId="67" fillId="0" borderId="151" xfId="0" applyFont="1" applyBorder="1" applyAlignment="1">
      <alignment vertical="center"/>
    </xf>
    <xf numFmtId="0" fontId="67" fillId="0" borderId="152" xfId="0" applyFont="1" applyBorder="1" applyAlignment="1">
      <alignment vertical="center"/>
    </xf>
    <xf numFmtId="0" fontId="67" fillId="0" borderId="207" xfId="0" applyFont="1" applyBorder="1" applyAlignment="1">
      <alignment horizontal="center" vertical="center" wrapText="1"/>
    </xf>
    <xf numFmtId="0" fontId="67" fillId="0" borderId="214" xfId="0" applyFont="1" applyBorder="1" applyAlignment="1">
      <alignment horizontal="center" vertical="center"/>
    </xf>
    <xf numFmtId="0" fontId="67" fillId="0" borderId="11" xfId="0" applyFont="1" applyBorder="1" applyAlignment="1">
      <alignment horizontal="center" vertical="center"/>
    </xf>
    <xf numFmtId="0" fontId="67" fillId="0" borderId="13" xfId="0" applyFont="1" applyBorder="1" applyAlignment="1">
      <alignment horizontal="center" vertical="center"/>
    </xf>
    <xf numFmtId="0" fontId="67" fillId="0" borderId="4" xfId="0" applyFont="1" applyBorder="1" applyAlignment="1">
      <alignment horizontal="center" vertical="center"/>
    </xf>
    <xf numFmtId="0" fontId="67" fillId="0" borderId="8" xfId="0" applyFont="1" applyBorder="1" applyAlignment="1">
      <alignment horizontal="center" vertical="center"/>
    </xf>
    <xf numFmtId="0" fontId="67" fillId="0" borderId="207" xfId="0" applyFont="1" applyBorder="1" applyAlignment="1">
      <alignment horizontal="center" vertical="center"/>
    </xf>
    <xf numFmtId="0" fontId="67" fillId="0" borderId="150" xfId="0" applyFont="1" applyBorder="1" applyAlignment="1">
      <alignment horizontal="center"/>
    </xf>
    <xf numFmtId="0" fontId="67" fillId="0" borderId="151" xfId="0" applyFont="1" applyBorder="1" applyAlignment="1">
      <alignment horizontal="center"/>
    </xf>
    <xf numFmtId="0" fontId="67" fillId="0" borderId="152" xfId="0" applyFont="1" applyBorder="1" applyAlignment="1">
      <alignment horizontal="center"/>
    </xf>
    <xf numFmtId="0" fontId="67" fillId="0" borderId="221" xfId="0" applyFont="1" applyBorder="1" applyAlignment="1">
      <alignment horizontal="center" vertical="center"/>
    </xf>
    <xf numFmtId="0" fontId="67" fillId="0" borderId="36" xfId="0" applyFont="1" applyBorder="1" applyAlignment="1">
      <alignment horizontal="center" vertical="center"/>
    </xf>
    <xf numFmtId="0" fontId="67" fillId="0" borderId="2" xfId="0" applyFont="1" applyBorder="1" applyAlignment="1">
      <alignment horizontal="center" vertical="center"/>
    </xf>
    <xf numFmtId="0" fontId="67" fillId="0" borderId="203" xfId="0" applyFont="1" applyBorder="1" applyAlignment="1">
      <alignment horizontal="center" vertical="center"/>
    </xf>
    <xf numFmtId="0" fontId="67" fillId="0" borderId="211" xfId="0" applyFont="1" applyBorder="1" applyAlignment="1">
      <alignment horizontal="center" vertical="center"/>
    </xf>
    <xf numFmtId="0" fontId="67" fillId="0" borderId="212" xfId="0" applyFont="1" applyBorder="1" applyAlignment="1">
      <alignment horizontal="center" vertical="center"/>
    </xf>
    <xf numFmtId="0" fontId="67" fillId="0" borderId="11" xfId="0" applyFont="1" applyBorder="1" applyAlignment="1">
      <alignment horizontal="center" vertical="center" shrinkToFit="1"/>
    </xf>
    <xf numFmtId="0" fontId="67" fillId="0" borderId="13" xfId="0" applyFont="1" applyBorder="1" applyAlignment="1">
      <alignment horizontal="center" vertical="center" shrinkToFit="1"/>
    </xf>
    <xf numFmtId="0" fontId="67" fillId="0" borderId="11" xfId="0" applyFont="1" applyBorder="1" applyAlignment="1">
      <alignment vertical="top" wrapText="1"/>
    </xf>
    <xf numFmtId="0" fontId="67" fillId="0" borderId="0" xfId="0" applyFont="1" applyAlignment="1">
      <alignment vertical="top" wrapText="1"/>
    </xf>
    <xf numFmtId="0" fontId="67" fillId="0" borderId="13" xfId="0" applyFont="1" applyBorder="1" applyAlignment="1">
      <alignment vertical="top" wrapText="1"/>
    </xf>
    <xf numFmtId="0" fontId="67" fillId="0" borderId="4" xfId="0" applyFont="1" applyBorder="1" applyAlignment="1">
      <alignment vertical="top" wrapText="1"/>
    </xf>
    <xf numFmtId="0" fontId="67" fillId="0" borderId="6" xfId="0" applyFont="1" applyBorder="1" applyAlignment="1">
      <alignment vertical="top" wrapText="1"/>
    </xf>
    <xf numFmtId="0" fontId="67" fillId="0" borderId="8" xfId="0" applyFont="1" applyBorder="1" applyAlignment="1">
      <alignment vertical="top" wrapText="1"/>
    </xf>
    <xf numFmtId="0" fontId="67" fillId="0" borderId="0" xfId="0" applyFont="1" applyAlignment="1">
      <alignment vertical="top"/>
    </xf>
    <xf numFmtId="0" fontId="67" fillId="0" borderId="13" xfId="0" applyFont="1" applyBorder="1" applyAlignment="1">
      <alignment vertical="top"/>
    </xf>
    <xf numFmtId="0" fontId="67" fillId="0" borderId="11" xfId="0" applyFont="1" applyBorder="1" applyAlignment="1">
      <alignment vertical="top"/>
    </xf>
    <xf numFmtId="0" fontId="67" fillId="0" borderId="4" xfId="0" applyFont="1" applyBorder="1" applyAlignment="1">
      <alignment vertical="top"/>
    </xf>
    <xf numFmtId="0" fontId="67" fillId="0" borderId="6" xfId="0" applyFont="1" applyBorder="1" applyAlignment="1">
      <alignment vertical="top"/>
    </xf>
    <xf numFmtId="0" fontId="67" fillId="0" borderId="8" xfId="0" applyFont="1" applyBorder="1" applyAlignment="1">
      <alignment vertical="top"/>
    </xf>
    <xf numFmtId="0" fontId="67" fillId="0" borderId="11" xfId="0" applyFont="1" applyBorder="1" applyAlignment="1">
      <alignment horizontal="left" vertical="center"/>
    </xf>
    <xf numFmtId="0" fontId="67" fillId="0" borderId="13" xfId="0" applyFont="1" applyBorder="1" applyAlignment="1">
      <alignment horizontal="left" vertical="center"/>
    </xf>
    <xf numFmtId="0" fontId="67" fillId="0" borderId="207" xfId="0" applyFont="1" applyBorder="1" applyAlignment="1">
      <alignment horizontal="left" vertical="center"/>
    </xf>
    <xf numFmtId="0" fontId="67" fillId="0" borderId="214" xfId="0" applyFont="1" applyBorder="1" applyAlignment="1">
      <alignment horizontal="left" vertical="center"/>
    </xf>
    <xf numFmtId="0" fontId="22" fillId="0" borderId="3" xfId="0" applyFont="1" applyFill="1" applyBorder="1" applyAlignment="1">
      <alignment horizontal="center" vertical="center" wrapText="1"/>
    </xf>
    <xf numFmtId="0" fontId="22" fillId="0" borderId="5" xfId="0" applyFont="1" applyFill="1" applyBorder="1" applyAlignment="1">
      <alignment horizontal="center" vertical="center" wrapText="1"/>
    </xf>
    <xf numFmtId="0" fontId="22" fillId="0" borderId="7" xfId="0" applyFont="1" applyFill="1" applyBorder="1" applyAlignment="1">
      <alignment horizontal="center" vertical="center" wrapText="1"/>
    </xf>
    <xf numFmtId="0" fontId="22" fillId="0" borderId="4" xfId="0" applyFont="1" applyFill="1" applyBorder="1" applyAlignment="1">
      <alignment horizontal="center" vertical="center" wrapText="1"/>
    </xf>
    <xf numFmtId="0" fontId="22" fillId="0" borderId="6" xfId="0" applyFont="1" applyFill="1" applyBorder="1" applyAlignment="1">
      <alignment horizontal="center" vertical="center" wrapText="1"/>
    </xf>
    <xf numFmtId="0" fontId="22" fillId="0" borderId="8" xfId="0" applyFont="1" applyFill="1" applyBorder="1" applyAlignment="1">
      <alignment horizontal="center" vertical="center" wrapText="1"/>
    </xf>
    <xf numFmtId="0" fontId="22" fillId="0" borderId="3" xfId="0" applyFont="1" applyFill="1" applyBorder="1" applyAlignment="1">
      <alignment horizontal="center" vertical="center"/>
    </xf>
    <xf numFmtId="0" fontId="22" fillId="0" borderId="5" xfId="0" applyFont="1" applyFill="1" applyBorder="1" applyAlignment="1">
      <alignment horizontal="center" vertical="center"/>
    </xf>
    <xf numFmtId="0" fontId="22" fillId="0" borderId="7" xfId="0" applyFont="1" applyFill="1" applyBorder="1" applyAlignment="1">
      <alignment horizontal="center" vertical="center"/>
    </xf>
    <xf numFmtId="0" fontId="22" fillId="0" borderId="4" xfId="0" applyFont="1" applyFill="1" applyBorder="1" applyAlignment="1">
      <alignment horizontal="center" vertical="center"/>
    </xf>
    <xf numFmtId="195" fontId="22" fillId="0" borderId="31" xfId="0" applyNumberFormat="1" applyFont="1" applyFill="1" applyBorder="1" applyAlignment="1">
      <alignment vertical="center" shrinkToFit="1"/>
    </xf>
    <xf numFmtId="195" fontId="22" fillId="0" borderId="33" xfId="0" applyNumberFormat="1" applyFont="1" applyFill="1" applyBorder="1" applyAlignment="1">
      <alignment vertical="center" shrinkToFit="1"/>
    </xf>
    <xf numFmtId="195" fontId="22" fillId="0" borderId="35" xfId="0" applyNumberFormat="1" applyFont="1" applyFill="1" applyBorder="1" applyAlignment="1">
      <alignment vertical="center" shrinkToFit="1"/>
    </xf>
    <xf numFmtId="0" fontId="70" fillId="0" borderId="3" xfId="0" applyFont="1" applyFill="1" applyBorder="1" applyAlignment="1">
      <alignment horizontal="center" vertical="center" wrapText="1"/>
    </xf>
    <xf numFmtId="0" fontId="70" fillId="0" borderId="5" xfId="0" applyFont="1" applyFill="1" applyBorder="1" applyAlignment="1">
      <alignment horizontal="center" vertical="center" wrapText="1"/>
    </xf>
    <xf numFmtId="0" fontId="70" fillId="0" borderId="7" xfId="0" applyFont="1" applyFill="1" applyBorder="1" applyAlignment="1">
      <alignment horizontal="center" vertical="center" wrapText="1"/>
    </xf>
    <xf numFmtId="0" fontId="70" fillId="0" borderId="4" xfId="0" applyFont="1" applyFill="1" applyBorder="1" applyAlignment="1">
      <alignment horizontal="center" vertical="center" wrapText="1"/>
    </xf>
    <xf numFmtId="0" fontId="70" fillId="0" borderId="6" xfId="0" applyFont="1" applyFill="1" applyBorder="1" applyAlignment="1">
      <alignment horizontal="center" vertical="center" wrapText="1"/>
    </xf>
    <xf numFmtId="0" fontId="70" fillId="0" borderId="8" xfId="0" applyFont="1" applyFill="1" applyBorder="1" applyAlignment="1">
      <alignment horizontal="center" vertical="center" wrapText="1"/>
    </xf>
    <xf numFmtId="0" fontId="22" fillId="0" borderId="11" xfId="0" applyFont="1" applyFill="1" applyBorder="1" applyAlignment="1">
      <alignment horizontal="center" vertical="center"/>
    </xf>
    <xf numFmtId="0" fontId="22" fillId="0" borderId="0" xfId="0" applyFont="1" applyFill="1" applyBorder="1" applyAlignment="1">
      <alignment horizontal="center" vertical="center"/>
    </xf>
    <xf numFmtId="0" fontId="22" fillId="0" borderId="13" xfId="0" applyFont="1" applyFill="1" applyBorder="1" applyAlignment="1">
      <alignment horizontal="center" vertical="center"/>
    </xf>
    <xf numFmtId="0" fontId="22" fillId="0" borderId="170" xfId="0" applyFont="1" applyFill="1" applyBorder="1" applyAlignment="1">
      <alignment vertical="center" wrapText="1"/>
    </xf>
    <xf numFmtId="0" fontId="22" fillId="0" borderId="171" xfId="0" applyFont="1" applyFill="1" applyBorder="1" applyAlignment="1">
      <alignment vertical="center" wrapText="1"/>
    </xf>
    <xf numFmtId="0" fontId="22" fillId="0" borderId="172" xfId="0" applyFont="1" applyFill="1" applyBorder="1" applyAlignment="1">
      <alignment vertical="center" wrapText="1"/>
    </xf>
    <xf numFmtId="0" fontId="22" fillId="0" borderId="1" xfId="0" applyFont="1" applyFill="1" applyBorder="1" applyAlignment="1">
      <alignment horizontal="center" vertical="center" wrapText="1"/>
    </xf>
    <xf numFmtId="0" fontId="22" fillId="0" borderId="36" xfId="0" applyFont="1" applyFill="1" applyBorder="1" applyAlignment="1">
      <alignment horizontal="center" vertical="center" wrapText="1"/>
    </xf>
    <xf numFmtId="0" fontId="22" fillId="0" borderId="2" xfId="0" applyFont="1" applyFill="1" applyBorder="1" applyAlignment="1">
      <alignment horizontal="center" vertical="center" wrapText="1"/>
    </xf>
    <xf numFmtId="0" fontId="22" fillId="0" borderId="3" xfId="0" applyFont="1" applyFill="1" applyBorder="1" applyAlignment="1">
      <alignment horizontal="distributed" vertical="center" justifyLastLine="1"/>
    </xf>
    <xf numFmtId="0" fontId="22" fillId="0" borderId="5" xfId="0" applyFont="1" applyFill="1" applyBorder="1" applyAlignment="1">
      <alignment horizontal="distributed" vertical="center" justifyLastLine="1"/>
    </xf>
    <xf numFmtId="0" fontId="22" fillId="0" borderId="7" xfId="0" applyFont="1" applyFill="1" applyBorder="1" applyAlignment="1">
      <alignment horizontal="distributed" vertical="center" justifyLastLine="1"/>
    </xf>
    <xf numFmtId="0" fontId="22" fillId="0" borderId="11" xfId="0" applyFont="1" applyFill="1" applyBorder="1" applyAlignment="1">
      <alignment horizontal="distributed" vertical="center" justifyLastLine="1"/>
    </xf>
    <xf numFmtId="0" fontId="22" fillId="0" borderId="0" xfId="0" applyFont="1" applyFill="1" applyBorder="1" applyAlignment="1">
      <alignment horizontal="distributed" vertical="center" justifyLastLine="1"/>
    </xf>
    <xf numFmtId="0" fontId="22" fillId="0" borderId="13" xfId="0" applyFont="1" applyFill="1" applyBorder="1" applyAlignment="1">
      <alignment horizontal="distributed" vertical="center" justifyLastLine="1"/>
    </xf>
    <xf numFmtId="0" fontId="22" fillId="0" borderId="4" xfId="0" applyFont="1" applyFill="1" applyBorder="1" applyAlignment="1">
      <alignment horizontal="distributed" vertical="center" justifyLastLine="1"/>
    </xf>
    <xf numFmtId="0" fontId="22" fillId="0" borderId="6" xfId="0" applyFont="1" applyFill="1" applyBorder="1" applyAlignment="1">
      <alignment horizontal="distributed" vertical="center" justifyLastLine="1"/>
    </xf>
    <xf numFmtId="0" fontId="22" fillId="0" borderId="8" xfId="0" applyFont="1" applyFill="1" applyBorder="1" applyAlignment="1">
      <alignment horizontal="distributed" vertical="center" justifyLastLine="1"/>
    </xf>
    <xf numFmtId="185" fontId="22" fillId="0" borderId="26" xfId="0" applyNumberFormat="1" applyFont="1" applyFill="1" applyBorder="1" applyAlignment="1">
      <alignment vertical="center"/>
    </xf>
    <xf numFmtId="177" fontId="22" fillId="0" borderId="16" xfId="0" applyNumberFormat="1" applyFont="1" applyFill="1" applyBorder="1" applyAlignment="1">
      <alignment vertical="center"/>
    </xf>
    <xf numFmtId="177" fontId="22" fillId="0" borderId="21" xfId="0" applyNumberFormat="1" applyFont="1" applyFill="1" applyBorder="1" applyAlignment="1">
      <alignment vertical="center"/>
    </xf>
    <xf numFmtId="177" fontId="22" fillId="0" borderId="24" xfId="0" applyNumberFormat="1" applyFont="1" applyFill="1" applyBorder="1" applyAlignment="1">
      <alignment vertical="center"/>
    </xf>
    <xf numFmtId="0" fontId="22" fillId="0" borderId="4" xfId="0" applyFont="1" applyFill="1" applyBorder="1" applyAlignment="1">
      <alignment horizontal="center" vertical="center" shrinkToFit="1"/>
    </xf>
    <xf numFmtId="0" fontId="22" fillId="0" borderId="6" xfId="0" applyFont="1" applyFill="1" applyBorder="1" applyAlignment="1">
      <alignment horizontal="center" vertical="center" shrinkToFit="1"/>
    </xf>
    <xf numFmtId="0" fontId="22" fillId="0" borderId="8" xfId="0" applyFont="1" applyFill="1" applyBorder="1" applyAlignment="1">
      <alignment horizontal="center" vertical="center" shrinkToFit="1"/>
    </xf>
    <xf numFmtId="185" fontId="22" fillId="0" borderId="2" xfId="0" applyNumberFormat="1" applyFont="1" applyFill="1" applyBorder="1" applyAlignment="1">
      <alignment vertical="center"/>
    </xf>
    <xf numFmtId="0" fontId="22" fillId="0" borderId="28"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2" fillId="0" borderId="13" xfId="0" applyFont="1" applyFill="1" applyBorder="1" applyAlignment="1">
      <alignment horizontal="center" vertical="center" wrapText="1"/>
    </xf>
    <xf numFmtId="185" fontId="22" fillId="0" borderId="3" xfId="0" applyNumberFormat="1" applyFont="1" applyFill="1" applyBorder="1" applyAlignment="1">
      <alignment vertical="center"/>
    </xf>
    <xf numFmtId="185" fontId="22" fillId="0" borderId="5" xfId="0" applyNumberFormat="1" applyFont="1" applyFill="1" applyBorder="1" applyAlignment="1">
      <alignment vertical="center"/>
    </xf>
    <xf numFmtId="185" fontId="22" fillId="0" borderId="7" xfId="0" applyNumberFormat="1" applyFont="1" applyFill="1" applyBorder="1" applyAlignment="1">
      <alignment vertical="center"/>
    </xf>
    <xf numFmtId="177" fontId="22" fillId="0" borderId="31" xfId="0" applyNumberFormat="1" applyFont="1" applyFill="1" applyBorder="1" applyAlignment="1">
      <alignment vertical="center"/>
    </xf>
    <xf numFmtId="177" fontId="22" fillId="0" borderId="33" xfId="0" applyNumberFormat="1" applyFont="1" applyFill="1" applyBorder="1" applyAlignment="1">
      <alignment vertical="center"/>
    </xf>
    <xf numFmtId="177" fontId="22" fillId="0" borderId="35" xfId="0" applyNumberFormat="1" applyFont="1" applyFill="1" applyBorder="1" applyAlignment="1">
      <alignment vertical="center"/>
    </xf>
    <xf numFmtId="195" fontId="22" fillId="0" borderId="28" xfId="0" quotePrefix="1" applyNumberFormat="1" applyFont="1" applyFill="1" applyBorder="1" applyAlignment="1">
      <alignment vertical="center" shrinkToFit="1"/>
    </xf>
    <xf numFmtId="195" fontId="22" fillId="0" borderId="28" xfId="0" applyNumberFormat="1" applyFont="1" applyFill="1" applyBorder="1" applyAlignment="1">
      <alignment vertical="center" shrinkToFit="1"/>
    </xf>
    <xf numFmtId="177" fontId="70" fillId="0" borderId="16" xfId="0" quotePrefix="1" applyNumberFormat="1" applyFont="1" applyFill="1" applyBorder="1" applyAlignment="1">
      <alignment vertical="center"/>
    </xf>
    <xf numFmtId="177" fontId="70" fillId="0" borderId="21" xfId="0" quotePrefix="1" applyNumberFormat="1" applyFont="1" applyFill="1" applyBorder="1" applyAlignment="1">
      <alignment vertical="center"/>
    </xf>
    <xf numFmtId="177" fontId="70" fillId="0" borderId="24" xfId="0" quotePrefix="1" applyNumberFormat="1" applyFont="1" applyFill="1" applyBorder="1" applyAlignment="1">
      <alignment vertical="center"/>
    </xf>
    <xf numFmtId="185" fontId="22" fillId="0" borderId="18" xfId="0" applyNumberFormat="1" applyFont="1" applyFill="1" applyBorder="1" applyAlignment="1">
      <alignment vertical="center"/>
    </xf>
    <xf numFmtId="43" fontId="22" fillId="0" borderId="18" xfId="0" applyNumberFormat="1" applyFont="1" applyFill="1" applyBorder="1" applyAlignment="1">
      <alignment vertical="center"/>
    </xf>
    <xf numFmtId="185" fontId="22" fillId="0" borderId="31" xfId="0" applyNumberFormat="1" applyFont="1" applyFill="1" applyBorder="1" applyAlignment="1">
      <alignment vertical="center"/>
    </xf>
    <xf numFmtId="185" fontId="22" fillId="0" borderId="33" xfId="0" applyNumberFormat="1" applyFont="1" applyFill="1" applyBorder="1" applyAlignment="1">
      <alignment vertical="center"/>
    </xf>
    <xf numFmtId="185" fontId="22" fillId="0" borderId="35" xfId="0" applyNumberFormat="1" applyFont="1" applyFill="1" applyBorder="1" applyAlignment="1">
      <alignment vertical="center"/>
    </xf>
    <xf numFmtId="185" fontId="22" fillId="0" borderId="1" xfId="0" applyNumberFormat="1" applyFont="1" applyFill="1" applyBorder="1" applyAlignment="1">
      <alignment vertical="center"/>
    </xf>
    <xf numFmtId="0" fontId="70" fillId="0" borderId="10" xfId="0" applyFont="1" applyFill="1" applyBorder="1" applyAlignment="1">
      <alignment vertical="center" wrapText="1"/>
    </xf>
    <xf numFmtId="0" fontId="70" fillId="0" borderId="12" xfId="0" applyFont="1" applyFill="1" applyBorder="1" applyAlignment="1">
      <alignment vertical="center" wrapText="1"/>
    </xf>
    <xf numFmtId="0" fontId="70" fillId="0" borderId="29" xfId="0" applyFont="1" applyFill="1" applyBorder="1" applyAlignment="1">
      <alignment vertical="center" wrapText="1"/>
    </xf>
    <xf numFmtId="0" fontId="22" fillId="0" borderId="10" xfId="0" applyFont="1" applyFill="1" applyBorder="1" applyAlignment="1">
      <alignment horizontal="center" vertical="center"/>
    </xf>
    <xf numFmtId="0" fontId="22" fillId="0" borderId="12" xfId="0" applyFont="1" applyFill="1" applyBorder="1" applyAlignment="1">
      <alignment horizontal="center" vertical="center"/>
    </xf>
    <xf numFmtId="0" fontId="22" fillId="0" borderId="29" xfId="0" applyFont="1" applyFill="1" applyBorder="1" applyAlignment="1">
      <alignment horizontal="center" vertical="center"/>
    </xf>
    <xf numFmtId="195" fontId="22" fillId="0" borderId="4" xfId="0" applyNumberFormat="1" applyFont="1" applyFill="1" applyBorder="1" applyAlignment="1">
      <alignment vertical="center" shrinkToFit="1"/>
    </xf>
    <xf numFmtId="195" fontId="22" fillId="0" borderId="6" xfId="0" applyNumberFormat="1" applyFont="1" applyFill="1" applyBorder="1" applyAlignment="1">
      <alignment vertical="center" shrinkToFit="1"/>
    </xf>
    <xf numFmtId="195" fontId="22" fillId="0" borderId="8" xfId="0" applyNumberFormat="1" applyFont="1" applyFill="1" applyBorder="1" applyAlignment="1">
      <alignment vertical="center" shrinkToFit="1"/>
    </xf>
    <xf numFmtId="0" fontId="22" fillId="0" borderId="168" xfId="0" applyFont="1" applyFill="1" applyBorder="1" applyAlignment="1">
      <alignment horizontal="center" vertical="center"/>
    </xf>
    <xf numFmtId="0" fontId="22" fillId="0" borderId="169" xfId="0" applyFont="1" applyFill="1" applyBorder="1" applyAlignment="1">
      <alignment horizontal="center" vertical="center"/>
    </xf>
    <xf numFmtId="0" fontId="22" fillId="0" borderId="10" xfId="0" applyFont="1" applyFill="1" applyBorder="1" applyAlignment="1">
      <alignment horizontal="center" vertical="center" shrinkToFit="1"/>
    </xf>
    <xf numFmtId="0" fontId="22" fillId="0" borderId="29" xfId="0" applyFont="1" applyFill="1" applyBorder="1" applyAlignment="1">
      <alignment horizontal="center" vertical="center" shrinkToFit="1"/>
    </xf>
    <xf numFmtId="0" fontId="67" fillId="0" borderId="19" xfId="0" applyFont="1" applyFill="1" applyBorder="1" applyAlignment="1">
      <alignment horizontal="center" vertical="center" wrapText="1"/>
    </xf>
    <xf numFmtId="0" fontId="70" fillId="0" borderId="4" xfId="0" applyFont="1" applyFill="1" applyBorder="1" applyAlignment="1">
      <alignment horizontal="center" vertical="center" shrinkToFit="1"/>
    </xf>
    <xf numFmtId="0" fontId="70" fillId="0" borderId="6" xfId="0" applyFont="1" applyFill="1" applyBorder="1" applyAlignment="1">
      <alignment horizontal="center" vertical="center" shrinkToFit="1"/>
    </xf>
    <xf numFmtId="0" fontId="70" fillId="0" borderId="20" xfId="0" applyFont="1" applyFill="1" applyBorder="1" applyAlignment="1">
      <alignment horizontal="center" vertical="center"/>
    </xf>
    <xf numFmtId="176" fontId="22" fillId="0" borderId="14" xfId="0" applyNumberFormat="1" applyFont="1" applyFill="1" applyBorder="1" applyAlignment="1">
      <alignment vertical="center" wrapText="1"/>
    </xf>
    <xf numFmtId="176" fontId="22" fillId="0" borderId="19" xfId="0" applyNumberFormat="1" applyFont="1" applyFill="1" applyBorder="1" applyAlignment="1">
      <alignment vertical="center" wrapText="1"/>
    </xf>
    <xf numFmtId="176" fontId="22" fillId="0" borderId="176" xfId="0" applyNumberFormat="1" applyFont="1" applyFill="1" applyBorder="1" applyAlignment="1">
      <alignment vertical="center" wrapText="1"/>
    </xf>
    <xf numFmtId="176" fontId="22" fillId="0" borderId="40" xfId="0" applyNumberFormat="1" applyFont="1" applyFill="1" applyBorder="1" applyAlignment="1">
      <alignment vertical="center" wrapText="1"/>
    </xf>
    <xf numFmtId="176" fontId="22" fillId="0" borderId="43" xfId="0" applyNumberFormat="1" applyFont="1" applyFill="1" applyBorder="1" applyAlignment="1">
      <alignment vertical="center" wrapText="1"/>
    </xf>
    <xf numFmtId="176" fontId="22" fillId="0" borderId="177" xfId="0" applyNumberFormat="1" applyFont="1" applyFill="1" applyBorder="1" applyAlignment="1">
      <alignment vertical="center" wrapText="1"/>
    </xf>
    <xf numFmtId="176" fontId="22" fillId="0" borderId="15" xfId="0" applyNumberFormat="1" applyFont="1" applyFill="1" applyBorder="1" applyAlignment="1">
      <alignment vertical="center" wrapText="1"/>
    </xf>
    <xf numFmtId="176" fontId="22" fillId="0" borderId="20" xfId="0" applyNumberFormat="1" applyFont="1" applyFill="1" applyBorder="1" applyAlignment="1">
      <alignment vertical="center" wrapText="1"/>
    </xf>
    <xf numFmtId="176" fontId="22" fillId="0" borderId="178" xfId="0" applyNumberFormat="1" applyFont="1" applyFill="1" applyBorder="1" applyAlignment="1">
      <alignment vertical="center" wrapText="1"/>
    </xf>
    <xf numFmtId="176" fontId="22" fillId="0" borderId="90" xfId="0" applyNumberFormat="1" applyFont="1" applyFill="1" applyBorder="1" applyAlignment="1">
      <alignment horizontal="center" vertical="center"/>
    </xf>
    <xf numFmtId="176" fontId="22" fillId="0" borderId="5" xfId="0" applyNumberFormat="1" applyFont="1" applyFill="1" applyBorder="1" applyAlignment="1">
      <alignment horizontal="center" vertical="center"/>
    </xf>
    <xf numFmtId="176" fontId="22" fillId="0" borderId="7" xfId="0" applyNumberFormat="1" applyFont="1" applyFill="1" applyBorder="1" applyAlignment="1">
      <alignment horizontal="center" vertical="center"/>
    </xf>
    <xf numFmtId="176" fontId="22" fillId="0" borderId="89" xfId="0" applyNumberFormat="1" applyFont="1" applyFill="1" applyBorder="1" applyAlignment="1">
      <alignment horizontal="center" vertical="center"/>
    </xf>
    <xf numFmtId="176" fontId="22" fillId="0" borderId="0" xfId="0" applyNumberFormat="1" applyFont="1" applyFill="1" applyBorder="1" applyAlignment="1">
      <alignment horizontal="center" vertical="center"/>
    </xf>
    <xf numFmtId="176" fontId="22" fillId="0" borderId="13" xfId="0" applyNumberFormat="1" applyFont="1" applyFill="1" applyBorder="1" applyAlignment="1">
      <alignment horizontal="center" vertical="center"/>
    </xf>
    <xf numFmtId="176" fontId="22" fillId="0" borderId="103" xfId="0" applyNumberFormat="1" applyFont="1" applyFill="1" applyBorder="1" applyAlignment="1">
      <alignment horizontal="center" vertical="center"/>
    </xf>
    <xf numFmtId="176" fontId="22" fillId="0" borderId="6" xfId="0" applyNumberFormat="1" applyFont="1" applyFill="1" applyBorder="1" applyAlignment="1">
      <alignment horizontal="center" vertical="center"/>
    </xf>
    <xf numFmtId="176" fontId="22" fillId="0" borderId="8" xfId="0" applyNumberFormat="1" applyFont="1" applyFill="1" applyBorder="1" applyAlignment="1">
      <alignment horizontal="center" vertical="center"/>
    </xf>
    <xf numFmtId="176" fontId="22" fillId="0" borderId="100" xfId="0" applyNumberFormat="1" applyFont="1" applyFill="1" applyBorder="1" applyAlignment="1">
      <alignment horizontal="center" vertical="center"/>
    </xf>
    <xf numFmtId="176" fontId="22" fillId="0" borderId="99" xfId="0" applyNumberFormat="1" applyFont="1" applyFill="1" applyBorder="1" applyAlignment="1">
      <alignment horizontal="center" vertical="center"/>
    </xf>
    <xf numFmtId="176" fontId="22" fillId="0" borderId="173" xfId="0" applyNumberFormat="1" applyFont="1" applyFill="1" applyBorder="1" applyAlignment="1">
      <alignment horizontal="center" vertical="center"/>
    </xf>
    <xf numFmtId="176" fontId="22" fillId="0" borderId="5" xfId="0" applyNumberFormat="1" applyFont="1" applyFill="1" applyBorder="1" applyAlignment="1">
      <alignment horizontal="distributed" vertical="center"/>
    </xf>
    <xf numFmtId="176" fontId="22" fillId="0" borderId="0" xfId="0" applyNumberFormat="1" applyFont="1" applyFill="1" applyBorder="1" applyAlignment="1">
      <alignment horizontal="distributed" vertical="center"/>
    </xf>
    <xf numFmtId="176" fontId="22" fillId="0" borderId="6" xfId="0" applyNumberFormat="1" applyFont="1" applyFill="1" applyBorder="1" applyAlignment="1">
      <alignment horizontal="distributed" vertical="center"/>
    </xf>
    <xf numFmtId="176" fontId="22" fillId="0" borderId="122" xfId="0" applyNumberFormat="1" applyFont="1" applyFill="1" applyBorder="1" applyAlignment="1">
      <alignment horizontal="center" vertical="center"/>
    </xf>
    <xf numFmtId="176" fontId="22" fillId="0" borderId="88" xfId="0" applyNumberFormat="1" applyFont="1" applyFill="1" applyBorder="1" applyAlignment="1">
      <alignment horizontal="center" vertical="center" wrapText="1"/>
    </xf>
    <xf numFmtId="0" fontId="22" fillId="0" borderId="80" xfId="0" applyFont="1" applyFill="1" applyBorder="1" applyAlignment="1">
      <alignment horizontal="center" vertical="center" wrapText="1"/>
    </xf>
    <xf numFmtId="0" fontId="22" fillId="0" borderId="122" xfId="0" applyFont="1" applyFill="1" applyBorder="1" applyAlignment="1">
      <alignment horizontal="center" vertical="center" wrapText="1"/>
    </xf>
    <xf numFmtId="0" fontId="22" fillId="0" borderId="89" xfId="0" applyFont="1" applyFill="1" applyBorder="1" applyAlignment="1">
      <alignment horizontal="center" vertical="center" wrapText="1"/>
    </xf>
    <xf numFmtId="0" fontId="22" fillId="0" borderId="0" xfId="0" applyFont="1" applyFill="1" applyAlignment="1">
      <alignment horizontal="center" vertical="center" wrapText="1"/>
    </xf>
    <xf numFmtId="0" fontId="22" fillId="0" borderId="99" xfId="0" applyFont="1" applyFill="1" applyBorder="1" applyAlignment="1">
      <alignment horizontal="center" vertical="center" wrapText="1"/>
    </xf>
    <xf numFmtId="0" fontId="22" fillId="0" borderId="103" xfId="0" applyFont="1" applyFill="1" applyBorder="1" applyAlignment="1">
      <alignment horizontal="center" vertical="center" wrapText="1"/>
    </xf>
    <xf numFmtId="0" fontId="22" fillId="0" borderId="173" xfId="0" applyFont="1" applyFill="1" applyBorder="1" applyAlignment="1">
      <alignment horizontal="center" vertical="center" wrapText="1"/>
    </xf>
    <xf numFmtId="176" fontId="22" fillId="0" borderId="80" xfId="0" applyNumberFormat="1" applyFont="1" applyFill="1" applyBorder="1" applyAlignment="1">
      <alignment horizontal="center" vertical="center" wrapText="1"/>
    </xf>
    <xf numFmtId="176" fontId="22" fillId="0" borderId="0" xfId="0" applyNumberFormat="1" applyFont="1" applyFill="1" applyBorder="1" applyAlignment="1">
      <alignment horizontal="center" vertical="center" shrinkToFit="1"/>
    </xf>
    <xf numFmtId="176" fontId="22" fillId="0" borderId="6" xfId="0" applyNumberFormat="1" applyFont="1" applyFill="1" applyBorder="1" applyAlignment="1">
      <alignment horizontal="center" vertical="center" shrinkToFit="1"/>
    </xf>
    <xf numFmtId="176" fontId="22" fillId="0" borderId="120" xfId="0" applyNumberFormat="1" applyFont="1" applyFill="1" applyBorder="1" applyAlignment="1">
      <alignment horizontal="center" vertical="center"/>
    </xf>
    <xf numFmtId="176" fontId="22" fillId="0" borderId="48" xfId="0" applyNumberFormat="1" applyFont="1" applyFill="1" applyBorder="1" applyAlignment="1">
      <alignment horizontal="center" vertical="center"/>
    </xf>
    <xf numFmtId="176" fontId="22" fillId="0" borderId="48" xfId="0" applyNumberFormat="1" applyFont="1" applyFill="1" applyBorder="1" applyAlignment="1">
      <alignment horizontal="distributed" vertical="center"/>
    </xf>
    <xf numFmtId="176" fontId="22" fillId="0" borderId="123" xfId="0" applyNumberFormat="1" applyFont="1" applyFill="1" applyBorder="1" applyAlignment="1">
      <alignment horizontal="center" vertical="center"/>
    </xf>
    <xf numFmtId="176" fontId="70" fillId="0" borderId="3" xfId="0" applyNumberFormat="1" applyFont="1" applyFill="1" applyBorder="1" applyAlignment="1">
      <alignment horizontal="center" vertical="distributed" textRotation="255" justifyLastLine="1" shrinkToFit="1"/>
    </xf>
    <xf numFmtId="176" fontId="70" fillId="0" borderId="5" xfId="0" applyNumberFormat="1" applyFont="1" applyFill="1" applyBorder="1" applyAlignment="1">
      <alignment horizontal="center" vertical="distributed" textRotation="255" justifyLastLine="1" shrinkToFit="1"/>
    </xf>
    <xf numFmtId="176" fontId="70" fillId="0" borderId="100" xfId="0" applyNumberFormat="1" applyFont="1" applyFill="1" applyBorder="1" applyAlignment="1">
      <alignment horizontal="center" vertical="distributed" textRotation="255" justifyLastLine="1" shrinkToFit="1"/>
    </xf>
    <xf numFmtId="176" fontId="70" fillId="0" borderId="11" xfId="0" applyNumberFormat="1" applyFont="1" applyFill="1" applyBorder="1" applyAlignment="1">
      <alignment horizontal="center" vertical="distributed" textRotation="255" justifyLastLine="1" shrinkToFit="1"/>
    </xf>
    <xf numFmtId="176" fontId="70" fillId="0" borderId="0" xfId="0" applyNumberFormat="1" applyFont="1" applyFill="1" applyBorder="1" applyAlignment="1">
      <alignment horizontal="center" vertical="distributed" textRotation="255" justifyLastLine="1" shrinkToFit="1"/>
    </xf>
    <xf numFmtId="176" fontId="70" fillId="0" borderId="99" xfId="0" applyNumberFormat="1" applyFont="1" applyFill="1" applyBorder="1" applyAlignment="1">
      <alignment horizontal="center" vertical="distributed" textRotation="255" justifyLastLine="1" shrinkToFit="1"/>
    </xf>
    <xf numFmtId="176" fontId="70" fillId="0" borderId="4" xfId="0" applyNumberFormat="1" applyFont="1" applyFill="1" applyBorder="1" applyAlignment="1">
      <alignment horizontal="center" vertical="distributed" textRotation="255" justifyLastLine="1" shrinkToFit="1"/>
    </xf>
    <xf numFmtId="176" fontId="70" fillId="0" borderId="6" xfId="0" applyNumberFormat="1" applyFont="1" applyFill="1" applyBorder="1" applyAlignment="1">
      <alignment horizontal="center" vertical="distributed" textRotation="255" justifyLastLine="1" shrinkToFit="1"/>
    </xf>
    <xf numFmtId="176" fontId="70" fillId="0" borderId="173" xfId="0" applyNumberFormat="1" applyFont="1" applyFill="1" applyBorder="1" applyAlignment="1">
      <alignment horizontal="center" vertical="distributed" textRotation="255" justifyLastLine="1" shrinkToFit="1"/>
    </xf>
    <xf numFmtId="176" fontId="70" fillId="0" borderId="0" xfId="0" applyNumberFormat="1" applyFont="1" applyFill="1" applyBorder="1" applyAlignment="1">
      <alignment horizontal="center" vertical="distributed"/>
    </xf>
    <xf numFmtId="176" fontId="70" fillId="0" borderId="11" xfId="0" applyNumberFormat="1" applyFont="1" applyFill="1" applyBorder="1" applyAlignment="1">
      <alignment horizontal="center" vertical="center" textRotation="255" wrapText="1"/>
    </xf>
    <xf numFmtId="0" fontId="67" fillId="0" borderId="0" xfId="0" applyFont="1" applyFill="1" applyBorder="1" applyAlignment="1">
      <alignment horizontal="center" vertical="center" textRotation="255" wrapText="1"/>
    </xf>
    <xf numFmtId="0" fontId="67" fillId="0" borderId="99" xfId="0" applyFont="1" applyFill="1" applyBorder="1" applyAlignment="1">
      <alignment horizontal="center" vertical="center" textRotation="255" wrapText="1"/>
    </xf>
    <xf numFmtId="0" fontId="67" fillId="0" borderId="11" xfId="0" applyFont="1" applyFill="1" applyBorder="1" applyAlignment="1">
      <alignment horizontal="center" vertical="center" textRotation="255" wrapText="1"/>
    </xf>
    <xf numFmtId="0" fontId="67" fillId="0" borderId="0" xfId="0" applyFont="1" applyFill="1" applyAlignment="1">
      <alignment horizontal="center" vertical="center" textRotation="255" wrapText="1"/>
    </xf>
    <xf numFmtId="0" fontId="67" fillId="0" borderId="4" xfId="0" applyFont="1" applyFill="1" applyBorder="1" applyAlignment="1">
      <alignment horizontal="center" vertical="center" textRotation="255" wrapText="1"/>
    </xf>
    <xf numFmtId="0" fontId="67" fillId="0" borderId="6" xfId="0" applyFont="1" applyFill="1" applyBorder="1" applyAlignment="1">
      <alignment horizontal="center" vertical="center" textRotation="255" wrapText="1"/>
    </xf>
    <xf numFmtId="0" fontId="67" fillId="0" borderId="173" xfId="0" applyFont="1" applyFill="1" applyBorder="1" applyAlignment="1">
      <alignment horizontal="center" vertical="center" textRotation="255" wrapText="1"/>
    </xf>
    <xf numFmtId="176" fontId="22" fillId="0" borderId="3" xfId="0" applyNumberFormat="1" applyFont="1" applyFill="1" applyBorder="1" applyAlignment="1">
      <alignment horizontal="center" vertical="center" textRotation="255"/>
    </xf>
    <xf numFmtId="176" fontId="22" fillId="0" borderId="5" xfId="0" applyNumberFormat="1" applyFont="1" applyFill="1" applyBorder="1" applyAlignment="1">
      <alignment horizontal="center" vertical="center" textRotation="255"/>
    </xf>
    <xf numFmtId="176" fontId="22" fillId="0" borderId="100" xfId="0" applyNumberFormat="1" applyFont="1" applyFill="1" applyBorder="1" applyAlignment="1">
      <alignment horizontal="center" vertical="center" textRotation="255"/>
    </xf>
    <xf numFmtId="176" fontId="22" fillId="0" borderId="11" xfId="0" applyNumberFormat="1" applyFont="1" applyFill="1" applyBorder="1" applyAlignment="1">
      <alignment horizontal="center" vertical="center" textRotation="255"/>
    </xf>
    <xf numFmtId="176" fontId="22" fillId="0" borderId="0" xfId="0" applyNumberFormat="1" applyFont="1" applyFill="1" applyBorder="1" applyAlignment="1">
      <alignment horizontal="center" vertical="center" textRotation="255"/>
    </xf>
    <xf numFmtId="176" fontId="22" fillId="0" borderId="99" xfId="0" applyNumberFormat="1" applyFont="1" applyFill="1" applyBorder="1" applyAlignment="1">
      <alignment horizontal="center" vertical="center" textRotation="255"/>
    </xf>
    <xf numFmtId="176" fontId="22" fillId="0" borderId="47" xfId="0" applyNumberFormat="1" applyFont="1" applyFill="1" applyBorder="1" applyAlignment="1">
      <alignment horizontal="center" vertical="center" textRotation="255"/>
    </xf>
    <xf numFmtId="176" fontId="22" fillId="0" borderId="48" xfId="0" applyNumberFormat="1" applyFont="1" applyFill="1" applyBorder="1" applyAlignment="1">
      <alignment horizontal="center" vertical="center" textRotation="255"/>
    </xf>
    <xf numFmtId="176" fontId="22" fillId="0" borderId="123" xfId="0" applyNumberFormat="1" applyFont="1" applyFill="1" applyBorder="1" applyAlignment="1">
      <alignment horizontal="center" vertical="center" textRotation="255"/>
    </xf>
    <xf numFmtId="176" fontId="70" fillId="0" borderId="14" xfId="0" applyNumberFormat="1" applyFont="1" applyFill="1" applyBorder="1" applyAlignment="1">
      <alignment vertical="center" wrapText="1"/>
    </xf>
    <xf numFmtId="176" fontId="70" fillId="0" borderId="19" xfId="0" applyNumberFormat="1" applyFont="1" applyFill="1" applyBorder="1" applyAlignment="1">
      <alignment vertical="center" wrapText="1"/>
    </xf>
    <xf numFmtId="176" fontId="70" fillId="0" borderId="19" xfId="0" applyNumberFormat="1" applyFont="1" applyFill="1" applyBorder="1" applyAlignment="1">
      <alignment vertical="center"/>
    </xf>
    <xf numFmtId="176" fontId="70" fillId="0" borderId="176" xfId="0" applyNumberFormat="1" applyFont="1" applyFill="1" applyBorder="1" applyAlignment="1">
      <alignment vertical="center"/>
    </xf>
    <xf numFmtId="176" fontId="70" fillId="0" borderId="40" xfId="0" applyNumberFormat="1" applyFont="1" applyFill="1" applyBorder="1" applyAlignment="1">
      <alignment vertical="center"/>
    </xf>
    <xf numFmtId="176" fontId="70" fillId="0" borderId="43" xfId="0" applyNumberFormat="1" applyFont="1" applyFill="1" applyBorder="1" applyAlignment="1">
      <alignment vertical="center"/>
    </xf>
    <xf numFmtId="176" fontId="70" fillId="0" borderId="177" xfId="0" applyNumberFormat="1" applyFont="1" applyFill="1" applyBorder="1" applyAlignment="1">
      <alignment vertical="center"/>
    </xf>
    <xf numFmtId="176" fontId="70" fillId="0" borderId="15" xfId="0" applyNumberFormat="1" applyFont="1" applyFill="1" applyBorder="1" applyAlignment="1">
      <alignment vertical="center"/>
    </xf>
    <xf numFmtId="176" fontId="70" fillId="0" borderId="20" xfId="0" applyNumberFormat="1" applyFont="1" applyFill="1" applyBorder="1" applyAlignment="1">
      <alignment vertical="center"/>
    </xf>
    <xf numFmtId="176" fontId="70" fillId="0" borderId="178" xfId="0" applyNumberFormat="1" applyFont="1" applyFill="1" applyBorder="1" applyAlignment="1">
      <alignment vertical="center"/>
    </xf>
    <xf numFmtId="176" fontId="22" fillId="0" borderId="90" xfId="0" applyNumberFormat="1" applyFont="1" applyFill="1" applyBorder="1" applyAlignment="1">
      <alignment horizontal="center" vertical="center" textRotation="255"/>
    </xf>
    <xf numFmtId="176" fontId="22" fillId="0" borderId="89" xfId="0" applyNumberFormat="1" applyFont="1" applyFill="1" applyBorder="1" applyAlignment="1">
      <alignment horizontal="center" vertical="center" textRotation="255"/>
    </xf>
    <xf numFmtId="176" fontId="22" fillId="0" borderId="103" xfId="0" applyNumberFormat="1" applyFont="1" applyFill="1" applyBorder="1" applyAlignment="1">
      <alignment horizontal="center" vertical="center" textRotation="255"/>
    </xf>
    <xf numFmtId="176" fontId="22" fillId="0" borderId="6" xfId="0" applyNumberFormat="1" applyFont="1" applyFill="1" applyBorder="1" applyAlignment="1">
      <alignment horizontal="center" vertical="center" textRotation="255"/>
    </xf>
    <xf numFmtId="176" fontId="22" fillId="0" borderId="173" xfId="0" applyNumberFormat="1" applyFont="1" applyFill="1" applyBorder="1" applyAlignment="1">
      <alignment horizontal="center" vertical="center" textRotation="255"/>
    </xf>
    <xf numFmtId="176" fontId="70" fillId="0" borderId="89" xfId="0" applyNumberFormat="1" applyFont="1" applyFill="1" applyBorder="1" applyAlignment="1">
      <alignment horizontal="center" vertical="center"/>
    </xf>
    <xf numFmtId="176" fontId="22" fillId="0" borderId="0" xfId="0" applyNumberFormat="1" applyFont="1" applyFill="1" applyBorder="1" applyAlignment="1">
      <alignment horizontal="center" vertical="distributed"/>
    </xf>
    <xf numFmtId="176" fontId="70" fillId="0" borderId="99" xfId="0" applyNumberFormat="1" applyFont="1" applyFill="1" applyBorder="1" applyAlignment="1">
      <alignment horizontal="center" vertical="center"/>
    </xf>
    <xf numFmtId="176" fontId="70" fillId="0" borderId="88" xfId="0" applyNumberFormat="1" applyFont="1" applyFill="1" applyBorder="1" applyAlignment="1">
      <alignment horizontal="center" vertical="center" wrapText="1"/>
    </xf>
    <xf numFmtId="176" fontId="70" fillId="0" borderId="80" xfId="0" applyNumberFormat="1" applyFont="1" applyFill="1" applyBorder="1" applyAlignment="1">
      <alignment horizontal="center" vertical="center" wrapText="1"/>
    </xf>
    <xf numFmtId="176" fontId="70" fillId="0" borderId="122" xfId="0" applyNumberFormat="1" applyFont="1" applyFill="1" applyBorder="1" applyAlignment="1">
      <alignment horizontal="center" vertical="center" wrapText="1"/>
    </xf>
    <xf numFmtId="176" fontId="70" fillId="0" borderId="89" xfId="0" applyNumberFormat="1" applyFont="1" applyFill="1" applyBorder="1" applyAlignment="1">
      <alignment horizontal="center" vertical="center" wrapText="1"/>
    </xf>
    <xf numFmtId="176" fontId="70" fillId="0" borderId="0" xfId="0" applyNumberFormat="1" applyFont="1" applyFill="1" applyBorder="1" applyAlignment="1">
      <alignment horizontal="center" vertical="center" wrapText="1"/>
    </xf>
    <xf numFmtId="176" fontId="70" fillId="0" borderId="99" xfId="0" applyNumberFormat="1" applyFont="1" applyFill="1" applyBorder="1" applyAlignment="1">
      <alignment horizontal="center" vertical="center" wrapText="1"/>
    </xf>
    <xf numFmtId="176" fontId="70" fillId="0" borderId="88" xfId="0" applyNumberFormat="1" applyFont="1" applyFill="1" applyBorder="1" applyAlignment="1">
      <alignment horizontal="center" vertical="center" wrapText="1" shrinkToFit="1"/>
    </xf>
    <xf numFmtId="176" fontId="70" fillId="0" borderId="80" xfId="0" applyNumberFormat="1" applyFont="1" applyFill="1" applyBorder="1" applyAlignment="1">
      <alignment horizontal="center" vertical="center" wrapText="1" shrinkToFit="1"/>
    </xf>
    <xf numFmtId="176" fontId="70" fillId="0" borderId="122" xfId="0" applyNumberFormat="1" applyFont="1" applyFill="1" applyBorder="1" applyAlignment="1">
      <alignment horizontal="center" vertical="center" wrapText="1" shrinkToFit="1"/>
    </xf>
    <xf numFmtId="176" fontId="70" fillId="0" borderId="89" xfId="0" applyNumberFormat="1" applyFont="1" applyFill="1" applyBorder="1" applyAlignment="1">
      <alignment horizontal="center" vertical="center" wrapText="1" shrinkToFit="1"/>
    </xf>
    <xf numFmtId="176" fontId="70" fillId="0" borderId="0" xfId="0" applyNumberFormat="1" applyFont="1" applyFill="1" applyBorder="1" applyAlignment="1">
      <alignment horizontal="center" vertical="center" wrapText="1" shrinkToFit="1"/>
    </xf>
    <xf numFmtId="176" fontId="70" fillId="0" borderId="99" xfId="0" applyNumberFormat="1" applyFont="1" applyFill="1" applyBorder="1" applyAlignment="1">
      <alignment horizontal="center" vertical="center" wrapText="1" shrinkToFit="1"/>
    </xf>
    <xf numFmtId="176" fontId="70" fillId="0" borderId="103" xfId="0" applyNumberFormat="1" applyFont="1" applyFill="1" applyBorder="1" applyAlignment="1">
      <alignment horizontal="center" vertical="center" wrapText="1" shrinkToFit="1"/>
    </xf>
    <xf numFmtId="176" fontId="70" fillId="0" borderId="6" xfId="0" applyNumberFormat="1" applyFont="1" applyFill="1" applyBorder="1" applyAlignment="1">
      <alignment horizontal="center" vertical="center" wrapText="1" shrinkToFit="1"/>
    </xf>
    <xf numFmtId="176" fontId="70" fillId="0" borderId="173" xfId="0" applyNumberFormat="1" applyFont="1" applyFill="1" applyBorder="1" applyAlignment="1">
      <alignment horizontal="center" vertical="center" wrapText="1" shrinkToFit="1"/>
    </xf>
    <xf numFmtId="176" fontId="70" fillId="0" borderId="0" xfId="0" applyNumberFormat="1" applyFont="1" applyFill="1" applyBorder="1" applyAlignment="1">
      <alignment horizontal="center" vertical="center"/>
    </xf>
    <xf numFmtId="176" fontId="73" fillId="0" borderId="89" xfId="0" applyNumberFormat="1" applyFont="1" applyFill="1" applyBorder="1" applyAlignment="1">
      <alignment horizontal="center" vertical="center"/>
    </xf>
    <xf numFmtId="176" fontId="73" fillId="0" borderId="0" xfId="0" applyNumberFormat="1" applyFont="1" applyFill="1" applyBorder="1" applyAlignment="1">
      <alignment horizontal="center" vertical="center"/>
    </xf>
    <xf numFmtId="176" fontId="73" fillId="0" borderId="99" xfId="0" applyNumberFormat="1" applyFont="1" applyFill="1" applyBorder="1" applyAlignment="1">
      <alignment horizontal="center" vertical="center"/>
    </xf>
    <xf numFmtId="176" fontId="73" fillId="0" borderId="103" xfId="0" applyNumberFormat="1" applyFont="1" applyFill="1" applyBorder="1" applyAlignment="1">
      <alignment horizontal="center" vertical="center"/>
    </xf>
    <xf numFmtId="176" fontId="73" fillId="0" borderId="6" xfId="0" applyNumberFormat="1" applyFont="1" applyFill="1" applyBorder="1" applyAlignment="1">
      <alignment horizontal="center" vertical="center"/>
    </xf>
    <xf numFmtId="176" fontId="73" fillId="0" borderId="173" xfId="0" applyNumberFormat="1" applyFont="1" applyFill="1" applyBorder="1" applyAlignment="1">
      <alignment horizontal="center" vertical="center"/>
    </xf>
    <xf numFmtId="176" fontId="70" fillId="0" borderId="80" xfId="0" applyNumberFormat="1" applyFont="1" applyFill="1" applyBorder="1" applyAlignment="1">
      <alignment horizontal="distributed" vertical="center"/>
    </xf>
    <xf numFmtId="176" fontId="70" fillId="0" borderId="48" xfId="0" applyNumberFormat="1" applyFont="1" applyFill="1" applyBorder="1" applyAlignment="1">
      <alignment horizontal="distributed" vertical="center"/>
    </xf>
    <xf numFmtId="176" fontId="70" fillId="0" borderId="122" xfId="0" applyNumberFormat="1" applyFont="1" applyFill="1" applyBorder="1" applyAlignment="1">
      <alignment horizontal="center" vertical="center"/>
    </xf>
    <xf numFmtId="176" fontId="70" fillId="0" borderId="123" xfId="0" applyNumberFormat="1" applyFont="1" applyFill="1" applyBorder="1" applyAlignment="1">
      <alignment horizontal="center" vertical="center"/>
    </xf>
    <xf numFmtId="176" fontId="70" fillId="0" borderId="88" xfId="0" applyNumberFormat="1" applyFont="1" applyFill="1" applyBorder="1" applyAlignment="1">
      <alignment horizontal="center" vertical="center"/>
    </xf>
    <xf numFmtId="176" fontId="70" fillId="0" borderId="120" xfId="0" applyNumberFormat="1" applyFont="1" applyFill="1" applyBorder="1" applyAlignment="1">
      <alignment horizontal="center" vertical="center"/>
    </xf>
    <xf numFmtId="176" fontId="30" fillId="0" borderId="88" xfId="0" applyNumberFormat="1" applyFont="1" applyFill="1" applyBorder="1" applyAlignment="1">
      <alignment horizontal="center" vertical="center"/>
    </xf>
    <xf numFmtId="176" fontId="30" fillId="0" borderId="89" xfId="0" applyNumberFormat="1" applyFont="1" applyFill="1" applyBorder="1" applyAlignment="1">
      <alignment horizontal="center" vertical="center"/>
    </xf>
    <xf numFmtId="176" fontId="30" fillId="0" borderId="99" xfId="0" applyNumberFormat="1" applyFont="1" applyFill="1" applyBorder="1" applyAlignment="1">
      <alignment horizontal="center" vertical="center"/>
    </xf>
    <xf numFmtId="176" fontId="22" fillId="0" borderId="90" xfId="0" applyNumberFormat="1" applyFont="1" applyFill="1" applyBorder="1" applyAlignment="1">
      <alignment horizontal="center" vertical="center" shrinkToFit="1"/>
    </xf>
    <xf numFmtId="176" fontId="22" fillId="0" borderId="89" xfId="0" applyNumberFormat="1" applyFont="1" applyFill="1" applyBorder="1" applyAlignment="1">
      <alignment horizontal="center" vertical="center" shrinkToFit="1"/>
    </xf>
    <xf numFmtId="176" fontId="22" fillId="0" borderId="5" xfId="0" applyNumberFormat="1" applyFont="1" applyFill="1" applyBorder="1" applyAlignment="1">
      <alignment horizontal="distributed" vertical="center" shrinkToFit="1"/>
    </xf>
    <xf numFmtId="176" fontId="22" fillId="0" borderId="0" xfId="0" applyNumberFormat="1" applyFont="1" applyFill="1" applyBorder="1" applyAlignment="1">
      <alignment horizontal="distributed" vertical="center" shrinkToFit="1"/>
    </xf>
    <xf numFmtId="176" fontId="22" fillId="0" borderId="19" xfId="0" applyNumberFormat="1" applyFont="1" applyFill="1" applyBorder="1" applyAlignment="1">
      <alignment vertical="center"/>
    </xf>
    <xf numFmtId="176" fontId="22" fillId="0" borderId="176" xfId="0" applyNumberFormat="1" applyFont="1" applyFill="1" applyBorder="1" applyAlignment="1">
      <alignment vertical="center"/>
    </xf>
    <xf numFmtId="176" fontId="22" fillId="0" borderId="15" xfId="0" applyNumberFormat="1" applyFont="1" applyFill="1" applyBorder="1" applyAlignment="1">
      <alignment vertical="center"/>
    </xf>
    <xf numFmtId="176" fontId="22" fillId="0" borderId="20" xfId="0" applyNumberFormat="1" applyFont="1" applyFill="1" applyBorder="1" applyAlignment="1">
      <alignment vertical="center"/>
    </xf>
    <xf numFmtId="176" fontId="22" fillId="0" borderId="178" xfId="0" applyNumberFormat="1" applyFont="1" applyFill="1" applyBorder="1" applyAlignment="1">
      <alignment vertical="center"/>
    </xf>
    <xf numFmtId="176" fontId="22" fillId="0" borderId="12" xfId="0" applyNumberFormat="1" applyFont="1" applyFill="1" applyBorder="1" applyAlignment="1">
      <alignment horizontal="left" vertical="center"/>
    </xf>
    <xf numFmtId="176" fontId="22" fillId="0" borderId="73" xfId="0" applyNumberFormat="1" applyFont="1" applyFill="1" applyBorder="1" applyAlignment="1">
      <alignment horizontal="center" vertical="center" shrinkToFit="1"/>
    </xf>
    <xf numFmtId="176" fontId="22" fillId="0" borderId="21" xfId="0" applyNumberFormat="1" applyFont="1" applyFill="1" applyBorder="1" applyAlignment="1">
      <alignment horizontal="distributed" vertical="center" shrinkToFit="1"/>
    </xf>
    <xf numFmtId="176" fontId="22" fillId="0" borderId="179" xfId="0" applyNumberFormat="1" applyFont="1" applyFill="1" applyBorder="1" applyAlignment="1">
      <alignment horizontal="center" vertical="center" shrinkToFit="1"/>
    </xf>
    <xf numFmtId="176" fontId="22" fillId="0" borderId="80" xfId="0" applyNumberFormat="1" applyFont="1" applyFill="1" applyBorder="1" applyAlignment="1">
      <alignment horizontal="center" vertical="center" shrinkToFit="1"/>
    </xf>
    <xf numFmtId="176" fontId="22" fillId="0" borderId="122" xfId="0" applyNumberFormat="1" applyFont="1" applyFill="1" applyBorder="1" applyAlignment="1">
      <alignment horizontal="center" vertical="center" shrinkToFit="1"/>
    </xf>
    <xf numFmtId="176" fontId="22" fillId="0" borderId="12" xfId="0" applyNumberFormat="1" applyFont="1" applyFill="1" applyBorder="1" applyAlignment="1">
      <alignment horizontal="center" vertical="center"/>
    </xf>
    <xf numFmtId="176" fontId="22" fillId="0" borderId="92" xfId="0" applyNumberFormat="1" applyFont="1" applyFill="1" applyBorder="1" applyAlignment="1">
      <alignment horizontal="center" vertical="center"/>
    </xf>
    <xf numFmtId="176" fontId="22" fillId="0" borderId="12" xfId="0" applyNumberFormat="1" applyFont="1" applyFill="1" applyBorder="1" applyAlignment="1">
      <alignment vertical="center"/>
    </xf>
    <xf numFmtId="176" fontId="22" fillId="0" borderId="40" xfId="0" applyNumberFormat="1" applyFont="1" applyFill="1" applyBorder="1" applyAlignment="1">
      <alignment vertical="center"/>
    </xf>
    <xf numFmtId="176" fontId="22" fillId="0" borderId="43" xfId="0" applyNumberFormat="1" applyFont="1" applyFill="1" applyBorder="1" applyAlignment="1">
      <alignment vertical="center"/>
    </xf>
    <xf numFmtId="176" fontId="22" fillId="0" borderId="177" xfId="0" applyNumberFormat="1" applyFont="1" applyFill="1" applyBorder="1" applyAlignment="1">
      <alignment vertical="center"/>
    </xf>
    <xf numFmtId="176" fontId="22" fillId="0" borderId="5" xfId="0" applyNumberFormat="1" applyFont="1" applyFill="1" applyBorder="1" applyAlignment="1">
      <alignment horizontal="center" vertical="center" wrapText="1"/>
    </xf>
    <xf numFmtId="176" fontId="22" fillId="0" borderId="0" xfId="0" applyNumberFormat="1" applyFont="1" applyFill="1" applyBorder="1" applyAlignment="1">
      <alignment horizontal="center" vertical="center" wrapText="1"/>
    </xf>
    <xf numFmtId="176" fontId="22" fillId="0" borderId="29" xfId="0" applyNumberFormat="1" applyFont="1" applyFill="1" applyBorder="1" applyAlignment="1">
      <alignment horizontal="left" vertical="center"/>
    </xf>
    <xf numFmtId="176" fontId="22" fillId="0" borderId="88" xfId="0" applyNumberFormat="1" applyFont="1" applyFill="1" applyBorder="1" applyAlignment="1">
      <alignment horizontal="center" vertical="center"/>
    </xf>
    <xf numFmtId="176" fontId="22" fillId="0" borderId="80" xfId="0" applyNumberFormat="1" applyFont="1" applyFill="1" applyBorder="1" applyAlignment="1">
      <alignment horizontal="center" vertical="center"/>
    </xf>
    <xf numFmtId="176" fontId="22" fillId="0" borderId="80" xfId="0" applyNumberFormat="1" applyFont="1" applyFill="1" applyBorder="1" applyAlignment="1">
      <alignment horizontal="distributed" vertical="center"/>
    </xf>
    <xf numFmtId="176" fontId="68" fillId="0" borderId="88" xfId="0" applyNumberFormat="1" applyFont="1" applyFill="1" applyBorder="1" applyAlignment="1">
      <alignment horizontal="center" vertical="center" wrapText="1" shrinkToFit="1"/>
    </xf>
    <xf numFmtId="176" fontId="68" fillId="0" borderId="80" xfId="0" applyNumberFormat="1" applyFont="1" applyFill="1" applyBorder="1" applyAlignment="1">
      <alignment horizontal="center" vertical="center" shrinkToFit="1"/>
    </xf>
    <xf numFmtId="176" fontId="68" fillId="0" borderId="122" xfId="0" applyNumberFormat="1" applyFont="1" applyFill="1" applyBorder="1" applyAlignment="1">
      <alignment horizontal="center" vertical="center" shrinkToFit="1"/>
    </xf>
    <xf numFmtId="176" fontId="68" fillId="0" borderId="89" xfId="0" applyNumberFormat="1" applyFont="1" applyFill="1" applyBorder="1" applyAlignment="1">
      <alignment horizontal="center" vertical="center" shrinkToFit="1"/>
    </xf>
    <xf numFmtId="176" fontId="68" fillId="0" borderId="0" xfId="0" applyNumberFormat="1" applyFont="1" applyFill="1" applyBorder="1" applyAlignment="1">
      <alignment horizontal="center" vertical="center" shrinkToFit="1"/>
    </xf>
    <xf numFmtId="176" fontId="68" fillId="0" borderId="99" xfId="0" applyNumberFormat="1" applyFont="1" applyFill="1" applyBorder="1" applyAlignment="1">
      <alignment horizontal="center" vertical="center" shrinkToFit="1"/>
    </xf>
    <xf numFmtId="176" fontId="67" fillId="0" borderId="0" xfId="0" applyNumberFormat="1" applyFont="1" applyFill="1" applyBorder="1" applyAlignment="1">
      <alignment vertical="center"/>
    </xf>
    <xf numFmtId="176" fontId="22" fillId="0" borderId="5" xfId="0" applyNumberFormat="1" applyFont="1" applyFill="1" applyBorder="1" applyAlignment="1">
      <alignment horizontal="left" vertical="center"/>
    </xf>
    <xf numFmtId="176" fontId="22" fillId="0" borderId="100" xfId="0" applyNumberFormat="1" applyFont="1" applyFill="1" applyBorder="1" applyAlignment="1">
      <alignment horizontal="left" vertical="center"/>
    </xf>
    <xf numFmtId="176" fontId="22" fillId="0" borderId="48" xfId="0" applyNumberFormat="1" applyFont="1" applyFill="1" applyBorder="1" applyAlignment="1">
      <alignment horizontal="left" vertical="center"/>
    </xf>
    <xf numFmtId="176" fontId="22" fillId="0" borderId="123" xfId="0" applyNumberFormat="1" applyFont="1" applyFill="1" applyBorder="1" applyAlignment="1">
      <alignment horizontal="left" vertical="center"/>
    </xf>
    <xf numFmtId="176" fontId="22" fillId="0" borderId="5" xfId="0" applyNumberFormat="1" applyFont="1" applyFill="1" applyBorder="1" applyAlignment="1">
      <alignment horizontal="distributed" vertical="center" justifyLastLine="1"/>
    </xf>
    <xf numFmtId="176" fontId="22" fillId="0" borderId="0" xfId="0" applyNumberFormat="1" applyFont="1" applyFill="1" applyBorder="1" applyAlignment="1">
      <alignment horizontal="distributed" vertical="center" justifyLastLine="1"/>
    </xf>
    <xf numFmtId="176" fontId="22" fillId="0" borderId="6" xfId="0" applyNumberFormat="1" applyFont="1" applyFill="1" applyBorder="1" applyAlignment="1">
      <alignment horizontal="distributed" vertical="center" justifyLastLine="1"/>
    </xf>
    <xf numFmtId="176" fontId="22" fillId="0" borderId="33" xfId="0" applyNumberFormat="1" applyFont="1" applyFill="1" applyBorder="1" applyAlignment="1">
      <alignment horizontal="center" vertical="center"/>
    </xf>
    <xf numFmtId="176" fontId="22" fillId="0" borderId="6" xfId="0" applyNumberFormat="1" applyFont="1" applyFill="1" applyBorder="1" applyAlignment="1">
      <alignment horizontal="left" vertical="center"/>
    </xf>
    <xf numFmtId="176" fontId="22" fillId="0" borderId="8" xfId="0" applyNumberFormat="1" applyFont="1" applyFill="1" applyBorder="1" applyAlignment="1">
      <alignment horizontal="left" vertical="center"/>
    </xf>
    <xf numFmtId="176" fontId="22" fillId="0" borderId="33" xfId="0" applyNumberFormat="1" applyFont="1" applyFill="1" applyBorder="1" applyAlignment="1">
      <alignment horizontal="distributed" vertical="center"/>
    </xf>
    <xf numFmtId="176" fontId="22" fillId="0" borderId="3" xfId="0" applyNumberFormat="1" applyFont="1" applyFill="1" applyBorder="1" applyAlignment="1">
      <alignment horizontal="center" vertical="center"/>
    </xf>
    <xf numFmtId="176" fontId="22" fillId="0" borderId="4" xfId="0" applyNumberFormat="1" applyFont="1" applyFill="1" applyBorder="1" applyAlignment="1">
      <alignment horizontal="center" vertical="center"/>
    </xf>
    <xf numFmtId="176" fontId="22" fillId="0" borderId="5" xfId="0" applyNumberFormat="1" applyFont="1" applyFill="1" applyBorder="1" applyAlignment="1">
      <alignment horizontal="distributed"/>
    </xf>
    <xf numFmtId="176" fontId="22" fillId="0" borderId="0" xfId="0" applyNumberFormat="1" applyFont="1" applyFill="1" applyBorder="1" applyAlignment="1">
      <alignment horizontal="distributed"/>
    </xf>
    <xf numFmtId="176" fontId="22" fillId="0" borderId="29" xfId="0" applyNumberFormat="1" applyFont="1" applyFill="1" applyBorder="1" applyAlignment="1">
      <alignment horizontal="center" vertical="center"/>
    </xf>
    <xf numFmtId="176" fontId="22" fillId="0" borderId="6" xfId="0" applyNumberFormat="1" applyFont="1" applyFill="1" applyBorder="1" applyAlignment="1">
      <alignment vertical="center"/>
    </xf>
    <xf numFmtId="176" fontId="68" fillId="0" borderId="0" xfId="0" applyNumberFormat="1" applyFont="1" applyFill="1" applyBorder="1" applyAlignment="1">
      <alignment horizontal="distributed" vertical="center"/>
    </xf>
    <xf numFmtId="176" fontId="22" fillId="0" borderId="80" xfId="0" applyNumberFormat="1" applyFont="1" applyFill="1" applyBorder="1" applyAlignment="1">
      <alignment horizontal="right" vertical="center"/>
    </xf>
    <xf numFmtId="176" fontId="22" fillId="0" borderId="0" xfId="0" applyNumberFormat="1" applyFont="1" applyFill="1" applyBorder="1" applyAlignment="1">
      <alignment horizontal="right" vertical="center"/>
    </xf>
    <xf numFmtId="176" fontId="22" fillId="0" borderId="6" xfId="0" applyNumberFormat="1" applyFont="1" applyFill="1" applyBorder="1" applyAlignment="1">
      <alignment horizontal="right" vertical="center"/>
    </xf>
    <xf numFmtId="206" fontId="22" fillId="0" borderId="80" xfId="0" applyNumberFormat="1" applyFont="1" applyFill="1" applyBorder="1" applyAlignment="1">
      <alignment horizontal="center" vertical="top"/>
    </xf>
    <xf numFmtId="206" fontId="22" fillId="0" borderId="0" xfId="0" applyNumberFormat="1" applyFont="1" applyFill="1" applyBorder="1" applyAlignment="1">
      <alignment horizontal="center" vertical="top"/>
    </xf>
    <xf numFmtId="206" fontId="22" fillId="0" borderId="6" xfId="0" applyNumberFormat="1" applyFont="1" applyFill="1" applyBorder="1" applyAlignment="1">
      <alignment horizontal="center" vertical="top"/>
    </xf>
    <xf numFmtId="176" fontId="22" fillId="0" borderId="80" xfId="0" applyNumberFormat="1" applyFont="1" applyFill="1" applyBorder="1" applyAlignment="1">
      <alignment horizontal="left" vertical="center"/>
    </xf>
    <xf numFmtId="176" fontId="22" fillId="0" borderId="0" xfId="0" applyNumberFormat="1" applyFont="1" applyFill="1" applyBorder="1" applyAlignment="1">
      <alignment horizontal="left" vertical="center"/>
    </xf>
    <xf numFmtId="176" fontId="22" fillId="0" borderId="89" xfId="0" applyNumberFormat="1" applyFont="1" applyFill="1" applyBorder="1" applyAlignment="1">
      <alignment horizontal="right" vertical="center"/>
    </xf>
    <xf numFmtId="176" fontId="22" fillId="0" borderId="103" xfId="0" applyNumberFormat="1" applyFont="1" applyFill="1" applyBorder="1" applyAlignment="1">
      <alignment horizontal="right" vertical="center"/>
    </xf>
    <xf numFmtId="206" fontId="22" fillId="0" borderId="0" xfId="0" applyNumberFormat="1" applyFont="1" applyFill="1" applyBorder="1" applyAlignment="1">
      <alignment horizontal="center" vertical="center"/>
    </xf>
    <xf numFmtId="206" fontId="22" fillId="0" borderId="6" xfId="0" applyNumberFormat="1" applyFont="1" applyFill="1" applyBorder="1" applyAlignment="1">
      <alignment horizontal="center" vertical="center"/>
    </xf>
    <xf numFmtId="176" fontId="22" fillId="0" borderId="99" xfId="0" applyNumberFormat="1" applyFont="1" applyFill="1" applyBorder="1" applyAlignment="1">
      <alignment horizontal="left" vertical="center"/>
    </xf>
    <xf numFmtId="176" fontId="22" fillId="0" borderId="173" xfId="0" applyNumberFormat="1" applyFont="1" applyFill="1" applyBorder="1" applyAlignment="1">
      <alignment horizontal="left" vertical="center"/>
    </xf>
    <xf numFmtId="176" fontId="22" fillId="0" borderId="100" xfId="0" applyNumberFormat="1" applyFont="1" applyFill="1" applyBorder="1" applyAlignment="1">
      <alignment horizontal="distributed" vertical="center"/>
    </xf>
    <xf numFmtId="176" fontId="22" fillId="0" borderId="173" xfId="0" applyNumberFormat="1" applyFont="1" applyFill="1" applyBorder="1" applyAlignment="1">
      <alignment horizontal="distributed" vertical="center"/>
    </xf>
    <xf numFmtId="176" fontId="22" fillId="0" borderId="90" xfId="0" applyNumberFormat="1" applyFont="1" applyFill="1" applyBorder="1" applyAlignment="1">
      <alignment horizontal="distributed" vertical="center"/>
    </xf>
    <xf numFmtId="176" fontId="22" fillId="0" borderId="103" xfId="0" applyNumberFormat="1" applyFont="1" applyFill="1" applyBorder="1" applyAlignment="1">
      <alignment horizontal="distributed" vertical="center"/>
    </xf>
    <xf numFmtId="176" fontId="70" fillId="0" borderId="21" xfId="0" applyNumberFormat="1" applyFont="1" applyFill="1" applyBorder="1" applyAlignment="1">
      <alignment horizontal="center" vertical="center"/>
    </xf>
    <xf numFmtId="176" fontId="70" fillId="0" borderId="179" xfId="0" applyNumberFormat="1" applyFont="1" applyFill="1" applyBorder="1" applyAlignment="1">
      <alignment horizontal="center" vertical="center"/>
    </xf>
    <xf numFmtId="176" fontId="22" fillId="0" borderId="0" xfId="0" applyNumberFormat="1" applyFont="1" applyFill="1" applyBorder="1" applyAlignment="1">
      <alignment horizontal="distributed" vertical="top" wrapText="1"/>
    </xf>
    <xf numFmtId="176" fontId="30" fillId="0" borderId="88" xfId="0" applyNumberFormat="1" applyFont="1" applyFill="1" applyBorder="1" applyAlignment="1">
      <alignment horizontal="distributed" vertical="center" justifyLastLine="1"/>
    </xf>
    <xf numFmtId="176" fontId="30" fillId="0" borderId="80" xfId="0" applyNumberFormat="1" applyFont="1" applyFill="1" applyBorder="1" applyAlignment="1">
      <alignment horizontal="distributed" vertical="center" justifyLastLine="1"/>
    </xf>
    <xf numFmtId="176" fontId="30" fillId="0" borderId="120" xfId="0" applyNumberFormat="1" applyFont="1" applyFill="1" applyBorder="1" applyAlignment="1">
      <alignment horizontal="distributed" vertical="center" justifyLastLine="1"/>
    </xf>
    <xf numFmtId="176" fontId="30" fillId="0" borderId="48" xfId="0" applyNumberFormat="1" applyFont="1" applyFill="1" applyBorder="1" applyAlignment="1">
      <alignment horizontal="distributed" vertical="center" justifyLastLine="1"/>
    </xf>
    <xf numFmtId="176" fontId="22" fillId="0" borderId="6" xfId="0" applyNumberFormat="1" applyFont="1" applyFill="1" applyBorder="1" applyAlignment="1">
      <alignment horizontal="center" vertical="center" wrapText="1"/>
    </xf>
    <xf numFmtId="176" fontId="22" fillId="0" borderId="99" xfId="0" applyNumberFormat="1" applyFont="1" applyFill="1" applyBorder="1" applyAlignment="1">
      <alignment horizontal="center" vertical="center" shrinkToFit="1"/>
    </xf>
    <xf numFmtId="176" fontId="22" fillId="0" borderId="173" xfId="0" applyNumberFormat="1" applyFont="1" applyFill="1" applyBorder="1" applyAlignment="1">
      <alignment horizontal="center" vertical="center" shrinkToFit="1"/>
    </xf>
    <xf numFmtId="176" fontId="22" fillId="0" borderId="88" xfId="0" applyNumberFormat="1" applyFont="1" applyFill="1" applyBorder="1" applyAlignment="1">
      <alignment horizontal="center" vertical="center" shrinkToFit="1"/>
    </xf>
    <xf numFmtId="176" fontId="22" fillId="0" borderId="103" xfId="0" applyNumberFormat="1" applyFont="1" applyFill="1" applyBorder="1" applyAlignment="1">
      <alignment horizontal="center" vertical="center" shrinkToFit="1"/>
    </xf>
    <xf numFmtId="0" fontId="22" fillId="0" borderId="80" xfId="0" applyFont="1" applyFill="1" applyBorder="1" applyAlignment="1">
      <alignment horizontal="center" vertical="center" shrinkToFit="1"/>
    </xf>
    <xf numFmtId="0" fontId="22" fillId="0" borderId="0" xfId="0" applyFont="1" applyFill="1" applyAlignment="1">
      <alignment horizontal="center" vertical="center" shrinkToFit="1"/>
    </xf>
    <xf numFmtId="176" fontId="70" fillId="0" borderId="90" xfId="0" applyNumberFormat="1" applyFont="1" applyFill="1" applyBorder="1" applyAlignment="1">
      <alignment horizontal="center" vertical="center"/>
    </xf>
    <xf numFmtId="176" fontId="70" fillId="0" borderId="5" xfId="0" applyNumberFormat="1" applyFont="1" applyFill="1" applyBorder="1" applyAlignment="1">
      <alignment horizontal="center" vertical="center"/>
    </xf>
    <xf numFmtId="176" fontId="70" fillId="0" borderId="7" xfId="0" applyNumberFormat="1" applyFont="1" applyFill="1" applyBorder="1" applyAlignment="1">
      <alignment horizontal="center" vertical="center"/>
    </xf>
    <xf numFmtId="176" fontId="70" fillId="0" borderId="13" xfId="0" applyNumberFormat="1" applyFont="1" applyFill="1" applyBorder="1" applyAlignment="1">
      <alignment horizontal="center" vertical="center"/>
    </xf>
    <xf numFmtId="176" fontId="70" fillId="0" borderId="103" xfId="0" applyNumberFormat="1" applyFont="1" applyFill="1" applyBorder="1" applyAlignment="1">
      <alignment horizontal="center" vertical="center"/>
    </xf>
    <xf numFmtId="176" fontId="70" fillId="0" borderId="6" xfId="0" applyNumberFormat="1" applyFont="1" applyFill="1" applyBorder="1" applyAlignment="1">
      <alignment horizontal="center" vertical="center"/>
    </xf>
    <xf numFmtId="176" fontId="70" fillId="0" borderId="8" xfId="0" applyNumberFormat="1" applyFont="1" applyFill="1" applyBorder="1" applyAlignment="1">
      <alignment horizontal="center" vertical="center"/>
    </xf>
    <xf numFmtId="176" fontId="70" fillId="0" borderId="0" xfId="0" applyNumberFormat="1" applyFont="1" applyFill="1" applyBorder="1" applyAlignment="1">
      <alignment horizontal="distributed" vertical="center"/>
    </xf>
    <xf numFmtId="176" fontId="70" fillId="0" borderId="88" xfId="0" applyNumberFormat="1" applyFont="1" applyFill="1" applyBorder="1" applyAlignment="1">
      <alignment horizontal="center" vertical="center" shrinkToFit="1"/>
    </xf>
    <xf numFmtId="176" fontId="70" fillId="0" borderId="80" xfId="0" applyNumberFormat="1" applyFont="1" applyFill="1" applyBorder="1" applyAlignment="1">
      <alignment horizontal="center" vertical="center" shrinkToFit="1"/>
    </xf>
    <xf numFmtId="176" fontId="70" fillId="0" borderId="122" xfId="0" applyNumberFormat="1" applyFont="1" applyFill="1" applyBorder="1" applyAlignment="1">
      <alignment horizontal="center" vertical="center" shrinkToFit="1"/>
    </xf>
    <xf numFmtId="176" fontId="70" fillId="0" borderId="89" xfId="0" applyNumberFormat="1" applyFont="1" applyFill="1" applyBorder="1" applyAlignment="1">
      <alignment horizontal="center" vertical="center" shrinkToFit="1"/>
    </xf>
    <xf numFmtId="176" fontId="70" fillId="0" borderId="0" xfId="0" applyNumberFormat="1" applyFont="1" applyFill="1" applyBorder="1" applyAlignment="1">
      <alignment horizontal="center" vertical="center" shrinkToFit="1"/>
    </xf>
    <xf numFmtId="176" fontId="70" fillId="0" borderId="99" xfId="0" applyNumberFormat="1" applyFont="1" applyFill="1" applyBorder="1" applyAlignment="1">
      <alignment horizontal="center" vertical="center" shrinkToFit="1"/>
    </xf>
    <xf numFmtId="176" fontId="70" fillId="0" borderId="89" xfId="0" applyNumberFormat="1" applyFont="1" applyFill="1" applyBorder="1" applyAlignment="1">
      <alignment horizontal="center" vertical="top"/>
    </xf>
    <xf numFmtId="176" fontId="70" fillId="0" borderId="0" xfId="0" applyNumberFormat="1" applyFont="1" applyFill="1" applyBorder="1" applyAlignment="1">
      <alignment horizontal="center" vertical="top"/>
    </xf>
    <xf numFmtId="176" fontId="70" fillId="0" borderId="99" xfId="0" applyNumberFormat="1" applyFont="1" applyFill="1" applyBorder="1" applyAlignment="1">
      <alignment horizontal="center" vertical="top"/>
    </xf>
    <xf numFmtId="176" fontId="70" fillId="0" borderId="103" xfId="0" applyNumberFormat="1" applyFont="1" applyFill="1" applyBorder="1" applyAlignment="1">
      <alignment horizontal="center" vertical="top"/>
    </xf>
    <xf numFmtId="176" fontId="70" fillId="0" borderId="6" xfId="0" applyNumberFormat="1" applyFont="1" applyFill="1" applyBorder="1" applyAlignment="1">
      <alignment horizontal="center" vertical="top"/>
    </xf>
    <xf numFmtId="176" fontId="70" fillId="0" borderId="173" xfId="0" applyNumberFormat="1" applyFont="1" applyFill="1" applyBorder="1" applyAlignment="1">
      <alignment horizontal="center" vertical="top"/>
    </xf>
    <xf numFmtId="0" fontId="22" fillId="0" borderId="19" xfId="0" applyFont="1" applyFill="1" applyBorder="1"/>
    <xf numFmtId="0" fontId="22" fillId="0" borderId="176" xfId="0" applyFont="1" applyFill="1" applyBorder="1"/>
    <xf numFmtId="0" fontId="22" fillId="0" borderId="40" xfId="0" applyFont="1" applyFill="1" applyBorder="1"/>
    <xf numFmtId="0" fontId="22" fillId="0" borderId="43" xfId="0" applyFont="1" applyFill="1" applyBorder="1"/>
    <xf numFmtId="0" fontId="22" fillId="0" borderId="177" xfId="0" applyFont="1" applyFill="1" applyBorder="1"/>
    <xf numFmtId="0" fontId="22" fillId="0" borderId="15" xfId="0" applyFont="1" applyFill="1" applyBorder="1"/>
    <xf numFmtId="0" fontId="22" fillId="0" borderId="20" xfId="0" applyFont="1" applyFill="1" applyBorder="1"/>
    <xf numFmtId="0" fontId="22" fillId="0" borderId="178" xfId="0" applyFont="1" applyFill="1" applyBorder="1"/>
    <xf numFmtId="0" fontId="22" fillId="0" borderId="89" xfId="0" applyFont="1" applyFill="1" applyBorder="1"/>
    <xf numFmtId="0" fontId="22" fillId="0" borderId="103" xfId="0" applyFont="1" applyFill="1" applyBorder="1"/>
    <xf numFmtId="0" fontId="22" fillId="0" borderId="5" xfId="0" applyFont="1" applyFill="1" applyBorder="1"/>
    <xf numFmtId="0" fontId="22" fillId="0" borderId="0" xfId="0" applyFont="1" applyFill="1"/>
    <xf numFmtId="0" fontId="22" fillId="0" borderId="6" xfId="0" applyFont="1" applyFill="1" applyBorder="1"/>
    <xf numFmtId="0" fontId="22" fillId="0" borderId="99" xfId="0" applyFont="1" applyFill="1" applyBorder="1"/>
    <xf numFmtId="0" fontId="22" fillId="0" borderId="173" xfId="0" applyFont="1" applyFill="1" applyBorder="1"/>
    <xf numFmtId="0" fontId="22" fillId="0" borderId="120" xfId="0" applyFont="1" applyFill="1" applyBorder="1"/>
    <xf numFmtId="0" fontId="22" fillId="0" borderId="48" xfId="0" applyFont="1" applyFill="1" applyBorder="1"/>
    <xf numFmtId="0" fontId="22" fillId="0" borderId="100" xfId="0" applyFont="1" applyFill="1" applyBorder="1"/>
    <xf numFmtId="0" fontId="22" fillId="0" borderId="123" xfId="0" applyFont="1" applyFill="1" applyBorder="1"/>
    <xf numFmtId="0" fontId="22" fillId="0" borderId="7" xfId="0" applyFont="1" applyFill="1" applyBorder="1"/>
    <xf numFmtId="0" fontId="22" fillId="0" borderId="13" xfId="0" applyFont="1" applyFill="1" applyBorder="1"/>
    <xf numFmtId="0" fontId="22" fillId="0" borderId="8" xfId="0" applyFont="1" applyFill="1" applyBorder="1"/>
    <xf numFmtId="176" fontId="22" fillId="0" borderId="88" xfId="0" applyNumberFormat="1" applyFont="1" applyFill="1" applyBorder="1" applyAlignment="1">
      <alignment horizontal="distributed" vertical="center"/>
    </xf>
    <xf numFmtId="0" fontId="22" fillId="0" borderId="80" xfId="0" applyFont="1" applyFill="1" applyBorder="1"/>
    <xf numFmtId="0" fontId="22" fillId="0" borderId="122" xfId="0" applyFont="1" applyFill="1" applyBorder="1"/>
    <xf numFmtId="176" fontId="22" fillId="0" borderId="11" xfId="0" applyNumberFormat="1" applyFont="1" applyFill="1" applyBorder="1" applyAlignment="1">
      <alignment horizontal="center" vertical="center"/>
    </xf>
    <xf numFmtId="176" fontId="70" fillId="0" borderId="73" xfId="0" applyNumberFormat="1" applyFont="1" applyFill="1" applyBorder="1" applyAlignment="1">
      <alignment horizontal="left" vertical="center"/>
    </xf>
    <xf numFmtId="176" fontId="70" fillId="0" borderId="21" xfId="0" applyNumberFormat="1" applyFont="1" applyFill="1" applyBorder="1" applyAlignment="1">
      <alignment horizontal="left" vertical="center"/>
    </xf>
    <xf numFmtId="176" fontId="70" fillId="0" borderId="24" xfId="0" applyNumberFormat="1" applyFont="1" applyFill="1" applyBorder="1" applyAlignment="1">
      <alignment horizontal="left" vertical="center"/>
    </xf>
    <xf numFmtId="176" fontId="70" fillId="0" borderId="21" xfId="0" applyNumberFormat="1" applyFont="1" applyFill="1" applyBorder="1" applyAlignment="1">
      <alignment vertical="center"/>
    </xf>
    <xf numFmtId="176" fontId="70" fillId="0" borderId="80" xfId="0" applyNumberFormat="1" applyFont="1" applyFill="1" applyBorder="1" applyAlignment="1">
      <alignment horizontal="center" vertical="center"/>
    </xf>
    <xf numFmtId="176" fontId="68" fillId="0" borderId="88" xfId="0" applyNumberFormat="1" applyFont="1" applyFill="1" applyBorder="1" applyAlignment="1">
      <alignment horizontal="center" vertical="center" wrapText="1"/>
    </xf>
    <xf numFmtId="176" fontId="68" fillId="0" borderId="80" xfId="0" applyNumberFormat="1" applyFont="1" applyFill="1" applyBorder="1" applyAlignment="1">
      <alignment horizontal="center" vertical="center" wrapText="1"/>
    </xf>
    <xf numFmtId="176" fontId="68" fillId="0" borderId="122" xfId="0" applyNumberFormat="1" applyFont="1" applyFill="1" applyBorder="1" applyAlignment="1">
      <alignment horizontal="center" vertical="center" wrapText="1"/>
    </xf>
    <xf numFmtId="176" fontId="68" fillId="0" borderId="89" xfId="0" applyNumberFormat="1" applyFont="1" applyFill="1" applyBorder="1" applyAlignment="1">
      <alignment horizontal="center" vertical="center" wrapText="1"/>
    </xf>
    <xf numFmtId="176" fontId="68" fillId="0" borderId="0" xfId="0" applyNumberFormat="1" applyFont="1" applyFill="1" applyBorder="1" applyAlignment="1">
      <alignment horizontal="center" vertical="center" wrapText="1"/>
    </xf>
    <xf numFmtId="176" fontId="68" fillId="0" borderId="99" xfId="0" applyNumberFormat="1" applyFont="1" applyFill="1" applyBorder="1" applyAlignment="1">
      <alignment horizontal="center" vertical="center" wrapText="1"/>
    </xf>
    <xf numFmtId="176" fontId="70" fillId="0" borderId="100" xfId="0" applyNumberFormat="1" applyFont="1" applyFill="1" applyBorder="1" applyAlignment="1">
      <alignment horizontal="center" vertical="center"/>
    </xf>
    <xf numFmtId="176" fontId="22" fillId="0" borderId="0" xfId="0" applyNumberFormat="1" applyFont="1" applyFill="1" applyAlignment="1">
      <alignment horizontal="center" vertical="center"/>
    </xf>
    <xf numFmtId="176" fontId="70" fillId="0" borderId="48" xfId="0" applyNumberFormat="1" applyFont="1" applyFill="1" applyBorder="1" applyAlignment="1">
      <alignment horizontal="center" vertical="center"/>
    </xf>
    <xf numFmtId="0" fontId="22" fillId="0" borderId="80" xfId="0" applyFont="1" applyFill="1" applyBorder="1" applyAlignment="1">
      <alignment horizontal="distributed" vertical="center"/>
    </xf>
    <xf numFmtId="0" fontId="22" fillId="0" borderId="48" xfId="0" applyFont="1" applyFill="1" applyBorder="1" applyAlignment="1">
      <alignment horizontal="distributed" vertical="center"/>
    </xf>
    <xf numFmtId="176" fontId="22" fillId="0" borderId="48" xfId="0" applyNumberFormat="1" applyFont="1" applyFill="1" applyBorder="1" applyAlignment="1">
      <alignment horizontal="right" vertical="center"/>
    </xf>
    <xf numFmtId="176" fontId="22" fillId="0" borderId="11" xfId="0" applyNumberFormat="1" applyFont="1" applyFill="1" applyBorder="1" applyAlignment="1">
      <alignment horizontal="center" vertical="center" wrapText="1"/>
    </xf>
    <xf numFmtId="176" fontId="22" fillId="0" borderId="99" xfId="0" applyNumberFormat="1" applyFont="1" applyFill="1" applyBorder="1" applyAlignment="1">
      <alignment horizontal="center" vertical="center" wrapText="1"/>
    </xf>
    <xf numFmtId="176" fontId="68" fillId="0" borderId="14" xfId="0" applyNumberFormat="1" applyFont="1" applyFill="1" applyBorder="1" applyAlignment="1">
      <alignment horizontal="center" wrapText="1"/>
    </xf>
    <xf numFmtId="176" fontId="68" fillId="0" borderId="19" xfId="0" applyNumberFormat="1" applyFont="1" applyFill="1" applyBorder="1" applyAlignment="1">
      <alignment horizontal="center" wrapText="1"/>
    </xf>
    <xf numFmtId="176" fontId="68" fillId="0" borderId="40" xfId="0" applyNumberFormat="1" applyFont="1" applyFill="1" applyBorder="1" applyAlignment="1">
      <alignment horizontal="center" wrapText="1"/>
    </xf>
    <xf numFmtId="176" fontId="68" fillId="0" borderId="43" xfId="0" applyNumberFormat="1" applyFont="1" applyFill="1" applyBorder="1" applyAlignment="1">
      <alignment horizontal="center" wrapText="1"/>
    </xf>
    <xf numFmtId="176" fontId="22" fillId="0" borderId="12" xfId="0" applyNumberFormat="1" applyFont="1" applyFill="1" applyBorder="1" applyAlignment="1">
      <alignment horizontal="center" vertical="center" wrapText="1"/>
    </xf>
    <xf numFmtId="176" fontId="22" fillId="0" borderId="93" xfId="0" applyNumberFormat="1" applyFont="1" applyFill="1" applyBorder="1" applyAlignment="1">
      <alignment horizontal="center" vertical="center" wrapText="1"/>
    </xf>
    <xf numFmtId="176" fontId="22" fillId="0" borderId="100" xfId="0" applyNumberFormat="1" applyFont="1" applyFill="1" applyBorder="1" applyAlignment="1">
      <alignment horizontal="center" vertical="center" wrapText="1"/>
    </xf>
    <xf numFmtId="176" fontId="22" fillId="0" borderId="174" xfId="0" applyNumberFormat="1" applyFont="1" applyFill="1" applyBorder="1" applyAlignment="1">
      <alignment vertical="center" wrapText="1"/>
    </xf>
    <xf numFmtId="176" fontId="22" fillId="0" borderId="175" xfId="0" applyNumberFormat="1" applyFont="1" applyFill="1" applyBorder="1" applyAlignment="1">
      <alignment vertical="center" wrapText="1"/>
    </xf>
    <xf numFmtId="176" fontId="22" fillId="0" borderId="181" xfId="0" applyNumberFormat="1" applyFont="1" applyFill="1" applyBorder="1" applyAlignment="1">
      <alignment vertical="center"/>
    </xf>
    <xf numFmtId="176" fontId="70" fillId="0" borderId="0" xfId="0" applyNumberFormat="1" applyFont="1" applyFill="1" applyBorder="1" applyAlignment="1">
      <alignment horizontal="left" vertical="center"/>
    </xf>
    <xf numFmtId="176" fontId="70" fillId="0" borderId="13" xfId="0" applyNumberFormat="1" applyFont="1" applyFill="1" applyBorder="1" applyAlignment="1">
      <alignment horizontal="left" vertical="center"/>
    </xf>
    <xf numFmtId="176" fontId="70" fillId="0" borderId="6" xfId="0" applyNumberFormat="1" applyFont="1" applyFill="1" applyBorder="1" applyAlignment="1">
      <alignment horizontal="left" vertical="center"/>
    </xf>
    <xf numFmtId="176" fontId="70" fillId="0" borderId="8" xfId="0" applyNumberFormat="1" applyFont="1" applyFill="1" applyBorder="1" applyAlignment="1">
      <alignment horizontal="left" vertical="center"/>
    </xf>
    <xf numFmtId="176" fontId="67" fillId="0" borderId="0" xfId="0" applyNumberFormat="1" applyFont="1" applyFill="1" applyBorder="1" applyAlignment="1">
      <alignment horizontal="center"/>
    </xf>
    <xf numFmtId="177" fontId="67" fillId="0" borderId="0" xfId="0" quotePrefix="1" applyNumberFormat="1" applyFont="1" applyFill="1" applyBorder="1" applyAlignment="1">
      <alignment horizontal="center"/>
    </xf>
    <xf numFmtId="177" fontId="67" fillId="0" borderId="0" xfId="0" applyNumberFormat="1" applyFont="1" applyFill="1" applyBorder="1" applyAlignment="1">
      <alignment horizontal="center"/>
    </xf>
    <xf numFmtId="176" fontId="22" fillId="0" borderId="91" xfId="0" applyNumberFormat="1" applyFont="1" applyFill="1" applyBorder="1" applyAlignment="1">
      <alignment horizontal="distributed" vertical="center" justifyLastLine="1"/>
    </xf>
    <xf numFmtId="176" fontId="22" fillId="0" borderId="33" xfId="0" applyNumberFormat="1" applyFont="1" applyFill="1" applyBorder="1" applyAlignment="1">
      <alignment horizontal="distributed" vertical="center" justifyLastLine="1"/>
    </xf>
    <xf numFmtId="176" fontId="22" fillId="0" borderId="102" xfId="0" applyNumberFormat="1" applyFont="1" applyFill="1" applyBorder="1" applyAlignment="1">
      <alignment horizontal="distributed" vertical="center" justifyLastLine="1"/>
    </xf>
    <xf numFmtId="176" fontId="68" fillId="0" borderId="88" xfId="0" applyNumberFormat="1" applyFont="1" applyFill="1" applyBorder="1" applyAlignment="1">
      <alignment horizontal="center" vertical="center"/>
    </xf>
    <xf numFmtId="176" fontId="68" fillId="0" borderId="80" xfId="0" applyNumberFormat="1" applyFont="1" applyFill="1" applyBorder="1" applyAlignment="1">
      <alignment horizontal="center" vertical="center"/>
    </xf>
    <xf numFmtId="176" fontId="68" fillId="0" borderId="122" xfId="0" applyNumberFormat="1" applyFont="1" applyFill="1" applyBorder="1" applyAlignment="1">
      <alignment horizontal="center" vertical="center"/>
    </xf>
    <xf numFmtId="176" fontId="68" fillId="0" borderId="120" xfId="0" applyNumberFormat="1" applyFont="1" applyFill="1" applyBorder="1" applyAlignment="1">
      <alignment horizontal="center" vertical="center"/>
    </xf>
    <xf numFmtId="176" fontId="68" fillId="0" borderId="48" xfId="0" applyNumberFormat="1" applyFont="1" applyFill="1" applyBorder="1" applyAlignment="1">
      <alignment horizontal="center" vertical="center"/>
    </xf>
    <xf numFmtId="176" fontId="68" fillId="0" borderId="123" xfId="0" applyNumberFormat="1" applyFont="1" applyFill="1" applyBorder="1" applyAlignment="1">
      <alignment horizontal="center" vertical="center"/>
    </xf>
    <xf numFmtId="195" fontId="84" fillId="0" borderId="88" xfId="0" applyNumberFormat="1" applyFont="1" applyFill="1" applyBorder="1" applyAlignment="1">
      <alignment horizontal="right" vertical="center"/>
    </xf>
    <xf numFmtId="195" fontId="84" fillId="0" borderId="80" xfId="0" applyNumberFormat="1" applyFont="1" applyFill="1" applyBorder="1" applyAlignment="1">
      <alignment horizontal="right" vertical="center"/>
    </xf>
    <xf numFmtId="195" fontId="84" fillId="0" borderId="122" xfId="0" applyNumberFormat="1" applyFont="1" applyFill="1" applyBorder="1" applyAlignment="1">
      <alignment horizontal="right" vertical="center"/>
    </xf>
    <xf numFmtId="195" fontId="84" fillId="0" borderId="120" xfId="0" applyNumberFormat="1" applyFont="1" applyFill="1" applyBorder="1" applyAlignment="1">
      <alignment horizontal="right" vertical="center"/>
    </xf>
    <xf numFmtId="195" fontId="84" fillId="0" borderId="48" xfId="0" applyNumberFormat="1" applyFont="1" applyFill="1" applyBorder="1" applyAlignment="1">
      <alignment horizontal="right" vertical="center"/>
    </xf>
    <xf numFmtId="195" fontId="84" fillId="0" borderId="123" xfId="0" applyNumberFormat="1" applyFont="1" applyFill="1" applyBorder="1" applyAlignment="1">
      <alignment horizontal="right" vertical="center"/>
    </xf>
    <xf numFmtId="193" fontId="84" fillId="0" borderId="88" xfId="0" applyNumberFormat="1" applyFont="1" applyFill="1" applyBorder="1" applyAlignment="1">
      <alignment horizontal="right" vertical="center"/>
    </xf>
    <xf numFmtId="193" fontId="84" fillId="0" borderId="80" xfId="0" applyNumberFormat="1" applyFont="1" applyFill="1" applyBorder="1" applyAlignment="1">
      <alignment horizontal="right" vertical="center"/>
    </xf>
    <xf numFmtId="193" fontId="84" fillId="0" borderId="122" xfId="0" applyNumberFormat="1" applyFont="1" applyFill="1" applyBorder="1" applyAlignment="1">
      <alignment horizontal="right" vertical="center"/>
    </xf>
    <xf numFmtId="193" fontId="84" fillId="0" borderId="120" xfId="0" applyNumberFormat="1" applyFont="1" applyFill="1" applyBorder="1" applyAlignment="1">
      <alignment horizontal="right" vertical="center"/>
    </xf>
    <xf numFmtId="193" fontId="84" fillId="0" borderId="48" xfId="0" applyNumberFormat="1" applyFont="1" applyFill="1" applyBorder="1" applyAlignment="1">
      <alignment horizontal="right" vertical="center"/>
    </xf>
    <xf numFmtId="193" fontId="84" fillId="0" borderId="123" xfId="0" applyNumberFormat="1" applyFont="1" applyFill="1" applyBorder="1" applyAlignment="1">
      <alignment horizontal="right" vertical="center"/>
    </xf>
    <xf numFmtId="184" fontId="84" fillId="0" borderId="88" xfId="0" applyNumberFormat="1" applyFont="1" applyFill="1" applyBorder="1" applyAlignment="1">
      <alignment horizontal="right" vertical="center"/>
    </xf>
    <xf numFmtId="184" fontId="84" fillId="0" borderId="80" xfId="0" applyNumberFormat="1" applyFont="1" applyFill="1" applyBorder="1" applyAlignment="1">
      <alignment horizontal="right" vertical="center"/>
    </xf>
    <xf numFmtId="184" fontId="84" fillId="0" borderId="122" xfId="0" applyNumberFormat="1" applyFont="1" applyFill="1" applyBorder="1" applyAlignment="1">
      <alignment horizontal="right" vertical="center"/>
    </xf>
    <xf numFmtId="184" fontId="84" fillId="0" borderId="120" xfId="0" applyNumberFormat="1" applyFont="1" applyFill="1" applyBorder="1" applyAlignment="1">
      <alignment horizontal="right" vertical="center"/>
    </xf>
    <xf numFmtId="184" fontId="84" fillId="0" borderId="48" xfId="0" applyNumberFormat="1" applyFont="1" applyFill="1" applyBorder="1" applyAlignment="1">
      <alignment horizontal="right" vertical="center"/>
    </xf>
    <xf numFmtId="184" fontId="84" fillId="0" borderId="123" xfId="0" applyNumberFormat="1" applyFont="1" applyFill="1" applyBorder="1" applyAlignment="1">
      <alignment horizontal="right" vertical="center"/>
    </xf>
    <xf numFmtId="195" fontId="84" fillId="0" borderId="103" xfId="0" applyNumberFormat="1" applyFont="1" applyFill="1" applyBorder="1" applyAlignment="1">
      <alignment horizontal="right" vertical="center"/>
    </xf>
    <xf numFmtId="195" fontId="84" fillId="0" borderId="6" xfId="0" applyNumberFormat="1" applyFont="1" applyFill="1" applyBorder="1" applyAlignment="1">
      <alignment horizontal="right" vertical="center"/>
    </xf>
    <xf numFmtId="195" fontId="84" fillId="0" borderId="173" xfId="0" applyNumberFormat="1" applyFont="1" applyFill="1" applyBorder="1" applyAlignment="1">
      <alignment horizontal="right" vertical="center"/>
    </xf>
    <xf numFmtId="193" fontId="84" fillId="0" borderId="103" xfId="0" applyNumberFormat="1" applyFont="1" applyFill="1" applyBorder="1" applyAlignment="1">
      <alignment horizontal="right" vertical="center"/>
    </xf>
    <xf numFmtId="193" fontId="84" fillId="0" borderId="6" xfId="0" applyNumberFormat="1" applyFont="1" applyFill="1" applyBorder="1" applyAlignment="1">
      <alignment horizontal="right" vertical="center"/>
    </xf>
    <xf numFmtId="193" fontId="84" fillId="0" borderId="173" xfId="0" applyNumberFormat="1" applyFont="1" applyFill="1" applyBorder="1" applyAlignment="1">
      <alignment horizontal="right" vertical="center"/>
    </xf>
    <xf numFmtId="193" fontId="84" fillId="0" borderId="89" xfId="0" applyNumberFormat="1" applyFont="1" applyFill="1" applyBorder="1" applyAlignment="1">
      <alignment horizontal="right" vertical="center"/>
    </xf>
    <xf numFmtId="193" fontId="84" fillId="0" borderId="0" xfId="0" applyNumberFormat="1" applyFont="1" applyFill="1" applyBorder="1" applyAlignment="1">
      <alignment horizontal="right" vertical="center"/>
    </xf>
    <xf numFmtId="193" fontId="84" fillId="0" borderId="99" xfId="0" applyNumberFormat="1" applyFont="1" applyFill="1" applyBorder="1" applyAlignment="1">
      <alignment horizontal="right" vertical="center"/>
    </xf>
    <xf numFmtId="195" fontId="84" fillId="0" borderId="89" xfId="0" applyNumberFormat="1" applyFont="1" applyFill="1" applyBorder="1" applyAlignment="1">
      <alignment horizontal="right" vertical="center"/>
    </xf>
    <xf numFmtId="195" fontId="84" fillId="0" borderId="0" xfId="0" applyNumberFormat="1" applyFont="1" applyFill="1" applyBorder="1" applyAlignment="1">
      <alignment horizontal="right" vertical="center"/>
    </xf>
    <xf numFmtId="195" fontId="84" fillId="0" borderId="99" xfId="0" applyNumberFormat="1" applyFont="1" applyFill="1" applyBorder="1" applyAlignment="1">
      <alignment horizontal="right" vertical="center"/>
    </xf>
    <xf numFmtId="182" fontId="84" fillId="0" borderId="88" xfId="0" applyNumberFormat="1" applyFont="1" applyFill="1" applyBorder="1" applyAlignment="1">
      <alignment horizontal="right" vertical="center"/>
    </xf>
    <xf numFmtId="182" fontId="84" fillId="0" borderId="80" xfId="0" applyNumberFormat="1" applyFont="1" applyFill="1" applyBorder="1" applyAlignment="1">
      <alignment horizontal="right" vertical="center"/>
    </xf>
    <xf numFmtId="182" fontId="84" fillId="0" borderId="122" xfId="0" applyNumberFormat="1" applyFont="1" applyFill="1" applyBorder="1" applyAlignment="1">
      <alignment horizontal="right" vertical="center"/>
    </xf>
    <xf numFmtId="182" fontId="84" fillId="0" borderId="103" xfId="0" applyNumberFormat="1" applyFont="1" applyFill="1" applyBorder="1" applyAlignment="1">
      <alignment horizontal="right" vertical="center"/>
    </xf>
    <xf numFmtId="182" fontId="84" fillId="0" borderId="6" xfId="0" applyNumberFormat="1" applyFont="1" applyFill="1" applyBorder="1" applyAlignment="1">
      <alignment horizontal="right" vertical="center"/>
    </xf>
    <xf numFmtId="182" fontId="84" fillId="0" borderId="173" xfId="0" applyNumberFormat="1" applyFont="1" applyFill="1" applyBorder="1" applyAlignment="1">
      <alignment horizontal="right" vertical="center"/>
    </xf>
    <xf numFmtId="193" fontId="84" fillId="0" borderId="241" xfId="0" applyNumberFormat="1" applyFont="1" applyFill="1" applyBorder="1" applyAlignment="1">
      <alignment horizontal="right" vertical="center"/>
    </xf>
    <xf numFmtId="193" fontId="84" fillId="0" borderId="206" xfId="0" applyNumberFormat="1" applyFont="1" applyFill="1" applyBorder="1" applyAlignment="1">
      <alignment horizontal="right" vertical="center"/>
    </xf>
    <xf numFmtId="193" fontId="84" fillId="0" borderId="242" xfId="0" applyNumberFormat="1" applyFont="1" applyFill="1" applyBorder="1" applyAlignment="1">
      <alignment horizontal="right" vertical="center"/>
    </xf>
    <xf numFmtId="193" fontId="84" fillId="0" borderId="239" xfId="0" applyNumberFormat="1" applyFont="1" applyFill="1" applyBorder="1" applyAlignment="1">
      <alignment horizontal="right" vertical="center"/>
    </xf>
    <xf numFmtId="193" fontId="84" fillId="0" borderId="193" xfId="0" applyNumberFormat="1" applyFont="1" applyFill="1" applyBorder="1" applyAlignment="1">
      <alignment horizontal="right" vertical="center"/>
    </xf>
    <xf numFmtId="193" fontId="84" fillId="0" borderId="240" xfId="0" applyNumberFormat="1" applyFont="1" applyFill="1" applyBorder="1" applyAlignment="1">
      <alignment horizontal="right" vertical="center"/>
    </xf>
    <xf numFmtId="209" fontId="84" fillId="0" borderId="89" xfId="0" applyNumberFormat="1" applyFont="1" applyFill="1" applyBorder="1" applyAlignment="1">
      <alignment horizontal="right" vertical="center"/>
    </xf>
    <xf numFmtId="209" fontId="84" fillId="0" borderId="0" xfId="0" applyNumberFormat="1" applyFont="1" applyFill="1" applyBorder="1" applyAlignment="1">
      <alignment horizontal="right" vertical="center"/>
    </xf>
    <xf numFmtId="209" fontId="84" fillId="0" borderId="99" xfId="0" applyNumberFormat="1" applyFont="1" applyFill="1" applyBorder="1" applyAlignment="1">
      <alignment horizontal="right" vertical="center"/>
    </xf>
    <xf numFmtId="209" fontId="84" fillId="0" borderId="120" xfId="0" applyNumberFormat="1" applyFont="1" applyFill="1" applyBorder="1" applyAlignment="1">
      <alignment horizontal="right" vertical="center"/>
    </xf>
    <xf numFmtId="209" fontId="84" fillId="0" borderId="48" xfId="0" applyNumberFormat="1" applyFont="1" applyFill="1" applyBorder="1" applyAlignment="1">
      <alignment horizontal="right" vertical="center"/>
    </xf>
    <xf numFmtId="209" fontId="84" fillId="0" borderId="123" xfId="0" applyNumberFormat="1" applyFont="1" applyFill="1" applyBorder="1" applyAlignment="1">
      <alignment horizontal="right" vertical="center"/>
    </xf>
    <xf numFmtId="184" fontId="84" fillId="0" borderId="89" xfId="0" applyNumberFormat="1" applyFont="1" applyFill="1" applyBorder="1" applyAlignment="1">
      <alignment horizontal="right" vertical="center"/>
    </xf>
    <xf numFmtId="184" fontId="84" fillId="0" borderId="0" xfId="0" applyNumberFormat="1" applyFont="1" applyFill="1" applyBorder="1" applyAlignment="1">
      <alignment horizontal="right" vertical="center"/>
    </xf>
    <xf numFmtId="184" fontId="84" fillId="0" borderId="99" xfId="0" applyNumberFormat="1" applyFont="1" applyFill="1" applyBorder="1" applyAlignment="1">
      <alignment horizontal="right" vertical="center"/>
    </xf>
    <xf numFmtId="193" fontId="84" fillId="0" borderId="234" xfId="0" applyNumberFormat="1" applyFont="1" applyFill="1" applyBorder="1" applyAlignment="1">
      <alignment horizontal="right" vertical="center"/>
    </xf>
    <xf numFmtId="193" fontId="84" fillId="0" borderId="41" xfId="0" applyNumberFormat="1" applyFont="1" applyFill="1" applyBorder="1" applyAlignment="1">
      <alignment horizontal="right" vertical="center"/>
    </xf>
    <xf numFmtId="193" fontId="84" fillId="0" borderId="235" xfId="0" applyNumberFormat="1" applyFont="1" applyFill="1" applyBorder="1" applyAlignment="1">
      <alignment horizontal="right" vertical="center"/>
    </xf>
    <xf numFmtId="193" fontId="84" fillId="0" borderId="192" xfId="0" applyNumberFormat="1" applyFont="1" applyFill="1" applyBorder="1" applyAlignment="1">
      <alignment horizontal="right" vertical="center"/>
    </xf>
    <xf numFmtId="193" fontId="84" fillId="0" borderId="187" xfId="0" applyNumberFormat="1" applyFont="1" applyFill="1" applyBorder="1" applyAlignment="1">
      <alignment horizontal="right" vertical="center"/>
    </xf>
    <xf numFmtId="193" fontId="84" fillId="0" borderId="191" xfId="0" applyNumberFormat="1" applyFont="1" applyFill="1" applyBorder="1" applyAlignment="1">
      <alignment horizontal="right" vertical="center"/>
    </xf>
    <xf numFmtId="209" fontId="84" fillId="0" borderId="88" xfId="0" applyNumberFormat="1" applyFont="1" applyFill="1" applyBorder="1" applyAlignment="1">
      <alignment horizontal="right" vertical="center"/>
    </xf>
    <xf numFmtId="209" fontId="84" fillId="0" borderId="80" xfId="0" applyNumberFormat="1" applyFont="1" applyFill="1" applyBorder="1" applyAlignment="1">
      <alignment horizontal="right" vertical="center"/>
    </xf>
    <xf numFmtId="209" fontId="84" fillId="0" borderId="122" xfId="0" applyNumberFormat="1" applyFont="1" applyFill="1" applyBorder="1" applyAlignment="1">
      <alignment horizontal="right" vertical="center"/>
    </xf>
    <xf numFmtId="193" fontId="84" fillId="0" borderId="236" xfId="0" applyNumberFormat="1" applyFont="1" applyFill="1" applyBorder="1" applyAlignment="1">
      <alignment horizontal="right" vertical="center"/>
    </xf>
    <xf numFmtId="193" fontId="84" fillId="0" borderId="237" xfId="0" applyNumberFormat="1" applyFont="1" applyFill="1" applyBorder="1" applyAlignment="1">
      <alignment horizontal="right" vertical="center"/>
    </xf>
    <xf numFmtId="193" fontId="84" fillId="0" borderId="238" xfId="0" applyNumberFormat="1" applyFont="1" applyFill="1" applyBorder="1" applyAlignment="1">
      <alignment horizontal="right" vertical="center"/>
    </xf>
    <xf numFmtId="195" fontId="84" fillId="0" borderId="205" xfId="0" applyNumberFormat="1" applyFont="1" applyFill="1" applyBorder="1" applyAlignment="1">
      <alignment horizontal="right" vertical="center"/>
    </xf>
    <xf numFmtId="195" fontId="84" fillId="0" borderId="203" xfId="0" applyNumberFormat="1" applyFont="1" applyFill="1" applyBorder="1" applyAlignment="1">
      <alignment horizontal="right" vertical="center"/>
    </xf>
    <xf numFmtId="195" fontId="84" fillId="0" borderId="204" xfId="0" applyNumberFormat="1" applyFont="1" applyFill="1" applyBorder="1" applyAlignment="1">
      <alignment horizontal="right" vertical="center"/>
    </xf>
    <xf numFmtId="176" fontId="70" fillId="0" borderId="207" xfId="0" applyNumberFormat="1" applyFont="1" applyFill="1" applyBorder="1" applyAlignment="1">
      <alignment horizontal="center" vertical="center" textRotation="255"/>
    </xf>
    <xf numFmtId="176" fontId="70" fillId="0" borderId="203" xfId="0" applyNumberFormat="1" applyFont="1" applyFill="1" applyBorder="1" applyAlignment="1">
      <alignment horizontal="center" vertical="center" textRotation="255"/>
    </xf>
    <xf numFmtId="176" fontId="70" fillId="0" borderId="204" xfId="0" applyNumberFormat="1" applyFont="1" applyFill="1" applyBorder="1" applyAlignment="1">
      <alignment horizontal="center" vertical="center" textRotation="255"/>
    </xf>
    <xf numFmtId="176" fontId="70" fillId="0" borderId="11" xfId="0" applyNumberFormat="1" applyFont="1" applyFill="1" applyBorder="1" applyAlignment="1">
      <alignment horizontal="center" vertical="center" textRotation="255"/>
    </xf>
    <xf numFmtId="176" fontId="70" fillId="0" borderId="0" xfId="0" applyNumberFormat="1" applyFont="1" applyFill="1" applyBorder="1" applyAlignment="1">
      <alignment horizontal="center" vertical="center" textRotation="255"/>
    </xf>
    <xf numFmtId="176" fontId="70" fillId="0" borderId="99" xfId="0" applyNumberFormat="1" applyFont="1" applyFill="1" applyBorder="1" applyAlignment="1">
      <alignment horizontal="center" vertical="center" textRotation="255"/>
    </xf>
    <xf numFmtId="176" fontId="70" fillId="0" borderId="4" xfId="0" applyNumberFormat="1" applyFont="1" applyFill="1" applyBorder="1" applyAlignment="1">
      <alignment horizontal="center" vertical="center" textRotation="255"/>
    </xf>
    <xf numFmtId="176" fontId="70" fillId="0" borderId="6" xfId="0" applyNumberFormat="1" applyFont="1" applyFill="1" applyBorder="1" applyAlignment="1">
      <alignment horizontal="center" vertical="center" textRotation="255"/>
    </xf>
    <xf numFmtId="176" fontId="70" fillId="0" borderId="173" xfId="0" applyNumberFormat="1" applyFont="1" applyFill="1" applyBorder="1" applyAlignment="1">
      <alignment horizontal="center" vertical="center" textRotation="255"/>
    </xf>
    <xf numFmtId="176" fontId="70" fillId="0" borderId="174" xfId="0" applyNumberFormat="1" applyFont="1" applyFill="1" applyBorder="1" applyAlignment="1">
      <alignment vertical="center" wrapText="1"/>
    </xf>
    <xf numFmtId="176" fontId="70" fillId="0" borderId="175" xfId="0" applyNumberFormat="1" applyFont="1" applyFill="1" applyBorder="1" applyAlignment="1">
      <alignment vertical="center"/>
    </xf>
    <xf numFmtId="176" fontId="70" fillId="0" borderId="181" xfId="0" applyNumberFormat="1" applyFont="1" applyFill="1" applyBorder="1" applyAlignment="1">
      <alignment vertical="center"/>
    </xf>
    <xf numFmtId="176" fontId="70" fillId="0" borderId="205" xfId="0" applyNumberFormat="1" applyFont="1" applyFill="1" applyBorder="1" applyAlignment="1">
      <alignment horizontal="center" vertical="center"/>
    </xf>
    <xf numFmtId="176" fontId="70" fillId="0" borderId="203" xfId="0" applyNumberFormat="1" applyFont="1" applyFill="1" applyBorder="1" applyAlignment="1">
      <alignment horizontal="center" vertical="center"/>
    </xf>
    <xf numFmtId="176" fontId="70" fillId="0" borderId="204" xfId="0" applyNumberFormat="1" applyFont="1" applyFill="1" applyBorder="1" applyAlignment="1">
      <alignment horizontal="center" vertical="center"/>
    </xf>
    <xf numFmtId="176" fontId="70" fillId="0" borderId="173" xfId="0" applyNumberFormat="1" applyFont="1" applyFill="1" applyBorder="1" applyAlignment="1">
      <alignment horizontal="center" vertical="center"/>
    </xf>
    <xf numFmtId="176" fontId="70" fillId="0" borderId="203" xfId="0" applyNumberFormat="1" applyFont="1" applyFill="1" applyBorder="1" applyAlignment="1">
      <alignment horizontal="distributed" vertical="center"/>
    </xf>
    <xf numFmtId="176" fontId="68" fillId="0" borderId="203" xfId="0" applyNumberFormat="1" applyFont="1" applyFill="1" applyBorder="1" applyAlignment="1">
      <alignment horizontal="center" vertical="center"/>
    </xf>
    <xf numFmtId="176" fontId="68" fillId="0" borderId="204" xfId="0" applyNumberFormat="1" applyFont="1" applyFill="1" applyBorder="1" applyAlignment="1">
      <alignment horizontal="center" vertical="center"/>
    </xf>
    <xf numFmtId="176" fontId="73" fillId="0" borderId="203" xfId="0" applyNumberFormat="1" applyFont="1" applyFill="1" applyBorder="1" applyAlignment="1">
      <alignment horizontal="center" vertical="center"/>
    </xf>
    <xf numFmtId="176" fontId="73" fillId="0" borderId="204" xfId="0" applyNumberFormat="1" applyFont="1" applyFill="1" applyBorder="1" applyAlignment="1">
      <alignment horizontal="center" vertical="center"/>
    </xf>
    <xf numFmtId="176" fontId="73" fillId="0" borderId="48" xfId="0" applyNumberFormat="1" applyFont="1" applyFill="1" applyBorder="1" applyAlignment="1">
      <alignment horizontal="center" vertical="center"/>
    </xf>
    <xf numFmtId="176" fontId="73" fillId="0" borderId="123" xfId="0" applyNumberFormat="1" applyFont="1" applyFill="1" applyBorder="1" applyAlignment="1">
      <alignment horizontal="center" vertical="center"/>
    </xf>
    <xf numFmtId="176" fontId="70" fillId="0" borderId="205" xfId="0" applyNumberFormat="1" applyFont="1" applyFill="1" applyBorder="1" applyAlignment="1">
      <alignment horizontal="center" vertical="center" shrinkToFit="1"/>
    </xf>
    <xf numFmtId="176" fontId="70" fillId="0" borderId="203" xfId="0" applyNumberFormat="1" applyFont="1" applyFill="1" applyBorder="1" applyAlignment="1">
      <alignment horizontal="center" vertical="center" shrinkToFit="1"/>
    </xf>
    <xf numFmtId="176" fontId="70" fillId="0" borderId="204" xfId="0" applyNumberFormat="1" applyFont="1" applyFill="1" applyBorder="1" applyAlignment="1">
      <alignment horizontal="center" vertical="center" shrinkToFit="1"/>
    </xf>
    <xf numFmtId="176" fontId="70" fillId="0" borderId="120" xfId="0" applyNumberFormat="1" applyFont="1" applyFill="1" applyBorder="1" applyAlignment="1">
      <alignment horizontal="center" vertical="center" shrinkToFit="1"/>
    </xf>
    <xf numFmtId="176" fontId="70" fillId="0" borderId="48" xfId="0" applyNumberFormat="1" applyFont="1" applyFill="1" applyBorder="1" applyAlignment="1">
      <alignment horizontal="center" vertical="center" shrinkToFit="1"/>
    </xf>
    <xf numFmtId="176" fontId="70" fillId="0" borderId="123" xfId="0" applyNumberFormat="1" applyFont="1" applyFill="1" applyBorder="1" applyAlignment="1">
      <alignment horizontal="center" vertical="center" shrinkToFit="1"/>
    </xf>
    <xf numFmtId="176" fontId="70" fillId="0" borderId="214" xfId="0" applyNumberFormat="1" applyFont="1" applyFill="1" applyBorder="1" applyAlignment="1">
      <alignment horizontal="center" vertical="center"/>
    </xf>
    <xf numFmtId="176" fontId="70" fillId="0" borderId="103" xfId="0" applyNumberFormat="1" applyFont="1" applyFill="1" applyBorder="1" applyAlignment="1">
      <alignment horizontal="center" vertical="center" shrinkToFit="1"/>
    </xf>
    <xf numFmtId="176" fontId="70" fillId="0" borderId="6" xfId="0" applyNumberFormat="1" applyFont="1" applyFill="1" applyBorder="1" applyAlignment="1">
      <alignment horizontal="center" vertical="center" shrinkToFit="1"/>
    </xf>
    <xf numFmtId="176" fontId="70" fillId="0" borderId="173" xfId="0" applyNumberFormat="1" applyFont="1" applyFill="1" applyBorder="1" applyAlignment="1">
      <alignment horizontal="center" vertical="center" shrinkToFit="1"/>
    </xf>
    <xf numFmtId="176" fontId="70" fillId="0" borderId="5" xfId="0" applyNumberFormat="1" applyFont="1" applyFill="1" applyBorder="1" applyAlignment="1">
      <alignment horizontal="distributed" vertical="center"/>
    </xf>
    <xf numFmtId="176" fontId="70" fillId="0" borderId="6" xfId="0" applyNumberFormat="1" applyFont="1" applyFill="1" applyBorder="1" applyAlignment="1">
      <alignment horizontal="distributed" vertical="center"/>
    </xf>
    <xf numFmtId="176" fontId="30" fillId="0" borderId="225" xfId="0" applyNumberFormat="1" applyFont="1" applyFill="1" applyBorder="1" applyAlignment="1">
      <alignment horizontal="center" vertical="center"/>
    </xf>
    <xf numFmtId="176" fontId="30" fillId="0" borderId="226" xfId="0" applyNumberFormat="1" applyFont="1" applyFill="1" applyBorder="1" applyAlignment="1">
      <alignment horizontal="center" vertical="center"/>
    </xf>
    <xf numFmtId="176" fontId="30" fillId="0" borderId="80" xfId="0" applyNumberFormat="1" applyFont="1" applyFill="1" applyBorder="1" applyAlignment="1">
      <alignment horizontal="center" vertical="center"/>
    </xf>
    <xf numFmtId="176" fontId="30" fillId="0" borderId="0" xfId="0" applyNumberFormat="1" applyFont="1" applyFill="1" applyBorder="1" applyAlignment="1">
      <alignment horizontal="center" vertical="center"/>
    </xf>
    <xf numFmtId="176" fontId="70" fillId="0" borderId="56" xfId="0" applyNumberFormat="1" applyFont="1" applyFill="1" applyBorder="1" applyAlignment="1">
      <alignment horizontal="center" vertical="center" shrinkToFit="1"/>
    </xf>
    <xf numFmtId="176" fontId="70" fillId="0" borderId="8" xfId="0" applyNumberFormat="1" applyFont="1" applyFill="1" applyBorder="1" applyAlignment="1">
      <alignment horizontal="center" vertical="center" shrinkToFit="1"/>
    </xf>
    <xf numFmtId="176" fontId="30" fillId="0" borderId="228" xfId="0" applyNumberFormat="1" applyFont="1" applyFill="1" applyBorder="1" applyAlignment="1">
      <alignment horizontal="center" vertical="center"/>
    </xf>
    <xf numFmtId="176" fontId="70" fillId="0" borderId="175" xfId="0" applyNumberFormat="1" applyFont="1" applyFill="1" applyBorder="1" applyAlignment="1">
      <alignment vertical="center" wrapText="1"/>
    </xf>
    <xf numFmtId="176" fontId="70" fillId="0" borderId="43" xfId="0" applyNumberFormat="1" applyFont="1" applyFill="1" applyBorder="1" applyAlignment="1">
      <alignment vertical="center" wrapText="1"/>
    </xf>
    <xf numFmtId="176" fontId="70" fillId="0" borderId="181" xfId="0" applyNumberFormat="1" applyFont="1" applyFill="1" applyBorder="1" applyAlignment="1">
      <alignment vertical="center" wrapText="1"/>
    </xf>
    <xf numFmtId="176" fontId="70" fillId="0" borderId="20" xfId="0" applyNumberFormat="1" applyFont="1" applyFill="1" applyBorder="1" applyAlignment="1">
      <alignment vertical="center" wrapText="1"/>
    </xf>
    <xf numFmtId="176" fontId="70" fillId="0" borderId="183" xfId="0" applyNumberFormat="1" applyFont="1" applyFill="1" applyBorder="1" applyAlignment="1">
      <alignment horizontal="center" vertical="center" shrinkToFit="1"/>
    </xf>
    <xf numFmtId="176" fontId="70" fillId="0" borderId="184" xfId="0" applyNumberFormat="1" applyFont="1" applyFill="1" applyBorder="1" applyAlignment="1">
      <alignment horizontal="center" vertical="center" shrinkToFit="1"/>
    </xf>
    <xf numFmtId="176" fontId="70" fillId="0" borderId="225" xfId="0" applyNumberFormat="1" applyFont="1" applyFill="1" applyBorder="1" applyAlignment="1">
      <alignment horizontal="center" vertical="center" shrinkToFit="1"/>
    </xf>
    <xf numFmtId="176" fontId="70" fillId="0" borderId="226" xfId="0" applyNumberFormat="1" applyFont="1" applyFill="1" applyBorder="1" applyAlignment="1">
      <alignment horizontal="center" vertical="center" shrinkToFit="1"/>
    </xf>
    <xf numFmtId="176" fontId="22" fillId="0" borderId="21" xfId="0" applyNumberFormat="1" applyFont="1" applyFill="1" applyBorder="1" applyAlignment="1">
      <alignment horizontal="distributed" vertical="center"/>
    </xf>
    <xf numFmtId="176" fontId="22" fillId="0" borderId="21" xfId="0" applyNumberFormat="1" applyFont="1" applyFill="1" applyBorder="1" applyAlignment="1">
      <alignment horizontal="center" vertical="center"/>
    </xf>
    <xf numFmtId="176" fontId="22" fillId="0" borderId="73" xfId="0" applyNumberFormat="1" applyFont="1" applyFill="1" applyBorder="1" applyAlignment="1">
      <alignment horizontal="center" vertical="center"/>
    </xf>
    <xf numFmtId="176" fontId="22" fillId="0" borderId="21" xfId="0" applyNumberFormat="1" applyFont="1" applyFill="1" applyBorder="1" applyAlignment="1">
      <alignment vertical="center"/>
    </xf>
    <xf numFmtId="176" fontId="22" fillId="0" borderId="179" xfId="0" applyNumberFormat="1" applyFont="1" applyFill="1" applyBorder="1" applyAlignment="1">
      <alignment horizontal="center" vertical="center"/>
    </xf>
    <xf numFmtId="176" fontId="22" fillId="0" borderId="21" xfId="0" applyNumberFormat="1" applyFont="1" applyFill="1" applyBorder="1" applyAlignment="1">
      <alignment horizontal="left" vertical="center"/>
    </xf>
    <xf numFmtId="176" fontId="22" fillId="0" borderId="32" xfId="0" applyNumberFormat="1" applyFont="1" applyFill="1" applyBorder="1" applyAlignment="1">
      <alignment horizontal="distributed" vertical="center"/>
    </xf>
    <xf numFmtId="176" fontId="22" fillId="0" borderId="32" xfId="0" applyNumberFormat="1" applyFont="1" applyFill="1" applyBorder="1" applyAlignment="1">
      <alignment horizontal="center" vertical="center"/>
    </xf>
    <xf numFmtId="176" fontId="22" fillId="0" borderId="87" xfId="0" applyNumberFormat="1" applyFont="1" applyFill="1" applyBorder="1" applyAlignment="1">
      <alignment horizontal="center" vertical="center"/>
    </xf>
    <xf numFmtId="176" fontId="22" fillId="0" borderId="32" xfId="0" applyNumberFormat="1" applyFont="1" applyFill="1" applyBorder="1" applyAlignment="1">
      <alignment vertical="center"/>
    </xf>
    <xf numFmtId="176" fontId="22" fillId="0" borderId="32" xfId="0" applyNumberFormat="1" applyFont="1" applyFill="1" applyBorder="1" applyAlignment="1">
      <alignment horizontal="left" vertical="center"/>
    </xf>
    <xf numFmtId="176" fontId="22" fillId="0" borderId="91" xfId="0" applyNumberFormat="1" applyFont="1" applyFill="1" applyBorder="1" applyAlignment="1">
      <alignment horizontal="center" vertical="center"/>
    </xf>
    <xf numFmtId="176" fontId="22" fillId="0" borderId="93" xfId="0" applyNumberFormat="1" applyFont="1" applyFill="1" applyBorder="1" applyAlignment="1">
      <alignment horizontal="center" vertical="center"/>
    </xf>
    <xf numFmtId="176" fontId="22" fillId="0" borderId="100" xfId="0" applyNumberFormat="1" applyFont="1" applyFill="1" applyBorder="1" applyAlignment="1">
      <alignment horizontal="center" vertical="center" shrinkToFit="1"/>
    </xf>
    <xf numFmtId="176" fontId="22" fillId="0" borderId="33" xfId="0" applyNumberFormat="1" applyFont="1" applyFill="1" applyBorder="1" applyAlignment="1">
      <alignment vertical="center"/>
    </xf>
    <xf numFmtId="176" fontId="22" fillId="0" borderId="102" xfId="0" applyNumberFormat="1" applyFont="1" applyFill="1" applyBorder="1" applyAlignment="1">
      <alignment horizontal="center" vertical="center"/>
    </xf>
    <xf numFmtId="176" fontId="22" fillId="0" borderId="12" xfId="0" applyNumberFormat="1" applyFont="1" applyFill="1" applyBorder="1" applyAlignment="1">
      <alignment horizontal="distributed" vertical="center"/>
    </xf>
    <xf numFmtId="176" fontId="22" fillId="0" borderId="24" xfId="0" applyNumberFormat="1" applyFont="1" applyFill="1" applyBorder="1" applyAlignment="1">
      <alignment horizontal="left" vertical="center"/>
    </xf>
    <xf numFmtId="176" fontId="22" fillId="0" borderId="120" xfId="0" applyNumberFormat="1" applyFont="1" applyFill="1" applyBorder="1" applyAlignment="1">
      <alignment horizontal="center" vertical="center" shrinkToFit="1"/>
    </xf>
    <xf numFmtId="176" fontId="22" fillId="0" borderId="48" xfId="0" applyNumberFormat="1" applyFont="1" applyFill="1" applyBorder="1" applyAlignment="1">
      <alignment horizontal="center" vertical="center" shrinkToFit="1"/>
    </xf>
    <xf numFmtId="176" fontId="22" fillId="0" borderId="123" xfId="0" applyNumberFormat="1" applyFont="1" applyFill="1" applyBorder="1" applyAlignment="1">
      <alignment horizontal="center" vertical="center" shrinkToFit="1"/>
    </xf>
    <xf numFmtId="176" fontId="68" fillId="0" borderId="6" xfId="0" applyNumberFormat="1" applyFont="1" applyFill="1" applyBorder="1" applyAlignment="1">
      <alignment horizontal="distributed" vertical="center"/>
    </xf>
    <xf numFmtId="176" fontId="68" fillId="0" borderId="5" xfId="0" applyNumberFormat="1" applyFont="1" applyFill="1" applyBorder="1" applyAlignment="1">
      <alignment horizontal="distributed"/>
    </xf>
    <xf numFmtId="176" fontId="68" fillId="0" borderId="0" xfId="0" applyNumberFormat="1" applyFont="1" applyFill="1" applyBorder="1" applyAlignment="1">
      <alignment horizontal="distributed"/>
    </xf>
    <xf numFmtId="176" fontId="68" fillId="0" borderId="5" xfId="0" applyNumberFormat="1" applyFont="1" applyFill="1" applyBorder="1" applyAlignment="1">
      <alignment horizontal="distributed" vertical="center"/>
    </xf>
    <xf numFmtId="176" fontId="22" fillId="0" borderId="10" xfId="0" applyNumberFormat="1" applyFont="1" applyFill="1" applyBorder="1" applyAlignment="1">
      <alignment horizontal="center" vertical="center"/>
    </xf>
    <xf numFmtId="177" fontId="22" fillId="0" borderId="12" xfId="0" applyNumberFormat="1" applyFont="1" applyFill="1" applyBorder="1" applyAlignment="1">
      <alignment horizontal="center" vertical="center"/>
    </xf>
    <xf numFmtId="177" fontId="22" fillId="0" borderId="93" xfId="0" applyNumberFormat="1" applyFont="1" applyFill="1" applyBorder="1" applyAlignment="1">
      <alignment horizontal="center" vertical="center"/>
    </xf>
    <xf numFmtId="177" fontId="22" fillId="0" borderId="92" xfId="0" applyNumberFormat="1" applyFont="1" applyFill="1" applyBorder="1" applyAlignment="1">
      <alignment horizontal="center" vertical="center"/>
    </xf>
    <xf numFmtId="177" fontId="22" fillId="0" borderId="33" xfId="0" applyNumberFormat="1" applyFont="1" applyFill="1" applyBorder="1" applyAlignment="1">
      <alignment horizontal="center" vertical="center"/>
    </xf>
    <xf numFmtId="176" fontId="22" fillId="0" borderId="35" xfId="0" applyNumberFormat="1" applyFont="1" applyFill="1" applyBorder="1" applyAlignment="1">
      <alignment horizontal="center" vertical="center"/>
    </xf>
    <xf numFmtId="177" fontId="22" fillId="0" borderId="5" xfId="0" applyNumberFormat="1" applyFont="1" applyFill="1" applyBorder="1" applyAlignment="1">
      <alignment horizontal="center" vertical="center"/>
    </xf>
    <xf numFmtId="38" fontId="22" fillId="0" borderId="5" xfId="4" applyFont="1" applyFill="1" applyBorder="1" applyAlignment="1">
      <alignment horizontal="center" vertical="center"/>
    </xf>
    <xf numFmtId="176" fontId="22" fillId="0" borderId="24" xfId="0" applyNumberFormat="1" applyFont="1" applyFill="1" applyBorder="1" applyAlignment="1">
      <alignment horizontal="center" vertical="center"/>
    </xf>
    <xf numFmtId="176" fontId="70" fillId="0" borderId="6" xfId="0" applyNumberFormat="1" applyFont="1" applyFill="1" applyBorder="1" applyAlignment="1">
      <alignment vertical="center"/>
    </xf>
    <xf numFmtId="176" fontId="70" fillId="0" borderId="48" xfId="0" applyNumberFormat="1" applyFont="1" applyFill="1" applyBorder="1" applyAlignment="1">
      <alignment horizontal="left" vertical="center"/>
    </xf>
    <xf numFmtId="176" fontId="70" fillId="0" borderId="49" xfId="0" applyNumberFormat="1" applyFont="1" applyFill="1" applyBorder="1" applyAlignment="1">
      <alignment horizontal="left" vertical="center"/>
    </xf>
    <xf numFmtId="0" fontId="22" fillId="0" borderId="33" xfId="0" applyFont="1" applyFill="1" applyBorder="1" applyAlignment="1">
      <alignment horizontal="center" vertical="center"/>
    </xf>
    <xf numFmtId="176" fontId="70" fillId="0" borderId="21" xfId="0" applyNumberFormat="1" applyFont="1" applyFill="1" applyBorder="1" applyAlignment="1">
      <alignment horizontal="distributed" vertical="center"/>
    </xf>
    <xf numFmtId="176" fontId="70" fillId="0" borderId="73" xfId="0" applyNumberFormat="1" applyFont="1" applyFill="1" applyBorder="1" applyAlignment="1">
      <alignment horizontal="center" vertical="center"/>
    </xf>
    <xf numFmtId="176" fontId="22" fillId="0" borderId="10" xfId="0" applyNumberFormat="1" applyFont="1" applyFill="1" applyBorder="1" applyAlignment="1">
      <alignment horizontal="center" vertical="center" shrinkToFit="1"/>
    </xf>
    <xf numFmtId="176" fontId="22" fillId="0" borderId="93" xfId="0" applyNumberFormat="1" applyFont="1" applyFill="1" applyBorder="1" applyAlignment="1">
      <alignment horizontal="center" vertical="center" shrinkToFit="1"/>
    </xf>
    <xf numFmtId="196" fontId="22" fillId="0" borderId="12" xfId="0" applyNumberFormat="1" applyFont="1" applyFill="1" applyBorder="1" applyAlignment="1">
      <alignment horizontal="center" vertical="center" shrinkToFit="1"/>
    </xf>
    <xf numFmtId="0" fontId="22" fillId="0" borderId="92" xfId="0" applyFont="1" applyFill="1" applyBorder="1" applyAlignment="1">
      <alignment horizontal="center" vertical="center" shrinkToFit="1"/>
    </xf>
    <xf numFmtId="0" fontId="22" fillId="0" borderId="93" xfId="0" applyFont="1" applyFill="1" applyBorder="1" applyAlignment="1">
      <alignment horizontal="center" vertical="center" shrinkToFit="1"/>
    </xf>
    <xf numFmtId="176" fontId="22" fillId="0" borderId="92" xfId="0" applyNumberFormat="1" applyFont="1" applyFill="1" applyBorder="1" applyAlignment="1">
      <alignment horizontal="center" vertical="center" shrinkToFit="1"/>
    </xf>
    <xf numFmtId="196" fontId="22" fillId="0" borderId="92" xfId="0" applyNumberFormat="1" applyFont="1" applyFill="1" applyBorder="1" applyAlignment="1">
      <alignment horizontal="center" vertical="center" shrinkToFit="1"/>
    </xf>
    <xf numFmtId="196" fontId="22" fillId="0" borderId="93" xfId="0" applyNumberFormat="1" applyFont="1" applyFill="1" applyBorder="1" applyAlignment="1">
      <alignment horizontal="center" vertical="center" shrinkToFit="1"/>
    </xf>
    <xf numFmtId="176" fontId="22" fillId="0" borderId="4" xfId="0" applyNumberFormat="1" applyFont="1" applyFill="1" applyBorder="1" applyAlignment="1">
      <alignment horizontal="center" vertical="center" shrinkToFit="1"/>
    </xf>
    <xf numFmtId="176" fontId="22" fillId="0" borderId="29" xfId="0" applyNumberFormat="1" applyFont="1" applyFill="1" applyBorder="1" applyAlignment="1">
      <alignment horizontal="center" vertical="center" shrinkToFit="1"/>
    </xf>
    <xf numFmtId="176" fontId="22" fillId="0" borderId="0" xfId="0" applyNumberFormat="1" applyFont="1" applyFill="1" applyBorder="1" applyAlignment="1">
      <alignment horizontal="center" vertical="top"/>
    </xf>
    <xf numFmtId="176" fontId="22" fillId="0" borderId="32" xfId="0" applyNumberFormat="1" applyFont="1" applyFill="1" applyBorder="1" applyAlignment="1">
      <alignment horizontal="distributed" vertical="center" justifyLastLine="1"/>
    </xf>
    <xf numFmtId="231" fontId="22" fillId="0" borderId="32" xfId="0" applyNumberFormat="1" applyFont="1" applyFill="1" applyBorder="1" applyAlignment="1">
      <alignment horizontal="center" vertical="center"/>
    </xf>
    <xf numFmtId="0" fontId="22" fillId="0" borderId="32" xfId="0" applyFont="1" applyFill="1" applyBorder="1" applyAlignment="1">
      <alignment horizontal="center" vertical="center"/>
    </xf>
    <xf numFmtId="176" fontId="22" fillId="0" borderId="201" xfId="0" applyNumberFormat="1" applyFont="1" applyFill="1" applyBorder="1" applyAlignment="1">
      <alignment horizontal="center" vertical="center"/>
    </xf>
    <xf numFmtId="196" fontId="22" fillId="0" borderId="12" xfId="0" applyNumberFormat="1" applyFont="1" applyFill="1" applyBorder="1" applyAlignment="1">
      <alignment horizontal="center" vertical="center"/>
    </xf>
    <xf numFmtId="176" fontId="85" fillId="0" borderId="92" xfId="0" applyNumberFormat="1" applyFont="1" applyFill="1" applyBorder="1" applyAlignment="1">
      <alignment horizontal="center" vertical="center" wrapText="1"/>
    </xf>
    <xf numFmtId="176" fontId="85" fillId="0" borderId="12" xfId="0" applyNumberFormat="1" applyFont="1" applyFill="1" applyBorder="1" applyAlignment="1">
      <alignment horizontal="center" vertical="center"/>
    </xf>
    <xf numFmtId="176" fontId="85" fillId="0" borderId="93" xfId="0" applyNumberFormat="1" applyFont="1" applyFill="1" applyBorder="1" applyAlignment="1">
      <alignment horizontal="center" vertical="center"/>
    </xf>
    <xf numFmtId="176" fontId="22" fillId="0" borderId="92" xfId="0" applyNumberFormat="1" applyFont="1" applyFill="1" applyBorder="1" applyAlignment="1">
      <alignment horizontal="center" vertical="center" wrapText="1"/>
    </xf>
    <xf numFmtId="176" fontId="22" fillId="0" borderId="92" xfId="0" applyNumberFormat="1" applyFont="1" applyFill="1" applyBorder="1" applyAlignment="1">
      <alignment horizontal="left" vertical="center"/>
    </xf>
    <xf numFmtId="176" fontId="70" fillId="0" borderId="91" xfId="0" applyNumberFormat="1" applyFont="1" applyFill="1" applyBorder="1" applyAlignment="1">
      <alignment horizontal="center" vertical="center" shrinkToFit="1"/>
    </xf>
    <xf numFmtId="176" fontId="70" fillId="0" borderId="33" xfId="0" applyNumberFormat="1" applyFont="1" applyFill="1" applyBorder="1" applyAlignment="1">
      <alignment horizontal="center" vertical="center" shrinkToFit="1"/>
    </xf>
    <xf numFmtId="176" fontId="70" fillId="0" borderId="102" xfId="0" applyNumberFormat="1" applyFont="1" applyFill="1" applyBorder="1" applyAlignment="1">
      <alignment horizontal="center" vertical="center" shrinkToFit="1"/>
    </xf>
    <xf numFmtId="0" fontId="22" fillId="0" borderId="90" xfId="0" applyFont="1" applyFill="1" applyBorder="1" applyAlignment="1">
      <alignment horizontal="center" vertical="center" shrinkToFit="1"/>
    </xf>
    <xf numFmtId="0" fontId="22" fillId="0" borderId="103" xfId="0" applyFont="1" applyFill="1" applyBorder="1" applyAlignment="1">
      <alignment horizontal="center" vertical="center" shrinkToFit="1"/>
    </xf>
    <xf numFmtId="176" fontId="22" fillId="0" borderId="16" xfId="0" applyNumberFormat="1" applyFont="1" applyFill="1" applyBorder="1" applyAlignment="1">
      <alignment horizontal="center" vertical="center"/>
    </xf>
    <xf numFmtId="196" fontId="22" fillId="0" borderId="21" xfId="0" applyNumberFormat="1" applyFont="1" applyFill="1" applyBorder="1" applyAlignment="1">
      <alignment vertical="center"/>
    </xf>
    <xf numFmtId="184" fontId="22" fillId="0" borderId="21" xfId="0" applyNumberFormat="1" applyFont="1" applyFill="1" applyBorder="1" applyAlignment="1">
      <alignment vertical="center"/>
    </xf>
    <xf numFmtId="176" fontId="22" fillId="0" borderId="73" xfId="0" applyNumberFormat="1" applyFont="1" applyFill="1" applyBorder="1" applyAlignment="1">
      <alignment horizontal="left" vertical="center"/>
    </xf>
    <xf numFmtId="176" fontId="22" fillId="0" borderId="31" xfId="0" applyNumberFormat="1" applyFont="1" applyFill="1" applyBorder="1" applyAlignment="1">
      <alignment horizontal="left" vertical="center"/>
    </xf>
    <xf numFmtId="176" fontId="22" fillId="0" borderId="33" xfId="0" applyNumberFormat="1" applyFont="1" applyFill="1" applyBorder="1" applyAlignment="1">
      <alignment horizontal="left" vertical="center"/>
    </xf>
    <xf numFmtId="176" fontId="22" fillId="0" borderId="102" xfId="0" applyNumberFormat="1" applyFont="1" applyFill="1" applyBorder="1" applyAlignment="1">
      <alignment horizontal="left" vertical="center"/>
    </xf>
    <xf numFmtId="176" fontId="22" fillId="0" borderId="35" xfId="0" applyNumberFormat="1" applyFont="1" applyFill="1" applyBorder="1" applyAlignment="1">
      <alignment horizontal="left" vertical="center"/>
    </xf>
    <xf numFmtId="176" fontId="22" fillId="0" borderId="201" xfId="0" applyNumberFormat="1" applyFont="1" applyFill="1" applyBorder="1" applyAlignment="1">
      <alignment vertical="center"/>
    </xf>
    <xf numFmtId="176" fontId="22" fillId="0" borderId="201" xfId="0" applyNumberFormat="1" applyFont="1" applyFill="1" applyBorder="1" applyAlignment="1">
      <alignment horizontal="center" vertical="center" wrapText="1"/>
    </xf>
    <xf numFmtId="0" fontId="22" fillId="0" borderId="31" xfId="0" applyFont="1" applyFill="1" applyBorder="1" applyAlignment="1">
      <alignment horizontal="center" vertical="center"/>
    </xf>
    <xf numFmtId="0" fontId="22" fillId="0" borderId="102" xfId="0" applyFont="1" applyFill="1" applyBorder="1" applyAlignment="1">
      <alignment horizontal="center" vertical="center"/>
    </xf>
    <xf numFmtId="184" fontId="22" fillId="0" borderId="91" xfId="0" applyNumberFormat="1" applyFont="1" applyFill="1" applyBorder="1" applyAlignment="1">
      <alignment horizontal="right" vertical="center"/>
    </xf>
    <xf numFmtId="184" fontId="22" fillId="0" borderId="33" xfId="0" applyNumberFormat="1" applyFont="1" applyFill="1" applyBorder="1" applyAlignment="1">
      <alignment horizontal="right" vertical="center"/>
    </xf>
    <xf numFmtId="184" fontId="22" fillId="0" borderId="91" xfId="0" applyNumberFormat="1" applyFont="1" applyFill="1" applyBorder="1" applyAlignment="1">
      <alignment horizontal="center" vertical="center" shrinkToFit="1"/>
    </xf>
    <xf numFmtId="184" fontId="22" fillId="0" borderId="33" xfId="0" applyNumberFormat="1" applyFont="1" applyFill="1" applyBorder="1" applyAlignment="1">
      <alignment horizontal="center" vertical="center" shrinkToFit="1"/>
    </xf>
    <xf numFmtId="184" fontId="22" fillId="0" borderId="102" xfId="0" applyNumberFormat="1" applyFont="1" applyFill="1" applyBorder="1" applyAlignment="1">
      <alignment horizontal="center" vertical="center" shrinkToFit="1"/>
    </xf>
    <xf numFmtId="176" fontId="22" fillId="0" borderId="91" xfId="0" applyNumberFormat="1" applyFont="1" applyFill="1" applyBorder="1" applyAlignment="1">
      <alignment horizontal="right" vertical="center"/>
    </xf>
    <xf numFmtId="176" fontId="22" fillId="0" borderId="33" xfId="0" applyNumberFormat="1" applyFont="1" applyFill="1" applyBorder="1" applyAlignment="1">
      <alignment horizontal="right" vertical="center"/>
    </xf>
    <xf numFmtId="184" fontId="22" fillId="0" borderId="91" xfId="0" applyNumberFormat="1" applyFont="1" applyFill="1" applyBorder="1" applyAlignment="1">
      <alignment vertical="center"/>
    </xf>
    <xf numFmtId="184" fontId="22" fillId="0" borderId="33" xfId="0" applyNumberFormat="1" applyFont="1" applyFill="1" applyBorder="1" applyAlignment="1">
      <alignment vertical="center"/>
    </xf>
    <xf numFmtId="184" fontId="22" fillId="0" borderId="102" xfId="0" applyNumberFormat="1" applyFont="1" applyFill="1" applyBorder="1" applyAlignment="1">
      <alignment vertical="center"/>
    </xf>
    <xf numFmtId="176" fontId="22" fillId="0" borderId="35" xfId="0" applyNumberFormat="1" applyFont="1" applyFill="1" applyBorder="1" applyAlignment="1">
      <alignment horizontal="right" vertical="center"/>
    </xf>
    <xf numFmtId="176" fontId="22" fillId="0" borderId="73" xfId="0" applyNumberFormat="1" applyFont="1" applyFill="1" applyBorder="1" applyAlignment="1">
      <alignment horizontal="right" vertical="center" shrinkToFit="1"/>
    </xf>
    <xf numFmtId="176" fontId="22" fillId="0" borderId="21" xfId="0" applyNumberFormat="1" applyFont="1" applyFill="1" applyBorder="1" applyAlignment="1">
      <alignment horizontal="right" vertical="center" shrinkToFit="1"/>
    </xf>
    <xf numFmtId="176" fontId="22" fillId="0" borderId="24" xfId="0" applyNumberFormat="1" applyFont="1" applyFill="1" applyBorder="1" applyAlignment="1">
      <alignment horizontal="right" vertical="center" shrinkToFit="1"/>
    </xf>
    <xf numFmtId="176" fontId="22" fillId="0" borderId="30" xfId="0" applyNumberFormat="1" applyFont="1" applyFill="1" applyBorder="1" applyAlignment="1">
      <alignment horizontal="center" vertical="center"/>
    </xf>
    <xf numFmtId="176" fontId="22" fillId="0" borderId="101" xfId="0" applyNumberFormat="1" applyFont="1" applyFill="1" applyBorder="1" applyAlignment="1">
      <alignment horizontal="center" vertical="center"/>
    </xf>
    <xf numFmtId="182" fontId="22" fillId="0" borderId="87" xfId="0" applyNumberFormat="1" applyFont="1" applyFill="1" applyBorder="1" applyAlignment="1">
      <alignment horizontal="right" vertical="center"/>
    </xf>
    <xf numFmtId="182" fontId="22" fillId="0" borderId="32" xfId="0" applyNumberFormat="1" applyFont="1" applyFill="1" applyBorder="1" applyAlignment="1">
      <alignment horizontal="right" vertical="center"/>
    </xf>
    <xf numFmtId="182" fontId="22" fillId="0" borderId="89" xfId="0" applyNumberFormat="1" applyFont="1" applyFill="1" applyBorder="1" applyAlignment="1">
      <alignment horizontal="right" vertical="center"/>
    </xf>
    <xf numFmtId="182" fontId="22" fillId="0" borderId="0" xfId="0" applyNumberFormat="1" applyFont="1" applyFill="1" applyBorder="1" applyAlignment="1">
      <alignment horizontal="right" vertical="center"/>
    </xf>
    <xf numFmtId="176" fontId="22" fillId="0" borderId="87" xfId="0" applyNumberFormat="1" applyFont="1" applyFill="1" applyBorder="1" applyAlignment="1">
      <alignment horizontal="center" vertical="center" shrinkToFit="1"/>
    </xf>
    <xf numFmtId="176" fontId="22" fillId="0" borderId="101" xfId="0" applyNumberFormat="1" applyFont="1" applyFill="1" applyBorder="1" applyAlignment="1">
      <alignment horizontal="center" vertical="center" shrinkToFit="1"/>
    </xf>
    <xf numFmtId="208" fontId="22" fillId="0" borderId="89" xfId="0" applyNumberFormat="1" applyFont="1" applyFill="1" applyBorder="1" applyAlignment="1">
      <alignment horizontal="right" vertical="center"/>
    </xf>
    <xf numFmtId="208" fontId="22" fillId="0" borderId="0" xfId="0" applyNumberFormat="1" applyFont="1" applyFill="1" applyBorder="1" applyAlignment="1">
      <alignment horizontal="right" vertical="center"/>
    </xf>
    <xf numFmtId="208" fontId="22" fillId="0" borderId="99" xfId="0" applyNumberFormat="1" applyFont="1" applyFill="1" applyBorder="1" applyAlignment="1">
      <alignment horizontal="right" vertical="center"/>
    </xf>
    <xf numFmtId="196" fontId="22" fillId="0" borderId="89" xfId="0" applyNumberFormat="1" applyFont="1" applyFill="1" applyBorder="1" applyAlignment="1">
      <alignment horizontal="right" vertical="center"/>
    </xf>
    <xf numFmtId="196" fontId="22" fillId="0" borderId="0" xfId="0" applyNumberFormat="1" applyFont="1" applyFill="1" applyBorder="1" applyAlignment="1">
      <alignment horizontal="right" vertical="center"/>
    </xf>
    <xf numFmtId="207" fontId="22" fillId="0" borderId="89" xfId="0" applyNumberFormat="1" applyFont="1" applyFill="1" applyBorder="1" applyAlignment="1">
      <alignment horizontal="right" vertical="center"/>
    </xf>
    <xf numFmtId="207" fontId="22" fillId="0" borderId="0" xfId="0" applyNumberFormat="1" applyFont="1" applyFill="1" applyBorder="1" applyAlignment="1">
      <alignment horizontal="right" vertical="center"/>
    </xf>
    <xf numFmtId="205" fontId="22" fillId="0" borderId="0" xfId="0" applyNumberFormat="1" applyFont="1" applyFill="1" applyBorder="1" applyAlignment="1">
      <alignment horizontal="right" vertical="center"/>
    </xf>
    <xf numFmtId="176" fontId="22" fillId="0" borderId="89" xfId="0" applyNumberFormat="1" applyFont="1" applyFill="1" applyBorder="1" applyAlignment="1">
      <alignment horizontal="right" vertical="center" shrinkToFit="1"/>
    </xf>
    <xf numFmtId="176" fontId="22" fillId="0" borderId="0" xfId="0" applyNumberFormat="1" applyFont="1" applyFill="1" applyBorder="1" applyAlignment="1">
      <alignment horizontal="right" vertical="center" shrinkToFit="1"/>
    </xf>
    <xf numFmtId="176" fontId="22" fillId="0" borderId="13" xfId="0" applyNumberFormat="1" applyFont="1" applyFill="1" applyBorder="1" applyAlignment="1">
      <alignment horizontal="right" vertical="center" shrinkToFit="1"/>
    </xf>
    <xf numFmtId="182" fontId="22" fillId="0" borderId="73" xfId="0" applyNumberFormat="1" applyFont="1" applyFill="1" applyBorder="1" applyAlignment="1">
      <alignment horizontal="right" vertical="center"/>
    </xf>
    <xf numFmtId="182" fontId="22" fillId="0" borderId="21" xfId="0" applyNumberFormat="1" applyFont="1" applyFill="1" applyBorder="1" applyAlignment="1">
      <alignment horizontal="right" vertical="center"/>
    </xf>
    <xf numFmtId="184" fontId="22" fillId="0" borderId="73" xfId="0" applyNumberFormat="1" applyFont="1" applyFill="1" applyBorder="1" applyAlignment="1">
      <alignment horizontal="right" vertical="center"/>
    </xf>
    <xf numFmtId="184" fontId="22" fillId="0" borderId="21" xfId="0" applyNumberFormat="1" applyFont="1" applyFill="1" applyBorder="1" applyAlignment="1">
      <alignment horizontal="right" vertical="center"/>
    </xf>
    <xf numFmtId="176" fontId="22" fillId="0" borderId="73" xfId="0" applyNumberFormat="1" applyFont="1" applyFill="1" applyBorder="1" applyAlignment="1">
      <alignment horizontal="right" vertical="center"/>
    </xf>
    <xf numFmtId="176" fontId="22" fillId="0" borderId="21" xfId="0" applyNumberFormat="1" applyFont="1" applyFill="1" applyBorder="1" applyAlignment="1">
      <alignment horizontal="right" vertical="center"/>
    </xf>
    <xf numFmtId="176" fontId="22" fillId="0" borderId="179" xfId="0" applyNumberFormat="1" applyFont="1" applyFill="1" applyBorder="1" applyAlignment="1">
      <alignment horizontal="right" vertical="center" shrinkToFit="1"/>
    </xf>
    <xf numFmtId="176" fontId="22" fillId="0" borderId="179" xfId="0" applyNumberFormat="1" applyFont="1" applyFill="1" applyBorder="1" applyAlignment="1">
      <alignment horizontal="right" vertical="center"/>
    </xf>
    <xf numFmtId="196" fontId="22" fillId="0" borderId="21" xfId="0" applyNumberFormat="1" applyFont="1" applyFill="1" applyBorder="1" applyAlignment="1">
      <alignment horizontal="right" vertical="center"/>
    </xf>
    <xf numFmtId="176" fontId="22" fillId="0" borderId="7" xfId="0" applyNumberFormat="1" applyFont="1" applyFill="1" applyBorder="1" applyAlignment="1">
      <alignment horizontal="left" vertical="center"/>
    </xf>
    <xf numFmtId="176" fontId="22" fillId="0" borderId="89" xfId="0" applyNumberFormat="1" applyFont="1" applyFill="1" applyBorder="1" applyAlignment="1">
      <alignment vertical="center"/>
    </xf>
    <xf numFmtId="176" fontId="22" fillId="0" borderId="0" xfId="0" applyNumberFormat="1" applyFont="1" applyFill="1" applyBorder="1" applyAlignment="1">
      <alignment vertical="center"/>
    </xf>
    <xf numFmtId="176" fontId="22" fillId="0" borderId="13" xfId="0" applyNumberFormat="1" applyFont="1" applyFill="1" applyBorder="1" applyAlignment="1">
      <alignment horizontal="left" vertical="center"/>
    </xf>
    <xf numFmtId="176" fontId="22" fillId="0" borderId="103" xfId="0" applyNumberFormat="1" applyFont="1" applyFill="1" applyBorder="1" applyAlignment="1">
      <alignment vertical="center"/>
    </xf>
    <xf numFmtId="176" fontId="22" fillId="0" borderId="90" xfId="0" applyNumberFormat="1" applyFont="1" applyFill="1" applyBorder="1" applyAlignment="1">
      <alignment horizontal="right" vertical="center" wrapText="1"/>
    </xf>
    <xf numFmtId="176" fontId="22" fillId="0" borderId="5" xfId="0" applyNumberFormat="1" applyFont="1" applyFill="1" applyBorder="1" applyAlignment="1">
      <alignment horizontal="right" vertical="center"/>
    </xf>
    <xf numFmtId="176" fontId="22" fillId="0" borderId="90" xfId="0" applyNumberFormat="1" applyFont="1" applyFill="1" applyBorder="1" applyAlignment="1">
      <alignment vertical="center"/>
    </xf>
    <xf numFmtId="176" fontId="22" fillId="0" borderId="5" xfId="0" applyNumberFormat="1" applyFont="1" applyFill="1" applyBorder="1" applyAlignment="1">
      <alignment vertical="center"/>
    </xf>
    <xf numFmtId="196" fontId="22" fillId="0" borderId="90" xfId="0" applyNumberFormat="1" applyFont="1" applyFill="1" applyBorder="1" applyAlignment="1">
      <alignment vertical="center" wrapText="1"/>
    </xf>
    <xf numFmtId="196" fontId="22" fillId="0" borderId="5" xfId="0" applyNumberFormat="1" applyFont="1" applyFill="1" applyBorder="1" applyAlignment="1">
      <alignment vertical="center"/>
    </xf>
    <xf numFmtId="177" fontId="22" fillId="0" borderId="90" xfId="0" applyNumberFormat="1" applyFont="1" applyFill="1" applyBorder="1" applyAlignment="1">
      <alignment horizontal="right" vertical="center" wrapText="1"/>
    </xf>
    <xf numFmtId="177" fontId="22" fillId="0" borderId="5" xfId="0" applyNumberFormat="1" applyFont="1" applyFill="1" applyBorder="1" applyAlignment="1">
      <alignment horizontal="right" vertical="center"/>
    </xf>
    <xf numFmtId="176" fontId="22" fillId="0" borderId="5" xfId="0" applyNumberFormat="1" applyFont="1" applyFill="1" applyBorder="1" applyAlignment="1">
      <alignment horizontal="distributed" vertical="center" wrapText="1"/>
    </xf>
    <xf numFmtId="176" fontId="22" fillId="0" borderId="99" xfId="0" applyNumberFormat="1" applyFont="1" applyFill="1" applyBorder="1" applyAlignment="1">
      <alignment horizontal="distributed" vertical="center"/>
    </xf>
    <xf numFmtId="176" fontId="22" fillId="0" borderId="89" xfId="0" applyNumberFormat="1" applyFont="1" applyFill="1" applyBorder="1" applyAlignment="1">
      <alignment horizontal="distributed" vertical="center"/>
    </xf>
    <xf numFmtId="176" fontId="22" fillId="0" borderId="91" xfId="0" applyNumberFormat="1" applyFont="1" applyFill="1" applyBorder="1" applyAlignment="1">
      <alignment vertical="center"/>
    </xf>
    <xf numFmtId="176" fontId="22" fillId="0" borderId="32" xfId="0" applyNumberFormat="1" applyFont="1" applyFill="1" applyBorder="1" applyAlignment="1">
      <alignment horizontal="right" vertical="center" shrinkToFit="1"/>
    </xf>
    <xf numFmtId="176" fontId="22" fillId="0" borderId="32" xfId="0" applyNumberFormat="1" applyFont="1" applyFill="1" applyBorder="1" applyAlignment="1">
      <alignment horizontal="left" vertical="center" shrinkToFit="1"/>
    </xf>
    <xf numFmtId="176" fontId="22" fillId="0" borderId="73" xfId="0" applyNumberFormat="1" applyFont="1" applyFill="1" applyBorder="1" applyAlignment="1">
      <alignment vertical="center"/>
    </xf>
    <xf numFmtId="207" fontId="22" fillId="0" borderId="73" xfId="0" applyNumberFormat="1" applyFont="1" applyFill="1" applyBorder="1" applyAlignment="1">
      <alignment vertical="center"/>
    </xf>
    <xf numFmtId="207" fontId="22" fillId="0" borderId="21" xfId="0" applyNumberFormat="1" applyFont="1" applyFill="1" applyBorder="1" applyAlignment="1">
      <alignment vertical="center"/>
    </xf>
    <xf numFmtId="205" fontId="22" fillId="0" borderId="21" xfId="0" applyNumberFormat="1" applyFont="1" applyFill="1" applyBorder="1" applyAlignment="1">
      <alignment horizontal="center" vertical="center"/>
    </xf>
    <xf numFmtId="176" fontId="22" fillId="0" borderId="87" xfId="0" applyNumberFormat="1" applyFont="1" applyFill="1" applyBorder="1" applyAlignment="1">
      <alignment vertical="center"/>
    </xf>
    <xf numFmtId="184" fontId="22" fillId="0" borderId="32" xfId="0" applyNumberFormat="1" applyFont="1" applyFill="1" applyBorder="1" applyAlignment="1">
      <alignment vertical="center"/>
    </xf>
    <xf numFmtId="176" fontId="22" fillId="0" borderId="34" xfId="0" applyNumberFormat="1" applyFont="1" applyFill="1" applyBorder="1" applyAlignment="1">
      <alignment horizontal="left" vertical="center"/>
    </xf>
    <xf numFmtId="0" fontId="22" fillId="0" borderId="33" xfId="0" applyFont="1" applyFill="1" applyBorder="1"/>
    <xf numFmtId="0" fontId="22" fillId="0" borderId="102" xfId="0" applyFont="1" applyFill="1" applyBorder="1"/>
    <xf numFmtId="185" fontId="22" fillId="0" borderId="12" xfId="0" applyNumberFormat="1" applyFont="1" applyFill="1" applyBorder="1" applyAlignment="1">
      <alignment vertical="center"/>
    </xf>
    <xf numFmtId="176" fontId="22" fillId="0" borderId="56" xfId="0" applyNumberFormat="1" applyFont="1" applyFill="1" applyBorder="1" applyAlignment="1">
      <alignment horizontal="center" vertical="center"/>
    </xf>
    <xf numFmtId="0" fontId="22" fillId="0" borderId="73" xfId="0" applyNumberFormat="1" applyFont="1" applyFill="1" applyBorder="1" applyAlignment="1">
      <alignment horizontal="right" vertical="center"/>
    </xf>
    <xf numFmtId="0" fontId="22" fillId="0" borderId="21" xfId="0" applyNumberFormat="1" applyFont="1" applyFill="1" applyBorder="1" applyAlignment="1">
      <alignment horizontal="right" vertical="center"/>
    </xf>
    <xf numFmtId="0" fontId="22" fillId="0" borderId="73" xfId="0" applyNumberFormat="1" applyFont="1" applyFill="1" applyBorder="1" applyAlignment="1">
      <alignment vertical="center"/>
    </xf>
    <xf numFmtId="0" fontId="22" fillId="0" borderId="21" xfId="0" applyNumberFormat="1" applyFont="1" applyFill="1" applyBorder="1" applyAlignment="1">
      <alignment vertical="center"/>
    </xf>
    <xf numFmtId="207" fontId="22" fillId="0" borderId="73" xfId="0" applyNumberFormat="1" applyFont="1" applyFill="1" applyBorder="1" applyAlignment="1">
      <alignment horizontal="center" vertical="center"/>
    </xf>
    <xf numFmtId="207" fontId="22" fillId="0" borderId="21" xfId="0" applyNumberFormat="1" applyFont="1" applyFill="1" applyBorder="1" applyAlignment="1">
      <alignment horizontal="center" vertical="center"/>
    </xf>
    <xf numFmtId="185" fontId="22" fillId="0" borderId="92" xfId="0" applyNumberFormat="1" applyFont="1" applyFill="1" applyBorder="1" applyAlignment="1">
      <alignment vertical="center" shrinkToFit="1"/>
    </xf>
    <xf numFmtId="185" fontId="22" fillId="0" borderId="12" xfId="0" applyNumberFormat="1" applyFont="1" applyFill="1" applyBorder="1" applyAlignment="1">
      <alignment vertical="center" shrinkToFit="1"/>
    </xf>
    <xf numFmtId="185" fontId="22" fillId="0" borderId="12" xfId="0" applyNumberFormat="1" applyFont="1" applyFill="1" applyBorder="1" applyAlignment="1">
      <alignment horizontal="center" vertical="center" shrinkToFit="1"/>
    </xf>
    <xf numFmtId="185" fontId="22" fillId="0" borderId="93" xfId="0" applyNumberFormat="1" applyFont="1" applyFill="1" applyBorder="1" applyAlignment="1">
      <alignment horizontal="center" vertical="center" shrinkToFit="1"/>
    </xf>
    <xf numFmtId="205" fontId="22" fillId="0" borderId="92" xfId="0" applyNumberFormat="1" applyFont="1" applyFill="1" applyBorder="1" applyAlignment="1">
      <alignment vertical="center"/>
    </xf>
    <xf numFmtId="205" fontId="22" fillId="0" borderId="12" xfId="0" applyNumberFormat="1" applyFont="1" applyFill="1" applyBorder="1" applyAlignment="1">
      <alignment vertical="center"/>
    </xf>
    <xf numFmtId="176" fontId="22" fillId="0" borderId="88" xfId="0" applyNumberFormat="1" applyFont="1" applyFill="1" applyBorder="1" applyAlignment="1">
      <alignment vertical="center"/>
    </xf>
    <xf numFmtId="176" fontId="22" fillId="0" borderId="80" xfId="0" applyNumberFormat="1" applyFont="1" applyFill="1" applyBorder="1" applyAlignment="1">
      <alignment vertical="center"/>
    </xf>
    <xf numFmtId="185" fontId="22" fillId="0" borderId="80" xfId="0" applyNumberFormat="1" applyFont="1" applyFill="1" applyBorder="1" applyAlignment="1">
      <alignment vertical="center"/>
    </xf>
    <xf numFmtId="185" fontId="22" fillId="0" borderId="88" xfId="0" applyNumberFormat="1" applyFont="1" applyFill="1" applyBorder="1" applyAlignment="1">
      <alignment vertical="center" shrinkToFit="1"/>
    </xf>
    <xf numFmtId="185" fontId="22" fillId="0" borderId="80" xfId="0" applyNumberFormat="1" applyFont="1" applyFill="1" applyBorder="1" applyAlignment="1">
      <alignment vertical="center" shrinkToFit="1"/>
    </xf>
    <xf numFmtId="185" fontId="22" fillId="0" borderId="80" xfId="0" applyNumberFormat="1" applyFont="1" applyFill="1" applyBorder="1" applyAlignment="1">
      <alignment horizontal="center" vertical="center" shrinkToFit="1"/>
    </xf>
    <xf numFmtId="185" fontId="22" fillId="0" borderId="122" xfId="0" applyNumberFormat="1" applyFont="1" applyFill="1" applyBorder="1" applyAlignment="1">
      <alignment horizontal="center" vertical="center" shrinkToFit="1"/>
    </xf>
    <xf numFmtId="205" fontId="22" fillId="0" borderId="88" xfId="0" applyNumberFormat="1" applyFont="1" applyFill="1" applyBorder="1" applyAlignment="1">
      <alignment vertical="center"/>
    </xf>
    <xf numFmtId="205" fontId="22" fillId="0" borderId="80" xfId="0" applyNumberFormat="1" applyFont="1" applyFill="1" applyBorder="1" applyAlignment="1">
      <alignment vertical="center"/>
    </xf>
    <xf numFmtId="185" fontId="22" fillId="0" borderId="21" xfId="0" applyNumberFormat="1" applyFont="1" applyFill="1" applyBorder="1" applyAlignment="1">
      <alignment vertical="center"/>
    </xf>
    <xf numFmtId="185" fontId="22" fillId="0" borderId="73" xfId="0" applyNumberFormat="1" applyFont="1" applyFill="1" applyBorder="1" applyAlignment="1">
      <alignment vertical="center" shrinkToFit="1"/>
    </xf>
    <xf numFmtId="185" fontId="22" fillId="0" borderId="21" xfId="0" applyNumberFormat="1" applyFont="1" applyFill="1" applyBorder="1" applyAlignment="1">
      <alignment vertical="center" shrinkToFit="1"/>
    </xf>
    <xf numFmtId="185" fontId="22" fillId="0" borderId="21" xfId="0" applyNumberFormat="1" applyFont="1" applyFill="1" applyBorder="1" applyAlignment="1">
      <alignment horizontal="center" vertical="center" shrinkToFit="1"/>
    </xf>
    <xf numFmtId="185" fontId="22" fillId="0" borderId="179" xfId="0" applyNumberFormat="1" applyFont="1" applyFill="1" applyBorder="1" applyAlignment="1">
      <alignment horizontal="center" vertical="center" shrinkToFit="1"/>
    </xf>
    <xf numFmtId="176" fontId="70" fillId="0" borderId="90" xfId="0" applyNumberFormat="1" applyFont="1" applyFill="1" applyBorder="1" applyAlignment="1">
      <alignment horizontal="center" vertical="center" shrinkToFit="1"/>
    </xf>
    <xf numFmtId="176" fontId="70" fillId="0" borderId="5" xfId="0" applyNumberFormat="1" applyFont="1" applyFill="1" applyBorder="1" applyAlignment="1">
      <alignment horizontal="center" vertical="center" shrinkToFit="1"/>
    </xf>
    <xf numFmtId="176" fontId="70" fillId="0" borderId="100" xfId="0" applyNumberFormat="1" applyFont="1" applyFill="1" applyBorder="1" applyAlignment="1">
      <alignment horizontal="center" vertical="center" shrinkToFit="1"/>
    </xf>
    <xf numFmtId="176" fontId="22" fillId="0" borderId="73" xfId="0" applyNumberFormat="1" applyFont="1" applyFill="1" applyBorder="1" applyAlignment="1">
      <alignment horizontal="left" vertical="center" shrinkToFit="1"/>
    </xf>
    <xf numFmtId="176" fontId="22" fillId="0" borderId="21" xfId="0" applyNumberFormat="1" applyFont="1" applyFill="1" applyBorder="1" applyAlignment="1">
      <alignment horizontal="left" vertical="center" shrinkToFit="1"/>
    </xf>
    <xf numFmtId="176" fontId="22" fillId="0" borderId="24" xfId="0" applyNumberFormat="1" applyFont="1" applyFill="1" applyBorder="1" applyAlignment="1">
      <alignment horizontal="left" vertical="center" shrinkToFit="1"/>
    </xf>
    <xf numFmtId="176" fontId="70" fillId="0" borderId="12" xfId="0" applyNumberFormat="1" applyFont="1" applyFill="1" applyBorder="1" applyAlignment="1">
      <alignment horizontal="center" vertical="center"/>
    </xf>
    <xf numFmtId="176" fontId="22" fillId="0" borderId="21" xfId="0" applyNumberFormat="1" applyFont="1" applyFill="1" applyBorder="1" applyAlignment="1">
      <alignment horizontal="distributed" vertical="center" justifyLastLine="1"/>
    </xf>
    <xf numFmtId="176" fontId="70" fillId="0" borderId="90" xfId="0" applyNumberFormat="1" applyFont="1" applyFill="1" applyBorder="1" applyAlignment="1">
      <alignment horizontal="distributed" vertical="center"/>
    </xf>
    <xf numFmtId="176" fontId="70" fillId="0" borderId="100" xfId="0" applyNumberFormat="1" applyFont="1" applyFill="1" applyBorder="1" applyAlignment="1">
      <alignment horizontal="distributed" vertical="center"/>
    </xf>
    <xf numFmtId="205" fontId="70" fillId="0" borderId="0" xfId="0" applyNumberFormat="1" applyFont="1" applyFill="1" applyBorder="1" applyAlignment="1">
      <alignment vertical="center"/>
    </xf>
    <xf numFmtId="205" fontId="70" fillId="0" borderId="0" xfId="0" applyNumberFormat="1" applyFont="1" applyFill="1" applyBorder="1" applyAlignment="1">
      <alignment horizontal="center" vertical="center"/>
    </xf>
    <xf numFmtId="176" fontId="30" fillId="0" borderId="0" xfId="0" applyNumberFormat="1" applyFont="1" applyFill="1" applyBorder="1" applyAlignment="1">
      <alignment horizontal="distributed" vertical="center"/>
    </xf>
    <xf numFmtId="176" fontId="70" fillId="0" borderId="90" xfId="0" applyNumberFormat="1" applyFont="1" applyFill="1" applyBorder="1" applyAlignment="1">
      <alignment horizontal="center"/>
    </xf>
    <xf numFmtId="176" fontId="70" fillId="0" borderId="5" xfId="0" applyNumberFormat="1" applyFont="1" applyFill="1" applyBorder="1" applyAlignment="1">
      <alignment horizontal="center"/>
    </xf>
    <xf numFmtId="176" fontId="70" fillId="0" borderId="100" xfId="0" applyNumberFormat="1" applyFont="1" applyFill="1" applyBorder="1" applyAlignment="1">
      <alignment horizontal="center"/>
    </xf>
    <xf numFmtId="176" fontId="70" fillId="0" borderId="89" xfId="0" applyNumberFormat="1" applyFont="1" applyFill="1" applyBorder="1" applyAlignment="1">
      <alignment horizontal="center"/>
    </xf>
    <xf numFmtId="176" fontId="70" fillId="0" borderId="0" xfId="0" applyNumberFormat="1" applyFont="1" applyFill="1" applyBorder="1" applyAlignment="1">
      <alignment horizontal="center"/>
    </xf>
    <xf numFmtId="176" fontId="70" fillId="0" borderId="99" xfId="0" applyNumberFormat="1" applyFont="1" applyFill="1" applyBorder="1" applyAlignment="1">
      <alignment horizontal="center"/>
    </xf>
    <xf numFmtId="176" fontId="70" fillId="0" borderId="73" xfId="0" applyNumberFormat="1" applyFont="1" applyFill="1" applyBorder="1" applyAlignment="1">
      <alignment vertical="center"/>
    </xf>
    <xf numFmtId="176" fontId="70" fillId="0" borderId="179" xfId="0" applyNumberFormat="1" applyFont="1" applyFill="1" applyBorder="1" applyAlignment="1">
      <alignment vertical="center"/>
    </xf>
    <xf numFmtId="176" fontId="70" fillId="0" borderId="33" xfId="0" applyNumberFormat="1" applyFont="1" applyFill="1" applyBorder="1" applyAlignment="1">
      <alignment horizontal="center" vertical="center"/>
    </xf>
    <xf numFmtId="176" fontId="70" fillId="0" borderId="33" xfId="0" applyNumberFormat="1" applyFont="1" applyFill="1" applyBorder="1" applyAlignment="1">
      <alignment horizontal="left" vertical="center"/>
    </xf>
    <xf numFmtId="176" fontId="70" fillId="0" borderId="33" xfId="0" applyNumberFormat="1" applyFont="1" applyFill="1" applyBorder="1" applyAlignment="1">
      <alignment vertical="center"/>
    </xf>
    <xf numFmtId="176" fontId="70" fillId="0" borderId="91" xfId="0" applyNumberFormat="1" applyFont="1" applyFill="1" applyBorder="1" applyAlignment="1">
      <alignment vertical="center"/>
    </xf>
    <xf numFmtId="176" fontId="70" fillId="0" borderId="102" xfId="0" applyNumberFormat="1" applyFont="1" applyFill="1" applyBorder="1" applyAlignment="1">
      <alignment vertical="center"/>
    </xf>
    <xf numFmtId="176" fontId="70" fillId="0" borderId="91" xfId="0" applyNumberFormat="1" applyFont="1" applyFill="1" applyBorder="1" applyAlignment="1">
      <alignment horizontal="center" vertical="center"/>
    </xf>
    <xf numFmtId="176" fontId="70" fillId="0" borderId="102" xfId="0" applyNumberFormat="1" applyFont="1" applyFill="1" applyBorder="1" applyAlignment="1">
      <alignment horizontal="center" vertical="center"/>
    </xf>
    <xf numFmtId="176" fontId="70" fillId="0" borderId="35" xfId="0" applyNumberFormat="1" applyFont="1" applyFill="1" applyBorder="1" applyAlignment="1">
      <alignment horizontal="left" vertical="center"/>
    </xf>
    <xf numFmtId="176" fontId="70" fillId="0" borderId="32" xfId="0" applyNumberFormat="1" applyFont="1" applyFill="1" applyBorder="1" applyAlignment="1"/>
    <xf numFmtId="176" fontId="70" fillId="0" borderId="87" xfId="0" applyNumberFormat="1" applyFont="1" applyFill="1" applyBorder="1" applyAlignment="1"/>
    <xf numFmtId="176" fontId="70" fillId="0" borderId="101" xfId="0" applyNumberFormat="1" applyFont="1" applyFill="1" applyBorder="1" applyAlignment="1"/>
    <xf numFmtId="176" fontId="70" fillId="0" borderId="32" xfId="0" applyNumberFormat="1" applyFont="1" applyFill="1" applyBorder="1" applyAlignment="1">
      <alignment horizontal="center"/>
    </xf>
    <xf numFmtId="176" fontId="70" fillId="0" borderId="34" xfId="0" applyNumberFormat="1" applyFont="1" applyFill="1" applyBorder="1" applyAlignment="1">
      <alignment horizontal="center"/>
    </xf>
    <xf numFmtId="176" fontId="70" fillId="0" borderId="31" xfId="0" applyNumberFormat="1" applyFont="1" applyFill="1" applyBorder="1" applyAlignment="1">
      <alignment horizontal="center"/>
    </xf>
    <xf numFmtId="176" fontId="70" fillId="0" borderId="33" xfId="0" applyNumberFormat="1" applyFont="1" applyFill="1" applyBorder="1" applyAlignment="1">
      <alignment horizontal="center"/>
    </xf>
    <xf numFmtId="176" fontId="70" fillId="0" borderId="102" xfId="0" applyNumberFormat="1" applyFont="1" applyFill="1" applyBorder="1" applyAlignment="1">
      <alignment horizontal="center"/>
    </xf>
    <xf numFmtId="176" fontId="70" fillId="0" borderId="103" xfId="0" applyNumberFormat="1" applyFont="1" applyFill="1" applyBorder="1" applyAlignment="1">
      <alignment horizontal="center"/>
    </xf>
    <xf numFmtId="176" fontId="70" fillId="0" borderId="6" xfId="0" applyNumberFormat="1" applyFont="1" applyFill="1" applyBorder="1" applyAlignment="1">
      <alignment horizontal="center"/>
    </xf>
    <xf numFmtId="176" fontId="70" fillId="0" borderId="173" xfId="0" applyNumberFormat="1" applyFont="1" applyFill="1" applyBorder="1" applyAlignment="1">
      <alignment horizontal="center"/>
    </xf>
    <xf numFmtId="176" fontId="70" fillId="0" borderId="91" xfId="0" applyNumberFormat="1" applyFont="1" applyFill="1" applyBorder="1" applyAlignment="1">
      <alignment horizontal="center" wrapText="1"/>
    </xf>
    <xf numFmtId="0" fontId="67" fillId="0" borderId="33" xfId="0" applyFont="1" applyFill="1" applyBorder="1" applyAlignment="1">
      <alignment horizontal="center"/>
    </xf>
    <xf numFmtId="0" fontId="67" fillId="0" borderId="102" xfId="0" applyFont="1" applyFill="1" applyBorder="1" applyAlignment="1">
      <alignment horizontal="center"/>
    </xf>
    <xf numFmtId="176" fontId="70" fillId="0" borderId="103" xfId="0" applyNumberFormat="1" applyFont="1" applyFill="1" applyBorder="1" applyAlignment="1"/>
    <xf numFmtId="176" fontId="70" fillId="0" borderId="6" xfId="0" applyNumberFormat="1" applyFont="1" applyFill="1" applyBorder="1" applyAlignment="1"/>
    <xf numFmtId="176" fontId="70" fillId="0" borderId="173" xfId="0" applyNumberFormat="1" applyFont="1" applyFill="1" applyBorder="1" applyAlignment="1"/>
    <xf numFmtId="176" fontId="70" fillId="0" borderId="103" xfId="0" applyNumberFormat="1" applyFont="1" applyFill="1" applyBorder="1" applyAlignment="1">
      <alignment horizontal="center" wrapText="1"/>
    </xf>
    <xf numFmtId="176" fontId="70" fillId="0" borderId="8" xfId="0" applyNumberFormat="1" applyFont="1" applyFill="1" applyBorder="1" applyAlignment="1">
      <alignment horizontal="center"/>
    </xf>
    <xf numFmtId="176" fontId="70" fillId="0" borderId="30" xfId="0" applyNumberFormat="1" applyFont="1" applyFill="1" applyBorder="1" applyAlignment="1">
      <alignment horizontal="center"/>
    </xf>
    <xf numFmtId="176" fontId="70" fillId="0" borderId="87" xfId="0" applyNumberFormat="1" applyFont="1" applyFill="1" applyBorder="1" applyAlignment="1">
      <alignment horizontal="center"/>
    </xf>
    <xf numFmtId="176" fontId="70" fillId="0" borderId="101" xfId="0" applyNumberFormat="1" applyFont="1" applyFill="1" applyBorder="1" applyAlignment="1">
      <alignment horizontal="center"/>
    </xf>
    <xf numFmtId="205" fontId="70" fillId="0" borderId="203" xfId="0" applyNumberFormat="1" applyFont="1" applyFill="1" applyBorder="1" applyAlignment="1">
      <alignment shrinkToFit="1"/>
    </xf>
    <xf numFmtId="205" fontId="70" fillId="0" borderId="205" xfId="0" applyNumberFormat="1" applyFont="1" applyFill="1" applyBorder="1" applyAlignment="1">
      <alignment horizontal="center" shrinkToFit="1"/>
    </xf>
    <xf numFmtId="205" fontId="70" fillId="0" borderId="203" xfId="0" applyNumberFormat="1" applyFont="1" applyFill="1" applyBorder="1" applyAlignment="1">
      <alignment horizontal="center" shrinkToFit="1"/>
    </xf>
    <xf numFmtId="205" fontId="70" fillId="0" borderId="204" xfId="0" applyNumberFormat="1" applyFont="1" applyFill="1" applyBorder="1" applyAlignment="1">
      <alignment horizontal="center" shrinkToFit="1"/>
    </xf>
    <xf numFmtId="205" fontId="70" fillId="0" borderId="73" xfId="0" applyNumberFormat="1" applyFont="1" applyFill="1" applyBorder="1" applyAlignment="1">
      <alignment horizontal="center" wrapText="1" shrinkToFit="1"/>
    </xf>
    <xf numFmtId="205" fontId="70" fillId="0" borderId="21" xfId="0" applyNumberFormat="1" applyFont="1" applyFill="1" applyBorder="1" applyAlignment="1">
      <alignment horizontal="center" wrapText="1" shrinkToFit="1"/>
    </xf>
    <xf numFmtId="205" fontId="70" fillId="0" borderId="24" xfId="0" applyNumberFormat="1" applyFont="1" applyFill="1" applyBorder="1" applyAlignment="1">
      <alignment horizontal="center" wrapText="1" shrinkToFit="1"/>
    </xf>
    <xf numFmtId="176" fontId="70" fillId="0" borderId="30" xfId="0" applyNumberFormat="1" applyFont="1" applyFill="1" applyBorder="1" applyAlignment="1">
      <alignment horizontal="center" wrapText="1" shrinkToFit="1"/>
    </xf>
    <xf numFmtId="176" fontId="70" fillId="0" borderId="32" xfId="0" applyNumberFormat="1" applyFont="1" applyFill="1" applyBorder="1" applyAlignment="1">
      <alignment horizontal="center" wrapText="1" shrinkToFit="1"/>
    </xf>
    <xf numFmtId="176" fontId="70" fillId="0" borderId="101" xfId="0" applyNumberFormat="1" applyFont="1" applyFill="1" applyBorder="1" applyAlignment="1">
      <alignment horizontal="center" wrapText="1" shrinkToFit="1"/>
    </xf>
    <xf numFmtId="176" fontId="68" fillId="0" borderId="87" xfId="0" applyNumberFormat="1" applyFont="1" applyFill="1" applyBorder="1" applyAlignment="1">
      <alignment horizontal="center" wrapText="1" shrinkToFit="1"/>
    </xf>
    <xf numFmtId="176" fontId="68" fillId="0" borderId="32" xfId="0" applyNumberFormat="1" applyFont="1" applyFill="1" applyBorder="1" applyAlignment="1">
      <alignment horizontal="center" wrapText="1" shrinkToFit="1"/>
    </xf>
    <xf numFmtId="176" fontId="68" fillId="0" borderId="101" xfId="0" applyNumberFormat="1" applyFont="1" applyFill="1" applyBorder="1" applyAlignment="1">
      <alignment horizontal="center" wrapText="1" shrinkToFit="1"/>
    </xf>
    <xf numFmtId="205" fontId="70" fillId="0" borderId="87" xfId="0" applyNumberFormat="1" applyFont="1" applyFill="1" applyBorder="1" applyAlignment="1"/>
    <xf numFmtId="205" fontId="70" fillId="0" borderId="32" xfId="0" applyNumberFormat="1" applyFont="1" applyFill="1" applyBorder="1" applyAlignment="1"/>
    <xf numFmtId="205" fontId="70" fillId="0" borderId="101" xfId="0" applyNumberFormat="1" applyFont="1" applyFill="1" applyBorder="1" applyAlignment="1"/>
    <xf numFmtId="176" fontId="70" fillId="0" borderId="87" xfId="0" applyNumberFormat="1" applyFont="1" applyFill="1" applyBorder="1" applyAlignment="1">
      <alignment horizontal="center" wrapText="1"/>
    </xf>
    <xf numFmtId="177" fontId="70" fillId="0" borderId="87" xfId="0" applyNumberFormat="1" applyFont="1" applyFill="1" applyBorder="1" applyAlignment="1">
      <alignment horizontal="center" wrapText="1"/>
    </xf>
    <xf numFmtId="177" fontId="70" fillId="0" borderId="32" xfId="0" applyNumberFormat="1" applyFont="1" applyFill="1" applyBorder="1" applyAlignment="1">
      <alignment horizontal="center"/>
    </xf>
    <xf numFmtId="177" fontId="70" fillId="0" borderId="101" xfId="0" applyNumberFormat="1" applyFont="1" applyFill="1" applyBorder="1" applyAlignment="1">
      <alignment horizontal="center"/>
    </xf>
    <xf numFmtId="176" fontId="70" fillId="0" borderId="32" xfId="0" applyNumberFormat="1" applyFont="1" applyFill="1" applyBorder="1" applyAlignment="1">
      <alignment horizontal="center" wrapText="1"/>
    </xf>
    <xf numFmtId="176" fontId="73" fillId="0" borderId="87" xfId="0" applyNumberFormat="1" applyFont="1" applyFill="1" applyBorder="1" applyAlignment="1"/>
    <xf numFmtId="176" fontId="73" fillId="0" borderId="32" xfId="0" applyNumberFormat="1" applyFont="1" applyFill="1" applyBorder="1" applyAlignment="1"/>
    <xf numFmtId="176" fontId="73" fillId="0" borderId="101" xfId="0" applyNumberFormat="1" applyFont="1" applyFill="1" applyBorder="1" applyAlignment="1"/>
    <xf numFmtId="176" fontId="70" fillId="0" borderId="16" xfId="0" applyNumberFormat="1" applyFont="1" applyFill="1" applyBorder="1" applyAlignment="1">
      <alignment horizontal="center" wrapText="1" shrinkToFit="1"/>
    </xf>
    <xf numFmtId="176" fontId="70" fillId="0" borderId="21" xfId="0" applyNumberFormat="1" applyFont="1" applyFill="1" applyBorder="1" applyAlignment="1">
      <alignment horizontal="center" wrapText="1" shrinkToFit="1"/>
    </xf>
    <xf numFmtId="176" fontId="70" fillId="0" borderId="179" xfId="0" applyNumberFormat="1" applyFont="1" applyFill="1" applyBorder="1" applyAlignment="1">
      <alignment horizontal="center" wrapText="1" shrinkToFit="1"/>
    </xf>
    <xf numFmtId="205" fontId="70" fillId="0" borderId="205" xfId="0" applyNumberFormat="1" applyFont="1" applyFill="1" applyBorder="1" applyAlignment="1">
      <alignment shrinkToFit="1"/>
    </xf>
    <xf numFmtId="205" fontId="70" fillId="0" borderId="204" xfId="0" applyNumberFormat="1" applyFont="1" applyFill="1" applyBorder="1" applyAlignment="1">
      <alignment shrinkToFit="1"/>
    </xf>
    <xf numFmtId="176" fontId="68" fillId="0" borderId="73" xfId="0" applyNumberFormat="1" applyFont="1" applyFill="1" applyBorder="1" applyAlignment="1">
      <alignment horizontal="center" wrapText="1" shrinkToFit="1"/>
    </xf>
    <xf numFmtId="176" fontId="68" fillId="0" borderId="21" xfId="0" applyNumberFormat="1" applyFont="1" applyFill="1" applyBorder="1" applyAlignment="1">
      <alignment horizontal="center" wrapText="1" shrinkToFit="1"/>
    </xf>
    <xf numFmtId="176" fontId="68" fillId="0" borderId="179" xfId="0" applyNumberFormat="1" applyFont="1" applyFill="1" applyBorder="1" applyAlignment="1">
      <alignment horizontal="center" wrapText="1" shrinkToFit="1"/>
    </xf>
    <xf numFmtId="176" fontId="70" fillId="0" borderId="73" xfId="0" applyNumberFormat="1" applyFont="1" applyFill="1" applyBorder="1" applyAlignment="1">
      <alignment shrinkToFit="1"/>
    </xf>
    <xf numFmtId="176" fontId="70" fillId="0" borderId="21" xfId="0" applyNumberFormat="1" applyFont="1" applyFill="1" applyBorder="1" applyAlignment="1">
      <alignment shrinkToFit="1"/>
    </xf>
    <xf numFmtId="176" fontId="70" fillId="0" borderId="179" xfId="0" applyNumberFormat="1" applyFont="1" applyFill="1" applyBorder="1" applyAlignment="1">
      <alignment shrinkToFit="1"/>
    </xf>
    <xf numFmtId="177" fontId="70" fillId="0" borderId="73" xfId="0" applyNumberFormat="1" applyFont="1" applyFill="1" applyBorder="1"/>
    <xf numFmtId="177" fontId="70" fillId="0" borderId="21" xfId="0" applyNumberFormat="1" applyFont="1" applyFill="1" applyBorder="1"/>
    <xf numFmtId="177" fontId="70" fillId="0" borderId="179" xfId="0" applyNumberFormat="1" applyFont="1" applyFill="1" applyBorder="1"/>
    <xf numFmtId="177" fontId="70" fillId="0" borderId="205" xfId="0" applyNumberFormat="1" applyFont="1" applyFill="1" applyBorder="1"/>
    <xf numFmtId="177" fontId="70" fillId="0" borderId="203" xfId="0" applyNumberFormat="1" applyFont="1" applyFill="1" applyBorder="1"/>
    <xf numFmtId="177" fontId="70" fillId="0" borderId="204" xfId="0" applyNumberFormat="1" applyFont="1" applyFill="1" applyBorder="1"/>
    <xf numFmtId="176" fontId="70" fillId="0" borderId="73" xfId="0" applyNumberFormat="1" applyFont="1" applyFill="1" applyBorder="1"/>
    <xf numFmtId="176" fontId="70" fillId="0" borderId="21" xfId="0" applyNumberFormat="1" applyFont="1" applyFill="1" applyBorder="1"/>
    <xf numFmtId="176" fontId="70" fillId="0" borderId="179" xfId="0" applyNumberFormat="1" applyFont="1" applyFill="1" applyBorder="1"/>
    <xf numFmtId="177" fontId="70" fillId="0" borderId="203" xfId="0" applyNumberFormat="1" applyFont="1" applyFill="1" applyBorder="1" applyAlignment="1">
      <alignment horizontal="center"/>
    </xf>
    <xf numFmtId="177" fontId="70" fillId="0" borderId="204" xfId="0" applyNumberFormat="1" applyFont="1" applyFill="1" applyBorder="1" applyAlignment="1">
      <alignment horizontal="center"/>
    </xf>
    <xf numFmtId="176" fontId="70" fillId="0" borderId="73" xfId="0" applyNumberFormat="1" applyFont="1" applyFill="1" applyBorder="1" applyAlignment="1">
      <alignment horizontal="center" wrapText="1"/>
    </xf>
    <xf numFmtId="176" fontId="70" fillId="0" borderId="21" xfId="0" applyNumberFormat="1" applyFont="1" applyFill="1" applyBorder="1" applyAlignment="1">
      <alignment horizontal="center"/>
    </xf>
    <xf numFmtId="176" fontId="70" fillId="0" borderId="179" xfId="0" applyNumberFormat="1" applyFont="1" applyFill="1" applyBorder="1" applyAlignment="1">
      <alignment horizontal="center"/>
    </xf>
    <xf numFmtId="176" fontId="70" fillId="0" borderId="203" xfId="0" applyNumberFormat="1" applyFont="1" applyFill="1" applyBorder="1"/>
    <xf numFmtId="176" fontId="70" fillId="0" borderId="204" xfId="0" applyNumberFormat="1" applyFont="1" applyFill="1" applyBorder="1"/>
    <xf numFmtId="205" fontId="70" fillId="0" borderId="73" xfId="0" applyNumberFormat="1" applyFont="1" applyFill="1" applyBorder="1" applyAlignment="1">
      <alignment horizontal="center" shrinkToFit="1"/>
    </xf>
    <xf numFmtId="205" fontId="70" fillId="0" borderId="21" xfId="0" applyNumberFormat="1" applyFont="1" applyFill="1" applyBorder="1" applyAlignment="1">
      <alignment horizontal="center" shrinkToFit="1"/>
    </xf>
    <xf numFmtId="205" fontId="70" fillId="0" borderId="179" xfId="0" applyNumberFormat="1" applyFont="1" applyFill="1" applyBorder="1" applyAlignment="1">
      <alignment horizontal="center" shrinkToFit="1"/>
    </xf>
    <xf numFmtId="176" fontId="22" fillId="0" borderId="103" xfId="0" applyNumberFormat="1" applyFont="1" applyFill="1" applyBorder="1" applyAlignment="1">
      <alignment horizontal="left" vertical="center"/>
    </xf>
    <xf numFmtId="176" fontId="70" fillId="0" borderId="33" xfId="0" applyNumberFormat="1" applyFont="1" applyFill="1" applyBorder="1" applyAlignment="1">
      <alignment horizontal="distributed" vertical="center"/>
    </xf>
    <xf numFmtId="177" fontId="70" fillId="0" borderId="33" xfId="0" applyNumberFormat="1" applyFont="1" applyFill="1" applyBorder="1" applyAlignment="1">
      <alignment vertical="center"/>
    </xf>
    <xf numFmtId="177" fontId="70" fillId="0" borderId="21" xfId="0" applyNumberFormat="1" applyFont="1" applyFill="1" applyBorder="1" applyAlignment="1">
      <alignment vertical="center"/>
    </xf>
    <xf numFmtId="176" fontId="22" fillId="0" borderId="89" xfId="0" applyNumberFormat="1" applyFont="1" applyFill="1" applyBorder="1" applyAlignment="1">
      <alignment horizontal="left" vertical="center"/>
    </xf>
    <xf numFmtId="176" fontId="22" fillId="0" borderId="87" xfId="0" applyNumberFormat="1" applyFont="1" applyFill="1" applyBorder="1" applyAlignment="1">
      <alignment horizontal="left" vertical="center"/>
    </xf>
    <xf numFmtId="176" fontId="22" fillId="0" borderId="90" xfId="0" applyNumberFormat="1" applyFont="1" applyFill="1" applyBorder="1" applyAlignment="1">
      <alignment horizontal="left" vertical="center"/>
    </xf>
    <xf numFmtId="176" fontId="22" fillId="0" borderId="11" xfId="0" applyNumberFormat="1" applyFont="1" applyFill="1" applyBorder="1" applyAlignment="1">
      <alignment horizontal="center" wrapText="1"/>
    </xf>
    <xf numFmtId="0" fontId="67" fillId="0" borderId="0" xfId="0" applyFont="1" applyFill="1"/>
    <xf numFmtId="0" fontId="67" fillId="0" borderId="4" xfId="0" applyFont="1" applyFill="1" applyBorder="1"/>
    <xf numFmtId="0" fontId="67" fillId="0" borderId="6" xfId="0" applyFont="1" applyFill="1" applyBorder="1"/>
    <xf numFmtId="176" fontId="70" fillId="0" borderId="180" xfId="0" applyNumberFormat="1" applyFont="1" applyFill="1" applyBorder="1" applyAlignment="1">
      <alignment horizontal="center" vertical="top" wrapText="1"/>
    </xf>
    <xf numFmtId="0" fontId="67" fillId="0" borderId="180" xfId="0" applyFont="1" applyFill="1" applyBorder="1"/>
    <xf numFmtId="0" fontId="67" fillId="0" borderId="182" xfId="0" applyFont="1" applyFill="1" applyBorder="1"/>
    <xf numFmtId="0" fontId="67" fillId="0" borderId="20" xfId="0" applyFont="1" applyFill="1" applyBorder="1"/>
    <xf numFmtId="0" fontId="67" fillId="0" borderId="178" xfId="0" applyFont="1" applyFill="1" applyBorder="1"/>
    <xf numFmtId="193" fontId="22" fillId="0" borderId="87" xfId="0" applyNumberFormat="1" applyFont="1" applyFill="1" applyBorder="1" applyAlignment="1">
      <alignment horizontal="center" vertical="center"/>
    </xf>
    <xf numFmtId="193" fontId="22" fillId="0" borderId="32" xfId="0" applyNumberFormat="1" applyFont="1" applyFill="1" applyBorder="1" applyAlignment="1">
      <alignment horizontal="center" vertical="center"/>
    </xf>
    <xf numFmtId="193" fontId="22" fillId="0" borderId="101" xfId="0" applyNumberFormat="1" applyFont="1" applyFill="1" applyBorder="1" applyAlignment="1">
      <alignment horizontal="center" vertical="center"/>
    </xf>
    <xf numFmtId="176" fontId="70" fillId="0" borderId="80" xfId="0" applyNumberFormat="1" applyFont="1" applyFill="1" applyBorder="1" applyAlignment="1">
      <alignment horizontal="left" vertical="center"/>
    </xf>
    <xf numFmtId="176" fontId="70" fillId="0" borderId="56" xfId="0" applyNumberFormat="1" applyFont="1" applyFill="1" applyBorder="1" applyAlignment="1">
      <alignment horizontal="left" vertical="center"/>
    </xf>
    <xf numFmtId="176" fontId="70" fillId="0" borderId="120" xfId="0" applyNumberFormat="1" applyFont="1" applyFill="1" applyBorder="1" applyAlignment="1">
      <alignment horizontal="left" vertical="center"/>
    </xf>
    <xf numFmtId="193" fontId="22" fillId="0" borderId="120" xfId="0" applyNumberFormat="1" applyFont="1" applyFill="1" applyBorder="1" applyAlignment="1">
      <alignment horizontal="center" vertical="center"/>
    </xf>
    <xf numFmtId="193" fontId="22" fillId="0" borderId="48" xfId="0" applyNumberFormat="1" applyFont="1" applyFill="1" applyBorder="1" applyAlignment="1">
      <alignment horizontal="center" vertical="center"/>
    </xf>
    <xf numFmtId="193" fontId="22" fillId="0" borderId="123" xfId="0" applyNumberFormat="1" applyFont="1" applyFill="1" applyBorder="1" applyAlignment="1">
      <alignment horizontal="center" vertical="center"/>
    </xf>
    <xf numFmtId="176" fontId="70" fillId="0" borderId="89" xfId="0" applyNumberFormat="1" applyFont="1" applyFill="1" applyBorder="1" applyAlignment="1">
      <alignment horizontal="left" vertical="center" shrinkToFit="1"/>
    </xf>
    <xf numFmtId="176" fontId="70" fillId="0" borderId="0" xfId="0" applyNumberFormat="1" applyFont="1" applyFill="1" applyBorder="1" applyAlignment="1">
      <alignment horizontal="left" vertical="center" shrinkToFit="1"/>
    </xf>
    <xf numFmtId="176" fontId="70" fillId="0" borderId="13" xfId="0" applyNumberFormat="1" applyFont="1" applyFill="1" applyBorder="1" applyAlignment="1">
      <alignment horizontal="left" vertical="center" shrinkToFit="1"/>
    </xf>
    <xf numFmtId="176" fontId="70" fillId="0" borderId="56" xfId="0" applyNumberFormat="1" applyFont="1" applyFill="1" applyBorder="1" applyAlignment="1">
      <alignment horizontal="center" vertical="center"/>
    </xf>
    <xf numFmtId="176" fontId="70" fillId="0" borderId="11" xfId="0" applyNumberFormat="1" applyFont="1" applyFill="1" applyBorder="1" applyAlignment="1">
      <alignment horizontal="center" vertical="center"/>
    </xf>
    <xf numFmtId="193" fontId="84" fillId="0" borderId="88" xfId="0" applyNumberFormat="1" applyFont="1" applyFill="1" applyBorder="1" applyAlignment="1">
      <alignment horizontal="center" vertical="center"/>
    </xf>
    <xf numFmtId="193" fontId="84" fillId="0" borderId="80" xfId="0" applyNumberFormat="1" applyFont="1" applyFill="1" applyBorder="1" applyAlignment="1">
      <alignment horizontal="center" vertical="center"/>
    </xf>
    <xf numFmtId="193" fontId="84" fillId="0" borderId="122" xfId="0" applyNumberFormat="1" applyFont="1" applyFill="1" applyBorder="1" applyAlignment="1">
      <alignment horizontal="center" vertical="center"/>
    </xf>
    <xf numFmtId="193" fontId="84" fillId="0" borderId="120" xfId="0" applyNumberFormat="1" applyFont="1" applyFill="1" applyBorder="1" applyAlignment="1">
      <alignment horizontal="center" vertical="center"/>
    </xf>
    <xf numFmtId="193" fontId="84" fillId="0" borderId="48" xfId="0" applyNumberFormat="1" applyFont="1" applyFill="1" applyBorder="1" applyAlignment="1">
      <alignment horizontal="center" vertical="center"/>
    </xf>
    <xf numFmtId="193" fontId="84" fillId="0" borderId="123" xfId="0" applyNumberFormat="1" applyFont="1" applyFill="1" applyBorder="1" applyAlignment="1">
      <alignment horizontal="center" vertical="center"/>
    </xf>
    <xf numFmtId="176" fontId="68" fillId="0" borderId="89" xfId="0" applyNumberFormat="1" applyFont="1" applyFill="1" applyBorder="1" applyAlignment="1">
      <alignment horizontal="center" vertical="center"/>
    </xf>
    <xf numFmtId="176" fontId="68" fillId="0" borderId="0" xfId="0" applyNumberFormat="1" applyFont="1" applyFill="1" applyBorder="1" applyAlignment="1">
      <alignment horizontal="center" vertical="center"/>
    </xf>
    <xf numFmtId="176" fontId="68" fillId="0" borderId="99" xfId="0" applyNumberFormat="1" applyFont="1" applyFill="1" applyBorder="1" applyAlignment="1">
      <alignment horizontal="center" vertical="center"/>
    </xf>
    <xf numFmtId="176" fontId="22" fillId="0" borderId="21" xfId="0" applyNumberFormat="1" applyFont="1" applyBorder="1" applyAlignment="1">
      <alignment horizontal="left" vertical="center"/>
    </xf>
    <xf numFmtId="176" fontId="22" fillId="0" borderId="21" xfId="0" applyNumberFormat="1" applyFont="1" applyBorder="1" applyAlignment="1">
      <alignment horizontal="center" vertical="center"/>
    </xf>
    <xf numFmtId="176" fontId="22" fillId="0" borderId="90" xfId="0" applyNumberFormat="1" applyFont="1" applyBorder="1" applyAlignment="1">
      <alignment horizontal="distributed" vertical="center" justifyLastLine="1"/>
    </xf>
    <xf numFmtId="0" fontId="22" fillId="0" borderId="5" xfId="0" applyFont="1" applyBorder="1" applyAlignment="1">
      <alignment horizontal="distributed" vertical="center" justifyLastLine="1"/>
    </xf>
    <xf numFmtId="0" fontId="22" fillId="0" borderId="7" xfId="0" applyFont="1" applyBorder="1" applyAlignment="1">
      <alignment horizontal="distributed" vertical="center" justifyLastLine="1"/>
    </xf>
    <xf numFmtId="0" fontId="22" fillId="0" borderId="89" xfId="0" applyFont="1" applyBorder="1" applyAlignment="1">
      <alignment horizontal="distributed" vertical="center" justifyLastLine="1"/>
    </xf>
    <xf numFmtId="0" fontId="22" fillId="0" borderId="0" xfId="0" applyFont="1" applyBorder="1" applyAlignment="1">
      <alignment horizontal="distributed" vertical="center" justifyLastLine="1"/>
    </xf>
    <xf numFmtId="0" fontId="22" fillId="0" borderId="13" xfId="0" applyFont="1" applyBorder="1" applyAlignment="1">
      <alignment horizontal="distributed" vertical="center" justifyLastLine="1"/>
    </xf>
    <xf numFmtId="176" fontId="22" fillId="0" borderId="3" xfId="0" applyNumberFormat="1" applyFont="1" applyFill="1" applyBorder="1" applyAlignment="1">
      <alignment horizontal="distributed" vertical="center" justifyLastLine="1"/>
    </xf>
    <xf numFmtId="0" fontId="22" fillId="0" borderId="11" xfId="0" applyFont="1" applyBorder="1" applyAlignment="1">
      <alignment horizontal="distributed" vertical="center" justifyLastLine="1"/>
    </xf>
    <xf numFmtId="0" fontId="22" fillId="0" borderId="4" xfId="0" applyFont="1" applyBorder="1" applyAlignment="1">
      <alignment horizontal="distributed" vertical="center" justifyLastLine="1"/>
    </xf>
    <xf numFmtId="0" fontId="22" fillId="0" borderId="6" xfId="0" applyFont="1" applyBorder="1" applyAlignment="1">
      <alignment horizontal="distributed" vertical="center" justifyLastLine="1"/>
    </xf>
    <xf numFmtId="176" fontId="22" fillId="0" borderId="5" xfId="0" applyNumberFormat="1" applyFont="1" applyBorder="1" applyAlignment="1">
      <alignment horizontal="distributed" vertical="center" justifyLastLine="1"/>
    </xf>
    <xf numFmtId="176" fontId="22" fillId="0" borderId="89" xfId="0" applyNumberFormat="1" applyFont="1" applyBorder="1" applyAlignment="1">
      <alignment horizontal="distributed" vertical="center" justifyLastLine="1"/>
    </xf>
    <xf numFmtId="176" fontId="22" fillId="0" borderId="0" xfId="0" applyNumberFormat="1" applyFont="1" applyBorder="1" applyAlignment="1">
      <alignment horizontal="distributed" vertical="center" justifyLastLine="1"/>
    </xf>
    <xf numFmtId="0" fontId="22" fillId="0" borderId="8" xfId="0" applyFont="1" applyBorder="1" applyAlignment="1">
      <alignment horizontal="distributed" vertical="center" justifyLastLine="1"/>
    </xf>
    <xf numFmtId="176" fontId="22" fillId="0" borderId="88" xfId="0" applyNumberFormat="1" applyFont="1" applyBorder="1" applyAlignment="1">
      <alignment horizontal="distributed" vertical="center" justifyLastLine="1"/>
    </xf>
    <xf numFmtId="0" fontId="22" fillId="0" borderId="80" xfId="0" applyFont="1" applyBorder="1" applyAlignment="1">
      <alignment horizontal="distributed" vertical="center" justifyLastLine="1"/>
    </xf>
    <xf numFmtId="0" fontId="22" fillId="0" borderId="122" xfId="0" applyFont="1" applyBorder="1" applyAlignment="1">
      <alignment horizontal="distributed" vertical="center" justifyLastLine="1"/>
    </xf>
    <xf numFmtId="0" fontId="22" fillId="0" borderId="103" xfId="0" applyFont="1" applyBorder="1" applyAlignment="1">
      <alignment horizontal="distributed" vertical="center" justifyLastLine="1"/>
    </xf>
    <xf numFmtId="0" fontId="22" fillId="0" borderId="173" xfId="0" applyFont="1" applyBorder="1" applyAlignment="1">
      <alignment horizontal="distributed" vertical="center" justifyLastLine="1"/>
    </xf>
    <xf numFmtId="176" fontId="22" fillId="0" borderId="3" xfId="0" applyNumberFormat="1" applyFont="1" applyBorder="1" applyAlignment="1">
      <alignment horizontal="center" vertical="center" justifyLastLine="1"/>
    </xf>
    <xf numFmtId="176" fontId="22" fillId="0" borderId="5" xfId="0" applyNumberFormat="1" applyFont="1" applyBorder="1" applyAlignment="1">
      <alignment horizontal="center" vertical="center" justifyLastLine="1"/>
    </xf>
    <xf numFmtId="176" fontId="22" fillId="0" borderId="100" xfId="0" applyNumberFormat="1" applyFont="1" applyBorder="1" applyAlignment="1">
      <alignment horizontal="center" vertical="center" justifyLastLine="1"/>
    </xf>
    <xf numFmtId="176" fontId="22" fillId="0" borderId="47" xfId="0" applyNumberFormat="1" applyFont="1" applyBorder="1" applyAlignment="1">
      <alignment horizontal="center" vertical="center" justifyLastLine="1"/>
    </xf>
    <xf numFmtId="176" fontId="22" fillId="0" borderId="48" xfId="0" applyNumberFormat="1" applyFont="1" applyBorder="1" applyAlignment="1">
      <alignment horizontal="center" vertical="center" justifyLastLine="1"/>
    </xf>
    <xf numFmtId="176" fontId="22" fillId="0" borderId="123" xfId="0" applyNumberFormat="1" applyFont="1" applyBorder="1" applyAlignment="1">
      <alignment horizontal="center" vertical="center" justifyLastLine="1"/>
    </xf>
    <xf numFmtId="176" fontId="22" fillId="0" borderId="14" xfId="0" applyNumberFormat="1" applyFont="1" applyBorder="1" applyAlignment="1">
      <alignment vertical="center" wrapText="1"/>
    </xf>
    <xf numFmtId="176" fontId="22" fillId="0" borderId="19" xfId="0" applyNumberFormat="1" applyFont="1" applyBorder="1" applyAlignment="1">
      <alignment vertical="center"/>
    </xf>
    <xf numFmtId="176" fontId="22" fillId="0" borderId="15" xfId="0" applyNumberFormat="1" applyFont="1" applyBorder="1" applyAlignment="1">
      <alignment vertical="center"/>
    </xf>
    <xf numFmtId="176" fontId="22" fillId="0" borderId="20" xfId="0" applyNumberFormat="1" applyFont="1" applyBorder="1" applyAlignment="1">
      <alignment vertical="center"/>
    </xf>
    <xf numFmtId="176" fontId="22" fillId="0" borderId="90" xfId="0" applyNumberFormat="1" applyFont="1" applyBorder="1" applyAlignment="1">
      <alignment horizontal="center" vertical="center" justifyLastLine="1"/>
    </xf>
    <xf numFmtId="176" fontId="22" fillId="0" borderId="103" xfId="0" applyNumberFormat="1" applyFont="1" applyFill="1" applyBorder="1" applyAlignment="1">
      <alignment horizontal="center" vertical="center" justifyLastLine="1"/>
    </xf>
    <xf numFmtId="176" fontId="22" fillId="0" borderId="6" xfId="0" applyNumberFormat="1" applyFont="1" applyFill="1" applyBorder="1" applyAlignment="1">
      <alignment horizontal="center" vertical="center" justifyLastLine="1"/>
    </xf>
    <xf numFmtId="176" fontId="22" fillId="0" borderId="173" xfId="0" applyNumberFormat="1" applyFont="1" applyFill="1" applyBorder="1" applyAlignment="1">
      <alignment horizontal="center" vertical="center" justifyLastLine="1"/>
    </xf>
    <xf numFmtId="0" fontId="22" fillId="0" borderId="90" xfId="0" applyFont="1" applyBorder="1" applyAlignment="1">
      <alignment horizontal="center" vertical="center" justifyLastLine="1"/>
    </xf>
    <xf numFmtId="0" fontId="22" fillId="0" borderId="5" xfId="0" applyFont="1" applyBorder="1" applyAlignment="1">
      <alignment horizontal="center" vertical="center" justifyLastLine="1"/>
    </xf>
    <xf numFmtId="0" fontId="22" fillId="0" borderId="7" xfId="0" applyFont="1" applyBorder="1" applyAlignment="1">
      <alignment horizontal="center" vertical="center" justifyLastLine="1"/>
    </xf>
    <xf numFmtId="0" fontId="22" fillId="0" borderId="103" xfId="0" applyFont="1" applyBorder="1" applyAlignment="1">
      <alignment horizontal="center" vertical="center" justifyLastLine="1"/>
    </xf>
    <xf numFmtId="0" fontId="22" fillId="0" borderId="6" xfId="0" applyFont="1" applyBorder="1" applyAlignment="1">
      <alignment horizontal="center" vertical="center" justifyLastLine="1"/>
    </xf>
    <xf numFmtId="0" fontId="22" fillId="0" borderId="8" xfId="0" applyFont="1" applyBorder="1" applyAlignment="1">
      <alignment horizontal="center" vertical="center" justifyLastLine="1"/>
    </xf>
    <xf numFmtId="176" fontId="22" fillId="0" borderId="14" xfId="0" applyNumberFormat="1" applyFont="1" applyBorder="1" applyAlignment="1">
      <alignment vertical="center" wrapText="1" justifyLastLine="1"/>
    </xf>
    <xf numFmtId="176" fontId="22" fillId="0" borderId="19" xfId="0" applyNumberFormat="1" applyFont="1" applyBorder="1" applyAlignment="1">
      <alignment vertical="center" wrapText="1" justifyLastLine="1"/>
    </xf>
    <xf numFmtId="176" fontId="22" fillId="0" borderId="176" xfId="0" applyNumberFormat="1" applyFont="1" applyBorder="1" applyAlignment="1">
      <alignment vertical="center" wrapText="1" justifyLastLine="1"/>
    </xf>
    <xf numFmtId="176" fontId="22" fillId="0" borderId="40" xfId="0" applyNumberFormat="1" applyFont="1" applyBorder="1" applyAlignment="1">
      <alignment vertical="center" wrapText="1" justifyLastLine="1"/>
    </xf>
    <xf numFmtId="176" fontId="22" fillId="0" borderId="43" xfId="0" applyNumberFormat="1" applyFont="1" applyBorder="1" applyAlignment="1">
      <alignment vertical="center" wrapText="1" justifyLastLine="1"/>
    </xf>
    <xf numFmtId="176" fontId="22" fillId="0" borderId="177" xfId="0" applyNumberFormat="1" applyFont="1" applyBorder="1" applyAlignment="1">
      <alignment vertical="center" wrapText="1" justifyLastLine="1"/>
    </xf>
    <xf numFmtId="176" fontId="22" fillId="0" borderId="15" xfId="0" applyNumberFormat="1" applyFont="1" applyBorder="1" applyAlignment="1">
      <alignment vertical="center" wrapText="1" justifyLastLine="1"/>
    </xf>
    <xf numFmtId="176" fontId="22" fillId="0" borderId="20" xfId="0" applyNumberFormat="1" applyFont="1" applyBorder="1" applyAlignment="1">
      <alignment vertical="center" wrapText="1" justifyLastLine="1"/>
    </xf>
    <xf numFmtId="176" fontId="22" fillId="0" borderId="178" xfId="0" applyNumberFormat="1" applyFont="1" applyBorder="1" applyAlignment="1">
      <alignment vertical="center" wrapText="1" justifyLastLine="1"/>
    </xf>
    <xf numFmtId="0" fontId="22" fillId="0" borderId="100" xfId="0" applyFont="1" applyFill="1" applyBorder="1" applyAlignment="1">
      <alignment horizontal="distributed" vertical="center" justifyLastLine="1"/>
    </xf>
    <xf numFmtId="0" fontId="22" fillId="0" borderId="0" xfId="0" applyFont="1" applyFill="1" applyAlignment="1">
      <alignment horizontal="distributed" vertical="center" justifyLastLine="1"/>
    </xf>
    <xf numFmtId="0" fontId="22" fillId="0" borderId="99" xfId="0" applyFont="1" applyFill="1" applyBorder="1" applyAlignment="1">
      <alignment horizontal="distributed" vertical="center" justifyLastLine="1"/>
    </xf>
    <xf numFmtId="176" fontId="22" fillId="0" borderId="91" xfId="0" applyNumberFormat="1" applyFont="1" applyBorder="1" applyAlignment="1">
      <alignment horizontal="center" vertical="center"/>
    </xf>
    <xf numFmtId="176" fontId="22" fillId="0" borderId="33" xfId="0" applyNumberFormat="1" applyFont="1" applyBorder="1" applyAlignment="1">
      <alignment horizontal="center" vertical="center"/>
    </xf>
    <xf numFmtId="176" fontId="22" fillId="0" borderId="33" xfId="0" applyNumberFormat="1" applyFont="1" applyBorder="1" applyAlignment="1">
      <alignment horizontal="distributed" vertical="center"/>
    </xf>
    <xf numFmtId="176" fontId="22" fillId="0" borderId="102" xfId="0" applyNumberFormat="1" applyFont="1" applyBorder="1" applyAlignment="1">
      <alignment horizontal="center" vertical="center"/>
    </xf>
    <xf numFmtId="176" fontId="22" fillId="0" borderId="12" xfId="0" applyNumberFormat="1" applyFont="1" applyBorder="1" applyAlignment="1">
      <alignment horizontal="center" vertical="center"/>
    </xf>
    <xf numFmtId="176" fontId="22" fillId="0" borderId="6" xfId="0" applyNumberFormat="1" applyFont="1" applyBorder="1" applyAlignment="1">
      <alignment horizontal="left" vertical="center"/>
    </xf>
    <xf numFmtId="176" fontId="22" fillId="0" borderId="186" xfId="0" applyNumberFormat="1" applyFont="1" applyFill="1" applyBorder="1" applyAlignment="1">
      <alignment horizontal="center" vertical="center"/>
    </xf>
    <xf numFmtId="176" fontId="22" fillId="0" borderId="219" xfId="0" applyNumberFormat="1" applyFont="1" applyFill="1" applyBorder="1" applyAlignment="1">
      <alignment horizontal="center" vertical="center"/>
    </xf>
    <xf numFmtId="176" fontId="22" fillId="0" borderId="73" xfId="0" applyNumberFormat="1" applyFont="1" applyBorder="1" applyAlignment="1">
      <alignment horizontal="center" vertical="center"/>
    </xf>
    <xf numFmtId="176" fontId="22" fillId="0" borderId="21" xfId="0" applyNumberFormat="1" applyFont="1" applyBorder="1" applyAlignment="1">
      <alignment horizontal="distributed" vertical="center"/>
    </xf>
    <xf numFmtId="205" fontId="22" fillId="0" borderId="21" xfId="0" applyNumberFormat="1" applyFont="1" applyFill="1" applyBorder="1" applyAlignment="1">
      <alignment vertical="center"/>
    </xf>
    <xf numFmtId="176" fontId="22" fillId="0" borderId="5" xfId="0" applyNumberFormat="1" applyFont="1" applyBorder="1" applyAlignment="1">
      <alignment horizontal="distributed" vertical="center"/>
    </xf>
    <xf numFmtId="176" fontId="22" fillId="0" borderId="6" xfId="0" applyNumberFormat="1" applyFont="1" applyBorder="1" applyAlignment="1">
      <alignment horizontal="distributed" vertical="center"/>
    </xf>
    <xf numFmtId="176" fontId="22" fillId="0" borderId="100" xfId="0" applyNumberFormat="1" applyFont="1" applyBorder="1" applyAlignment="1">
      <alignment horizontal="center" vertical="center"/>
    </xf>
    <xf numFmtId="176" fontId="22" fillId="0" borderId="173" xfId="0" applyNumberFormat="1" applyFont="1" applyBorder="1" applyAlignment="1">
      <alignment horizontal="center" vertical="center"/>
    </xf>
    <xf numFmtId="176" fontId="22" fillId="0" borderId="90" xfId="0" applyNumberFormat="1" applyFont="1" applyBorder="1" applyAlignment="1">
      <alignment horizontal="center" vertical="center"/>
    </xf>
    <xf numFmtId="176" fontId="22" fillId="0" borderId="103" xfId="0" applyNumberFormat="1" applyFont="1" applyBorder="1" applyAlignment="1">
      <alignment horizontal="center" vertical="center"/>
    </xf>
    <xf numFmtId="176" fontId="22" fillId="0" borderId="73" xfId="0" applyNumberFormat="1" applyFont="1" applyBorder="1" applyAlignment="1">
      <alignment horizontal="distributed" vertical="center" justifyLastLine="1"/>
    </xf>
    <xf numFmtId="0" fontId="22" fillId="0" borderId="21" xfId="0" applyNumberFormat="1" applyFont="1" applyBorder="1" applyAlignment="1">
      <alignment horizontal="distributed" vertical="center" justifyLastLine="1"/>
    </xf>
    <xf numFmtId="0" fontId="22" fillId="0" borderId="179" xfId="0" applyFont="1" applyBorder="1" applyAlignment="1">
      <alignment horizontal="distributed" vertical="center" justifyLastLine="1"/>
    </xf>
    <xf numFmtId="176" fontId="22" fillId="0" borderId="91" xfId="0" applyNumberFormat="1" applyFont="1" applyBorder="1" applyAlignment="1">
      <alignment horizontal="distributed" vertical="center" justifyLastLine="1"/>
    </xf>
    <xf numFmtId="0" fontId="22" fillId="0" borderId="33" xfId="0" applyFont="1" applyBorder="1" applyAlignment="1">
      <alignment horizontal="distributed" vertical="center" justifyLastLine="1"/>
    </xf>
    <xf numFmtId="0" fontId="22" fillId="0" borderId="102" xfId="0" applyFont="1" applyBorder="1" applyAlignment="1">
      <alignment horizontal="distributed" vertical="center" justifyLastLine="1"/>
    </xf>
    <xf numFmtId="176" fontId="22" fillId="0" borderId="19" xfId="0" applyNumberFormat="1" applyFont="1" applyBorder="1" applyAlignment="1">
      <alignment vertical="center" justifyLastLine="1"/>
    </xf>
    <xf numFmtId="176" fontId="22" fillId="0" borderId="176" xfId="0" applyNumberFormat="1" applyFont="1" applyBorder="1" applyAlignment="1">
      <alignment vertical="center" justifyLastLine="1"/>
    </xf>
    <xf numFmtId="176" fontId="22" fillId="0" borderId="15" xfId="0" applyNumberFormat="1" applyFont="1" applyBorder="1" applyAlignment="1">
      <alignment vertical="center" justifyLastLine="1"/>
    </xf>
    <xf numFmtId="176" fontId="22" fillId="0" borderId="20" xfId="0" applyNumberFormat="1" applyFont="1" applyBorder="1" applyAlignment="1">
      <alignment vertical="center" justifyLastLine="1"/>
    </xf>
    <xf numFmtId="176" fontId="22" fillId="0" borderId="178" xfId="0" applyNumberFormat="1" applyFont="1" applyBorder="1" applyAlignment="1">
      <alignment vertical="center" justifyLastLine="1"/>
    </xf>
    <xf numFmtId="176" fontId="22" fillId="0" borderId="80" xfId="0" applyNumberFormat="1" applyFont="1" applyBorder="1" applyAlignment="1">
      <alignment horizontal="center" vertical="center"/>
    </xf>
    <xf numFmtId="176" fontId="22" fillId="0" borderId="48" xfId="0" applyNumberFormat="1" applyFont="1" applyBorder="1" applyAlignment="1">
      <alignment horizontal="center" vertical="center"/>
    </xf>
    <xf numFmtId="176" fontId="22" fillId="0" borderId="100" xfId="0" applyNumberFormat="1" applyFont="1" applyBorder="1" applyAlignment="1">
      <alignment horizontal="distributed" vertical="center" justifyLastLine="1"/>
    </xf>
    <xf numFmtId="176" fontId="22" fillId="0" borderId="89" xfId="0" applyNumberFormat="1" applyFont="1" applyBorder="1" applyAlignment="1">
      <alignment horizontal="center" vertical="center"/>
    </xf>
    <xf numFmtId="176" fontId="22" fillId="0" borderId="24" xfId="0" applyNumberFormat="1" applyFont="1" applyBorder="1" applyAlignment="1">
      <alignment horizontal="left" vertical="center"/>
    </xf>
    <xf numFmtId="176" fontId="22" fillId="0" borderId="33" xfId="0" applyNumberFormat="1" applyFont="1" applyBorder="1" applyAlignment="1">
      <alignment horizontal="left" vertical="center"/>
    </xf>
    <xf numFmtId="0" fontId="22" fillId="0" borderId="100" xfId="0" applyFont="1" applyBorder="1" applyAlignment="1">
      <alignment horizontal="center" vertical="center" justifyLastLine="1"/>
    </xf>
    <xf numFmtId="0" fontId="22" fillId="0" borderId="173" xfId="0" applyFont="1" applyBorder="1" applyAlignment="1">
      <alignment horizontal="center" vertical="center" justifyLastLine="1"/>
    </xf>
    <xf numFmtId="176" fontId="22" fillId="0" borderId="103" xfId="0" applyNumberFormat="1" applyFont="1" applyBorder="1" applyAlignment="1">
      <alignment horizontal="distributed" vertical="center" justifyLastLine="1"/>
    </xf>
    <xf numFmtId="176" fontId="22" fillId="0" borderId="6" xfId="0" applyNumberFormat="1" applyFont="1" applyBorder="1" applyAlignment="1">
      <alignment horizontal="distributed" vertical="center" justifyLastLine="1"/>
    </xf>
    <xf numFmtId="176" fontId="22" fillId="0" borderId="173" xfId="0" applyNumberFormat="1" applyFont="1" applyBorder="1" applyAlignment="1">
      <alignment horizontal="distributed" vertical="center" justifyLastLine="1"/>
    </xf>
    <xf numFmtId="176" fontId="22" fillId="0" borderId="120" xfId="0" applyNumberFormat="1" applyFont="1" applyBorder="1" applyAlignment="1">
      <alignment horizontal="center" vertical="center"/>
    </xf>
    <xf numFmtId="176" fontId="22" fillId="0" borderId="123" xfId="0" applyNumberFormat="1" applyFont="1" applyBorder="1" applyAlignment="1">
      <alignment horizontal="center" vertical="center"/>
    </xf>
    <xf numFmtId="176" fontId="22" fillId="0" borderId="80" xfId="0" applyNumberFormat="1" applyFont="1" applyBorder="1" applyAlignment="1">
      <alignment horizontal="distributed" vertical="center" justifyLastLine="1"/>
    </xf>
    <xf numFmtId="176" fontId="22" fillId="0" borderId="122" xfId="0" applyNumberFormat="1" applyFont="1" applyBorder="1" applyAlignment="1">
      <alignment horizontal="distributed" vertical="center" justifyLastLine="1"/>
    </xf>
    <xf numFmtId="176" fontId="22" fillId="0" borderId="99" xfId="0" applyNumberFormat="1" applyFont="1" applyBorder="1" applyAlignment="1">
      <alignment horizontal="distributed" vertical="center" justifyLastLine="1"/>
    </xf>
    <xf numFmtId="176" fontId="22" fillId="0" borderId="50" xfId="0" applyNumberFormat="1" applyFont="1" applyBorder="1" applyAlignment="1">
      <alignment horizontal="distributed" vertical="center" justifyLastLine="1"/>
    </xf>
    <xf numFmtId="176" fontId="22" fillId="0" borderId="88" xfId="0" applyNumberFormat="1" applyFont="1" applyBorder="1" applyAlignment="1">
      <alignment horizontal="center" vertical="center"/>
    </xf>
    <xf numFmtId="176" fontId="22" fillId="0" borderId="122" xfId="0" applyNumberFormat="1" applyFont="1" applyBorder="1" applyAlignment="1">
      <alignment horizontal="center" vertical="center"/>
    </xf>
    <xf numFmtId="176" fontId="22" fillId="0" borderId="35" xfId="0" applyNumberFormat="1" applyFont="1" applyBorder="1" applyAlignment="1">
      <alignment horizontal="left" vertical="center"/>
    </xf>
    <xf numFmtId="176" fontId="22" fillId="0" borderId="8" xfId="0" applyNumberFormat="1" applyFont="1" applyBorder="1" applyAlignment="1">
      <alignment horizontal="left" vertical="center"/>
    </xf>
    <xf numFmtId="0" fontId="22" fillId="0" borderId="73" xfId="0" applyFont="1" applyFill="1" applyBorder="1" applyAlignment="1">
      <alignment horizontal="center" vertical="center" justifyLastLine="1"/>
    </xf>
    <xf numFmtId="0" fontId="22" fillId="0" borderId="21" xfId="0" applyFont="1" applyFill="1" applyBorder="1" applyAlignment="1">
      <alignment horizontal="center" vertical="center" justifyLastLine="1"/>
    </xf>
    <xf numFmtId="0" fontId="22" fillId="0" borderId="179" xfId="0" applyFont="1" applyFill="1" applyBorder="1" applyAlignment="1">
      <alignment horizontal="center" vertical="center" justifyLastLine="1"/>
    </xf>
    <xf numFmtId="0" fontId="22" fillId="0" borderId="87" xfId="0" applyFont="1" applyFill="1" applyBorder="1" applyAlignment="1">
      <alignment horizontal="center" vertical="center" justifyLastLine="1"/>
    </xf>
    <xf numFmtId="0" fontId="22" fillId="0" borderId="32" xfId="0" applyFont="1" applyFill="1" applyBorder="1" applyAlignment="1">
      <alignment horizontal="center" vertical="center" justifyLastLine="1"/>
    </xf>
    <xf numFmtId="0" fontId="22" fillId="0" borderId="101" xfId="0" applyFont="1" applyFill="1" applyBorder="1" applyAlignment="1">
      <alignment horizontal="center" vertical="center" justifyLastLine="1"/>
    </xf>
    <xf numFmtId="176" fontId="22" fillId="0" borderId="179" xfId="0" applyNumberFormat="1" applyFont="1" applyBorder="1" applyAlignment="1">
      <alignment horizontal="center" vertical="center"/>
    </xf>
    <xf numFmtId="176" fontId="22" fillId="0" borderId="30" xfId="0" applyNumberFormat="1" applyFont="1" applyFill="1" applyBorder="1" applyAlignment="1">
      <alignment horizontal="distributed" vertical="center" justifyLastLine="1"/>
    </xf>
    <xf numFmtId="176" fontId="22" fillId="0" borderId="101" xfId="0" applyNumberFormat="1" applyFont="1" applyFill="1" applyBorder="1" applyAlignment="1">
      <alignment horizontal="distributed" vertical="center" justifyLastLine="1"/>
    </xf>
    <xf numFmtId="176" fontId="22" fillId="0" borderId="88" xfId="0" applyNumberFormat="1" applyFont="1" applyFill="1" applyBorder="1" applyAlignment="1">
      <alignment horizontal="center" vertical="center" justifyLastLine="1"/>
    </xf>
    <xf numFmtId="176" fontId="22" fillId="0" borderId="80" xfId="0" applyNumberFormat="1" applyFont="1" applyFill="1" applyBorder="1" applyAlignment="1">
      <alignment horizontal="center" vertical="center" justifyLastLine="1"/>
    </xf>
    <xf numFmtId="176" fontId="22" fillId="0" borderId="122" xfId="0" applyNumberFormat="1" applyFont="1" applyFill="1" applyBorder="1" applyAlignment="1">
      <alignment horizontal="center" vertical="center" justifyLastLine="1"/>
    </xf>
    <xf numFmtId="176" fontId="22" fillId="0" borderId="120" xfId="0" applyNumberFormat="1" applyFont="1" applyFill="1" applyBorder="1" applyAlignment="1">
      <alignment horizontal="center" vertical="center" justifyLastLine="1"/>
    </xf>
    <xf numFmtId="176" fontId="22" fillId="0" borderId="48" xfId="0" applyNumberFormat="1" applyFont="1" applyFill="1" applyBorder="1" applyAlignment="1">
      <alignment horizontal="center" vertical="center" justifyLastLine="1"/>
    </xf>
    <xf numFmtId="176" fontId="22" fillId="0" borderId="123" xfId="0" applyNumberFormat="1" applyFont="1" applyFill="1" applyBorder="1" applyAlignment="1">
      <alignment horizontal="center" vertical="center" justifyLastLine="1"/>
    </xf>
    <xf numFmtId="195" fontId="22" fillId="0" borderId="87" xfId="0" applyNumberFormat="1" applyFont="1" applyFill="1" applyBorder="1" applyAlignment="1">
      <alignment horizontal="center" vertical="center"/>
    </xf>
    <xf numFmtId="195" fontId="22" fillId="0" borderId="32" xfId="0" applyNumberFormat="1" applyFont="1" applyFill="1" applyBorder="1" applyAlignment="1">
      <alignment horizontal="center" vertical="center"/>
    </xf>
    <xf numFmtId="176" fontId="22" fillId="0" borderId="88" xfId="0" applyNumberFormat="1" applyFont="1" applyFill="1" applyBorder="1" applyAlignment="1">
      <alignment horizontal="distributed" vertical="center" justifyLastLine="1"/>
    </xf>
    <xf numFmtId="0" fontId="22" fillId="0" borderId="80" xfId="0" applyFont="1" applyFill="1" applyBorder="1" applyAlignment="1">
      <alignment horizontal="distributed" vertical="center" justifyLastLine="1"/>
    </xf>
    <xf numFmtId="0" fontId="22" fillId="0" borderId="122" xfId="0" applyFont="1" applyFill="1" applyBorder="1" applyAlignment="1">
      <alignment horizontal="distributed" vertical="center" justifyLastLine="1"/>
    </xf>
    <xf numFmtId="176" fontId="22" fillId="0" borderId="0" xfId="0" applyNumberFormat="1" applyFont="1" applyBorder="1" applyAlignment="1">
      <alignment horizontal="distributed" vertical="center"/>
    </xf>
    <xf numFmtId="176" fontId="22" fillId="0" borderId="100" xfId="0" applyNumberFormat="1" applyFont="1" applyBorder="1" applyAlignment="1">
      <alignment horizontal="distributed" vertical="center"/>
    </xf>
    <xf numFmtId="176" fontId="22" fillId="0" borderId="173" xfId="0" applyNumberFormat="1" applyFont="1" applyBorder="1" applyAlignment="1">
      <alignment horizontal="distributed" vertical="center"/>
    </xf>
    <xf numFmtId="176" fontId="22" fillId="0" borderId="90" xfId="0" applyNumberFormat="1" applyFont="1" applyBorder="1" applyAlignment="1">
      <alignment horizontal="distributed" vertical="center"/>
    </xf>
    <xf numFmtId="176" fontId="22" fillId="0" borderId="103" xfId="0" applyNumberFormat="1" applyFont="1" applyBorder="1" applyAlignment="1">
      <alignment horizontal="distributed" vertical="center"/>
    </xf>
    <xf numFmtId="176" fontId="22" fillId="0" borderId="6" xfId="0" applyNumberFormat="1" applyFont="1" applyBorder="1" applyAlignment="1">
      <alignment horizontal="right" vertical="center"/>
    </xf>
    <xf numFmtId="176" fontId="22" fillId="0" borderId="91" xfId="0" applyNumberFormat="1" applyFont="1" applyBorder="1" applyAlignment="1">
      <alignment horizontal="right" vertical="center"/>
    </xf>
    <xf numFmtId="176" fontId="22" fillId="0" borderId="33" xfId="0" applyNumberFormat="1" applyFont="1" applyBorder="1" applyAlignment="1">
      <alignment horizontal="right" vertical="center"/>
    </xf>
    <xf numFmtId="176" fontId="22" fillId="0" borderId="7" xfId="0" applyNumberFormat="1" applyFont="1" applyBorder="1" applyAlignment="1">
      <alignment horizontal="distributed" vertical="center"/>
    </xf>
    <xf numFmtId="176" fontId="22" fillId="0" borderId="8" xfId="0" applyNumberFormat="1" applyFont="1" applyBorder="1" applyAlignment="1">
      <alignment horizontal="distributed" vertical="center"/>
    </xf>
    <xf numFmtId="176" fontId="22" fillId="0" borderId="7" xfId="0" applyNumberFormat="1" applyFont="1" applyBorder="1" applyAlignment="1">
      <alignment horizontal="distributed" vertical="center" justifyLastLine="1"/>
    </xf>
    <xf numFmtId="176" fontId="22" fillId="0" borderId="13" xfId="0" applyNumberFormat="1" applyFont="1" applyBorder="1" applyAlignment="1">
      <alignment horizontal="distributed" vertical="center" justifyLastLine="1"/>
    </xf>
    <xf numFmtId="176" fontId="22" fillId="0" borderId="8" xfId="0" applyNumberFormat="1" applyFont="1" applyBorder="1" applyAlignment="1">
      <alignment horizontal="distributed" vertical="center" justifyLastLine="1"/>
    </xf>
    <xf numFmtId="176" fontId="22" fillId="0" borderId="87" xfId="0" applyNumberFormat="1" applyFont="1" applyFill="1" applyBorder="1" applyAlignment="1">
      <alignment horizontal="right" vertical="center"/>
    </xf>
    <xf numFmtId="176" fontId="22" fillId="0" borderId="32" xfId="0" applyNumberFormat="1" applyFont="1" applyFill="1" applyBorder="1" applyAlignment="1">
      <alignment horizontal="right" vertical="center"/>
    </xf>
    <xf numFmtId="176" fontId="22" fillId="0" borderId="32" xfId="0" applyNumberFormat="1" applyFont="1" applyBorder="1" applyAlignment="1">
      <alignment horizontal="left" vertical="center"/>
    </xf>
    <xf numFmtId="176" fontId="22" fillId="0" borderId="101" xfId="0" applyNumberFormat="1" applyFont="1" applyFill="1" applyBorder="1" applyAlignment="1">
      <alignment horizontal="left" vertical="center"/>
    </xf>
    <xf numFmtId="176" fontId="22" fillId="0" borderId="91" xfId="0" applyNumberFormat="1" applyFont="1" applyFill="1" applyBorder="1" applyAlignment="1">
      <alignment horizontal="center" vertical="center" justifyLastLine="1"/>
    </xf>
    <xf numFmtId="176" fontId="22" fillId="0" borderId="33" xfId="0" applyNumberFormat="1" applyFont="1" applyFill="1" applyBorder="1" applyAlignment="1">
      <alignment horizontal="center" vertical="center" justifyLastLine="1"/>
    </xf>
    <xf numFmtId="176" fontId="22" fillId="0" borderId="102" xfId="0" applyNumberFormat="1" applyFont="1" applyFill="1" applyBorder="1" applyAlignment="1">
      <alignment horizontal="center" vertical="center" justifyLastLine="1"/>
    </xf>
    <xf numFmtId="176" fontId="22" fillId="0" borderId="16" xfId="0" applyNumberFormat="1" applyFont="1" applyBorder="1" applyAlignment="1">
      <alignment horizontal="center" vertical="center" justifyLastLine="1"/>
    </xf>
    <xf numFmtId="176" fontId="22" fillId="0" borderId="21" xfId="0" applyNumberFormat="1" applyFont="1" applyBorder="1" applyAlignment="1">
      <alignment horizontal="center" vertical="center" justifyLastLine="1"/>
    </xf>
    <xf numFmtId="176" fontId="22" fillId="0" borderId="179" xfId="0" applyNumberFormat="1" applyFont="1" applyBorder="1" applyAlignment="1">
      <alignment horizontal="center" vertical="center" justifyLastLine="1"/>
    </xf>
    <xf numFmtId="207" fontId="22" fillId="0" borderId="21" xfId="0" applyNumberFormat="1" applyFont="1" applyBorder="1" applyAlignment="1">
      <alignment horizontal="right" vertical="center"/>
    </xf>
    <xf numFmtId="176" fontId="22" fillId="0" borderId="4" xfId="0" applyNumberFormat="1" applyFont="1" applyBorder="1" applyAlignment="1">
      <alignment horizontal="distributed" vertical="center" justifyLastLine="1"/>
    </xf>
    <xf numFmtId="176" fontId="8" fillId="0" borderId="0" xfId="0" applyNumberFormat="1" applyFont="1" applyAlignment="1">
      <alignment horizontal="distributed" vertical="center"/>
    </xf>
    <xf numFmtId="176" fontId="8" fillId="0" borderId="0" xfId="0" applyNumberFormat="1" applyFont="1" applyFill="1" applyAlignment="1">
      <alignment horizontal="center" vertical="center"/>
    </xf>
    <xf numFmtId="206" fontId="8" fillId="0" borderId="0" xfId="0" quotePrefix="1" applyNumberFormat="1" applyFont="1" applyFill="1" applyAlignment="1">
      <alignment horizontal="center" vertical="center"/>
    </xf>
    <xf numFmtId="206" fontId="8" fillId="0" borderId="0" xfId="0" applyNumberFormat="1" applyFont="1" applyFill="1" applyAlignment="1">
      <alignment horizontal="center" vertical="center"/>
    </xf>
    <xf numFmtId="176" fontId="22" fillId="0" borderId="6" xfId="0" applyNumberFormat="1" applyFont="1" applyBorder="1" applyAlignment="1">
      <alignment horizontal="center" vertical="center" wrapText="1"/>
    </xf>
    <xf numFmtId="176" fontId="22" fillId="0" borderId="5" xfId="0" applyNumberFormat="1" applyFont="1" applyFill="1" applyBorder="1" applyAlignment="1">
      <alignment horizontal="center" vertical="center" wrapText="1" shrinkToFit="1"/>
    </xf>
    <xf numFmtId="176" fontId="22" fillId="0" borderId="6" xfId="0" applyNumberFormat="1" applyFont="1" applyFill="1" applyBorder="1" applyAlignment="1">
      <alignment horizontal="center" vertical="center" wrapText="1" shrinkToFit="1"/>
    </xf>
    <xf numFmtId="176" fontId="22" fillId="0" borderId="50" xfId="0" applyNumberFormat="1" applyFont="1" applyBorder="1" applyAlignment="1">
      <alignment horizontal="center" vertical="center"/>
    </xf>
    <xf numFmtId="176" fontId="22" fillId="0" borderId="80" xfId="0" applyNumberFormat="1" applyFont="1" applyBorder="1" applyAlignment="1">
      <alignment horizontal="distributed" vertical="center"/>
    </xf>
    <xf numFmtId="196" fontId="22" fillId="0" borderId="12" xfId="0" applyNumberFormat="1" applyFont="1" applyFill="1" applyBorder="1" applyAlignment="1">
      <alignment vertical="center"/>
    </xf>
    <xf numFmtId="176" fontId="22" fillId="0" borderId="12" xfId="0" applyNumberFormat="1" applyFont="1" applyBorder="1" applyAlignment="1">
      <alignment vertical="center"/>
    </xf>
    <xf numFmtId="205" fontId="22" fillId="0" borderId="12" xfId="0" applyNumberFormat="1" applyFont="1" applyFill="1" applyBorder="1" applyAlignment="1">
      <alignment horizontal="center" vertical="center" shrinkToFit="1"/>
    </xf>
    <xf numFmtId="176" fontId="22" fillId="0" borderId="10" xfId="0" applyNumberFormat="1" applyFont="1" applyFill="1" applyBorder="1" applyAlignment="1">
      <alignment horizontal="distributed" vertical="center" justifyLastLine="1"/>
    </xf>
    <xf numFmtId="0" fontId="22" fillId="0" borderId="12" xfId="0" applyFont="1" applyBorder="1" applyAlignment="1">
      <alignment horizontal="distributed" vertical="center" justifyLastLine="1"/>
    </xf>
    <xf numFmtId="176" fontId="22" fillId="0" borderId="12" xfId="0" applyNumberFormat="1" applyFont="1" applyFill="1" applyBorder="1" applyAlignment="1">
      <alignment horizontal="left" vertical="center" shrinkToFit="1"/>
    </xf>
    <xf numFmtId="0" fontId="22" fillId="0" borderId="29" xfId="0" applyFont="1" applyFill="1" applyBorder="1" applyAlignment="1">
      <alignment horizontal="distributed" vertical="center" justifyLastLine="1"/>
    </xf>
    <xf numFmtId="176" fontId="22" fillId="0" borderId="12" xfId="0" applyNumberFormat="1" applyFont="1" applyBorder="1" applyAlignment="1">
      <alignment horizontal="right" vertical="center"/>
    </xf>
    <xf numFmtId="176" fontId="22" fillId="0" borderId="3" xfId="0" applyNumberFormat="1" applyFont="1" applyFill="1" applyBorder="1" applyAlignment="1">
      <alignment horizontal="center" vertical="center" wrapText="1"/>
    </xf>
    <xf numFmtId="176" fontId="22" fillId="0" borderId="90" xfId="0" applyNumberFormat="1" applyFont="1" applyBorder="1" applyAlignment="1">
      <alignment horizontal="center" vertical="center" shrinkToFit="1"/>
    </xf>
    <xf numFmtId="176" fontId="22" fillId="0" borderId="31" xfId="0" applyNumberFormat="1" applyFont="1" applyBorder="1" applyAlignment="1">
      <alignment horizontal="center" vertical="center"/>
    </xf>
    <xf numFmtId="176" fontId="22" fillId="0" borderId="87" xfId="0" applyNumberFormat="1" applyFont="1" applyBorder="1" applyAlignment="1">
      <alignment horizontal="distributed" vertical="center" justifyLastLine="1"/>
    </xf>
    <xf numFmtId="0" fontId="22" fillId="0" borderId="32" xfId="0" applyFont="1" applyBorder="1" applyAlignment="1">
      <alignment horizontal="distributed" vertical="center" justifyLastLine="1"/>
    </xf>
    <xf numFmtId="0" fontId="22" fillId="0" borderId="101" xfId="0" applyFont="1" applyBorder="1" applyAlignment="1">
      <alignment horizontal="distributed" vertical="center" justifyLastLine="1"/>
    </xf>
    <xf numFmtId="176" fontId="22" fillId="0" borderId="102" xfId="0" applyNumberFormat="1" applyFont="1" applyFill="1" applyBorder="1" applyAlignment="1">
      <alignment vertical="center"/>
    </xf>
    <xf numFmtId="176" fontId="22" fillId="0" borderId="6" xfId="0" applyNumberFormat="1" applyFont="1" applyBorder="1" applyAlignment="1">
      <alignment vertical="center"/>
    </xf>
    <xf numFmtId="176" fontId="22" fillId="0" borderId="173" xfId="0" applyNumberFormat="1" applyFont="1" applyBorder="1" applyAlignment="1">
      <alignment vertical="center"/>
    </xf>
    <xf numFmtId="177" fontId="22" fillId="0" borderId="6" xfId="0" applyNumberFormat="1" applyFont="1" applyFill="1" applyBorder="1" applyAlignment="1">
      <alignment vertical="center"/>
    </xf>
    <xf numFmtId="177" fontId="22" fillId="0" borderId="173" xfId="0" applyNumberFormat="1" applyFont="1" applyFill="1" applyBorder="1" applyAlignment="1">
      <alignment vertical="center"/>
    </xf>
    <xf numFmtId="177" fontId="22" fillId="0" borderId="103" xfId="0" applyNumberFormat="1" applyFont="1" applyFill="1" applyBorder="1" applyAlignment="1">
      <alignment vertical="center"/>
    </xf>
    <xf numFmtId="176" fontId="22" fillId="0" borderId="32" xfId="0" applyNumberFormat="1" applyFont="1" applyBorder="1" applyAlignment="1">
      <alignment horizontal="center" vertical="center"/>
    </xf>
    <xf numFmtId="176" fontId="22" fillId="0" borderId="101" xfId="0" applyNumberFormat="1" applyFont="1" applyBorder="1" applyAlignment="1">
      <alignment vertical="center"/>
    </xf>
    <xf numFmtId="177" fontId="22" fillId="0" borderId="32" xfId="0" applyNumberFormat="1" applyFont="1" applyFill="1" applyBorder="1" applyAlignment="1">
      <alignment vertical="center"/>
    </xf>
    <xf numFmtId="177" fontId="22" fillId="0" borderId="101" xfId="0" applyNumberFormat="1" applyFont="1" applyFill="1" applyBorder="1" applyAlignment="1">
      <alignment vertical="center"/>
    </xf>
    <xf numFmtId="177" fontId="22" fillId="0" borderId="87" xfId="0" applyNumberFormat="1" applyFont="1" applyFill="1" applyBorder="1" applyAlignment="1">
      <alignment vertical="center"/>
    </xf>
    <xf numFmtId="176" fontId="22" fillId="0" borderId="179" xfId="0" applyNumberFormat="1" applyFont="1" applyBorder="1" applyAlignment="1">
      <alignment vertical="center"/>
    </xf>
    <xf numFmtId="176" fontId="22" fillId="0" borderId="73" xfId="0" quotePrefix="1" applyNumberFormat="1" applyFont="1" applyFill="1" applyBorder="1" applyAlignment="1">
      <alignment horizontal="center" vertical="center"/>
    </xf>
    <xf numFmtId="177" fontId="22" fillId="0" borderId="73" xfId="0" applyNumberFormat="1" applyFont="1" applyFill="1" applyBorder="1" applyAlignment="1">
      <alignment vertical="center"/>
    </xf>
    <xf numFmtId="177" fontId="22" fillId="0" borderId="179" xfId="0" applyNumberFormat="1" applyFont="1" applyFill="1" applyBorder="1" applyAlignment="1">
      <alignment vertical="center"/>
    </xf>
    <xf numFmtId="176" fontId="22" fillId="0" borderId="21" xfId="0" applyNumberFormat="1" applyFont="1" applyBorder="1" applyAlignment="1">
      <alignment horizontal="center" vertical="center" shrinkToFit="1"/>
    </xf>
    <xf numFmtId="176" fontId="22" fillId="0" borderId="4" xfId="0" applyNumberFormat="1" applyFont="1" applyBorder="1" applyAlignment="1">
      <alignment horizontal="center" vertical="center"/>
    </xf>
    <xf numFmtId="176" fontId="22" fillId="0" borderId="6" xfId="0" applyNumberFormat="1" applyFont="1" applyBorder="1" applyAlignment="1">
      <alignment horizontal="center" vertical="center"/>
    </xf>
    <xf numFmtId="176" fontId="22" fillId="0" borderId="89" xfId="0" applyNumberFormat="1" applyFont="1" applyBorder="1" applyAlignment="1">
      <alignment horizontal="center" vertical="center" justifyLastLine="1"/>
    </xf>
    <xf numFmtId="0" fontId="22" fillId="0" borderId="0" xfId="0" applyFont="1" applyBorder="1" applyAlignment="1">
      <alignment horizontal="center" vertical="center" justifyLastLine="1"/>
    </xf>
    <xf numFmtId="0" fontId="22" fillId="0" borderId="99" xfId="0" applyFont="1" applyBorder="1" applyAlignment="1">
      <alignment horizontal="center" vertical="center" justifyLastLine="1"/>
    </xf>
    <xf numFmtId="0" fontId="22" fillId="0" borderId="120" xfId="0" applyFont="1" applyBorder="1" applyAlignment="1">
      <alignment horizontal="distributed" vertical="center" justifyLastLine="1"/>
    </xf>
    <xf numFmtId="0" fontId="22" fillId="0" borderId="48" xfId="0" applyFont="1" applyBorder="1" applyAlignment="1">
      <alignment horizontal="distributed" vertical="center" justifyLastLine="1"/>
    </xf>
    <xf numFmtId="0" fontId="22" fillId="0" borderId="123" xfId="0" applyFont="1" applyBorder="1" applyAlignment="1">
      <alignment horizontal="distributed" vertical="center" justifyLastLine="1"/>
    </xf>
    <xf numFmtId="176" fontId="22" fillId="0" borderId="88" xfId="0" applyNumberFormat="1" applyFont="1" applyBorder="1" applyAlignment="1">
      <alignment horizontal="center" vertical="center" wrapText="1"/>
    </xf>
    <xf numFmtId="176" fontId="22" fillId="0" borderId="80" xfId="0" applyNumberFormat="1" applyFont="1" applyBorder="1" applyAlignment="1">
      <alignment horizontal="center" vertical="center" wrapText="1"/>
    </xf>
    <xf numFmtId="176" fontId="22" fillId="0" borderId="122" xfId="0" applyNumberFormat="1" applyFont="1" applyBorder="1" applyAlignment="1">
      <alignment horizontal="center" vertical="center" wrapText="1"/>
    </xf>
    <xf numFmtId="176" fontId="22" fillId="0" borderId="103" xfId="0" applyNumberFormat="1" applyFont="1" applyBorder="1" applyAlignment="1">
      <alignment horizontal="center" vertical="center" wrapText="1"/>
    </xf>
    <xf numFmtId="176" fontId="22" fillId="0" borderId="173" xfId="0" applyNumberFormat="1" applyFont="1" applyBorder="1" applyAlignment="1">
      <alignment horizontal="center" vertical="center" wrapText="1"/>
    </xf>
    <xf numFmtId="176" fontId="65" fillId="0" borderId="6" xfId="0" applyNumberFormat="1" applyFont="1" applyBorder="1" applyAlignment="1">
      <alignment horizontal="left" vertical="center"/>
    </xf>
    <xf numFmtId="176" fontId="22" fillId="0" borderId="203" xfId="0" applyNumberFormat="1" applyFont="1" applyBorder="1" applyAlignment="1">
      <alignment horizontal="center" vertical="center"/>
    </xf>
    <xf numFmtId="176" fontId="22" fillId="0" borderId="203" xfId="0" applyNumberFormat="1" applyFont="1" applyBorder="1" applyAlignment="1">
      <alignment horizontal="left" vertical="center"/>
    </xf>
    <xf numFmtId="176" fontId="22" fillId="0" borderId="214" xfId="0" applyNumberFormat="1" applyFont="1" applyBorder="1" applyAlignment="1">
      <alignment horizontal="left" vertical="center"/>
    </xf>
    <xf numFmtId="176" fontId="22" fillId="0" borderId="132" xfId="0" applyNumberFormat="1" applyFont="1" applyFill="1" applyBorder="1" applyAlignment="1">
      <alignment horizontal="center" vertical="center"/>
    </xf>
    <xf numFmtId="38" fontId="22" fillId="0" borderId="21" xfId="4" applyFont="1" applyFill="1" applyBorder="1" applyAlignment="1">
      <alignment horizontal="center" vertical="center"/>
    </xf>
    <xf numFmtId="176" fontId="22" fillId="0" borderId="21" xfId="0" applyNumberFormat="1" applyFont="1" applyFill="1" applyBorder="1" applyAlignment="1">
      <alignment horizontal="left" vertical="center" wrapText="1"/>
    </xf>
    <xf numFmtId="176" fontId="22" fillId="0" borderId="103" xfId="0" applyNumberFormat="1" applyFont="1" applyBorder="1" applyAlignment="1">
      <alignment horizontal="left" vertical="center"/>
    </xf>
    <xf numFmtId="176" fontId="22" fillId="0" borderId="91" xfId="0" applyNumberFormat="1" applyFont="1" applyBorder="1" applyAlignment="1">
      <alignment horizontal="left" vertical="center"/>
    </xf>
    <xf numFmtId="176" fontId="22" fillId="0" borderId="32" xfId="0" applyNumberFormat="1" applyFont="1" applyBorder="1" applyAlignment="1">
      <alignment horizontal="distributed" vertical="center"/>
    </xf>
    <xf numFmtId="176" fontId="22" fillId="0" borderId="14" xfId="0" applyNumberFormat="1" applyFont="1" applyBorder="1" applyAlignment="1">
      <alignment vertical="center"/>
    </xf>
    <xf numFmtId="176" fontId="22" fillId="0" borderId="185" xfId="0" applyNumberFormat="1" applyFont="1" applyBorder="1" applyAlignment="1">
      <alignment vertical="center"/>
    </xf>
    <xf numFmtId="176" fontId="22" fillId="0" borderId="188" xfId="0" applyNumberFormat="1" applyFont="1" applyBorder="1" applyAlignment="1">
      <alignment vertical="center"/>
    </xf>
    <xf numFmtId="176" fontId="22" fillId="0" borderId="189" xfId="0" applyNumberFormat="1" applyFont="1" applyBorder="1" applyAlignment="1">
      <alignment vertical="center"/>
    </xf>
    <xf numFmtId="176" fontId="22" fillId="0" borderId="92" xfId="0" applyNumberFormat="1" applyFont="1" applyBorder="1" applyAlignment="1">
      <alignment horizontal="right" vertical="center"/>
    </xf>
    <xf numFmtId="176" fontId="22" fillId="0" borderId="92" xfId="0" applyNumberFormat="1" applyFont="1" applyBorder="1" applyAlignment="1">
      <alignment horizontal="left" vertical="center"/>
    </xf>
    <xf numFmtId="176" fontId="22" fillId="0" borderId="12" xfId="0" applyNumberFormat="1" applyFont="1" applyBorder="1" applyAlignment="1">
      <alignment horizontal="left" vertical="center"/>
    </xf>
    <xf numFmtId="176" fontId="22" fillId="0" borderId="29" xfId="0" applyNumberFormat="1" applyFont="1" applyBorder="1" applyAlignment="1">
      <alignment horizontal="left" vertical="center"/>
    </xf>
    <xf numFmtId="176" fontId="22" fillId="0" borderId="16" xfId="0" applyNumberFormat="1" applyFont="1" applyFill="1" applyBorder="1" applyAlignment="1">
      <alignment horizontal="distributed" vertical="center" justifyLastLine="1"/>
    </xf>
    <xf numFmtId="176" fontId="22" fillId="0" borderId="179" xfId="0" applyNumberFormat="1" applyFont="1" applyFill="1" applyBorder="1" applyAlignment="1">
      <alignment horizontal="distributed" vertical="center" justifyLastLine="1"/>
    </xf>
    <xf numFmtId="215" fontId="22" fillId="0" borderId="73" xfId="0" applyNumberFormat="1" applyFont="1" applyFill="1" applyBorder="1" applyAlignment="1">
      <alignment horizontal="right" vertical="center"/>
    </xf>
    <xf numFmtId="215" fontId="22" fillId="0" borderId="21" xfId="0" applyNumberFormat="1" applyFont="1" applyFill="1" applyBorder="1" applyAlignment="1">
      <alignment horizontal="right" vertical="center"/>
    </xf>
    <xf numFmtId="177" fontId="22" fillId="0" borderId="73" xfId="0" applyNumberFormat="1" applyFont="1" applyFill="1" applyBorder="1" applyAlignment="1">
      <alignment horizontal="right" vertical="center"/>
    </xf>
    <xf numFmtId="177" fontId="22" fillId="0" borderId="21" xfId="0" applyNumberFormat="1" applyFont="1" applyBorder="1" applyAlignment="1">
      <alignment horizontal="right" vertical="center"/>
    </xf>
    <xf numFmtId="176" fontId="22" fillId="0" borderId="73" xfId="0" applyNumberFormat="1" applyFont="1" applyFill="1" applyBorder="1" applyAlignment="1">
      <alignment horizontal="distributed" vertical="center" justifyLastLine="1"/>
    </xf>
    <xf numFmtId="0" fontId="22" fillId="0" borderId="21" xfId="0" applyNumberFormat="1" applyFont="1" applyFill="1" applyBorder="1" applyAlignment="1">
      <alignment horizontal="distributed" vertical="center" justifyLastLine="1"/>
    </xf>
    <xf numFmtId="0" fontId="22" fillId="0" borderId="179" xfId="0" applyFont="1" applyFill="1" applyBorder="1" applyAlignment="1">
      <alignment horizontal="distributed" vertical="center" justifyLastLine="1"/>
    </xf>
    <xf numFmtId="176" fontId="22" fillId="0" borderId="31" xfId="0" applyNumberFormat="1" applyFont="1" applyFill="1" applyBorder="1" applyAlignment="1">
      <alignment horizontal="distributed" vertical="center" justifyLastLine="1"/>
    </xf>
    <xf numFmtId="195" fontId="22" fillId="0" borderId="91" xfId="0" applyNumberFormat="1" applyFont="1" applyFill="1" applyBorder="1" applyAlignment="1">
      <alignment horizontal="center" vertical="center"/>
    </xf>
    <xf numFmtId="195" fontId="22" fillId="0" borderId="33" xfId="0" applyNumberFormat="1" applyFont="1" applyFill="1" applyBorder="1" applyAlignment="1">
      <alignment horizontal="center" vertical="center"/>
    </xf>
    <xf numFmtId="193" fontId="22" fillId="0" borderId="33" xfId="0" applyNumberFormat="1" applyFont="1" applyFill="1" applyBorder="1" applyAlignment="1">
      <alignment horizontal="center" vertical="center"/>
    </xf>
    <xf numFmtId="193" fontId="22" fillId="0" borderId="102" xfId="0" applyNumberFormat="1" applyFont="1" applyFill="1" applyBorder="1" applyAlignment="1">
      <alignment horizontal="center" vertical="center"/>
    </xf>
    <xf numFmtId="0" fontId="22" fillId="0" borderId="91" xfId="0" applyFont="1" applyFill="1" applyBorder="1" applyAlignment="1">
      <alignment horizontal="center" vertical="center" justifyLastLine="1"/>
    </xf>
    <xf numFmtId="0" fontId="22" fillId="0" borderId="33" xfId="0" applyFont="1" applyFill="1" applyBorder="1" applyAlignment="1">
      <alignment horizontal="center" vertical="center" justifyLastLine="1"/>
    </xf>
    <xf numFmtId="0" fontId="22" fillId="0" borderId="102" xfId="0" applyFont="1" applyFill="1" applyBorder="1" applyAlignment="1">
      <alignment horizontal="center" vertical="center" justifyLastLine="1"/>
    </xf>
    <xf numFmtId="176" fontId="22" fillId="0" borderId="179" xfId="0" applyNumberFormat="1" applyFont="1" applyFill="1" applyBorder="1" applyAlignment="1">
      <alignment horizontal="left" vertical="center" shrinkToFit="1"/>
    </xf>
    <xf numFmtId="211" fontId="22" fillId="0" borderId="87" xfId="0" applyNumberFormat="1" applyFont="1" applyFill="1" applyBorder="1" applyAlignment="1">
      <alignment horizontal="right" vertical="center"/>
    </xf>
    <xf numFmtId="211" fontId="22" fillId="0" borderId="32" xfId="0" applyNumberFormat="1" applyFont="1" applyFill="1" applyBorder="1" applyAlignment="1">
      <alignment horizontal="right" vertical="center"/>
    </xf>
    <xf numFmtId="216" fontId="22" fillId="0" borderId="32" xfId="0" applyNumberFormat="1" applyFont="1" applyFill="1" applyBorder="1" applyAlignment="1">
      <alignment horizontal="right" vertical="center"/>
    </xf>
    <xf numFmtId="211" fontId="22" fillId="0" borderId="32" xfId="0" applyNumberFormat="1" applyFont="1" applyFill="1" applyBorder="1" applyAlignment="1">
      <alignment horizontal="center" vertical="center"/>
    </xf>
    <xf numFmtId="217" fontId="22" fillId="0" borderId="87" xfId="0" applyNumberFormat="1" applyFont="1" applyFill="1" applyBorder="1" applyAlignment="1">
      <alignment horizontal="right" vertical="center"/>
    </xf>
    <xf numFmtId="217" fontId="22" fillId="0" borderId="32" xfId="0" applyNumberFormat="1" applyFont="1" applyFill="1" applyBorder="1" applyAlignment="1">
      <alignment horizontal="right" vertical="center"/>
    </xf>
    <xf numFmtId="176" fontId="22" fillId="0" borderId="14" xfId="0" applyNumberFormat="1" applyFont="1" applyFill="1" applyBorder="1" applyAlignment="1">
      <alignment vertical="center" wrapText="1" justifyLastLine="1"/>
    </xf>
    <xf numFmtId="176" fontId="22" fillId="0" borderId="19" xfId="0" applyNumberFormat="1" applyFont="1" applyFill="1" applyBorder="1" applyAlignment="1">
      <alignment vertical="center" wrapText="1" justifyLastLine="1"/>
    </xf>
    <xf numFmtId="176" fontId="22" fillId="0" borderId="176" xfId="0" applyNumberFormat="1" applyFont="1" applyFill="1" applyBorder="1" applyAlignment="1">
      <alignment vertical="center" wrapText="1" justifyLastLine="1"/>
    </xf>
    <xf numFmtId="176" fontId="22" fillId="0" borderId="40" xfId="0" applyNumberFormat="1" applyFont="1" applyFill="1" applyBorder="1" applyAlignment="1">
      <alignment vertical="center" wrapText="1" justifyLastLine="1"/>
    </xf>
    <xf numFmtId="176" fontId="22" fillId="0" borderId="43" xfId="0" applyNumberFormat="1" applyFont="1" applyFill="1" applyBorder="1" applyAlignment="1">
      <alignment vertical="center" wrapText="1" justifyLastLine="1"/>
    </xf>
    <xf numFmtId="176" fontId="22" fillId="0" borderId="177" xfId="0" applyNumberFormat="1" applyFont="1" applyFill="1" applyBorder="1" applyAlignment="1">
      <alignment vertical="center" wrapText="1" justifyLastLine="1"/>
    </xf>
    <xf numFmtId="176" fontId="22" fillId="0" borderId="15" xfId="0" applyNumberFormat="1" applyFont="1" applyFill="1" applyBorder="1" applyAlignment="1">
      <alignment vertical="center" wrapText="1" justifyLastLine="1"/>
    </xf>
    <xf numFmtId="176" fontId="22" fillId="0" borderId="20" xfId="0" applyNumberFormat="1" applyFont="1" applyFill="1" applyBorder="1" applyAlignment="1">
      <alignment vertical="center" wrapText="1" justifyLastLine="1"/>
    </xf>
    <xf numFmtId="176" fontId="22" fillId="0" borderId="178" xfId="0" applyNumberFormat="1" applyFont="1" applyFill="1" applyBorder="1" applyAlignment="1">
      <alignment vertical="center" wrapText="1" justifyLastLine="1"/>
    </xf>
    <xf numFmtId="176" fontId="22" fillId="0" borderId="90" xfId="0" applyNumberFormat="1" applyFont="1" applyFill="1" applyBorder="1" applyAlignment="1">
      <alignment horizontal="distributed" vertical="center" justifyLastLine="1"/>
    </xf>
    <xf numFmtId="0" fontId="22" fillId="0" borderId="89" xfId="0" applyFont="1" applyFill="1" applyBorder="1" applyAlignment="1">
      <alignment horizontal="distributed" vertical="center" justifyLastLine="1"/>
    </xf>
    <xf numFmtId="176" fontId="22" fillId="0" borderId="90" xfId="0" applyNumberFormat="1" applyFont="1" applyFill="1" applyBorder="1" applyAlignment="1">
      <alignment horizontal="center" vertical="center" justifyLastLine="1"/>
    </xf>
    <xf numFmtId="176" fontId="22" fillId="0" borderId="5" xfId="0" applyNumberFormat="1" applyFont="1" applyFill="1" applyBorder="1" applyAlignment="1">
      <alignment horizontal="center" vertical="center" justifyLastLine="1"/>
    </xf>
    <xf numFmtId="176" fontId="22" fillId="0" borderId="100" xfId="0" applyNumberFormat="1" applyFont="1" applyFill="1" applyBorder="1" applyAlignment="1">
      <alignment horizontal="center" vertical="center" justifyLastLine="1"/>
    </xf>
    <xf numFmtId="195" fontId="22" fillId="0" borderId="73" xfId="0" applyNumberFormat="1" applyFont="1" applyFill="1" applyBorder="1" applyAlignment="1">
      <alignment horizontal="center" vertical="center"/>
    </xf>
    <xf numFmtId="195" fontId="22" fillId="0" borderId="21" xfId="0" applyNumberFormat="1" applyFont="1" applyFill="1" applyBorder="1" applyAlignment="1">
      <alignment horizontal="center" vertical="center"/>
    </xf>
    <xf numFmtId="193" fontId="22" fillId="0" borderId="21" xfId="0" applyNumberFormat="1" applyFont="1" applyFill="1" applyBorder="1" applyAlignment="1">
      <alignment horizontal="center" vertical="center"/>
    </xf>
    <xf numFmtId="193" fontId="22" fillId="0" borderId="179" xfId="0" applyNumberFormat="1" applyFont="1" applyFill="1" applyBorder="1" applyAlignment="1">
      <alignment horizontal="center" vertical="center"/>
    </xf>
    <xf numFmtId="176" fontId="22" fillId="0" borderId="7" xfId="0" applyNumberFormat="1" applyFont="1" applyBorder="1" applyAlignment="1">
      <alignment horizontal="center" vertical="center" justifyLastLine="1"/>
    </xf>
    <xf numFmtId="176" fontId="22" fillId="0" borderId="0" xfId="0" applyNumberFormat="1" applyFont="1" applyBorder="1" applyAlignment="1">
      <alignment horizontal="center" vertical="center" justifyLastLine="1"/>
    </xf>
    <xf numFmtId="176" fontId="22" fillId="0" borderId="13" xfId="0" applyNumberFormat="1" applyFont="1" applyBorder="1" applyAlignment="1">
      <alignment horizontal="center" vertical="center" justifyLastLine="1"/>
    </xf>
    <xf numFmtId="176" fontId="22" fillId="0" borderId="8" xfId="0" applyNumberFormat="1" applyFont="1" applyBorder="1" applyAlignment="1">
      <alignment horizontal="center" vertical="center" justifyLastLine="1"/>
    </xf>
    <xf numFmtId="176" fontId="22" fillId="0" borderId="101" xfId="0" applyNumberFormat="1" applyFont="1" applyBorder="1" applyAlignment="1">
      <alignment horizontal="right" vertical="center"/>
    </xf>
    <xf numFmtId="196" fontId="22" fillId="0" borderId="73" xfId="0" applyNumberFormat="1" applyFont="1" applyBorder="1" applyAlignment="1">
      <alignment horizontal="right" vertical="center"/>
    </xf>
    <xf numFmtId="177" fontId="22" fillId="0" borderId="73" xfId="0" applyNumberFormat="1" applyFont="1" applyBorder="1" applyAlignment="1">
      <alignment horizontal="center" vertical="center"/>
    </xf>
    <xf numFmtId="177" fontId="22" fillId="0" borderId="179" xfId="0" applyNumberFormat="1" applyFont="1" applyBorder="1" applyAlignment="1">
      <alignment horizontal="center" vertical="center"/>
    </xf>
    <xf numFmtId="177" fontId="22" fillId="0" borderId="21" xfId="0" applyNumberFormat="1" applyFont="1" applyBorder="1" applyAlignment="1">
      <alignment horizontal="center" vertical="center" shrinkToFit="1"/>
    </xf>
    <xf numFmtId="176" fontId="22" fillId="0" borderId="102" xfId="0" applyNumberFormat="1" applyFont="1" applyBorder="1" applyAlignment="1">
      <alignment horizontal="left" vertical="center"/>
    </xf>
    <xf numFmtId="176" fontId="22" fillId="0" borderId="6" xfId="0" applyNumberFormat="1" applyFont="1" applyBorder="1" applyAlignment="1">
      <alignment horizontal="center" vertical="center" shrinkToFit="1"/>
    </xf>
    <xf numFmtId="176" fontId="22" fillId="0" borderId="21" xfId="0" applyNumberFormat="1" applyFont="1" applyFill="1" applyBorder="1" applyAlignment="1">
      <alignment horizontal="right" vertical="center" wrapText="1"/>
    </xf>
    <xf numFmtId="205" fontId="22" fillId="0" borderId="21" xfId="0" applyNumberFormat="1" applyFont="1" applyFill="1" applyBorder="1" applyAlignment="1">
      <alignment horizontal="right" vertical="center" wrapText="1"/>
    </xf>
    <xf numFmtId="205" fontId="22" fillId="0" borderId="21" xfId="0" applyNumberFormat="1" applyFont="1" applyFill="1" applyBorder="1" applyAlignment="1">
      <alignment horizontal="right" vertical="center"/>
    </xf>
    <xf numFmtId="177" fontId="22" fillId="0" borderId="73" xfId="0" applyNumberFormat="1" applyFont="1" applyBorder="1" applyAlignment="1">
      <alignment horizontal="right" vertical="center" wrapText="1"/>
    </xf>
    <xf numFmtId="176" fontId="22" fillId="0" borderId="21" xfId="0" quotePrefix="1" applyNumberFormat="1" applyFont="1" applyBorder="1" applyAlignment="1">
      <alignment horizontal="center" vertical="center"/>
    </xf>
    <xf numFmtId="176" fontId="22" fillId="0" borderId="179" xfId="0" quotePrefix="1" applyNumberFormat="1" applyFont="1" applyBorder="1" applyAlignment="1">
      <alignment horizontal="center" vertical="center"/>
    </xf>
    <xf numFmtId="176" fontId="22" fillId="0" borderId="87" xfId="0" applyNumberFormat="1" applyFont="1" applyBorder="1" applyAlignment="1">
      <alignment horizontal="center" vertical="center" shrinkToFit="1"/>
    </xf>
    <xf numFmtId="176" fontId="22" fillId="0" borderId="32" xfId="0" applyNumberFormat="1" applyFont="1" applyBorder="1" applyAlignment="1">
      <alignment horizontal="center" vertical="center" shrinkToFit="1"/>
    </xf>
    <xf numFmtId="176" fontId="22" fillId="0" borderId="101" xfId="0" applyNumberFormat="1" applyFont="1" applyBorder="1" applyAlignment="1">
      <alignment horizontal="center" vertical="center" shrinkToFit="1"/>
    </xf>
    <xf numFmtId="176" fontId="22" fillId="0" borderId="48" xfId="0" applyNumberFormat="1" applyFont="1" applyBorder="1" applyAlignment="1">
      <alignment horizontal="distributed" vertical="center"/>
    </xf>
    <xf numFmtId="196" fontId="22" fillId="0" borderId="33" xfId="0" applyNumberFormat="1" applyFont="1" applyFill="1" applyBorder="1" applyAlignment="1">
      <alignment horizontal="right" vertical="center"/>
    </xf>
    <xf numFmtId="205" fontId="22" fillId="0" borderId="33" xfId="0" applyNumberFormat="1" applyFont="1" applyFill="1" applyBorder="1" applyAlignment="1">
      <alignment horizontal="center" vertical="center" shrinkToFit="1"/>
    </xf>
    <xf numFmtId="214" fontId="22" fillId="0" borderId="33" xfId="0" applyNumberFormat="1" applyFont="1" applyFill="1" applyBorder="1" applyAlignment="1">
      <alignment horizontal="center" vertical="center"/>
    </xf>
    <xf numFmtId="214" fontId="22" fillId="0" borderId="33" xfId="0" applyNumberFormat="1" applyFont="1" applyFill="1" applyBorder="1" applyAlignment="1">
      <alignment horizontal="right" vertical="center"/>
    </xf>
    <xf numFmtId="176" fontId="70" fillId="0" borderId="91" xfId="0" applyNumberFormat="1" applyFont="1" applyFill="1" applyBorder="1" applyAlignment="1">
      <alignment horizontal="left" vertical="center"/>
    </xf>
    <xf numFmtId="176" fontId="22" fillId="0" borderId="16" xfId="0" applyNumberFormat="1" applyFont="1" applyBorder="1" applyAlignment="1">
      <alignment horizontal="center" vertical="center"/>
    </xf>
    <xf numFmtId="176" fontId="22" fillId="0" borderId="90" xfId="0" applyNumberFormat="1" applyFont="1" applyFill="1" applyBorder="1" applyAlignment="1">
      <alignment horizontal="right" vertical="center"/>
    </xf>
    <xf numFmtId="196" fontId="22" fillId="0" borderId="21" xfId="0" applyNumberFormat="1" applyFont="1" applyFill="1" applyBorder="1" applyAlignment="1">
      <alignment horizontal="center" vertical="center" shrinkToFit="1"/>
    </xf>
    <xf numFmtId="214" fontId="22" fillId="0" borderId="21" xfId="0" applyNumberFormat="1" applyFont="1" applyFill="1" applyBorder="1" applyAlignment="1">
      <alignment horizontal="center" vertical="center"/>
    </xf>
    <xf numFmtId="214" fontId="22" fillId="0" borderId="21" xfId="0" applyNumberFormat="1" applyFont="1" applyFill="1" applyBorder="1" applyAlignment="1">
      <alignment horizontal="right" vertical="center"/>
    </xf>
    <xf numFmtId="205" fontId="22" fillId="0" borderId="6" xfId="0" applyNumberFormat="1" applyFont="1" applyFill="1" applyBorder="1" applyAlignment="1">
      <alignment horizontal="right" vertical="center"/>
    </xf>
    <xf numFmtId="214" fontId="22" fillId="0" borderId="6" xfId="0" applyNumberFormat="1" applyFont="1" applyFill="1" applyBorder="1" applyAlignment="1">
      <alignment horizontal="right" vertical="center"/>
    </xf>
    <xf numFmtId="177" fontId="22" fillId="0" borderId="6" xfId="0" applyNumberFormat="1" applyFont="1" applyFill="1" applyBorder="1" applyAlignment="1">
      <alignment horizontal="right" vertical="center"/>
    </xf>
    <xf numFmtId="214" fontId="22" fillId="0" borderId="6" xfId="0" applyNumberFormat="1" applyFont="1" applyFill="1" applyBorder="1" applyAlignment="1">
      <alignment horizontal="center" vertical="center"/>
    </xf>
    <xf numFmtId="176" fontId="70" fillId="0" borderId="103" xfId="0" applyNumberFormat="1" applyFont="1" applyFill="1" applyBorder="1" applyAlignment="1">
      <alignment horizontal="left" vertical="center"/>
    </xf>
    <xf numFmtId="176" fontId="22" fillId="0" borderId="186" xfId="0" applyNumberFormat="1" applyFont="1" applyBorder="1" applyAlignment="1">
      <alignment horizontal="center" vertical="center"/>
    </xf>
    <xf numFmtId="176" fontId="22" fillId="0" borderId="186" xfId="0" applyNumberFormat="1" applyFont="1" applyBorder="1" applyAlignment="1">
      <alignment horizontal="left" vertical="center"/>
    </xf>
    <xf numFmtId="176" fontId="22" fillId="0" borderId="218" xfId="0" applyNumberFormat="1" applyFont="1" applyBorder="1" applyAlignment="1">
      <alignment horizontal="left" vertical="center"/>
    </xf>
    <xf numFmtId="176" fontId="22" fillId="0" borderId="5" xfId="0" applyNumberFormat="1" applyFont="1" applyBorder="1" applyAlignment="1">
      <alignment horizontal="right" vertical="center" shrinkToFit="1"/>
    </xf>
    <xf numFmtId="176" fontId="22" fillId="0" borderId="5" xfId="0" applyNumberFormat="1" applyFont="1" applyBorder="1" applyAlignment="1">
      <alignment horizontal="left" vertical="center" shrinkToFit="1"/>
    </xf>
    <xf numFmtId="176" fontId="22" fillId="0" borderId="12" xfId="0" applyNumberFormat="1" applyFont="1" applyBorder="1" applyAlignment="1">
      <alignment horizontal="distributed" vertical="center"/>
    </xf>
    <xf numFmtId="176" fontId="22" fillId="0" borderId="5" xfId="0" applyNumberFormat="1" applyFont="1" applyBorder="1" applyAlignment="1">
      <alignment horizontal="left" vertical="center"/>
    </xf>
    <xf numFmtId="176" fontId="5" fillId="0" borderId="7" xfId="0" applyNumberFormat="1" applyFont="1" applyFill="1" applyBorder="1" applyAlignment="1">
      <alignment horizontal="center" vertical="center"/>
    </xf>
    <xf numFmtId="176" fontId="5" fillId="0" borderId="13" xfId="0" applyNumberFormat="1" applyFont="1" applyFill="1" applyBorder="1" applyAlignment="1">
      <alignment horizontal="center" vertical="center"/>
    </xf>
    <xf numFmtId="176" fontId="5" fillId="0" borderId="8" xfId="0" applyNumberFormat="1" applyFont="1" applyFill="1" applyBorder="1" applyAlignment="1">
      <alignment horizontal="center" vertical="center"/>
    </xf>
    <xf numFmtId="176" fontId="3" fillId="0" borderId="3" xfId="0" applyNumberFormat="1" applyFont="1" applyFill="1" applyBorder="1" applyAlignment="1">
      <alignment horizontal="center" vertical="center" wrapText="1" justifyLastLine="1"/>
    </xf>
    <xf numFmtId="176" fontId="3" fillId="0" borderId="5" xfId="0" applyNumberFormat="1" applyFont="1" applyBorder="1" applyAlignment="1">
      <alignment horizontal="center" vertical="center" justifyLastLine="1"/>
    </xf>
    <xf numFmtId="176" fontId="3" fillId="0" borderId="11" xfId="0" applyNumberFormat="1" applyFont="1" applyFill="1" applyBorder="1" applyAlignment="1">
      <alignment horizontal="center" vertical="center" justifyLastLine="1"/>
    </xf>
    <xf numFmtId="176" fontId="3" fillId="0" borderId="0" xfId="0" applyNumberFormat="1" applyFont="1" applyBorder="1" applyAlignment="1">
      <alignment horizontal="center" vertical="center" justifyLastLine="1"/>
    </xf>
    <xf numFmtId="176" fontId="3" fillId="0" borderId="4" xfId="0" applyNumberFormat="1" applyFont="1" applyFill="1" applyBorder="1" applyAlignment="1">
      <alignment horizontal="center" vertical="center" justifyLastLine="1"/>
    </xf>
    <xf numFmtId="176" fontId="3" fillId="0" borderId="6" xfId="0" applyNumberFormat="1" applyFont="1" applyFill="1" applyBorder="1" applyAlignment="1">
      <alignment horizontal="center" vertical="center" justifyLastLine="1"/>
    </xf>
    <xf numFmtId="0" fontId="3" fillId="0" borderId="88" xfId="3" applyFont="1" applyFill="1" applyBorder="1" applyAlignment="1">
      <alignment horizontal="center" vertical="center" wrapText="1" shrinkToFit="1"/>
    </xf>
    <xf numFmtId="0" fontId="3" fillId="0" borderId="80" xfId="3" applyFont="1" applyFill="1" applyBorder="1" applyAlignment="1">
      <alignment horizontal="center" vertical="center" wrapText="1" shrinkToFit="1"/>
    </xf>
    <xf numFmtId="0" fontId="3" fillId="0" borderId="122" xfId="3" applyFont="1" applyFill="1" applyBorder="1" applyAlignment="1">
      <alignment horizontal="center" vertical="center" wrapText="1" shrinkToFit="1"/>
    </xf>
    <xf numFmtId="0" fontId="3" fillId="0" borderId="120" xfId="3" applyFont="1" applyFill="1" applyBorder="1" applyAlignment="1">
      <alignment horizontal="center" vertical="center" wrapText="1" shrinkToFit="1"/>
    </xf>
    <xf numFmtId="0" fontId="3" fillId="0" borderId="48" xfId="3" applyFont="1" applyFill="1" applyBorder="1" applyAlignment="1">
      <alignment horizontal="center" vertical="center" wrapText="1" shrinkToFit="1"/>
    </xf>
    <xf numFmtId="0" fontId="3" fillId="0" borderId="123" xfId="3" applyFont="1" applyFill="1" applyBorder="1" applyAlignment="1">
      <alignment horizontal="center" vertical="center" wrapText="1" shrinkToFit="1"/>
    </xf>
    <xf numFmtId="193" fontId="3" fillId="0" borderId="80" xfId="0" applyNumberFormat="1" applyFont="1" applyFill="1" applyBorder="1" applyAlignment="1">
      <alignment vertical="center"/>
    </xf>
    <xf numFmtId="193" fontId="22" fillId="0" borderId="48" xfId="0" applyNumberFormat="1" applyFont="1" applyFill="1" applyBorder="1" applyAlignment="1">
      <alignment vertical="center"/>
    </xf>
    <xf numFmtId="193" fontId="3" fillId="0" borderId="80" xfId="0" applyNumberFormat="1" applyFont="1" applyFill="1" applyBorder="1" applyAlignment="1">
      <alignment horizontal="center" vertical="center"/>
    </xf>
    <xf numFmtId="0" fontId="3" fillId="0" borderId="88" xfId="0" applyFont="1" applyFill="1" applyBorder="1" applyAlignment="1">
      <alignment horizontal="center" vertical="center" justifyLastLine="1"/>
    </xf>
    <xf numFmtId="0" fontId="3" fillId="0" borderId="80" xfId="0" applyFont="1" applyFill="1" applyBorder="1" applyAlignment="1">
      <alignment horizontal="center" vertical="center" justifyLastLine="1"/>
    </xf>
    <xf numFmtId="0" fontId="3" fillId="0" borderId="56" xfId="0" applyFont="1" applyFill="1" applyBorder="1" applyAlignment="1">
      <alignment horizontal="center" vertical="center" justifyLastLine="1"/>
    </xf>
    <xf numFmtId="0" fontId="3" fillId="0" borderId="120" xfId="0" applyFont="1" applyFill="1" applyBorder="1" applyAlignment="1">
      <alignment horizontal="center" vertical="center" justifyLastLine="1"/>
    </xf>
    <xf numFmtId="0" fontId="3" fillId="0" borderId="48" xfId="0" applyFont="1" applyFill="1" applyBorder="1" applyAlignment="1">
      <alignment horizontal="center" vertical="center" justifyLastLine="1"/>
    </xf>
    <xf numFmtId="0" fontId="3" fillId="0" borderId="49" xfId="0" applyFont="1" applyFill="1" applyBorder="1" applyAlignment="1">
      <alignment horizontal="center" vertical="center" justifyLastLine="1"/>
    </xf>
    <xf numFmtId="0" fontId="3" fillId="0" borderId="88" xfId="3" applyFont="1" applyFill="1" applyBorder="1" applyAlignment="1">
      <alignment horizontal="distributed" vertical="center" wrapText="1"/>
    </xf>
    <xf numFmtId="0" fontId="3" fillId="0" borderId="80" xfId="3" applyFont="1" applyFill="1" applyBorder="1" applyAlignment="1">
      <alignment horizontal="distributed" vertical="center" wrapText="1"/>
    </xf>
    <xf numFmtId="0" fontId="3" fillId="0" borderId="122" xfId="3" applyFont="1" applyFill="1" applyBorder="1" applyAlignment="1">
      <alignment horizontal="distributed" vertical="center" wrapText="1"/>
    </xf>
    <xf numFmtId="0" fontId="3" fillId="0" borderId="120" xfId="3" applyFont="1" applyFill="1" applyBorder="1" applyAlignment="1">
      <alignment horizontal="distributed" vertical="center" wrapText="1"/>
    </xf>
    <xf numFmtId="0" fontId="3" fillId="0" borderId="48" xfId="3" applyFont="1" applyFill="1" applyBorder="1" applyAlignment="1">
      <alignment horizontal="distributed" vertical="center" wrapText="1"/>
    </xf>
    <xf numFmtId="0" fontId="3" fillId="0" borderId="123" xfId="3" applyFont="1" applyFill="1" applyBorder="1" applyAlignment="1">
      <alignment horizontal="distributed" vertical="center" wrapText="1"/>
    </xf>
    <xf numFmtId="193" fontId="3" fillId="0" borderId="80" xfId="0" applyNumberFormat="1" applyFont="1" applyFill="1" applyBorder="1" applyAlignment="1">
      <alignment horizontal="right" vertical="center"/>
    </xf>
    <xf numFmtId="193" fontId="3" fillId="0" borderId="48" xfId="0" applyNumberFormat="1" applyFont="1" applyFill="1" applyBorder="1" applyAlignment="1">
      <alignment horizontal="right" vertical="center"/>
    </xf>
    <xf numFmtId="176" fontId="3" fillId="0" borderId="80" xfId="0" applyNumberFormat="1" applyFont="1" applyFill="1" applyBorder="1" applyAlignment="1">
      <alignment horizontal="distributed" vertical="center" wrapText="1"/>
    </xf>
    <xf numFmtId="176" fontId="3" fillId="0" borderId="48" xfId="0" applyNumberFormat="1" applyFont="1" applyFill="1" applyBorder="1" applyAlignment="1">
      <alignment horizontal="distributed" vertical="center" wrapText="1"/>
    </xf>
    <xf numFmtId="191" fontId="3" fillId="0" borderId="80" xfId="0" applyNumberFormat="1" applyFont="1" applyFill="1" applyBorder="1" applyAlignment="1">
      <alignment horizontal="right" vertical="center"/>
    </xf>
    <xf numFmtId="191" fontId="3" fillId="0" borderId="48" xfId="0" applyNumberFormat="1" applyFont="1" applyFill="1" applyBorder="1" applyAlignment="1">
      <alignment horizontal="right" vertical="center"/>
    </xf>
    <xf numFmtId="176" fontId="3" fillId="0" borderId="90" xfId="0" applyNumberFormat="1" applyFont="1" applyBorder="1" applyAlignment="1">
      <alignment horizontal="center" vertical="center" shrinkToFit="1"/>
    </xf>
    <xf numFmtId="176" fontId="3" fillId="0" borderId="5" xfId="0" applyNumberFormat="1" applyFont="1" applyFill="1" applyBorder="1" applyAlignment="1">
      <alignment horizontal="center" vertical="center" shrinkToFit="1"/>
    </xf>
    <xf numFmtId="176" fontId="3" fillId="0" borderId="100" xfId="0" applyNumberFormat="1" applyFont="1" applyFill="1" applyBorder="1" applyAlignment="1">
      <alignment horizontal="center" vertical="center" shrinkToFit="1"/>
    </xf>
    <xf numFmtId="176" fontId="3" fillId="0" borderId="120" xfId="0" applyNumberFormat="1" applyFont="1" applyFill="1" applyBorder="1" applyAlignment="1">
      <alignment horizontal="center" vertical="center" shrinkToFit="1"/>
    </xf>
    <xf numFmtId="176" fontId="3" fillId="0" borderId="48" xfId="0" applyNumberFormat="1" applyFont="1" applyFill="1" applyBorder="1" applyAlignment="1">
      <alignment horizontal="center" vertical="center" shrinkToFit="1"/>
    </xf>
    <xf numFmtId="176" fontId="3" fillId="0" borderId="123" xfId="0" applyNumberFormat="1" applyFont="1" applyFill="1" applyBorder="1" applyAlignment="1">
      <alignment horizontal="center" vertical="center" shrinkToFit="1"/>
    </xf>
    <xf numFmtId="193" fontId="3" fillId="0" borderId="5" xfId="0" applyNumberFormat="1" applyFont="1" applyFill="1" applyBorder="1" applyAlignment="1">
      <alignment horizontal="right" vertical="center"/>
    </xf>
    <xf numFmtId="193" fontId="3" fillId="0" borderId="0" xfId="0" applyNumberFormat="1" applyFont="1" applyFill="1" applyBorder="1" applyAlignment="1">
      <alignment horizontal="right" vertical="center"/>
    </xf>
    <xf numFmtId="0" fontId="3" fillId="0" borderId="90" xfId="0" applyFont="1" applyBorder="1" applyAlignment="1">
      <alignment horizontal="center" vertical="center" justifyLastLine="1"/>
    </xf>
    <xf numFmtId="0" fontId="3" fillId="0" borderId="5" xfId="0" applyFont="1" applyBorder="1" applyAlignment="1">
      <alignment horizontal="center" vertical="center" justifyLastLine="1"/>
    </xf>
    <xf numFmtId="0" fontId="3" fillId="0" borderId="7" xfId="0" applyFont="1" applyBorder="1" applyAlignment="1">
      <alignment horizontal="center" vertical="center" justifyLastLine="1"/>
    </xf>
    <xf numFmtId="176" fontId="3" fillId="0" borderId="88" xfId="0" applyNumberFormat="1" applyFont="1" applyFill="1" applyBorder="1" applyAlignment="1">
      <alignment horizontal="center" vertical="center" shrinkToFit="1"/>
    </xf>
    <xf numFmtId="176" fontId="3" fillId="0" borderId="80" xfId="0" applyNumberFormat="1" applyFont="1" applyFill="1" applyBorder="1" applyAlignment="1">
      <alignment horizontal="center" vertical="center" shrinkToFit="1"/>
    </xf>
    <xf numFmtId="176" fontId="3" fillId="0" borderId="122" xfId="0" applyNumberFormat="1" applyFont="1" applyFill="1" applyBorder="1" applyAlignment="1">
      <alignment horizontal="center" vertical="center" shrinkToFit="1"/>
    </xf>
    <xf numFmtId="176" fontId="6" fillId="0" borderId="3" xfId="0" applyNumberFormat="1" applyFont="1" applyFill="1" applyBorder="1" applyAlignment="1">
      <alignment horizontal="center" vertical="center" textRotation="255" shrinkToFit="1"/>
    </xf>
    <xf numFmtId="176" fontId="6" fillId="0" borderId="100" xfId="0" applyNumberFormat="1" applyFont="1" applyFill="1" applyBorder="1" applyAlignment="1">
      <alignment horizontal="center" vertical="center" textRotation="255" shrinkToFit="1"/>
    </xf>
    <xf numFmtId="176" fontId="6" fillId="0" borderId="11" xfId="0" applyNumberFormat="1" applyFont="1" applyFill="1" applyBorder="1" applyAlignment="1">
      <alignment horizontal="center" vertical="center" textRotation="255" shrinkToFit="1"/>
    </xf>
    <xf numFmtId="176" fontId="6" fillId="0" borderId="99" xfId="0" applyNumberFormat="1" applyFont="1" applyFill="1" applyBorder="1" applyAlignment="1">
      <alignment horizontal="center" vertical="center" textRotation="255" shrinkToFit="1"/>
    </xf>
    <xf numFmtId="176" fontId="6" fillId="0" borderId="4" xfId="0" applyNumberFormat="1" applyFont="1" applyFill="1" applyBorder="1" applyAlignment="1">
      <alignment horizontal="center" vertical="center" textRotation="255" shrinkToFit="1"/>
    </xf>
    <xf numFmtId="176" fontId="6" fillId="0" borderId="173" xfId="0" applyNumberFormat="1" applyFont="1" applyFill="1" applyBorder="1" applyAlignment="1">
      <alignment horizontal="center" vertical="center" textRotation="255" shrinkToFit="1"/>
    </xf>
    <xf numFmtId="176" fontId="16" fillId="0" borderId="90" xfId="0" applyNumberFormat="1" applyFont="1" applyFill="1" applyBorder="1" applyAlignment="1">
      <alignment horizontal="center" vertical="center" wrapText="1"/>
    </xf>
    <xf numFmtId="176" fontId="16" fillId="0" borderId="5" xfId="0" applyNumberFormat="1" applyFont="1" applyFill="1" applyBorder="1" applyAlignment="1">
      <alignment horizontal="center" vertical="center" wrapText="1"/>
    </xf>
    <xf numFmtId="176" fontId="16" fillId="0" borderId="100" xfId="0" applyNumberFormat="1" applyFont="1" applyFill="1" applyBorder="1" applyAlignment="1">
      <alignment horizontal="center" vertical="center" wrapText="1"/>
    </xf>
    <xf numFmtId="176" fontId="16" fillId="0" borderId="120" xfId="0" applyNumberFormat="1" applyFont="1" applyFill="1" applyBorder="1" applyAlignment="1">
      <alignment horizontal="center" vertical="center" wrapText="1"/>
    </xf>
    <xf numFmtId="176" fontId="16" fillId="0" borderId="48" xfId="0" applyNumberFormat="1" applyFont="1" applyFill="1" applyBorder="1" applyAlignment="1">
      <alignment horizontal="center" vertical="center" wrapText="1"/>
    </xf>
    <xf numFmtId="176" fontId="16" fillId="0" borderId="123" xfId="0" applyNumberFormat="1" applyFont="1" applyFill="1" applyBorder="1" applyAlignment="1">
      <alignment horizontal="center" vertical="center" wrapText="1"/>
    </xf>
    <xf numFmtId="176" fontId="6" fillId="0" borderId="88" xfId="0" applyNumberFormat="1" applyFont="1" applyFill="1" applyBorder="1" applyAlignment="1">
      <alignment horizontal="center" vertical="center" wrapText="1"/>
    </xf>
    <xf numFmtId="176" fontId="6" fillId="0" borderId="80" xfId="0" applyNumberFormat="1" applyFont="1" applyFill="1" applyBorder="1" applyAlignment="1">
      <alignment horizontal="center" vertical="center" wrapText="1"/>
    </xf>
    <xf numFmtId="176" fontId="6" fillId="0" borderId="122" xfId="0" applyNumberFormat="1" applyFont="1" applyFill="1" applyBorder="1" applyAlignment="1">
      <alignment horizontal="center" vertical="center" wrapText="1"/>
    </xf>
    <xf numFmtId="176" fontId="6" fillId="0" borderId="89" xfId="0" applyNumberFormat="1" applyFont="1" applyFill="1" applyBorder="1" applyAlignment="1">
      <alignment horizontal="center" vertical="center" wrapText="1"/>
    </xf>
    <xf numFmtId="176" fontId="6" fillId="0" borderId="0" xfId="0" applyNumberFormat="1" applyFont="1" applyFill="1" applyBorder="1" applyAlignment="1">
      <alignment horizontal="center" vertical="center" wrapText="1"/>
    </xf>
    <xf numFmtId="176" fontId="6" fillId="0" borderId="99" xfId="0" applyNumberFormat="1" applyFont="1" applyFill="1" applyBorder="1" applyAlignment="1">
      <alignment horizontal="center" vertical="center" wrapText="1"/>
    </xf>
    <xf numFmtId="176" fontId="6" fillId="0" borderId="3" xfId="0" applyNumberFormat="1" applyFont="1" applyFill="1" applyBorder="1" applyAlignment="1">
      <alignment horizontal="center" vertical="center" textRotation="255" wrapText="1" justifyLastLine="1"/>
    </xf>
    <xf numFmtId="176" fontId="6" fillId="0" borderId="100" xfId="0" applyNumberFormat="1" applyFont="1" applyFill="1" applyBorder="1" applyAlignment="1">
      <alignment horizontal="center" vertical="center" textRotation="255" wrapText="1" justifyLastLine="1"/>
    </xf>
    <xf numFmtId="176" fontId="6" fillId="0" borderId="11" xfId="0" applyNumberFormat="1" applyFont="1" applyFill="1" applyBorder="1" applyAlignment="1">
      <alignment horizontal="center" vertical="center" textRotation="255" wrapText="1" justifyLastLine="1"/>
    </xf>
    <xf numFmtId="176" fontId="6" fillId="0" borderId="99" xfId="0" applyNumberFormat="1" applyFont="1" applyFill="1" applyBorder="1" applyAlignment="1">
      <alignment horizontal="center" vertical="center" textRotation="255" wrapText="1" justifyLastLine="1"/>
    </xf>
    <xf numFmtId="176" fontId="6" fillId="0" borderId="4" xfId="0" applyNumberFormat="1" applyFont="1" applyFill="1" applyBorder="1" applyAlignment="1">
      <alignment horizontal="center" vertical="center" textRotation="255" wrapText="1" justifyLastLine="1"/>
    </xf>
    <xf numFmtId="176" fontId="6" fillId="0" borderId="173" xfId="0" applyNumberFormat="1" applyFont="1" applyFill="1" applyBorder="1" applyAlignment="1">
      <alignment horizontal="center" vertical="center" textRotation="255" wrapText="1" justifyLastLine="1"/>
    </xf>
    <xf numFmtId="176" fontId="6" fillId="0" borderId="90" xfId="0" applyNumberFormat="1" applyFont="1" applyFill="1" applyBorder="1" applyAlignment="1">
      <alignment horizontal="center" vertical="center" wrapText="1"/>
    </xf>
    <xf numFmtId="176" fontId="6" fillId="0" borderId="5" xfId="0" applyNumberFormat="1" applyFont="1" applyFill="1" applyBorder="1" applyAlignment="1">
      <alignment horizontal="center" vertical="center" wrapText="1"/>
    </xf>
    <xf numFmtId="176" fontId="6" fillId="0" borderId="100" xfId="0" applyNumberFormat="1" applyFont="1" applyFill="1" applyBorder="1" applyAlignment="1">
      <alignment horizontal="center" vertical="center" wrapText="1"/>
    </xf>
    <xf numFmtId="176" fontId="6" fillId="0" borderId="120" xfId="0" applyNumberFormat="1" applyFont="1" applyFill="1" applyBorder="1" applyAlignment="1">
      <alignment horizontal="center" vertical="center" wrapText="1"/>
    </xf>
    <xf numFmtId="176" fontId="6" fillId="0" borderId="48" xfId="0" applyNumberFormat="1" applyFont="1" applyFill="1" applyBorder="1" applyAlignment="1">
      <alignment horizontal="center" vertical="center" wrapText="1"/>
    </xf>
    <xf numFmtId="176" fontId="6" fillId="0" borderId="123" xfId="0" applyNumberFormat="1" applyFont="1" applyFill="1" applyBorder="1" applyAlignment="1">
      <alignment horizontal="center" vertical="center" wrapText="1"/>
    </xf>
    <xf numFmtId="176" fontId="6" fillId="0" borderId="103" xfId="0" applyNumberFormat="1" applyFont="1" applyFill="1" applyBorder="1" applyAlignment="1">
      <alignment horizontal="center" vertical="center" wrapText="1"/>
    </xf>
    <xf numFmtId="176" fontId="6" fillId="0" borderId="6" xfId="0" applyNumberFormat="1" applyFont="1" applyFill="1" applyBorder="1" applyAlignment="1">
      <alignment horizontal="center" vertical="center" wrapText="1"/>
    </xf>
    <xf numFmtId="176" fontId="6" fillId="0" borderId="173" xfId="0" applyNumberFormat="1" applyFont="1" applyFill="1" applyBorder="1" applyAlignment="1">
      <alignment horizontal="center" vertical="center" wrapText="1"/>
    </xf>
    <xf numFmtId="176" fontId="5" fillId="0" borderId="3" xfId="0" applyNumberFormat="1" applyFont="1" applyFill="1" applyBorder="1" applyAlignment="1">
      <alignment horizontal="distributed" vertical="center" textRotation="255" justifyLastLine="1"/>
    </xf>
    <xf numFmtId="176" fontId="5" fillId="0" borderId="5" xfId="0" applyNumberFormat="1" applyFont="1" applyFill="1" applyBorder="1" applyAlignment="1">
      <alignment horizontal="distributed" vertical="center" textRotation="255" justifyLastLine="1"/>
    </xf>
    <xf numFmtId="176" fontId="5" fillId="0" borderId="100" xfId="0" applyNumberFormat="1" applyFont="1" applyFill="1" applyBorder="1" applyAlignment="1">
      <alignment horizontal="distributed" vertical="center" textRotation="255" justifyLastLine="1"/>
    </xf>
    <xf numFmtId="176" fontId="5" fillId="0" borderId="11" xfId="0" applyNumberFormat="1" applyFont="1" applyFill="1" applyBorder="1" applyAlignment="1">
      <alignment horizontal="distributed" vertical="center" textRotation="255" justifyLastLine="1"/>
    </xf>
    <xf numFmtId="176" fontId="5" fillId="0" borderId="0" xfId="0" applyNumberFormat="1" applyFont="1" applyFill="1" applyBorder="1" applyAlignment="1">
      <alignment horizontal="distributed" vertical="center" textRotation="255" justifyLastLine="1"/>
    </xf>
    <xf numFmtId="176" fontId="5" fillId="0" borderId="99" xfId="0" applyNumberFormat="1" applyFont="1" applyFill="1" applyBorder="1" applyAlignment="1">
      <alignment horizontal="distributed" vertical="center" textRotation="255" justifyLastLine="1"/>
    </xf>
    <xf numFmtId="176" fontId="5" fillId="0" borderId="4" xfId="0" applyNumberFormat="1" applyFont="1" applyFill="1" applyBorder="1" applyAlignment="1">
      <alignment horizontal="distributed" vertical="center" textRotation="255" justifyLastLine="1"/>
    </xf>
    <xf numFmtId="176" fontId="5" fillId="0" borderId="6" xfId="0" applyNumberFormat="1" applyFont="1" applyFill="1" applyBorder="1" applyAlignment="1">
      <alignment horizontal="distributed" vertical="center" textRotation="255" justifyLastLine="1"/>
    </xf>
    <xf numFmtId="176" fontId="5" fillId="0" borderId="173" xfId="0" applyNumberFormat="1" applyFont="1" applyFill="1" applyBorder="1" applyAlignment="1">
      <alignment horizontal="distributed" vertical="center" textRotation="255" justifyLastLine="1"/>
    </xf>
    <xf numFmtId="0" fontId="6" fillId="0" borderId="5" xfId="0" applyFont="1" applyBorder="1" applyAlignment="1">
      <alignment horizontal="center" vertical="center" wrapText="1"/>
    </xf>
    <xf numFmtId="0" fontId="6" fillId="0" borderId="100" xfId="0" applyFont="1" applyFill="1" applyBorder="1" applyAlignment="1">
      <alignment horizontal="center" vertical="center" wrapText="1"/>
    </xf>
    <xf numFmtId="0" fontId="8" fillId="0" borderId="120" xfId="0" applyFont="1" applyFill="1" applyBorder="1" applyAlignment="1">
      <alignment vertical="center"/>
    </xf>
    <xf numFmtId="0" fontId="8" fillId="0" borderId="48" xfId="0" applyFont="1" applyFill="1" applyBorder="1" applyAlignment="1">
      <alignment vertical="center"/>
    </xf>
    <xf numFmtId="0" fontId="8" fillId="0" borderId="123" xfId="0" applyFont="1" applyFill="1" applyBorder="1" applyAlignment="1">
      <alignment vertical="center"/>
    </xf>
    <xf numFmtId="0" fontId="6" fillId="0" borderId="0" xfId="0" applyFont="1" applyFill="1" applyBorder="1" applyAlignment="1">
      <alignment horizontal="center" vertical="center" wrapText="1"/>
    </xf>
    <xf numFmtId="0" fontId="6" fillId="0" borderId="99" xfId="0" applyFont="1" applyFill="1" applyBorder="1" applyAlignment="1">
      <alignment horizontal="center" vertical="center" wrapText="1"/>
    </xf>
    <xf numFmtId="0" fontId="8" fillId="0" borderId="103" xfId="0" applyFont="1" applyFill="1" applyBorder="1" applyAlignment="1">
      <alignment vertical="center"/>
    </xf>
    <xf numFmtId="0" fontId="8" fillId="0" borderId="6" xfId="0" applyFont="1" applyBorder="1" applyAlignment="1">
      <alignment vertical="center"/>
    </xf>
    <xf numFmtId="0" fontId="8" fillId="0" borderId="173" xfId="0" applyFont="1" applyFill="1" applyBorder="1" applyAlignment="1">
      <alignment vertical="center"/>
    </xf>
    <xf numFmtId="176" fontId="22" fillId="0" borderId="12" xfId="0" applyNumberFormat="1" applyFont="1" applyFill="1" applyBorder="1" applyAlignment="1">
      <alignment horizontal="distributed" vertical="center" justifyLastLine="1"/>
    </xf>
    <xf numFmtId="176" fontId="10" fillId="0" borderId="0" xfId="0" applyNumberFormat="1" applyFont="1" applyFill="1" applyAlignment="1">
      <alignment horizontal="distributed" vertical="center"/>
    </xf>
    <xf numFmtId="176" fontId="3" fillId="0" borderId="0" xfId="0" applyNumberFormat="1" applyFont="1" applyFill="1" applyBorder="1" applyAlignment="1">
      <alignment horizontal="center"/>
    </xf>
    <xf numFmtId="176" fontId="3" fillId="0" borderId="90" xfId="0" applyNumberFormat="1" applyFont="1" applyBorder="1" applyAlignment="1">
      <alignment horizontal="center" vertical="center" justifyLastLine="1"/>
    </xf>
    <xf numFmtId="176" fontId="3" fillId="0" borderId="100" xfId="0" applyNumberFormat="1" applyFont="1" applyBorder="1" applyAlignment="1">
      <alignment horizontal="center" vertical="center" justifyLastLine="1"/>
    </xf>
    <xf numFmtId="0" fontId="3" fillId="0" borderId="100" xfId="0" applyFont="1" applyBorder="1" applyAlignment="1">
      <alignment horizontal="center" vertical="center" justifyLastLine="1"/>
    </xf>
    <xf numFmtId="176" fontId="3" fillId="0" borderId="103" xfId="0" applyNumberFormat="1" applyFont="1" applyBorder="1" applyAlignment="1">
      <alignment horizontal="center" vertical="center"/>
    </xf>
    <xf numFmtId="176" fontId="3" fillId="0" borderId="173" xfId="0" applyNumberFormat="1" applyFont="1" applyBorder="1" applyAlignment="1">
      <alignment horizontal="center" vertical="center"/>
    </xf>
    <xf numFmtId="176" fontId="3" fillId="0" borderId="3" xfId="0" applyNumberFormat="1" applyFont="1" applyFill="1" applyBorder="1" applyAlignment="1">
      <alignment horizontal="distributed" vertical="center" justifyLastLine="1"/>
    </xf>
    <xf numFmtId="176" fontId="3" fillId="0" borderId="5" xfId="0" applyNumberFormat="1" applyFont="1" applyBorder="1" applyAlignment="1">
      <alignment horizontal="distributed" vertical="center" justifyLastLine="1"/>
    </xf>
    <xf numFmtId="176" fontId="3" fillId="0" borderId="4" xfId="0" applyNumberFormat="1" applyFont="1" applyBorder="1" applyAlignment="1">
      <alignment horizontal="distributed" vertical="center" justifyLastLine="1"/>
    </xf>
    <xf numFmtId="176" fontId="3" fillId="0" borderId="6" xfId="0" applyNumberFormat="1" applyFont="1" applyBorder="1" applyAlignment="1">
      <alignment horizontal="distributed" vertical="center" justifyLastLine="1"/>
    </xf>
    <xf numFmtId="176" fontId="3" fillId="0" borderId="90" xfId="0" applyNumberFormat="1" applyFont="1" applyBorder="1" applyAlignment="1">
      <alignment horizontal="distributed" vertical="center" justifyLastLine="1"/>
    </xf>
    <xf numFmtId="176" fontId="3" fillId="0" borderId="100" xfId="0" applyNumberFormat="1" applyFont="1" applyBorder="1" applyAlignment="1">
      <alignment horizontal="distributed" vertical="center" justifyLastLine="1"/>
    </xf>
    <xf numFmtId="176" fontId="3" fillId="0" borderId="103" xfId="0" applyNumberFormat="1" applyFont="1" applyBorder="1" applyAlignment="1">
      <alignment horizontal="distributed" vertical="center" justifyLastLine="1"/>
    </xf>
    <xf numFmtId="176" fontId="3" fillId="0" borderId="173" xfId="0" applyNumberFormat="1" applyFont="1" applyBorder="1" applyAlignment="1">
      <alignment horizontal="distributed" vertical="center" justifyLastLine="1"/>
    </xf>
    <xf numFmtId="0" fontId="3" fillId="0" borderId="5" xfId="0" applyFont="1" applyBorder="1" applyAlignment="1">
      <alignment horizontal="distributed" vertical="center" justifyLastLine="1"/>
    </xf>
    <xf numFmtId="0" fontId="3" fillId="0" borderId="7" xfId="0" applyFont="1" applyBorder="1" applyAlignment="1">
      <alignment horizontal="distributed" vertical="center" justifyLastLine="1"/>
    </xf>
    <xf numFmtId="0" fontId="3" fillId="0" borderId="103" xfId="0" applyFont="1" applyBorder="1" applyAlignment="1">
      <alignment horizontal="distributed" vertical="center" justifyLastLine="1"/>
    </xf>
    <xf numFmtId="0" fontId="3" fillId="0" borderId="6" xfId="0" applyFont="1" applyBorder="1" applyAlignment="1">
      <alignment horizontal="distributed" vertical="center" justifyLastLine="1"/>
    </xf>
    <xf numFmtId="0" fontId="3" fillId="0" borderId="8" xfId="0" applyFont="1" applyBorder="1" applyAlignment="1">
      <alignment horizontal="distributed" vertical="center" justifyLastLine="1"/>
    </xf>
    <xf numFmtId="176" fontId="5" fillId="0" borderId="11" xfId="0" applyNumberFormat="1" applyFont="1" applyFill="1" applyBorder="1" applyAlignment="1">
      <alignment horizontal="center" vertical="center" textRotation="255" shrinkToFit="1"/>
    </xf>
    <xf numFmtId="176" fontId="5" fillId="0" borderId="0" xfId="0" applyNumberFormat="1" applyFont="1" applyFill="1" applyBorder="1" applyAlignment="1">
      <alignment horizontal="center" vertical="center" textRotation="255" shrinkToFit="1"/>
    </xf>
    <xf numFmtId="176" fontId="5" fillId="0" borderId="4" xfId="0" applyNumberFormat="1" applyFont="1" applyFill="1" applyBorder="1" applyAlignment="1">
      <alignment horizontal="center" vertical="center" textRotation="255" shrinkToFit="1"/>
    </xf>
    <xf numFmtId="176" fontId="5" fillId="0" borderId="6" xfId="0" applyNumberFormat="1" applyFont="1" applyFill="1" applyBorder="1" applyAlignment="1">
      <alignment horizontal="center" vertical="center" textRotation="255" shrinkToFit="1"/>
    </xf>
    <xf numFmtId="176" fontId="5" fillId="0" borderId="0" xfId="0" applyNumberFormat="1" applyFont="1" applyBorder="1" applyAlignment="1">
      <alignment horizontal="center" vertical="center"/>
    </xf>
    <xf numFmtId="176" fontId="5" fillId="0" borderId="6" xfId="0" applyNumberFormat="1" applyFont="1" applyFill="1" applyBorder="1" applyAlignment="1">
      <alignment horizontal="center" vertical="center"/>
    </xf>
    <xf numFmtId="176" fontId="5" fillId="0" borderId="99" xfId="0" applyNumberFormat="1" applyFont="1" applyFill="1" applyBorder="1" applyAlignment="1">
      <alignment horizontal="center" vertical="center"/>
    </xf>
    <xf numFmtId="176" fontId="5" fillId="0" borderId="173" xfId="0" applyNumberFormat="1" applyFont="1" applyFill="1" applyBorder="1" applyAlignment="1">
      <alignment horizontal="center" vertical="center"/>
    </xf>
    <xf numFmtId="176" fontId="18" fillId="0" borderId="88" xfId="0" applyNumberFormat="1" applyFont="1" applyFill="1" applyBorder="1" applyAlignment="1">
      <alignment horizontal="center" vertical="center" wrapText="1"/>
    </xf>
    <xf numFmtId="176" fontId="30" fillId="0" borderId="80" xfId="0" applyNumberFormat="1" applyFont="1" applyFill="1" applyBorder="1" applyAlignment="1">
      <alignment horizontal="center" vertical="center" wrapText="1"/>
    </xf>
    <xf numFmtId="176" fontId="30" fillId="0" borderId="122" xfId="0" applyNumberFormat="1" applyFont="1" applyFill="1" applyBorder="1" applyAlignment="1">
      <alignment horizontal="center" vertical="center" wrapText="1"/>
    </xf>
    <xf numFmtId="176" fontId="30" fillId="0" borderId="89" xfId="0" applyNumberFormat="1" applyFont="1" applyFill="1" applyBorder="1" applyAlignment="1">
      <alignment horizontal="center" vertical="center" wrapText="1"/>
    </xf>
    <xf numFmtId="176" fontId="30" fillId="0" borderId="0" xfId="0" applyNumberFormat="1" applyFont="1" applyFill="1" applyBorder="1" applyAlignment="1">
      <alignment horizontal="center" vertical="center" wrapText="1"/>
    </xf>
    <xf numFmtId="176" fontId="30" fillId="0" borderId="99" xfId="0" applyNumberFormat="1" applyFont="1" applyFill="1" applyBorder="1" applyAlignment="1">
      <alignment horizontal="center" vertical="center" wrapText="1"/>
    </xf>
    <xf numFmtId="176" fontId="30" fillId="0" borderId="103" xfId="0" applyNumberFormat="1" applyFont="1" applyFill="1" applyBorder="1" applyAlignment="1">
      <alignment horizontal="center" vertical="center" wrapText="1"/>
    </xf>
    <xf numFmtId="176" fontId="30" fillId="0" borderId="6" xfId="0" applyNumberFormat="1" applyFont="1" applyFill="1" applyBorder="1" applyAlignment="1">
      <alignment horizontal="center" vertical="center" wrapText="1"/>
    </xf>
    <xf numFmtId="176" fontId="30" fillId="0" borderId="173" xfId="0" applyNumberFormat="1" applyFont="1" applyFill="1" applyBorder="1" applyAlignment="1">
      <alignment horizontal="center" vertical="center" wrapText="1"/>
    </xf>
    <xf numFmtId="176" fontId="5" fillId="0" borderId="88" xfId="0" applyNumberFormat="1" applyFont="1" applyFill="1" applyBorder="1" applyAlignment="1">
      <alignment horizontal="center" vertical="center" textRotation="255"/>
    </xf>
    <xf numFmtId="176" fontId="5" fillId="0" borderId="80" xfId="0" applyNumberFormat="1" applyFont="1" applyFill="1" applyBorder="1" applyAlignment="1">
      <alignment horizontal="center" vertical="center" textRotation="255"/>
    </xf>
    <xf numFmtId="176" fontId="5" fillId="0" borderId="122" xfId="0" applyNumberFormat="1" applyFont="1" applyFill="1" applyBorder="1" applyAlignment="1">
      <alignment horizontal="center" vertical="center" textRotation="255"/>
    </xf>
    <xf numFmtId="176" fontId="5" fillId="0" borderId="89" xfId="0" applyNumberFormat="1" applyFont="1" applyFill="1" applyBorder="1" applyAlignment="1">
      <alignment horizontal="center" vertical="center" textRotation="255"/>
    </xf>
    <xf numFmtId="176" fontId="5" fillId="0" borderId="0" xfId="0" applyNumberFormat="1" applyFont="1" applyFill="1" applyBorder="1" applyAlignment="1">
      <alignment horizontal="center" vertical="center" textRotation="255"/>
    </xf>
    <xf numFmtId="176" fontId="5" fillId="0" borderId="99" xfId="0" applyNumberFormat="1" applyFont="1" applyFill="1" applyBorder="1" applyAlignment="1">
      <alignment horizontal="center" vertical="center" textRotation="255"/>
    </xf>
    <xf numFmtId="176" fontId="5" fillId="0" borderId="103" xfId="0" applyNumberFormat="1" applyFont="1" applyFill="1" applyBorder="1" applyAlignment="1">
      <alignment horizontal="center" vertical="center" textRotation="255"/>
    </xf>
    <xf numFmtId="176" fontId="5" fillId="0" borderId="6" xfId="0" applyNumberFormat="1" applyFont="1" applyFill="1" applyBorder="1" applyAlignment="1">
      <alignment horizontal="center" vertical="center" textRotation="255"/>
    </xf>
    <xf numFmtId="176" fontId="5" fillId="0" borderId="173" xfId="0" applyNumberFormat="1" applyFont="1" applyFill="1" applyBorder="1" applyAlignment="1">
      <alignment horizontal="center" vertical="center" textRotation="255"/>
    </xf>
    <xf numFmtId="0" fontId="8" fillId="0" borderId="80" xfId="0" applyFont="1" applyFill="1" applyBorder="1" applyAlignment="1">
      <alignment horizontal="center" vertical="center" textRotation="255"/>
    </xf>
    <xf numFmtId="0" fontId="8" fillId="0" borderId="122" xfId="0" applyFont="1" applyFill="1" applyBorder="1" applyAlignment="1">
      <alignment horizontal="center" vertical="center" textRotation="255"/>
    </xf>
    <xf numFmtId="0" fontId="8" fillId="0" borderId="89" xfId="0" applyFont="1" applyFill="1" applyBorder="1" applyAlignment="1">
      <alignment horizontal="center" vertical="center" textRotation="255"/>
    </xf>
    <xf numFmtId="0" fontId="8" fillId="0" borderId="0" xfId="0" applyFont="1" applyFill="1" applyAlignment="1">
      <alignment horizontal="center" vertical="center" textRotation="255"/>
    </xf>
    <xf numFmtId="0" fontId="8" fillId="0" borderId="99" xfId="0" applyFont="1" applyFill="1" applyBorder="1" applyAlignment="1">
      <alignment horizontal="center" vertical="center" textRotation="255"/>
    </xf>
    <xf numFmtId="0" fontId="8" fillId="0" borderId="103" xfId="0" applyFont="1" applyFill="1" applyBorder="1" applyAlignment="1">
      <alignment horizontal="center" vertical="center" textRotation="255"/>
    </xf>
    <xf numFmtId="0" fontId="8" fillId="0" borderId="6" xfId="0" applyFont="1" applyFill="1" applyBorder="1" applyAlignment="1">
      <alignment horizontal="center" vertical="center" textRotation="255"/>
    </xf>
    <xf numFmtId="0" fontId="8" fillId="0" borderId="173" xfId="0" applyFont="1" applyFill="1" applyBorder="1" applyAlignment="1">
      <alignment horizontal="center" vertical="center" textRotation="255"/>
    </xf>
    <xf numFmtId="176" fontId="3" fillId="0" borderId="42" xfId="0" quotePrefix="1" applyNumberFormat="1" applyFont="1" applyBorder="1" applyAlignment="1">
      <alignment horizontal="center"/>
    </xf>
    <xf numFmtId="176" fontId="3" fillId="0" borderId="42" xfId="0" applyNumberFormat="1" applyFont="1" applyBorder="1" applyAlignment="1">
      <alignment horizontal="center"/>
    </xf>
    <xf numFmtId="176" fontId="3" fillId="0" borderId="42" xfId="0" applyNumberFormat="1" applyFont="1" applyFill="1" applyBorder="1" applyAlignment="1">
      <alignment horizontal="distributed"/>
    </xf>
    <xf numFmtId="176" fontId="5" fillId="0" borderId="42" xfId="0" quotePrefix="1" applyNumberFormat="1" applyFont="1" applyBorder="1" applyAlignment="1">
      <alignment horizontal="center"/>
    </xf>
    <xf numFmtId="176" fontId="5" fillId="0" borderId="42" xfId="0" applyNumberFormat="1" applyFont="1" applyBorder="1" applyAlignment="1">
      <alignment horizontal="center"/>
    </xf>
    <xf numFmtId="176" fontId="5" fillId="0" borderId="3" xfId="0" applyNumberFormat="1" applyFont="1" applyFill="1" applyBorder="1" applyAlignment="1">
      <alignment horizontal="distributed" vertical="center" justifyLastLine="1"/>
    </xf>
    <xf numFmtId="176" fontId="5" fillId="0" borderId="5" xfId="0" applyNumberFormat="1" applyFont="1" applyFill="1" applyBorder="1" applyAlignment="1">
      <alignment horizontal="distributed" vertical="center" justifyLastLine="1"/>
    </xf>
    <xf numFmtId="176" fontId="5" fillId="0" borderId="100" xfId="0" applyNumberFormat="1" applyFont="1" applyFill="1" applyBorder="1" applyAlignment="1">
      <alignment horizontal="distributed" vertical="center" justifyLastLine="1"/>
    </xf>
    <xf numFmtId="176" fontId="5" fillId="0" borderId="4" xfId="0" applyNumberFormat="1" applyFont="1" applyFill="1" applyBorder="1" applyAlignment="1">
      <alignment horizontal="distributed" vertical="center" justifyLastLine="1"/>
    </xf>
    <xf numFmtId="176" fontId="5" fillId="0" borderId="6" xfId="0" applyNumberFormat="1" applyFont="1" applyFill="1" applyBorder="1" applyAlignment="1">
      <alignment horizontal="distributed" vertical="center" justifyLastLine="1"/>
    </xf>
    <xf numFmtId="176" fontId="5" fillId="0" borderId="173" xfId="0" applyNumberFormat="1" applyFont="1" applyFill="1" applyBorder="1" applyAlignment="1">
      <alignment horizontal="distributed" vertical="center" justifyLastLine="1"/>
    </xf>
    <xf numFmtId="176" fontId="5" fillId="0" borderId="90" xfId="0" applyNumberFormat="1" applyFont="1" applyFill="1" applyBorder="1" applyAlignment="1">
      <alignment horizontal="distributed" vertical="center" justifyLastLine="1"/>
    </xf>
    <xf numFmtId="0" fontId="8" fillId="0" borderId="100" xfId="0" applyFont="1" applyFill="1" applyBorder="1" applyAlignment="1">
      <alignment horizontal="distributed" vertical="center" justifyLastLine="1"/>
    </xf>
    <xf numFmtId="0" fontId="8" fillId="0" borderId="103" xfId="0" applyFont="1" applyFill="1" applyBorder="1" applyAlignment="1">
      <alignment horizontal="distributed" vertical="center" justifyLastLine="1"/>
    </xf>
    <xf numFmtId="0" fontId="8" fillId="0" borderId="173" xfId="0" applyFont="1" applyFill="1" applyBorder="1" applyAlignment="1">
      <alignment horizontal="distributed" vertical="center" justifyLastLine="1"/>
    </xf>
    <xf numFmtId="176" fontId="5" fillId="0" borderId="5" xfId="0" applyNumberFormat="1" applyFont="1" applyFill="1" applyBorder="1" applyAlignment="1">
      <alignment horizontal="distributed" vertical="center" wrapText="1"/>
    </xf>
    <xf numFmtId="176" fontId="5" fillId="0" borderId="0" xfId="0" applyNumberFormat="1" applyFont="1" applyFill="1" applyBorder="1" applyAlignment="1">
      <alignment horizontal="distributed" vertical="center" wrapText="1"/>
    </xf>
    <xf numFmtId="176" fontId="5" fillId="0" borderId="6" xfId="0" applyNumberFormat="1" applyFont="1" applyFill="1" applyBorder="1" applyAlignment="1">
      <alignment horizontal="distributed" vertical="center" wrapText="1"/>
    </xf>
    <xf numFmtId="176" fontId="5" fillId="0" borderId="5" xfId="0" applyNumberFormat="1" applyFont="1" applyFill="1" applyBorder="1" applyAlignment="1">
      <alignment horizontal="left" vertical="center" wrapText="1"/>
    </xf>
    <xf numFmtId="176" fontId="5" fillId="0" borderId="0" xfId="0" applyNumberFormat="1" applyFont="1" applyFill="1" applyBorder="1" applyAlignment="1">
      <alignment horizontal="left" vertical="center" wrapText="1"/>
    </xf>
    <xf numFmtId="176" fontId="5" fillId="0" borderId="6" xfId="0" applyNumberFormat="1" applyFont="1" applyFill="1" applyBorder="1" applyAlignment="1">
      <alignment horizontal="left" vertical="center" wrapText="1"/>
    </xf>
    <xf numFmtId="176" fontId="5" fillId="0" borderId="3" xfId="0" applyNumberFormat="1" applyFont="1" applyFill="1" applyBorder="1" applyAlignment="1">
      <alignment horizontal="center" vertical="center"/>
    </xf>
    <xf numFmtId="176" fontId="5" fillId="0" borderId="5" xfId="0" applyNumberFormat="1" applyFont="1" applyFill="1" applyBorder="1" applyAlignment="1">
      <alignment horizontal="center" vertical="center"/>
    </xf>
    <xf numFmtId="176" fontId="5" fillId="0" borderId="11" xfId="0" applyNumberFormat="1" applyFont="1" applyFill="1" applyBorder="1" applyAlignment="1">
      <alignment horizontal="center" vertical="center"/>
    </xf>
    <xf numFmtId="176" fontId="5" fillId="0" borderId="0" xfId="0" applyNumberFormat="1" applyFont="1" applyFill="1" applyBorder="1" applyAlignment="1">
      <alignment horizontal="center" vertical="center" wrapText="1"/>
    </xf>
    <xf numFmtId="176" fontId="5" fillId="0" borderId="99" xfId="0" applyNumberFormat="1" applyFont="1" applyFill="1" applyBorder="1" applyAlignment="1">
      <alignment horizontal="center" vertical="center" wrapText="1"/>
    </xf>
    <xf numFmtId="0" fontId="5" fillId="0" borderId="88" xfId="0" applyFont="1" applyFill="1" applyBorder="1" applyAlignment="1">
      <alignment horizontal="center" vertical="center" textRotation="255"/>
    </xf>
    <xf numFmtId="0" fontId="5" fillId="0" borderId="80" xfId="0" applyFont="1" applyFill="1" applyBorder="1" applyAlignment="1">
      <alignment horizontal="center" vertical="center" textRotation="255"/>
    </xf>
    <xf numFmtId="0" fontId="5" fillId="0" borderId="122" xfId="0" applyFont="1" applyFill="1" applyBorder="1" applyAlignment="1">
      <alignment horizontal="center" vertical="center" textRotation="255"/>
    </xf>
    <xf numFmtId="0" fontId="5" fillId="0" borderId="89" xfId="0" applyFont="1" applyFill="1" applyBorder="1" applyAlignment="1">
      <alignment horizontal="center" vertical="center" textRotation="255"/>
    </xf>
    <xf numFmtId="0" fontId="5" fillId="0" borderId="0" xfId="0" applyFont="1" applyFill="1" applyBorder="1" applyAlignment="1">
      <alignment horizontal="center" vertical="center" textRotation="255"/>
    </xf>
    <xf numFmtId="0" fontId="5" fillId="0" borderId="99" xfId="0" applyFont="1" applyFill="1" applyBorder="1" applyAlignment="1">
      <alignment horizontal="center" vertical="center" textRotation="255"/>
    </xf>
    <xf numFmtId="0" fontId="5" fillId="0" borderId="103" xfId="0" applyFont="1" applyFill="1" applyBorder="1" applyAlignment="1">
      <alignment horizontal="center" vertical="center" textRotation="255"/>
    </xf>
    <xf numFmtId="0" fontId="5" fillId="0" borderId="6" xfId="0" applyFont="1" applyFill="1" applyBorder="1" applyAlignment="1">
      <alignment horizontal="center" vertical="center" textRotation="255"/>
    </xf>
    <xf numFmtId="0" fontId="5" fillId="0" borderId="173" xfId="0" applyFont="1" applyFill="1" applyBorder="1" applyAlignment="1">
      <alignment horizontal="center" vertical="center" textRotation="255"/>
    </xf>
    <xf numFmtId="176" fontId="5" fillId="0" borderId="88" xfId="0" applyNumberFormat="1" applyFont="1" applyFill="1" applyBorder="1" applyAlignment="1">
      <alignment horizontal="center" vertical="center" wrapText="1"/>
    </xf>
    <xf numFmtId="0" fontId="8" fillId="0" borderId="80" xfId="0" applyFont="1" applyFill="1" applyBorder="1" applyAlignment="1">
      <alignment horizontal="center" vertical="center" wrapText="1"/>
    </xf>
    <xf numFmtId="0" fontId="8" fillId="0" borderId="89" xfId="0" applyFont="1" applyFill="1" applyBorder="1" applyAlignment="1">
      <alignment horizontal="center" vertical="center" wrapText="1"/>
    </xf>
    <xf numFmtId="0" fontId="8" fillId="0" borderId="0" xfId="0" applyFont="1" applyAlignment="1">
      <alignment horizontal="center" vertical="center" wrapText="1"/>
    </xf>
    <xf numFmtId="0" fontId="8" fillId="0" borderId="99" xfId="0" applyFont="1" applyFill="1" applyBorder="1" applyAlignment="1">
      <alignment horizontal="center" vertical="center" wrapText="1"/>
    </xf>
    <xf numFmtId="0" fontId="8" fillId="0" borderId="48" xfId="0" applyFont="1" applyFill="1" applyBorder="1" applyAlignment="1">
      <alignment horizontal="center" vertical="center" wrapText="1"/>
    </xf>
    <xf numFmtId="176" fontId="5" fillId="0" borderId="88" xfId="0" applyNumberFormat="1" applyFont="1" applyFill="1" applyBorder="1" applyAlignment="1">
      <alignment horizontal="center" vertical="center"/>
    </xf>
    <xf numFmtId="176" fontId="5" fillId="0" borderId="80" xfId="0" applyNumberFormat="1" applyFont="1" applyFill="1" applyBorder="1" applyAlignment="1">
      <alignment horizontal="center" vertical="center"/>
    </xf>
    <xf numFmtId="176" fontId="5" fillId="0" borderId="89" xfId="0" applyNumberFormat="1" applyFont="1" applyFill="1" applyBorder="1" applyAlignment="1">
      <alignment horizontal="center" vertical="center"/>
    </xf>
    <xf numFmtId="176" fontId="5" fillId="0" borderId="103" xfId="0" applyNumberFormat="1" applyFont="1" applyFill="1" applyBorder="1" applyAlignment="1">
      <alignment horizontal="center" vertical="center"/>
    </xf>
    <xf numFmtId="176" fontId="5" fillId="0" borderId="80" xfId="0" applyNumberFormat="1" applyFont="1" applyFill="1" applyBorder="1" applyAlignment="1">
      <alignment horizontal="center" vertical="center" wrapText="1"/>
    </xf>
    <xf numFmtId="176" fontId="5" fillId="0" borderId="122" xfId="0" applyNumberFormat="1" applyFont="1" applyFill="1" applyBorder="1" applyAlignment="1">
      <alignment horizontal="center" vertical="center" wrapText="1"/>
    </xf>
    <xf numFmtId="176" fontId="5" fillId="0" borderId="89" xfId="0" applyNumberFormat="1" applyFont="1" applyFill="1" applyBorder="1" applyAlignment="1">
      <alignment horizontal="center" vertical="center" wrapText="1"/>
    </xf>
    <xf numFmtId="176" fontId="5" fillId="0" borderId="120" xfId="0" applyNumberFormat="1" applyFont="1" applyFill="1" applyBorder="1" applyAlignment="1">
      <alignment horizontal="center" vertical="center" wrapText="1"/>
    </xf>
    <xf numFmtId="176" fontId="5" fillId="0" borderId="48" xfId="0" applyNumberFormat="1" applyFont="1" applyFill="1" applyBorder="1" applyAlignment="1">
      <alignment horizontal="center" vertical="center" wrapText="1"/>
    </xf>
    <xf numFmtId="176" fontId="5" fillId="0" borderId="123" xfId="0" applyNumberFormat="1" applyFont="1" applyFill="1" applyBorder="1" applyAlignment="1">
      <alignment horizontal="center" vertical="center" wrapText="1"/>
    </xf>
    <xf numFmtId="176" fontId="5" fillId="0" borderId="88" xfId="0" applyNumberFormat="1" applyFont="1" applyFill="1" applyBorder="1" applyAlignment="1">
      <alignment horizontal="center" vertical="distributed" textRotation="255" justifyLastLine="1"/>
    </xf>
    <xf numFmtId="176" fontId="5" fillId="0" borderId="80" xfId="0" applyNumberFormat="1" applyFont="1" applyFill="1" applyBorder="1" applyAlignment="1">
      <alignment horizontal="center" vertical="distributed" textRotation="255" justifyLastLine="1"/>
    </xf>
    <xf numFmtId="176" fontId="5" fillId="0" borderId="122" xfId="0" applyNumberFormat="1" applyFont="1" applyFill="1" applyBorder="1" applyAlignment="1">
      <alignment horizontal="center" vertical="distributed" textRotation="255" justifyLastLine="1"/>
    </xf>
    <xf numFmtId="176" fontId="5" fillId="0" borderId="89" xfId="0" applyNumberFormat="1" applyFont="1" applyFill="1" applyBorder="1" applyAlignment="1">
      <alignment horizontal="center" vertical="distributed" textRotation="255" justifyLastLine="1"/>
    </xf>
    <xf numFmtId="176" fontId="5" fillId="0" borderId="0" xfId="0" applyNumberFormat="1" applyFont="1" applyFill="1" applyBorder="1" applyAlignment="1">
      <alignment horizontal="center" vertical="distributed" textRotation="255" justifyLastLine="1"/>
    </xf>
    <xf numFmtId="176" fontId="5" fillId="0" borderId="99" xfId="0" applyNumberFormat="1" applyFont="1" applyFill="1" applyBorder="1" applyAlignment="1">
      <alignment horizontal="center" vertical="distributed" textRotation="255" justifyLastLine="1"/>
    </xf>
    <xf numFmtId="176" fontId="5" fillId="0" borderId="103" xfId="0" applyNumberFormat="1" applyFont="1" applyFill="1" applyBorder="1" applyAlignment="1">
      <alignment horizontal="center" vertical="distributed" textRotation="255" justifyLastLine="1"/>
    </xf>
    <xf numFmtId="176" fontId="5" fillId="0" borderId="6" xfId="0" applyNumberFormat="1" applyFont="1" applyFill="1" applyBorder="1" applyAlignment="1">
      <alignment horizontal="center" vertical="distributed" textRotation="255" justifyLastLine="1"/>
    </xf>
    <xf numFmtId="176" fontId="5" fillId="0" borderId="173" xfId="0" applyNumberFormat="1" applyFont="1" applyFill="1" applyBorder="1" applyAlignment="1">
      <alignment horizontal="center" vertical="distributed" textRotation="255" justifyLastLine="1"/>
    </xf>
    <xf numFmtId="176" fontId="5" fillId="0" borderId="88" xfId="0" applyNumberFormat="1" applyFont="1" applyFill="1" applyBorder="1" applyAlignment="1">
      <alignment horizontal="distributed" vertical="center" justifyLastLine="1"/>
    </xf>
    <xf numFmtId="0" fontId="8" fillId="0" borderId="80" xfId="0" applyFont="1" applyFill="1" applyBorder="1" applyAlignment="1">
      <alignment horizontal="distributed" vertical="center" justifyLastLine="1"/>
    </xf>
    <xf numFmtId="0" fontId="8" fillId="0" borderId="122" xfId="0" applyFont="1" applyFill="1" applyBorder="1" applyAlignment="1">
      <alignment horizontal="distributed" vertical="center" justifyLastLine="1"/>
    </xf>
    <xf numFmtId="0" fontId="8" fillId="0" borderId="89" xfId="0" applyFont="1" applyFill="1" applyBorder="1" applyAlignment="1">
      <alignment horizontal="distributed" vertical="center" justifyLastLine="1"/>
    </xf>
    <xf numFmtId="0" fontId="8" fillId="0" borderId="0" xfId="0" applyFont="1" applyFill="1" applyAlignment="1">
      <alignment horizontal="distributed" vertical="center" justifyLastLine="1"/>
    </xf>
    <xf numFmtId="0" fontId="8" fillId="0" borderId="99" xfId="0" applyFont="1" applyFill="1" applyBorder="1" applyAlignment="1">
      <alignment horizontal="distributed" vertical="center" justifyLastLine="1"/>
    </xf>
    <xf numFmtId="0" fontId="8" fillId="0" borderId="120" xfId="0" applyFont="1" applyFill="1" applyBorder="1" applyAlignment="1">
      <alignment horizontal="distributed" vertical="center" justifyLastLine="1"/>
    </xf>
    <xf numFmtId="0" fontId="8" fillId="0" borderId="48" xfId="0" applyFont="1" applyFill="1" applyBorder="1" applyAlignment="1">
      <alignment horizontal="distributed" vertical="center" justifyLastLine="1"/>
    </xf>
    <xf numFmtId="0" fontId="8" fillId="0" borderId="123" xfId="0" applyFont="1" applyFill="1" applyBorder="1" applyAlignment="1">
      <alignment horizontal="distributed" vertical="center" justifyLastLine="1"/>
    </xf>
    <xf numFmtId="176" fontId="5" fillId="0" borderId="122" xfId="0" applyNumberFormat="1" applyFont="1" applyFill="1" applyBorder="1" applyAlignment="1">
      <alignment horizontal="center" vertical="center"/>
    </xf>
    <xf numFmtId="176" fontId="3" fillId="0" borderId="41" xfId="0" quotePrefix="1" applyNumberFormat="1" applyFont="1" applyBorder="1" applyAlignment="1">
      <alignment horizontal="center"/>
    </xf>
    <xf numFmtId="176" fontId="3" fillId="0" borderId="41" xfId="0" applyNumberFormat="1" applyFont="1" applyBorder="1" applyAlignment="1">
      <alignment horizontal="center"/>
    </xf>
    <xf numFmtId="177" fontId="3" fillId="0" borderId="41" xfId="0" quotePrefix="1" applyNumberFormat="1" applyFont="1" applyBorder="1" applyAlignment="1">
      <alignment horizontal="center"/>
    </xf>
    <xf numFmtId="176" fontId="3" fillId="0" borderId="80" xfId="0" applyNumberFormat="1" applyFont="1" applyBorder="1" applyAlignment="1">
      <alignment horizontal="center" vertical="center"/>
    </xf>
    <xf numFmtId="176" fontId="3" fillId="0" borderId="41" xfId="0" applyNumberFormat="1" applyFont="1" applyBorder="1" applyAlignment="1">
      <alignment horizontal="distributed"/>
    </xf>
    <xf numFmtId="176" fontId="3" fillId="0" borderId="88" xfId="0" applyNumberFormat="1" applyFont="1" applyFill="1" applyBorder="1" applyAlignment="1">
      <alignment horizontal="distributed" vertical="center" wrapText="1" justifyLastLine="1"/>
    </xf>
    <xf numFmtId="176" fontId="3" fillId="0" borderId="80" xfId="0" applyNumberFormat="1" applyFont="1" applyFill="1" applyBorder="1" applyAlignment="1">
      <alignment horizontal="distributed" vertical="center" wrapText="1" justifyLastLine="1"/>
    </xf>
    <xf numFmtId="176" fontId="3" fillId="0" borderId="122" xfId="0" applyNumberFormat="1" applyFont="1" applyFill="1" applyBorder="1" applyAlignment="1">
      <alignment horizontal="distributed" vertical="center" wrapText="1" justifyLastLine="1"/>
    </xf>
    <xf numFmtId="176" fontId="3" fillId="0" borderId="120" xfId="0" applyNumberFormat="1" applyFont="1" applyFill="1" applyBorder="1" applyAlignment="1">
      <alignment horizontal="distributed" vertical="center" wrapText="1" justifyLastLine="1"/>
    </xf>
    <xf numFmtId="176" fontId="3" fillId="0" borderId="48" xfId="0" applyNumberFormat="1" applyFont="1" applyFill="1" applyBorder="1" applyAlignment="1">
      <alignment horizontal="distributed" vertical="center" wrapText="1" justifyLastLine="1"/>
    </xf>
    <xf numFmtId="176" fontId="3" fillId="0" borderId="123" xfId="0" applyNumberFormat="1" applyFont="1" applyFill="1" applyBorder="1" applyAlignment="1">
      <alignment horizontal="distributed" vertical="center" wrapText="1" justifyLastLine="1"/>
    </xf>
    <xf numFmtId="176" fontId="3" fillId="0" borderId="80" xfId="0" applyNumberFormat="1" applyFont="1" applyBorder="1" applyAlignment="1">
      <alignment horizontal="distributed" vertical="center"/>
    </xf>
    <xf numFmtId="176" fontId="3" fillId="0" borderId="48" xfId="0" applyNumberFormat="1" applyFont="1" applyBorder="1" applyAlignment="1">
      <alignment horizontal="distributed" vertical="center"/>
    </xf>
    <xf numFmtId="224" fontId="3" fillId="0" borderId="80" xfId="0" applyNumberFormat="1" applyFont="1" applyFill="1" applyBorder="1" applyAlignment="1">
      <alignment horizontal="right" vertical="center"/>
    </xf>
    <xf numFmtId="224" fontId="3" fillId="0" borderId="48" xfId="0" applyNumberFormat="1" applyFont="1" applyFill="1" applyBorder="1" applyAlignment="1">
      <alignment horizontal="right" vertical="center"/>
    </xf>
    <xf numFmtId="176" fontId="3" fillId="0" borderId="88" xfId="0" applyNumberFormat="1" applyFont="1" applyBorder="1" applyAlignment="1">
      <alignment horizontal="center" vertical="center"/>
    </xf>
    <xf numFmtId="176" fontId="3" fillId="0" borderId="122" xfId="0" applyNumberFormat="1" applyFont="1" applyBorder="1" applyAlignment="1">
      <alignment horizontal="center" vertical="center"/>
    </xf>
    <xf numFmtId="193" fontId="22" fillId="0" borderId="6" xfId="0" applyNumberFormat="1" applyFont="1" applyFill="1" applyBorder="1" applyAlignment="1">
      <alignment horizontal="right" vertical="center"/>
    </xf>
    <xf numFmtId="176" fontId="22" fillId="0" borderId="187" xfId="0" applyNumberFormat="1" applyFont="1" applyFill="1" applyBorder="1" applyAlignment="1">
      <alignment horizontal="distributed" vertical="center"/>
    </xf>
    <xf numFmtId="176" fontId="22" fillId="0" borderId="187" xfId="0" applyNumberFormat="1" applyFont="1" applyFill="1" applyBorder="1" applyAlignment="1">
      <alignment horizontal="center" vertical="center"/>
    </xf>
    <xf numFmtId="177" fontId="22" fillId="0" borderId="193" xfId="0" applyNumberFormat="1" applyFont="1" applyFill="1" applyBorder="1" applyAlignment="1">
      <alignment horizontal="center" vertical="center"/>
    </xf>
    <xf numFmtId="177" fontId="22" fillId="0" borderId="80" xfId="0" applyNumberFormat="1" applyFont="1" applyFill="1" applyBorder="1" applyAlignment="1">
      <alignment vertical="center"/>
    </xf>
    <xf numFmtId="177" fontId="22" fillId="0" borderId="187" xfId="0" applyNumberFormat="1" applyFont="1" applyFill="1" applyBorder="1" applyAlignment="1">
      <alignment vertical="center"/>
    </xf>
    <xf numFmtId="177" fontId="22" fillId="0" borderId="0" xfId="0" applyNumberFormat="1" applyFont="1" applyBorder="1" applyAlignment="1">
      <alignment vertical="center"/>
    </xf>
    <xf numFmtId="176" fontId="22" fillId="0" borderId="206" xfId="0" applyNumberFormat="1" applyFont="1" applyFill="1" applyBorder="1" applyAlignment="1">
      <alignment horizontal="distributed" vertical="center"/>
    </xf>
    <xf numFmtId="177" fontId="22" fillId="0" borderId="0" xfId="0" applyNumberFormat="1" applyFont="1" applyFill="1" applyBorder="1" applyAlignment="1">
      <alignment horizontal="right" vertical="center"/>
    </xf>
    <xf numFmtId="41" fontId="22" fillId="0" borderId="0" xfId="0" applyNumberFormat="1" applyFont="1" applyFill="1" applyBorder="1" applyAlignment="1">
      <alignment horizontal="center" vertical="center"/>
    </xf>
    <xf numFmtId="176" fontId="22" fillId="0" borderId="0" xfId="0" applyNumberFormat="1" applyFont="1" applyBorder="1" applyAlignment="1">
      <alignment horizontal="left" vertical="center"/>
    </xf>
    <xf numFmtId="176" fontId="5" fillId="0" borderId="6" xfId="0" applyNumberFormat="1" applyFont="1" applyFill="1" applyBorder="1" applyAlignment="1">
      <alignment horizontal="left" vertical="center"/>
    </xf>
    <xf numFmtId="176" fontId="5" fillId="0" borderId="0" xfId="0" applyNumberFormat="1" applyFont="1" applyBorder="1" applyAlignment="1">
      <alignment horizontal="distributed" vertical="center"/>
    </xf>
    <xf numFmtId="176" fontId="5" fillId="0" borderId="6" xfId="0" applyNumberFormat="1" applyFont="1" applyFill="1" applyBorder="1" applyAlignment="1">
      <alignment horizontal="center"/>
    </xf>
    <xf numFmtId="176" fontId="5" fillId="0" borderId="0" xfId="0" applyNumberFormat="1" applyFont="1" applyBorder="1" applyAlignment="1">
      <alignment horizontal="center"/>
    </xf>
    <xf numFmtId="176" fontId="5" fillId="0" borderId="14" xfId="0" applyNumberFormat="1" applyFont="1" applyFill="1" applyBorder="1" applyAlignment="1">
      <alignment horizontal="center" vertical="center"/>
    </xf>
    <xf numFmtId="176" fontId="5" fillId="0" borderId="19" xfId="0" applyNumberFormat="1" applyFont="1" applyFill="1" applyBorder="1" applyAlignment="1">
      <alignment horizontal="center" vertical="center"/>
    </xf>
    <xf numFmtId="176" fontId="5" fillId="0" borderId="20" xfId="0" applyNumberFormat="1" applyFont="1" applyFill="1" applyBorder="1" applyAlignment="1">
      <alignment horizontal="center" vertical="center"/>
    </xf>
    <xf numFmtId="176" fontId="5" fillId="0" borderId="178" xfId="0" applyNumberFormat="1" applyFont="1" applyFill="1" applyBorder="1" applyAlignment="1">
      <alignment horizontal="center" vertical="center"/>
    </xf>
    <xf numFmtId="176" fontId="5" fillId="0" borderId="103" xfId="0" applyNumberFormat="1" applyFont="1" applyFill="1" applyBorder="1" applyAlignment="1">
      <alignment horizontal="distributed" vertical="center" justifyLastLine="1"/>
    </xf>
    <xf numFmtId="0" fontId="5" fillId="0" borderId="90" xfId="0" applyFont="1" applyFill="1" applyBorder="1" applyAlignment="1">
      <alignment horizontal="distributed" vertical="center" justifyLastLine="1"/>
    </xf>
    <xf numFmtId="0" fontId="5" fillId="0" borderId="5" xfId="0" applyFont="1" applyFill="1" applyBorder="1" applyAlignment="1">
      <alignment horizontal="distributed" vertical="center" justifyLastLine="1"/>
    </xf>
    <xf numFmtId="0" fontId="5" fillId="0" borderId="7" xfId="0" applyFont="1" applyFill="1" applyBorder="1" applyAlignment="1">
      <alignment horizontal="distributed" vertical="center" justifyLastLine="1"/>
    </xf>
    <xf numFmtId="0" fontId="5" fillId="0" borderId="103" xfId="0" applyFont="1" applyFill="1" applyBorder="1" applyAlignment="1">
      <alignment horizontal="distributed" vertical="center" justifyLastLine="1"/>
    </xf>
    <xf numFmtId="0" fontId="5" fillId="0" borderId="6" xfId="0" applyFont="1" applyFill="1" applyBorder="1" applyAlignment="1">
      <alignment horizontal="distributed" vertical="center" justifyLastLine="1"/>
    </xf>
    <xf numFmtId="0" fontId="5" fillId="0" borderId="8" xfId="0" applyFont="1" applyFill="1" applyBorder="1" applyAlignment="1">
      <alignment horizontal="distributed" vertical="center" justifyLastLine="1"/>
    </xf>
    <xf numFmtId="176" fontId="5" fillId="0" borderId="21" xfId="0" applyNumberFormat="1" applyFont="1" applyFill="1" applyBorder="1" applyAlignment="1">
      <alignment horizontal="distributed" vertical="center" wrapText="1" justifyLastLine="1"/>
    </xf>
    <xf numFmtId="176" fontId="5" fillId="0" borderId="21" xfId="0" applyNumberFormat="1" applyFont="1" applyFill="1" applyBorder="1" applyAlignment="1">
      <alignment horizontal="center" vertical="center"/>
    </xf>
    <xf numFmtId="176" fontId="5" fillId="0" borderId="21" xfId="0" applyNumberFormat="1" applyFont="1" applyFill="1" applyBorder="1" applyAlignment="1">
      <alignment horizontal="left" vertical="center"/>
    </xf>
    <xf numFmtId="176" fontId="5" fillId="0" borderId="32" xfId="0" applyNumberFormat="1" applyFont="1" applyFill="1" applyBorder="1" applyAlignment="1">
      <alignment horizontal="center" vertical="center" wrapText="1"/>
    </xf>
    <xf numFmtId="176" fontId="5" fillId="0" borderId="32" xfId="0" applyNumberFormat="1" applyFont="1" applyFill="1" applyBorder="1" applyAlignment="1">
      <alignment horizontal="center" vertical="center"/>
    </xf>
    <xf numFmtId="176" fontId="5" fillId="0" borderId="32" xfId="0" applyNumberFormat="1" applyFont="1" applyFill="1" applyBorder="1" applyAlignment="1">
      <alignment horizontal="left" vertical="center"/>
    </xf>
    <xf numFmtId="176" fontId="5" fillId="0" borderId="8" xfId="0" applyNumberFormat="1" applyFont="1" applyFill="1" applyBorder="1" applyAlignment="1">
      <alignment horizontal="left" vertical="center"/>
    </xf>
    <xf numFmtId="176" fontId="5" fillId="0" borderId="41" xfId="0" applyNumberFormat="1" applyFont="1" applyFill="1" applyBorder="1" applyAlignment="1">
      <alignment horizontal="distributed"/>
    </xf>
    <xf numFmtId="176" fontId="5" fillId="0" borderId="11" xfId="0" applyNumberFormat="1" applyFont="1" applyFill="1" applyBorder="1" applyAlignment="1">
      <alignment horizontal="distributed" vertical="center" justifyLastLine="1"/>
    </xf>
    <xf numFmtId="176" fontId="5" fillId="0" borderId="90" xfId="0" applyNumberFormat="1" applyFont="1" applyFill="1" applyBorder="1" applyAlignment="1">
      <alignment horizontal="center" vertical="center"/>
    </xf>
    <xf numFmtId="176" fontId="5" fillId="0" borderId="5" xfId="0" applyNumberFormat="1" applyFont="1" applyFill="1" applyBorder="1" applyAlignment="1">
      <alignment horizontal="distributed" vertical="center"/>
    </xf>
    <xf numFmtId="176" fontId="5" fillId="0" borderId="6" xfId="0" applyNumberFormat="1" applyFont="1" applyFill="1" applyBorder="1" applyAlignment="1">
      <alignment horizontal="distributed" vertical="center"/>
    </xf>
    <xf numFmtId="176" fontId="5" fillId="0" borderId="100" xfId="0" applyNumberFormat="1" applyFont="1" applyFill="1" applyBorder="1" applyAlignment="1">
      <alignment horizontal="center" vertical="center"/>
    </xf>
    <xf numFmtId="0" fontId="8" fillId="0" borderId="5" xfId="0" applyFont="1" applyFill="1" applyBorder="1" applyAlignment="1">
      <alignment horizontal="distributed" vertical="center"/>
    </xf>
    <xf numFmtId="0" fontId="8" fillId="0" borderId="0" xfId="0" applyFont="1" applyFill="1" applyBorder="1" applyAlignment="1">
      <alignment horizontal="distributed" vertical="center"/>
    </xf>
    <xf numFmtId="176" fontId="5" fillId="0" borderId="87" xfId="0" applyNumberFormat="1" applyFont="1" applyFill="1" applyBorder="1" applyAlignment="1">
      <alignment horizontal="left" vertical="center"/>
    </xf>
    <xf numFmtId="0" fontId="5" fillId="0" borderId="32" xfId="0" applyFont="1" applyFill="1" applyBorder="1" applyAlignment="1">
      <alignment horizontal="left" vertical="center"/>
    </xf>
    <xf numFmtId="43" fontId="5" fillId="0" borderId="32" xfId="0" applyNumberFormat="1" applyFont="1" applyFill="1" applyBorder="1" applyAlignment="1">
      <alignment horizontal="center" vertical="center"/>
    </xf>
    <xf numFmtId="43" fontId="5" fillId="0" borderId="6" xfId="0" applyNumberFormat="1" applyFont="1" applyFill="1" applyBorder="1" applyAlignment="1">
      <alignment horizontal="center" vertical="center"/>
    </xf>
    <xf numFmtId="176" fontId="5" fillId="0" borderId="4" xfId="0" applyNumberFormat="1" applyFont="1" applyFill="1" applyBorder="1" applyAlignment="1">
      <alignment horizontal="center" vertical="center" justifyLastLine="1"/>
    </xf>
    <xf numFmtId="0" fontId="8" fillId="0" borderId="6" xfId="0" applyFont="1" applyFill="1" applyBorder="1" applyAlignment="1">
      <alignment horizontal="center" vertical="center" justifyLastLine="1"/>
    </xf>
    <xf numFmtId="176" fontId="5" fillId="0" borderId="73" xfId="0" applyNumberFormat="1" applyFont="1" applyFill="1" applyBorder="1" applyAlignment="1">
      <alignment horizontal="left" vertical="center" wrapText="1" shrinkToFit="1"/>
    </xf>
    <xf numFmtId="176" fontId="5" fillId="0" borderId="21" xfId="0" applyNumberFormat="1" applyFont="1" applyFill="1" applyBorder="1" applyAlignment="1">
      <alignment horizontal="left" vertical="center" shrinkToFit="1"/>
    </xf>
    <xf numFmtId="176" fontId="5" fillId="0" borderId="179" xfId="0" applyNumberFormat="1" applyFont="1" applyFill="1" applyBorder="1" applyAlignment="1">
      <alignment horizontal="left" vertical="center" shrinkToFit="1"/>
    </xf>
    <xf numFmtId="43" fontId="5" fillId="0" borderId="21" xfId="0" applyNumberFormat="1" applyFont="1" applyFill="1" applyBorder="1" applyAlignment="1">
      <alignment horizontal="center" vertical="center"/>
    </xf>
    <xf numFmtId="176" fontId="5" fillId="0" borderId="24" xfId="0" applyNumberFormat="1" applyFont="1" applyFill="1" applyBorder="1" applyAlignment="1">
      <alignment horizontal="left" vertical="center"/>
    </xf>
    <xf numFmtId="176" fontId="3" fillId="0" borderId="3" xfId="0" applyNumberFormat="1" applyFont="1" applyFill="1" applyBorder="1" applyAlignment="1">
      <alignment horizontal="center" vertical="center" wrapText="1"/>
    </xf>
    <xf numFmtId="176" fontId="3" fillId="0" borderId="5" xfId="0" applyNumberFormat="1" applyFont="1" applyFill="1" applyBorder="1" applyAlignment="1">
      <alignment horizontal="center" vertical="center" wrapText="1"/>
    </xf>
    <xf numFmtId="176" fontId="3" fillId="0" borderId="100" xfId="0" applyNumberFormat="1" applyFont="1" applyFill="1" applyBorder="1" applyAlignment="1">
      <alignment horizontal="center" vertical="center" wrapText="1"/>
    </xf>
    <xf numFmtId="176" fontId="3" fillId="0" borderId="11" xfId="0" applyNumberFormat="1" applyFont="1" applyFill="1" applyBorder="1" applyAlignment="1">
      <alignment horizontal="center" vertical="center" wrapText="1"/>
    </xf>
    <xf numFmtId="176" fontId="3" fillId="0" borderId="0" xfId="0" applyNumberFormat="1" applyFont="1" applyFill="1" applyBorder="1" applyAlignment="1">
      <alignment horizontal="center" vertical="center" wrapText="1"/>
    </xf>
    <xf numFmtId="176" fontId="3" fillId="0" borderId="99" xfId="0" applyNumberFormat="1" applyFont="1" applyFill="1" applyBorder="1" applyAlignment="1">
      <alignment horizontal="center" vertical="center" wrapText="1"/>
    </xf>
    <xf numFmtId="176" fontId="3" fillId="0" borderId="4" xfId="0" applyNumberFormat="1" applyFont="1" applyFill="1" applyBorder="1" applyAlignment="1">
      <alignment horizontal="center" vertical="center" wrapText="1"/>
    </xf>
    <xf numFmtId="176" fontId="3" fillId="0" borderId="6" xfId="0" applyNumberFormat="1" applyFont="1" applyBorder="1" applyAlignment="1">
      <alignment horizontal="center" vertical="center" wrapText="1"/>
    </xf>
    <xf numFmtId="176" fontId="3" fillId="0" borderId="173" xfId="0" applyNumberFormat="1" applyFont="1" applyBorder="1" applyAlignment="1">
      <alignment horizontal="center" vertical="center" wrapText="1"/>
    </xf>
    <xf numFmtId="176" fontId="5" fillId="0" borderId="5" xfId="0" applyNumberFormat="1" applyFont="1" applyFill="1" applyBorder="1" applyAlignment="1">
      <alignment horizontal="center" vertical="center" wrapText="1"/>
    </xf>
    <xf numFmtId="0" fontId="8" fillId="0" borderId="6" xfId="0" applyFont="1" applyBorder="1" applyAlignment="1">
      <alignment horizontal="center" vertical="center"/>
    </xf>
    <xf numFmtId="176" fontId="5" fillId="0" borderId="90" xfId="0" applyNumberFormat="1" applyFont="1" applyFill="1" applyBorder="1" applyAlignment="1">
      <alignment horizontal="left" vertical="center" wrapText="1"/>
    </xf>
    <xf numFmtId="176" fontId="5" fillId="0" borderId="100" xfId="0" applyNumberFormat="1" applyFont="1" applyFill="1" applyBorder="1" applyAlignment="1">
      <alignment horizontal="left" vertical="center" wrapText="1"/>
    </xf>
    <xf numFmtId="176" fontId="5" fillId="0" borderId="89" xfId="0" applyNumberFormat="1" applyFont="1" applyFill="1" applyBorder="1" applyAlignment="1">
      <alignment horizontal="left" vertical="center" wrapText="1"/>
    </xf>
    <xf numFmtId="176" fontId="5" fillId="0" borderId="99" xfId="0" applyNumberFormat="1" applyFont="1" applyFill="1" applyBorder="1" applyAlignment="1">
      <alignment horizontal="left" vertical="center" wrapText="1"/>
    </xf>
    <xf numFmtId="176" fontId="5" fillId="0" borderId="103" xfId="0" applyNumberFormat="1" applyFont="1" applyFill="1" applyBorder="1" applyAlignment="1">
      <alignment horizontal="left" vertical="center" wrapText="1"/>
    </xf>
    <xf numFmtId="176" fontId="5" fillId="0" borderId="173" xfId="0" applyNumberFormat="1" applyFont="1" applyFill="1" applyBorder="1" applyAlignment="1">
      <alignment horizontal="left" vertical="center" wrapText="1"/>
    </xf>
    <xf numFmtId="0" fontId="5" fillId="0" borderId="5" xfId="0" applyFont="1" applyFill="1" applyBorder="1" applyAlignment="1">
      <alignment horizontal="left" vertical="center" wrapText="1" shrinkToFit="1"/>
    </xf>
    <xf numFmtId="0" fontId="5" fillId="0" borderId="0" xfId="0" applyFont="1" applyFill="1" applyBorder="1" applyAlignment="1">
      <alignment horizontal="left" vertical="center" wrapText="1" shrinkToFit="1"/>
    </xf>
    <xf numFmtId="0" fontId="5" fillId="0" borderId="6" xfId="0" applyFont="1" applyFill="1" applyBorder="1" applyAlignment="1">
      <alignment horizontal="left" vertical="center" wrapText="1" shrinkToFit="1"/>
    </xf>
    <xf numFmtId="0" fontId="0" fillId="0" borderId="6" xfId="0" applyFont="1" applyFill="1" applyBorder="1" applyAlignment="1">
      <alignment horizontal="center" vertical="center"/>
    </xf>
    <xf numFmtId="0" fontId="8" fillId="0" borderId="6" xfId="0" applyFont="1" applyFill="1" applyBorder="1" applyAlignment="1">
      <alignment horizontal="distributed" vertical="center"/>
    </xf>
    <xf numFmtId="176" fontId="5" fillId="0" borderId="90" xfId="0" applyNumberFormat="1" applyFont="1" applyFill="1" applyBorder="1" applyAlignment="1">
      <alignment horizontal="center" vertical="center" justifyLastLine="1"/>
    </xf>
    <xf numFmtId="176" fontId="5" fillId="0" borderId="5" xfId="0" applyNumberFormat="1" applyFont="1" applyFill="1" applyBorder="1" applyAlignment="1">
      <alignment horizontal="center" vertical="center" justifyLastLine="1"/>
    </xf>
    <xf numFmtId="176" fontId="5" fillId="0" borderId="100" xfId="0" applyNumberFormat="1" applyFont="1" applyFill="1" applyBorder="1" applyAlignment="1">
      <alignment horizontal="center" vertical="center" justifyLastLine="1"/>
    </xf>
    <xf numFmtId="176" fontId="5" fillId="0" borderId="103" xfId="0" applyNumberFormat="1" applyFont="1" applyFill="1" applyBorder="1" applyAlignment="1">
      <alignment horizontal="center" vertical="center" justifyLastLine="1"/>
    </xf>
    <xf numFmtId="176" fontId="5" fillId="0" borderId="6" xfId="0" applyNumberFormat="1" applyFont="1" applyFill="1" applyBorder="1" applyAlignment="1">
      <alignment horizontal="center" vertical="center" justifyLastLine="1"/>
    </xf>
    <xf numFmtId="176" fontId="5" fillId="0" borderId="173" xfId="0" applyNumberFormat="1" applyFont="1" applyFill="1" applyBorder="1" applyAlignment="1">
      <alignment horizontal="center" vertical="center" justifyLastLine="1"/>
    </xf>
    <xf numFmtId="176" fontId="5" fillId="0" borderId="91" xfId="0" applyNumberFormat="1" applyFont="1" applyFill="1" applyBorder="1" applyAlignment="1">
      <alignment horizontal="distributed" vertical="center" justifyLastLine="1"/>
    </xf>
    <xf numFmtId="176" fontId="5" fillId="0" borderId="33" xfId="0" applyNumberFormat="1" applyFont="1" applyFill="1" applyBorder="1" applyAlignment="1">
      <alignment horizontal="distributed" vertical="center" justifyLastLine="1"/>
    </xf>
    <xf numFmtId="176" fontId="5" fillId="0" borderId="102" xfId="0" applyNumberFormat="1" applyFont="1" applyFill="1" applyBorder="1" applyAlignment="1">
      <alignment horizontal="distributed" vertical="center" justifyLastLine="1"/>
    </xf>
    <xf numFmtId="176" fontId="5" fillId="0" borderId="90" xfId="0" applyNumberFormat="1" applyFont="1" applyFill="1" applyBorder="1" applyAlignment="1">
      <alignment horizontal="left" vertical="center"/>
    </xf>
    <xf numFmtId="176" fontId="5" fillId="0" borderId="5" xfId="0" applyNumberFormat="1" applyFont="1" applyFill="1" applyBorder="1" applyAlignment="1">
      <alignment horizontal="left" vertical="center"/>
    </xf>
    <xf numFmtId="176" fontId="5" fillId="0" borderId="7" xfId="0" applyNumberFormat="1" applyFont="1" applyFill="1" applyBorder="1" applyAlignment="1">
      <alignment horizontal="left" vertical="center"/>
    </xf>
    <xf numFmtId="176" fontId="5" fillId="0" borderId="73" xfId="0" applyNumberFormat="1" applyFont="1" applyFill="1" applyBorder="1" applyAlignment="1">
      <alignment horizontal="distributed" vertical="center" justifyLastLine="1"/>
    </xf>
    <xf numFmtId="176" fontId="5" fillId="0" borderId="21" xfId="0" applyNumberFormat="1" applyFont="1" applyFill="1" applyBorder="1" applyAlignment="1">
      <alignment horizontal="distributed" vertical="center" justifyLastLine="1"/>
    </xf>
    <xf numFmtId="176" fontId="5" fillId="0" borderId="179" xfId="0" applyNumberFormat="1" applyFont="1" applyFill="1" applyBorder="1" applyAlignment="1">
      <alignment horizontal="distributed" vertical="center" justifyLastLine="1"/>
    </xf>
    <xf numFmtId="185" fontId="5" fillId="0" borderId="103" xfId="0" applyNumberFormat="1" applyFont="1" applyFill="1" applyBorder="1" applyAlignment="1">
      <alignment horizontal="center" vertical="center"/>
    </xf>
    <xf numFmtId="185" fontId="5" fillId="0" borderId="6" xfId="0" applyNumberFormat="1" applyFont="1" applyFill="1" applyBorder="1" applyAlignment="1">
      <alignment horizontal="center" vertical="center"/>
    </xf>
    <xf numFmtId="185" fontId="5" fillId="0" borderId="173" xfId="0" applyNumberFormat="1" applyFont="1" applyFill="1" applyBorder="1" applyAlignment="1">
      <alignment horizontal="center" vertical="center"/>
    </xf>
    <xf numFmtId="197" fontId="5" fillId="0" borderId="103" xfId="4" applyNumberFormat="1" applyFont="1" applyFill="1" applyBorder="1" applyAlignment="1">
      <alignment horizontal="center" vertical="center"/>
    </xf>
    <xf numFmtId="197" fontId="5" fillId="0" borderId="6" xfId="4" applyNumberFormat="1" applyFont="1" applyFill="1" applyBorder="1" applyAlignment="1">
      <alignment horizontal="center" vertical="center"/>
    </xf>
    <xf numFmtId="197" fontId="5" fillId="0" borderId="173" xfId="4" applyNumberFormat="1" applyFont="1" applyFill="1" applyBorder="1" applyAlignment="1">
      <alignment horizontal="center" vertical="center"/>
    </xf>
    <xf numFmtId="185" fontId="5" fillId="0" borderId="88" xfId="0" applyNumberFormat="1" applyFont="1" applyFill="1" applyBorder="1" applyAlignment="1">
      <alignment horizontal="center" vertical="center"/>
    </xf>
    <xf numFmtId="185" fontId="5" fillId="0" borderId="80" xfId="0" applyNumberFormat="1" applyFont="1" applyFill="1" applyBorder="1" applyAlignment="1">
      <alignment horizontal="center" vertical="center"/>
    </xf>
    <xf numFmtId="185" fontId="5" fillId="0" borderId="122" xfId="0" applyNumberFormat="1" applyFont="1" applyFill="1" applyBorder="1" applyAlignment="1">
      <alignment horizontal="center" vertical="center"/>
    </xf>
    <xf numFmtId="185" fontId="5" fillId="0" borderId="56" xfId="0" applyNumberFormat="1" applyFont="1" applyFill="1" applyBorder="1" applyAlignment="1">
      <alignment horizontal="center" vertical="center"/>
    </xf>
    <xf numFmtId="185" fontId="5" fillId="0" borderId="6" xfId="0" applyNumberFormat="1" applyFont="1" applyFill="1" applyBorder="1" applyAlignment="1">
      <alignment horizontal="center" vertical="center" shrinkToFit="1"/>
    </xf>
    <xf numFmtId="185" fontId="5" fillId="0" borderId="8" xfId="0" applyNumberFormat="1" applyFont="1" applyFill="1" applyBorder="1" applyAlignment="1">
      <alignment horizontal="center" vertical="center"/>
    </xf>
    <xf numFmtId="197" fontId="5" fillId="0" borderId="88" xfId="4" applyNumberFormat="1" applyFont="1" applyFill="1" applyBorder="1" applyAlignment="1">
      <alignment horizontal="center" vertical="center"/>
    </xf>
    <xf numFmtId="197" fontId="5" fillId="0" borderId="80" xfId="4" applyNumberFormat="1" applyFont="1" applyFill="1" applyBorder="1" applyAlignment="1">
      <alignment horizontal="center" vertical="center"/>
    </xf>
    <xf numFmtId="197" fontId="5" fillId="0" borderId="122" xfId="4" applyNumberFormat="1" applyFont="1" applyFill="1" applyBorder="1" applyAlignment="1">
      <alignment horizontal="center" vertical="center"/>
    </xf>
    <xf numFmtId="185" fontId="5" fillId="0" borderId="88" xfId="0" applyNumberFormat="1" applyFont="1" applyFill="1" applyBorder="1" applyAlignment="1">
      <alignment horizontal="center" vertical="center" shrinkToFit="1"/>
    </xf>
    <xf numFmtId="185" fontId="5" fillId="0" borderId="80" xfId="0" applyNumberFormat="1" applyFont="1" applyFill="1" applyBorder="1" applyAlignment="1">
      <alignment horizontal="center" vertical="center" shrinkToFit="1"/>
    </xf>
    <xf numFmtId="185" fontId="5" fillId="0" borderId="122" xfId="0" applyNumberFormat="1" applyFont="1" applyFill="1" applyBorder="1" applyAlignment="1">
      <alignment horizontal="center" vertical="center" shrinkToFit="1"/>
    </xf>
    <xf numFmtId="185" fontId="5" fillId="0" borderId="89" xfId="0" applyNumberFormat="1" applyFont="1" applyFill="1" applyBorder="1" applyAlignment="1">
      <alignment horizontal="center" vertical="center"/>
    </xf>
    <xf numFmtId="185" fontId="5" fillId="0" borderId="0" xfId="0" applyNumberFormat="1" applyFont="1" applyFill="1" applyBorder="1" applyAlignment="1">
      <alignment horizontal="center" vertical="center"/>
    </xf>
    <xf numFmtId="185" fontId="5" fillId="0" borderId="99" xfId="0" applyNumberFormat="1" applyFont="1" applyFill="1" applyBorder="1" applyAlignment="1">
      <alignment horizontal="center" vertical="center"/>
    </xf>
    <xf numFmtId="197" fontId="5" fillId="0" borderId="89" xfId="4" applyNumberFormat="1" applyFont="1" applyFill="1" applyBorder="1" applyAlignment="1">
      <alignment horizontal="center" vertical="center"/>
    </xf>
    <xf numFmtId="197" fontId="5" fillId="0" borderId="0" xfId="4" applyNumberFormat="1" applyFont="1" applyFill="1" applyBorder="1" applyAlignment="1">
      <alignment horizontal="center" vertical="center"/>
    </xf>
    <xf numFmtId="197" fontId="5" fillId="0" borderId="99" xfId="4" applyNumberFormat="1" applyFont="1" applyFill="1" applyBorder="1" applyAlignment="1">
      <alignment horizontal="center" vertical="center"/>
    </xf>
    <xf numFmtId="185" fontId="5" fillId="0" borderId="13" xfId="0" applyNumberFormat="1" applyFont="1" applyFill="1" applyBorder="1" applyAlignment="1">
      <alignment horizontal="center" vertical="center"/>
    </xf>
    <xf numFmtId="185" fontId="5" fillId="0" borderId="90" xfId="0" applyNumberFormat="1" applyFont="1" applyFill="1" applyBorder="1" applyAlignment="1">
      <alignment horizontal="center" vertical="center"/>
    </xf>
    <xf numFmtId="185" fontId="5" fillId="0" borderId="5" xfId="0" applyNumberFormat="1" applyFont="1" applyFill="1" applyBorder="1" applyAlignment="1">
      <alignment horizontal="center" vertical="center"/>
    </xf>
    <xf numFmtId="185" fontId="5" fillId="0" borderId="100" xfId="0" applyNumberFormat="1" applyFont="1" applyFill="1" applyBorder="1" applyAlignment="1">
      <alignment horizontal="center" vertical="center"/>
    </xf>
    <xf numFmtId="185" fontId="5" fillId="0" borderId="7" xfId="0" applyNumberFormat="1" applyFont="1" applyFill="1" applyBorder="1" applyAlignment="1">
      <alignment horizontal="center" vertical="center"/>
    </xf>
    <xf numFmtId="185" fontId="5" fillId="0" borderId="89" xfId="0" applyNumberFormat="1" applyFont="1" applyFill="1" applyBorder="1" applyAlignment="1">
      <alignment horizontal="center" vertical="center" shrinkToFit="1"/>
    </xf>
    <xf numFmtId="185" fontId="5" fillId="0" borderId="0" xfId="0" applyNumberFormat="1" applyFont="1" applyFill="1" applyBorder="1" applyAlignment="1">
      <alignment horizontal="center" vertical="center" shrinkToFit="1"/>
    </xf>
    <xf numFmtId="197" fontId="5" fillId="0" borderId="90" xfId="4" applyNumberFormat="1" applyFont="1" applyFill="1" applyBorder="1" applyAlignment="1">
      <alignment horizontal="center" vertical="center"/>
    </xf>
    <xf numFmtId="197" fontId="5" fillId="0" borderId="5" xfId="4" applyNumberFormat="1" applyFont="1" applyFill="1" applyBorder="1" applyAlignment="1">
      <alignment horizontal="center" vertical="center"/>
    </xf>
    <xf numFmtId="185" fontId="5" fillId="0" borderId="99" xfId="0" applyNumberFormat="1" applyFont="1" applyFill="1" applyBorder="1" applyAlignment="1">
      <alignment horizontal="center" vertical="center" shrinkToFit="1"/>
    </xf>
    <xf numFmtId="185" fontId="5" fillId="0" borderId="0" xfId="0" applyNumberFormat="1" applyFont="1" applyFill="1" applyBorder="1" applyAlignment="1">
      <alignment horizontal="right" vertical="center" shrinkToFit="1"/>
    </xf>
    <xf numFmtId="185" fontId="5" fillId="0" borderId="99" xfId="0" applyNumberFormat="1" applyFont="1" applyFill="1" applyBorder="1" applyAlignment="1">
      <alignment horizontal="right" vertical="center" shrinkToFit="1"/>
    </xf>
    <xf numFmtId="185" fontId="5" fillId="0" borderId="13" xfId="0" applyNumberFormat="1" applyFont="1" applyFill="1" applyBorder="1" applyAlignment="1">
      <alignment horizontal="center" vertical="center" shrinkToFit="1"/>
    </xf>
    <xf numFmtId="185" fontId="5" fillId="0" borderId="90" xfId="0" applyNumberFormat="1" applyFont="1" applyFill="1" applyBorder="1" applyAlignment="1">
      <alignment horizontal="center" vertical="center" shrinkToFit="1"/>
    </xf>
    <xf numFmtId="185" fontId="5" fillId="0" borderId="5" xfId="0" applyNumberFormat="1" applyFont="1" applyFill="1" applyBorder="1" applyAlignment="1">
      <alignment horizontal="center" vertical="center" shrinkToFit="1"/>
    </xf>
    <xf numFmtId="185" fontId="5" fillId="0" borderId="100" xfId="0" applyNumberFormat="1" applyFont="1" applyFill="1" applyBorder="1" applyAlignment="1">
      <alignment horizontal="center" vertical="center" shrinkToFit="1"/>
    </xf>
    <xf numFmtId="185" fontId="5" fillId="0" borderId="56" xfId="0" applyNumberFormat="1" applyFont="1" applyFill="1" applyBorder="1" applyAlignment="1">
      <alignment horizontal="center" vertical="center" shrinkToFit="1"/>
    </xf>
    <xf numFmtId="185" fontId="5" fillId="0" borderId="89" xfId="0" quotePrefix="1" applyNumberFormat="1" applyFont="1" applyFill="1" applyBorder="1" applyAlignment="1">
      <alignment horizontal="center" vertical="center" shrinkToFit="1"/>
    </xf>
    <xf numFmtId="176" fontId="5" fillId="0" borderId="80" xfId="0" applyNumberFormat="1" applyFont="1" applyFill="1" applyBorder="1" applyAlignment="1">
      <alignment horizontal="right" vertical="center" shrinkToFit="1"/>
    </xf>
    <xf numFmtId="176" fontId="5" fillId="0" borderId="122" xfId="0" applyNumberFormat="1" applyFont="1" applyFill="1" applyBorder="1" applyAlignment="1">
      <alignment horizontal="right" vertical="center" shrinkToFit="1"/>
    </xf>
    <xf numFmtId="185" fontId="5" fillId="0" borderId="120" xfId="0" applyNumberFormat="1" applyFont="1" applyFill="1" applyBorder="1" applyAlignment="1">
      <alignment horizontal="center" vertical="center" shrinkToFit="1"/>
    </xf>
    <xf numFmtId="185" fontId="5" fillId="0" borderId="48" xfId="0" applyNumberFormat="1" applyFont="1" applyFill="1" applyBorder="1" applyAlignment="1">
      <alignment horizontal="center" vertical="center" shrinkToFit="1"/>
    </xf>
    <xf numFmtId="185" fontId="5" fillId="0" borderId="123" xfId="0" applyNumberFormat="1" applyFont="1" applyFill="1" applyBorder="1" applyAlignment="1">
      <alignment horizontal="center" vertical="center" shrinkToFit="1"/>
    </xf>
    <xf numFmtId="185" fontId="5" fillId="0" borderId="48" xfId="0" applyNumberFormat="1" applyFont="1" applyFill="1" applyBorder="1" applyAlignment="1">
      <alignment horizontal="right" vertical="center" shrinkToFit="1"/>
    </xf>
    <xf numFmtId="185" fontId="5" fillId="0" borderId="123" xfId="0" applyNumberFormat="1" applyFont="1" applyFill="1" applyBorder="1" applyAlignment="1">
      <alignment horizontal="right" vertical="center" shrinkToFit="1"/>
    </xf>
    <xf numFmtId="185" fontId="5" fillId="0" borderId="49" xfId="0" applyNumberFormat="1" applyFont="1" applyFill="1" applyBorder="1" applyAlignment="1">
      <alignment horizontal="center" vertical="center" shrinkToFit="1"/>
    </xf>
    <xf numFmtId="185" fontId="5" fillId="0" borderId="7" xfId="0" applyNumberFormat="1" applyFont="1" applyFill="1" applyBorder="1" applyAlignment="1">
      <alignment horizontal="center" vertical="center" shrinkToFit="1"/>
    </xf>
    <xf numFmtId="185" fontId="5" fillId="0" borderId="120" xfId="0" applyNumberFormat="1" applyFont="1" applyFill="1" applyBorder="1" applyAlignment="1">
      <alignment horizontal="center" vertical="center"/>
    </xf>
    <xf numFmtId="185" fontId="5" fillId="0" borderId="48" xfId="0" applyNumberFormat="1" applyFont="1" applyFill="1" applyBorder="1" applyAlignment="1">
      <alignment horizontal="center" vertical="center"/>
    </xf>
    <xf numFmtId="181" fontId="5" fillId="0" borderId="5" xfId="0" applyNumberFormat="1" applyFont="1" applyFill="1" applyBorder="1" applyAlignment="1">
      <alignment horizontal="right" vertical="center" shrinkToFit="1"/>
    </xf>
    <xf numFmtId="181" fontId="5" fillId="0" borderId="100" xfId="0" applyNumberFormat="1" applyFont="1" applyFill="1" applyBorder="1" applyAlignment="1">
      <alignment horizontal="right" vertical="center" shrinkToFit="1"/>
    </xf>
    <xf numFmtId="197" fontId="5" fillId="0" borderId="89" xfId="4" applyNumberFormat="1" applyFont="1" applyFill="1" applyBorder="1" applyAlignment="1">
      <alignment horizontal="center" vertical="center" shrinkToFit="1"/>
    </xf>
    <xf numFmtId="197" fontId="5" fillId="0" borderId="0" xfId="4" applyNumberFormat="1" applyFont="1" applyFill="1" applyBorder="1" applyAlignment="1">
      <alignment horizontal="center" vertical="center" shrinkToFit="1"/>
    </xf>
    <xf numFmtId="197" fontId="5" fillId="0" borderId="88" xfId="4" applyNumberFormat="1" applyFont="1" applyFill="1" applyBorder="1" applyAlignment="1">
      <alignment horizontal="center" vertical="center" shrinkToFit="1"/>
    </xf>
    <xf numFmtId="197" fontId="5" fillId="0" borderId="80" xfId="4" applyNumberFormat="1" applyFont="1" applyFill="1" applyBorder="1" applyAlignment="1">
      <alignment horizontal="center" vertical="center" shrinkToFit="1"/>
    </xf>
    <xf numFmtId="197" fontId="5" fillId="0" borderId="120" xfId="4" applyNumberFormat="1" applyFont="1" applyFill="1" applyBorder="1" applyAlignment="1">
      <alignment horizontal="center" vertical="center" shrinkToFit="1"/>
    </xf>
    <xf numFmtId="197" fontId="5" fillId="0" borderId="48" xfId="4" applyNumberFormat="1" applyFont="1" applyFill="1" applyBorder="1" applyAlignment="1">
      <alignment horizontal="center" vertical="center" shrinkToFit="1"/>
    </xf>
    <xf numFmtId="197" fontId="5" fillId="0" borderId="90" xfId="4" applyNumberFormat="1" applyFont="1" applyFill="1" applyBorder="1" applyAlignment="1">
      <alignment horizontal="center" vertical="center" shrinkToFit="1"/>
    </xf>
    <xf numFmtId="197" fontId="5" fillId="0" borderId="5" xfId="4" applyNumberFormat="1" applyFont="1" applyFill="1" applyBorder="1" applyAlignment="1">
      <alignment horizontal="center" vertical="center" shrinkToFit="1"/>
    </xf>
    <xf numFmtId="176" fontId="5" fillId="0" borderId="89" xfId="0" applyNumberFormat="1" applyFont="1" applyFill="1" applyBorder="1" applyAlignment="1">
      <alignment horizontal="center" vertical="distributed"/>
    </xf>
    <xf numFmtId="176" fontId="5" fillId="0" borderId="0" xfId="0" applyNumberFormat="1" applyFont="1" applyFill="1" applyBorder="1" applyAlignment="1">
      <alignment horizontal="center" vertical="distributed"/>
    </xf>
    <xf numFmtId="176" fontId="5" fillId="0" borderId="99" xfId="0" applyNumberFormat="1" applyFont="1" applyFill="1" applyBorder="1" applyAlignment="1">
      <alignment horizontal="center" vertical="distributed"/>
    </xf>
    <xf numFmtId="176" fontId="18" fillId="0" borderId="89" xfId="0" applyNumberFormat="1" applyFont="1" applyFill="1" applyBorder="1" applyAlignment="1">
      <alignment horizontal="left" vertical="distributed"/>
    </xf>
    <xf numFmtId="176" fontId="18" fillId="0" borderId="0" xfId="0" applyNumberFormat="1" applyFont="1" applyFill="1" applyBorder="1" applyAlignment="1">
      <alignment horizontal="left" vertical="distributed"/>
    </xf>
    <xf numFmtId="176" fontId="18" fillId="0" borderId="99" xfId="0" applyNumberFormat="1" applyFont="1" applyFill="1" applyBorder="1" applyAlignment="1">
      <alignment horizontal="left" vertical="distributed"/>
    </xf>
    <xf numFmtId="176" fontId="5" fillId="0" borderId="73" xfId="0" applyNumberFormat="1" applyFont="1" applyFill="1" applyBorder="1" applyAlignment="1">
      <alignment horizontal="center" vertical="center"/>
    </xf>
    <xf numFmtId="176" fontId="5" fillId="0" borderId="179" xfId="0" applyNumberFormat="1" applyFont="1" applyFill="1" applyBorder="1" applyAlignment="1">
      <alignment horizontal="center" vertical="center"/>
    </xf>
    <xf numFmtId="0" fontId="8" fillId="0" borderId="179" xfId="0" applyFont="1" applyFill="1" applyBorder="1" applyAlignment="1">
      <alignment horizontal="center" vertical="center"/>
    </xf>
    <xf numFmtId="0" fontId="8" fillId="0" borderId="0" xfId="0" applyFont="1" applyFill="1" applyAlignment="1">
      <alignment horizontal="center" vertical="distributed"/>
    </xf>
    <xf numFmtId="0" fontId="8" fillId="0" borderId="99" xfId="0" applyFont="1" applyFill="1" applyBorder="1" applyAlignment="1">
      <alignment horizontal="center" vertical="distributed"/>
    </xf>
    <xf numFmtId="0" fontId="8" fillId="0" borderId="89" xfId="0" applyFont="1" applyFill="1" applyBorder="1" applyAlignment="1">
      <alignment horizontal="center" vertical="distributed"/>
    </xf>
    <xf numFmtId="176" fontId="5" fillId="0" borderId="10" xfId="0" applyNumberFormat="1" applyFont="1" applyFill="1" applyBorder="1" applyAlignment="1">
      <alignment horizontal="distributed" vertical="center" justifyLastLine="1"/>
    </xf>
    <xf numFmtId="0" fontId="8" fillId="0" borderId="12" xfId="0" applyFont="1" applyFill="1" applyBorder="1" applyAlignment="1">
      <alignment horizontal="distributed" vertical="center" justifyLastLine="1"/>
    </xf>
    <xf numFmtId="0" fontId="8" fillId="0" borderId="93" xfId="0" applyFont="1" applyFill="1" applyBorder="1" applyAlignment="1">
      <alignment horizontal="distributed" vertical="center" justifyLastLine="1"/>
    </xf>
    <xf numFmtId="176" fontId="5" fillId="0" borderId="92" xfId="0" applyNumberFormat="1" applyFont="1" applyFill="1" applyBorder="1" applyAlignment="1">
      <alignment horizontal="distributed" vertical="center" justifyLastLine="1"/>
    </xf>
    <xf numFmtId="176" fontId="5" fillId="0" borderId="12" xfId="0" applyNumberFormat="1" applyFont="1" applyFill="1" applyBorder="1" applyAlignment="1">
      <alignment horizontal="distributed" vertical="center" justifyLastLine="1"/>
    </xf>
    <xf numFmtId="176" fontId="5" fillId="0" borderId="93" xfId="0" applyNumberFormat="1" applyFont="1" applyFill="1" applyBorder="1" applyAlignment="1">
      <alignment horizontal="distributed" vertical="center" justifyLastLine="1"/>
    </xf>
    <xf numFmtId="0" fontId="8" fillId="0" borderId="29" xfId="0" applyFont="1" applyFill="1" applyBorder="1" applyAlignment="1">
      <alignment horizontal="distributed" vertical="center" justifyLastLine="1"/>
    </xf>
    <xf numFmtId="176" fontId="5" fillId="0" borderId="0" xfId="0" applyNumberFormat="1" applyFont="1" applyBorder="1" applyAlignment="1">
      <alignment horizontal="left" vertical="center"/>
    </xf>
    <xf numFmtId="176" fontId="5" fillId="0" borderId="12" xfId="0" applyNumberFormat="1" applyFont="1" applyFill="1" applyBorder="1" applyAlignment="1">
      <alignment horizontal="center" vertical="center" wrapText="1"/>
    </xf>
    <xf numFmtId="176" fontId="5" fillId="0" borderId="12" xfId="0" applyNumberFormat="1" applyFont="1" applyFill="1" applyBorder="1" applyAlignment="1">
      <alignment horizontal="left" vertical="center" wrapText="1"/>
    </xf>
    <xf numFmtId="176" fontId="5" fillId="0" borderId="12" xfId="0" applyNumberFormat="1" applyFont="1" applyFill="1" applyBorder="1" applyAlignment="1">
      <alignment horizontal="left" vertical="center"/>
    </xf>
    <xf numFmtId="176" fontId="5" fillId="0" borderId="29" xfId="0" applyNumberFormat="1" applyFont="1" applyFill="1" applyBorder="1" applyAlignment="1">
      <alignment horizontal="left" vertical="center"/>
    </xf>
    <xf numFmtId="176" fontId="5" fillId="0" borderId="33" xfId="0" applyNumberFormat="1" applyFont="1" applyFill="1" applyBorder="1" applyAlignment="1">
      <alignment horizontal="center" vertical="center"/>
    </xf>
    <xf numFmtId="177" fontId="5" fillId="0" borderId="0" xfId="0" quotePrefix="1" applyNumberFormat="1" applyFont="1" applyFill="1" applyBorder="1" applyAlignment="1">
      <alignment horizontal="center"/>
    </xf>
    <xf numFmtId="177" fontId="5" fillId="0" borderId="0" xfId="0" applyNumberFormat="1" applyFont="1" applyFill="1" applyBorder="1" applyAlignment="1">
      <alignment horizontal="center"/>
    </xf>
    <xf numFmtId="0" fontId="8" fillId="0" borderId="0" xfId="0" applyFont="1" applyFill="1" applyAlignment="1">
      <alignment horizontal="distributed" vertical="center"/>
    </xf>
    <xf numFmtId="176" fontId="5" fillId="0" borderId="21" xfId="0" applyNumberFormat="1" applyFont="1" applyFill="1" applyBorder="1" applyAlignment="1">
      <alignment horizontal="distributed" vertical="center" wrapText="1"/>
    </xf>
    <xf numFmtId="0" fontId="5" fillId="0" borderId="21" xfId="0" applyNumberFormat="1" applyFont="1" applyFill="1" applyBorder="1" applyAlignment="1">
      <alignment horizontal="distributed" vertical="center" justifyLastLine="1"/>
    </xf>
    <xf numFmtId="0" fontId="78" fillId="4" borderId="0" xfId="0" applyFont="1" applyFill="1" applyAlignment="1">
      <alignment horizontal="center" vertical="center"/>
    </xf>
    <xf numFmtId="0" fontId="87" fillId="0" borderId="0" xfId="0" applyFont="1"/>
    <xf numFmtId="0" fontId="67" fillId="0" borderId="0" xfId="0" applyFont="1"/>
    <xf numFmtId="176" fontId="70" fillId="0" borderId="123" xfId="0" applyNumberFormat="1" applyFont="1" applyBorder="1" applyAlignment="1" applyProtection="1">
      <alignment vertical="center"/>
      <protection locked="0"/>
    </xf>
    <xf numFmtId="176" fontId="70" fillId="0" borderId="120" xfId="0" applyNumberFormat="1" applyFont="1" applyBorder="1" applyAlignment="1" applyProtection="1">
      <alignment vertical="center"/>
      <protection locked="0"/>
    </xf>
    <xf numFmtId="176" fontId="70" fillId="0" borderId="48" xfId="0" applyNumberFormat="1" applyFont="1" applyBorder="1" applyAlignment="1" applyProtection="1">
      <alignment horizontal="center" vertical="center"/>
      <protection locked="0"/>
    </xf>
    <xf numFmtId="176" fontId="70" fillId="0" borderId="48" xfId="0" applyNumberFormat="1" applyFont="1" applyBorder="1" applyAlignment="1" applyProtection="1">
      <alignment horizontal="center" vertical="center"/>
      <protection locked="0"/>
    </xf>
    <xf numFmtId="177" fontId="68" fillId="0" borderId="48" xfId="0" applyNumberFormat="1" applyFont="1" applyBorder="1" applyAlignment="1" applyProtection="1">
      <alignment horizontal="center" vertical="center"/>
      <protection locked="0"/>
    </xf>
    <xf numFmtId="177" fontId="70" fillId="0" borderId="48" xfId="0" applyNumberFormat="1" applyFont="1" applyBorder="1" applyAlignment="1" applyProtection="1">
      <alignment horizontal="center" vertical="center"/>
      <protection locked="0"/>
    </xf>
    <xf numFmtId="176" fontId="70" fillId="0" borderId="47" xfId="0" applyNumberFormat="1" applyFont="1" applyBorder="1" applyAlignment="1" applyProtection="1">
      <alignment vertical="center"/>
      <protection locked="0"/>
    </xf>
    <xf numFmtId="176" fontId="70" fillId="0" borderId="47" xfId="0" applyNumberFormat="1" applyFont="1" applyBorder="1" applyAlignment="1" applyProtection="1">
      <alignment horizontal="center" vertical="center"/>
      <protection locked="0"/>
    </xf>
  </cellXfs>
  <cellStyles count="367">
    <cellStyle name="Arial 10" xfId="10" xr:uid="{00000000-0005-0000-0000-000000000000}"/>
    <cellStyle name="Arial 12" xfId="11" xr:uid="{00000000-0005-0000-0000-000001000000}"/>
    <cellStyle name="Arial 8" xfId="12" xr:uid="{00000000-0005-0000-0000-000002000000}"/>
    <cellStyle name="Calc Currency (0)" xfId="13" xr:uid="{00000000-0005-0000-0000-000003000000}"/>
    <cellStyle name="CASE" xfId="14" xr:uid="{00000000-0005-0000-0000-000004000000}"/>
    <cellStyle name="CASE1" xfId="15" xr:uid="{00000000-0005-0000-0000-000005000000}"/>
    <cellStyle name="Comma [0]" xfId="16" xr:uid="{00000000-0005-0000-0000-000006000000}"/>
    <cellStyle name="Currency [0]" xfId="17" xr:uid="{00000000-0005-0000-0000-000007000000}"/>
    <cellStyle name="entry" xfId="18" xr:uid="{00000000-0005-0000-0000-000008000000}"/>
    <cellStyle name="Header1" xfId="19" xr:uid="{00000000-0005-0000-0000-000009000000}"/>
    <cellStyle name="Header2" xfId="20" xr:uid="{00000000-0005-0000-0000-00000A000000}"/>
    <cellStyle name="Header2 2" xfId="364" xr:uid="{00000000-0005-0000-0000-00000B000000}"/>
    <cellStyle name="K" xfId="21" xr:uid="{00000000-0005-0000-0000-00000C000000}"/>
    <cellStyle name="ＭＳゴシック　10" xfId="22" xr:uid="{00000000-0005-0000-0000-00000D000000}"/>
    <cellStyle name="ＭＳゴシック 12" xfId="23" xr:uid="{00000000-0005-0000-0000-00000E000000}"/>
    <cellStyle name="Normal - Style1" xfId="24" xr:uid="{00000000-0005-0000-0000-00000F000000}"/>
    <cellStyle name="Normal - スタイル1" xfId="25" xr:uid="{00000000-0005-0000-0000-000010000000}"/>
    <cellStyle name="Normal - スタイル2" xfId="26" xr:uid="{00000000-0005-0000-0000-000011000000}"/>
    <cellStyle name="Normal - スタイル3" xfId="27" xr:uid="{00000000-0005-0000-0000-000012000000}"/>
    <cellStyle name="Normal - スタイル4" xfId="28" xr:uid="{00000000-0005-0000-0000-000013000000}"/>
    <cellStyle name="Normal - スタイル5" xfId="29" xr:uid="{00000000-0005-0000-0000-000014000000}"/>
    <cellStyle name="Normal - スタイル6" xfId="30" xr:uid="{00000000-0005-0000-0000-000015000000}"/>
    <cellStyle name="Normal - スタイル7" xfId="31" xr:uid="{00000000-0005-0000-0000-000016000000}"/>
    <cellStyle name="Normal - スタイル8" xfId="32" xr:uid="{00000000-0005-0000-0000-000017000000}"/>
    <cellStyle name="Normal_#18-Internet" xfId="33" xr:uid="{00000000-0005-0000-0000-000018000000}"/>
    <cellStyle name="price" xfId="34" xr:uid="{00000000-0005-0000-0000-000019000000}"/>
    <cellStyle name="revised" xfId="35" xr:uid="{00000000-0005-0000-0000-00001A000000}"/>
    <cellStyle name="saka" xfId="36" xr:uid="{00000000-0005-0000-0000-00001B000000}"/>
    <cellStyle name="section" xfId="37" xr:uid="{00000000-0005-0000-0000-00001C000000}"/>
    <cellStyle name="subhead" xfId="38" xr:uid="{00000000-0005-0000-0000-00001D000000}"/>
    <cellStyle name="title" xfId="39" xr:uid="{00000000-0005-0000-0000-00001E000000}"/>
    <cellStyle name="ゴシ１２" xfId="40" xr:uid="{00000000-0005-0000-0000-00001F000000}"/>
    <cellStyle name="パーセント 2" xfId="41" xr:uid="{00000000-0005-0000-0000-000020000000}"/>
    <cellStyle name="パーセント 3" xfId="363" xr:uid="{00000000-0005-0000-0000-000021000000}"/>
    <cellStyle name="ﾋｮｳｼﾞｭﾝ" xfId="42" xr:uid="{00000000-0005-0000-0000-000022000000}"/>
    <cellStyle name="域" xfId="43" xr:uid="{00000000-0005-0000-0000-000023000000}"/>
    <cellStyle name="下点線" xfId="44" xr:uid="{00000000-0005-0000-0000-000024000000}"/>
    <cellStyle name="桁区切り" xfId="4" builtinId="6"/>
    <cellStyle name="桁区切り 2" xfId="6" xr:uid="{00000000-0005-0000-0000-000026000000}"/>
    <cellStyle name="桁区切り 2 2" xfId="46" xr:uid="{00000000-0005-0000-0000-000027000000}"/>
    <cellStyle name="桁区切り 3" xfId="47" xr:uid="{00000000-0005-0000-0000-000028000000}"/>
    <cellStyle name="桁区切り 4" xfId="48" xr:uid="{00000000-0005-0000-0000-000029000000}"/>
    <cellStyle name="桁区切り 5" xfId="45" xr:uid="{00000000-0005-0000-0000-00002A000000}"/>
    <cellStyle name="見積桁区切り" xfId="49" xr:uid="{00000000-0005-0000-0000-00002B000000}"/>
    <cellStyle name="見積-桁区切り" xfId="50" xr:uid="{00000000-0005-0000-0000-00002C000000}"/>
    <cellStyle name="見積桁区切り_（１６年１月修正）鳥栖設計書" xfId="51" xr:uid="{00000000-0005-0000-0000-00002D000000}"/>
    <cellStyle name="見積-桁区切り_（１６年１月修正）鳥栖設計書" xfId="52" xr:uid="{00000000-0005-0000-0000-00002E000000}"/>
    <cellStyle name="見積桁区切り_【金入】鉾田代価表16年8月" xfId="53" xr:uid="{00000000-0005-0000-0000-00002F000000}"/>
    <cellStyle name="見積-桁区切り_【金入】鉾田代価表16年8月" xfId="54" xr:uid="{00000000-0005-0000-0000-000030000000}"/>
    <cellStyle name="見積桁区切り_【金入】鉾田代価表16年8月_03下妻PC代価表(ミリアンチェック）" xfId="55" xr:uid="{00000000-0005-0000-0000-000031000000}"/>
    <cellStyle name="見積-桁区切り_【金入】鉾田代価表16年8月_03下妻PC代価表(ミリアンチェック）" xfId="56" xr:uid="{00000000-0005-0000-0000-000032000000}"/>
    <cellStyle name="見積桁区切り_【金入】鉾田代価表16年8月_03下妻PC代価表(ミリアンチェック）_03下妻PC代価表(ミリアンチェック）" xfId="57" xr:uid="{00000000-0005-0000-0000-000033000000}"/>
    <cellStyle name="見積-桁区切り_【金入】鉾田代価表16年8月_03下妻PC代価表(ミリアンチェック）_03下妻PC代価表(ミリアンチェック）" xfId="58" xr:uid="{00000000-0005-0000-0000-000034000000}"/>
    <cellStyle name="見積桁区切り_【金入】鉾田代価表16年8月_03下妻PC代価表(ミリアンチェック）_コピー03下妻PC代価表（　高柳）" xfId="59" xr:uid="{00000000-0005-0000-0000-000035000000}"/>
    <cellStyle name="見積-桁区切り_【金入】鉾田代価表16年8月_03下妻PC代価表(ミリアンチェック）_コピー03下妻PC代価表（　高柳）" xfId="60" xr:uid="{00000000-0005-0000-0000-000036000000}"/>
    <cellStyle name="見積桁区切り_◆01次亜（機械）" xfId="61" xr:uid="{00000000-0005-0000-0000-000037000000}"/>
    <cellStyle name="見積-桁区切り_◆01次亜（機械）" xfId="62" xr:uid="{00000000-0005-0000-0000-000038000000}"/>
    <cellStyle name="見積桁区切り_●総括設計書（061111）" xfId="63" xr:uid="{00000000-0005-0000-0000-000039000000}"/>
    <cellStyle name="見積-桁区切り_●総括設計書（061111）" xfId="64" xr:uid="{00000000-0005-0000-0000-00003A000000}"/>
    <cellStyle name="見積桁区切り_01 ●（金入）設計書(配水取水設備）" xfId="65" xr:uid="{00000000-0005-0000-0000-00003B000000}"/>
    <cellStyle name="見積-桁区切り_01 ●（金入）設計書(配水取水設備）" xfId="66" xr:uid="{00000000-0005-0000-0000-00003C000000}"/>
    <cellStyle name="見積桁区切り_01 ●（金入）設計書(配水取水設備）_●総括設計書（061111）" xfId="67" xr:uid="{00000000-0005-0000-0000-00003D000000}"/>
    <cellStyle name="見積-桁区切り_01 ●（金入）設計書(配水取水設備）_●総括設計書（061111）" xfId="68" xr:uid="{00000000-0005-0000-0000-00003E000000}"/>
    <cellStyle name="見積桁区切り_02機械機器据付工集計表" xfId="69" xr:uid="{00000000-0005-0000-0000-00003F000000}"/>
    <cellStyle name="見積-桁区切り_02機械機器据付工集計表" xfId="70" xr:uid="{00000000-0005-0000-0000-000040000000}"/>
    <cellStyle name="見積桁区切り_02機械機器据付工集計表_（１６年１月修正）鳥栖設計書" xfId="71" xr:uid="{00000000-0005-0000-0000-000041000000}"/>
    <cellStyle name="見積-桁区切り_02機械機器据付工集計表_（１６年１月修正）鳥栖設計書" xfId="72" xr:uid="{00000000-0005-0000-0000-000042000000}"/>
    <cellStyle name="見積桁区切り_02機械機器据付工集計表_【金入】鉾田代価表16年8月" xfId="73" xr:uid="{00000000-0005-0000-0000-000043000000}"/>
    <cellStyle name="見積-桁区切り_02機械機器据付工集計表_【金入】鉾田代価表16年8月" xfId="74" xr:uid="{00000000-0005-0000-0000-000044000000}"/>
    <cellStyle name="見積桁区切り_02機械機器据付工集計表_【金入】鉾田代価表16年8月_03下妻PC代価表(ミリアンチェック）" xfId="75" xr:uid="{00000000-0005-0000-0000-000045000000}"/>
    <cellStyle name="見積-桁区切り_02機械機器据付工集計表_【金入】鉾田代価表16年8月_03下妻PC代価表(ミリアンチェック）" xfId="76" xr:uid="{00000000-0005-0000-0000-000046000000}"/>
    <cellStyle name="見積桁区切り_02機械機器据付工集計表_【金入】鉾田代価表16年8月_03下妻PC代価表(ミリアンチェック）_03下妻PC代価表(ミリアンチェック）" xfId="77" xr:uid="{00000000-0005-0000-0000-000047000000}"/>
    <cellStyle name="見積-桁区切り_02機械機器据付工集計表_【金入】鉾田代価表16年8月_03下妻PC代価表(ミリアンチェック）_03下妻PC代価表(ミリアンチェック）" xfId="78" xr:uid="{00000000-0005-0000-0000-000048000000}"/>
    <cellStyle name="見積桁区切り_02機械機器据付工集計表_【金入】鉾田代価表16年8月_03下妻PC代価表(ミリアンチェック）_コピー03下妻PC代価表（　高柳）" xfId="79" xr:uid="{00000000-0005-0000-0000-000049000000}"/>
    <cellStyle name="見積-桁区切り_02機械機器据付工集計表_【金入】鉾田代価表16年8月_03下妻PC代価表(ミリアンチェック）_コピー03下妻PC代価表（　高柳）" xfId="80" xr:uid="{00000000-0005-0000-0000-00004A000000}"/>
    <cellStyle name="見積桁区切り_02機械機器据付工集計表_◆01次亜（機械）" xfId="81" xr:uid="{00000000-0005-0000-0000-00004B000000}"/>
    <cellStyle name="見積-桁区切り_02機械機器据付工集計表_◆01次亜（機械）" xfId="82" xr:uid="{00000000-0005-0000-0000-00004C000000}"/>
    <cellStyle name="見積桁区切り_02機械機器据付工集計表_●総括設計書（061111）" xfId="83" xr:uid="{00000000-0005-0000-0000-00004D000000}"/>
    <cellStyle name="見積-桁区切り_02機械機器据付工集計表_●総括設計書（061111）" xfId="84" xr:uid="{00000000-0005-0000-0000-00004E000000}"/>
    <cellStyle name="見積桁区切り_02機械機器据付工集計表_01 ●（金入）設計書(配水取水設備）" xfId="85" xr:uid="{00000000-0005-0000-0000-00004F000000}"/>
    <cellStyle name="見積-桁区切り_02機械機器据付工集計表_01 ●（金入）設計書(配水取水設備）" xfId="86" xr:uid="{00000000-0005-0000-0000-000050000000}"/>
    <cellStyle name="見積桁区切り_02機械機器据付工集計表_01 ●（金入）設計書(配水取水設備）_●総括設計書（061111）" xfId="87" xr:uid="{00000000-0005-0000-0000-000051000000}"/>
    <cellStyle name="見積-桁区切り_02機械機器据付工集計表_01 ●（金入）設計書(配水取水設備）_●総括設計書（061111）" xfId="88" xr:uid="{00000000-0005-0000-0000-000052000000}"/>
    <cellStyle name="見積桁区切り_02機械機器据付工集計表_03下妻PC代価表(ミリアンチェック）" xfId="89" xr:uid="{00000000-0005-0000-0000-000053000000}"/>
    <cellStyle name="見積-桁区切り_02機械機器据付工集計表_03下妻PC代価表(ミリアンチェック）" xfId="90" xr:uid="{00000000-0005-0000-0000-000054000000}"/>
    <cellStyle name="見積桁区切り_02機械機器据付工集計表_03下妻PC代価表(ミリアンチェック）_03下妻PC代価表(ミリアンチェック）" xfId="91" xr:uid="{00000000-0005-0000-0000-000055000000}"/>
    <cellStyle name="見積-桁区切り_02機械機器据付工集計表_03下妻PC代価表(ミリアンチェック）_03下妻PC代価表(ミリアンチェック）" xfId="92" xr:uid="{00000000-0005-0000-0000-000056000000}"/>
    <cellStyle name="見積桁区切り_02機械機器据付工集計表_03下妻PC代価表(ミリアンチェック）_03下妻PC代価表(ミリアンチェック）_03下妻PC代価表(ミリアンチェック）" xfId="93" xr:uid="{00000000-0005-0000-0000-000057000000}"/>
    <cellStyle name="見積-桁区切り_02機械機器据付工集計表_03下妻PC代価表(ミリアンチェック）_03下妻PC代価表(ミリアンチェック）_03下妻PC代価表(ミリアンチェック）" xfId="94" xr:uid="{00000000-0005-0000-0000-000058000000}"/>
    <cellStyle name="見積桁区切り_02機械機器据付工集計表_03下妻PC代価表(ミリアンチェック）_03下妻PC代価表(ミリアンチェック）_コピー03下妻PC代価表（　高柳）" xfId="95" xr:uid="{00000000-0005-0000-0000-000059000000}"/>
    <cellStyle name="見積-桁区切り_02機械機器据付工集計表_03下妻PC代価表(ミリアンチェック）_03下妻PC代価表(ミリアンチェック）_コピー03下妻PC代価表（　高柳）" xfId="96" xr:uid="{00000000-0005-0000-0000-00005A000000}"/>
    <cellStyle name="見積桁区切り_02機械機器据付工集計表_H16鳥栖代価表" xfId="97" xr:uid="{00000000-0005-0000-0000-00005B000000}"/>
    <cellStyle name="見積-桁区切り_02機械機器据付工集計表_H16鳥栖代価表" xfId="98" xr:uid="{00000000-0005-0000-0000-00005C000000}"/>
    <cellStyle name="見積桁区切り_02機械機器据付工集計表_H16鳥栖代価表_鳥栖設計書(040323)" xfId="99" xr:uid="{00000000-0005-0000-0000-00005D000000}"/>
    <cellStyle name="見積-桁区切り_02機械機器据付工集計表_H16鳥栖代価表_鳥栖設計書(040323)" xfId="100" xr:uid="{00000000-0005-0000-0000-00005E000000}"/>
    <cellStyle name="見積桁区切り_02機械機器据付工集計表_コピー●設計書（広域第２配水池）" xfId="101" xr:uid="{00000000-0005-0000-0000-00005F000000}"/>
    <cellStyle name="見積-桁区切り_02機械機器据付工集計表_コピー●設計書（広域第２配水池）" xfId="102" xr:uid="{00000000-0005-0000-0000-000060000000}"/>
    <cellStyle name="見積桁区切り_02機械機器据付工集計表_コピー●設計書（広域第２配水池）_●総括設計書（061111）" xfId="103" xr:uid="{00000000-0005-0000-0000-000061000000}"/>
    <cellStyle name="見積-桁区切り_02機械機器据付工集計表_コピー●設計書（広域第２配水池）_●総括設計書（061111）" xfId="104" xr:uid="{00000000-0005-0000-0000-000062000000}"/>
    <cellStyle name="見積桁区切り_02機械機器据付工集計表_コピー03下妻PC代価表（　高柳）" xfId="105" xr:uid="{00000000-0005-0000-0000-000063000000}"/>
    <cellStyle name="見積-桁区切り_02機械機器据付工集計表_コピー03下妻PC代価表（　高柳）" xfId="106" xr:uid="{00000000-0005-0000-0000-000064000000}"/>
    <cellStyle name="見積桁区切り_02機械機器据付工集計表_機械設計書" xfId="107" xr:uid="{00000000-0005-0000-0000-000065000000}"/>
    <cellStyle name="見積-桁区切り_02機械機器据付工集計表_機械設計書" xfId="108" xr:uid="{00000000-0005-0000-0000-000066000000}"/>
    <cellStyle name="見積桁区切り_02機械機器据付工集計表_機械設計書_（１６年１月修正）鳥栖設計書" xfId="109" xr:uid="{00000000-0005-0000-0000-000067000000}"/>
    <cellStyle name="見積-桁区切り_02機械機器据付工集計表_機械設計書_（１６年１月修正）鳥栖設計書" xfId="110" xr:uid="{00000000-0005-0000-0000-000068000000}"/>
    <cellStyle name="見積桁区切り_02機械機器据付工集計表_機械設計書_◆01次亜（機械）" xfId="111" xr:uid="{00000000-0005-0000-0000-000069000000}"/>
    <cellStyle name="見積-桁区切り_02機械機器据付工集計表_機械設計書_◆01次亜（機械）" xfId="112" xr:uid="{00000000-0005-0000-0000-00006A000000}"/>
    <cellStyle name="見積桁区切り_02機械機器据付工集計表_機械設計書_01 ●（金入）設計書(配水取水設備）" xfId="113" xr:uid="{00000000-0005-0000-0000-00006B000000}"/>
    <cellStyle name="見積-桁区切り_02機械機器据付工集計表_機械設計書_01 ●（金入）設計書(配水取水設備）" xfId="114" xr:uid="{00000000-0005-0000-0000-00006C000000}"/>
    <cellStyle name="見積桁区切り_02機械機器据付工集計表_機械設計書_01 ●（金入）設計書(配水取水設備）_●総括設計書（061111）" xfId="115" xr:uid="{00000000-0005-0000-0000-00006D000000}"/>
    <cellStyle name="見積-桁区切り_02機械機器据付工集計表_機械設計書_01 ●（金入）設計書(配水取水設備）_●総括設計書（061111）" xfId="116" xr:uid="{00000000-0005-0000-0000-00006E000000}"/>
    <cellStyle name="見積桁区切り_02機械機器据付工集計表_機械設計書_砂沼(浄)配水P" xfId="117" xr:uid="{00000000-0005-0000-0000-00006F000000}"/>
    <cellStyle name="見積-桁区切り_02機械機器据付工集計表_機械設計書_砂沼(浄)配水P" xfId="118" xr:uid="{00000000-0005-0000-0000-000070000000}"/>
    <cellStyle name="見積桁区切り_02機械機器据付工集計表_機械設計書_砂沼(浄)配水P_●総括設計書（061111）" xfId="119" xr:uid="{00000000-0005-0000-0000-000071000000}"/>
    <cellStyle name="見積-桁区切り_02機械機器据付工集計表_機械設計書_砂沼(浄)配水P_●総括設計書（061111）" xfId="120" xr:uid="{00000000-0005-0000-0000-000072000000}"/>
    <cellStyle name="見積桁区切り_02機械機器据付工集計表_機械設計書_砂沼(浄)配水P_砂沼 (金抜き)" xfId="121" xr:uid="{00000000-0005-0000-0000-000073000000}"/>
    <cellStyle name="見積-桁区切り_02機械機器据付工集計表_機械設計書_砂沼(浄)配水P_砂沼 (金抜き)" xfId="122" xr:uid="{00000000-0005-0000-0000-000074000000}"/>
    <cellStyle name="見積桁区切り_02機械機器据付工集計表_機械設計書_砂沼(浄)配水P_砂沼 (金抜き)_●総括設計書（061111）" xfId="123" xr:uid="{00000000-0005-0000-0000-000075000000}"/>
    <cellStyle name="見積-桁区切り_02機械機器据付工集計表_機械設計書_砂沼(浄)配水P_砂沼 (金抜き)_●総括設計書（061111）" xfId="124" xr:uid="{00000000-0005-0000-0000-000076000000}"/>
    <cellStyle name="見積桁区切り_02機械機器据付工集計表_機械設計書_電気機械設計書（金入り）" xfId="125" xr:uid="{00000000-0005-0000-0000-000077000000}"/>
    <cellStyle name="見積-桁区切り_02機械機器据付工集計表_機械設計書_電気機械設計書（金入り）" xfId="126" xr:uid="{00000000-0005-0000-0000-000078000000}"/>
    <cellStyle name="見積桁区切り_02機械機器据付工集計表_機械設計書_電気機械設計書（金入り）_●総括設計書（061111）" xfId="127" xr:uid="{00000000-0005-0000-0000-000079000000}"/>
    <cellStyle name="見積-桁区切り_02機械機器据付工集計表_機械設計書_電気機械設計書（金入り）_●総括設計書（061111）" xfId="128" xr:uid="{00000000-0005-0000-0000-00007A000000}"/>
    <cellStyle name="見積桁区切り_02機械機器据付工集計表_見積_資材_比較" xfId="129" xr:uid="{00000000-0005-0000-0000-00007B000000}"/>
    <cellStyle name="見積-桁区切り_02機械機器据付工集計表_見積_資材_比較" xfId="130" xr:uid="{00000000-0005-0000-0000-00007C000000}"/>
    <cellStyle name="見積桁区切り_02機械機器据付工集計表_砂沼(浄)配水P" xfId="131" xr:uid="{00000000-0005-0000-0000-00007D000000}"/>
    <cellStyle name="見積-桁区切り_02機械機器据付工集計表_砂沼(浄)配水P" xfId="132" xr:uid="{00000000-0005-0000-0000-00007E000000}"/>
    <cellStyle name="見積桁区切り_02機械機器据付工集計表_砂沼(浄)配水P_●総括設計書（061111）" xfId="133" xr:uid="{00000000-0005-0000-0000-00007F000000}"/>
    <cellStyle name="見積-桁区切り_02機械機器据付工集計表_砂沼(浄)配水P_●総括設計書（061111）" xfId="134" xr:uid="{00000000-0005-0000-0000-000080000000}"/>
    <cellStyle name="見積桁区切り_02機械機器据付工集計表_砂沼(浄)配水P_砂沼 (金抜き)" xfId="135" xr:uid="{00000000-0005-0000-0000-000081000000}"/>
    <cellStyle name="見積-桁区切り_02機械機器据付工集計表_砂沼(浄)配水P_砂沼 (金抜き)" xfId="136" xr:uid="{00000000-0005-0000-0000-000082000000}"/>
    <cellStyle name="見積桁区切り_02機械機器据付工集計表_砂沼(浄)配水P_砂沼 (金抜き)_●総括設計書（061111）" xfId="137" xr:uid="{00000000-0005-0000-0000-000083000000}"/>
    <cellStyle name="見積-桁区切り_02機械機器据付工集計表_砂沼(浄)配水P_砂沼 (金抜き)_●総括設計書（061111）" xfId="138" xr:uid="{00000000-0005-0000-0000-000084000000}"/>
    <cellStyle name="見積桁区切り_02機械機器据付工集計表_西台設計書" xfId="139" xr:uid="{00000000-0005-0000-0000-000085000000}"/>
    <cellStyle name="見積-桁区切り_02機械機器据付工集計表_西台設計書" xfId="140" xr:uid="{00000000-0005-0000-0000-000086000000}"/>
    <cellStyle name="見積桁区切り_02機械機器据付工集計表_西台設計書_（１６年１月修正）鳥栖設計書" xfId="141" xr:uid="{00000000-0005-0000-0000-000087000000}"/>
    <cellStyle name="見積-桁区切り_02機械機器据付工集計表_西台設計書_（１６年１月修正）鳥栖設計書" xfId="142" xr:uid="{00000000-0005-0000-0000-000088000000}"/>
    <cellStyle name="見積桁区切り_02機械機器据付工集計表_西台設計書_◆01次亜（機械）" xfId="143" xr:uid="{00000000-0005-0000-0000-000089000000}"/>
    <cellStyle name="見積-桁区切り_02機械機器据付工集計表_西台設計書_◆01次亜（機械）" xfId="144" xr:uid="{00000000-0005-0000-0000-00008A000000}"/>
    <cellStyle name="見積桁区切り_02機械機器据付工集計表_西台設計書_01 ●（金入）設計書(配水取水設備）" xfId="145" xr:uid="{00000000-0005-0000-0000-00008B000000}"/>
    <cellStyle name="見積-桁区切り_02機械機器据付工集計表_西台設計書_01 ●（金入）設計書(配水取水設備）" xfId="146" xr:uid="{00000000-0005-0000-0000-00008C000000}"/>
    <cellStyle name="見積桁区切り_02機械機器据付工集計表_西台設計書_01 ●（金入）設計書(配水取水設備）_●総括設計書（061111）" xfId="147" xr:uid="{00000000-0005-0000-0000-00008D000000}"/>
    <cellStyle name="見積-桁区切り_02機械機器据付工集計表_西台設計書_01 ●（金入）設計書(配水取水設備）_●総括設計書（061111）" xfId="148" xr:uid="{00000000-0005-0000-0000-00008E000000}"/>
    <cellStyle name="見積桁区切り_02機械機器据付工集計表_西台設計書_砂沼(浄)配水P" xfId="149" xr:uid="{00000000-0005-0000-0000-00008F000000}"/>
    <cellStyle name="見積-桁区切り_02機械機器据付工集計表_西台設計書_砂沼(浄)配水P" xfId="150" xr:uid="{00000000-0005-0000-0000-000090000000}"/>
    <cellStyle name="見積桁区切り_02機械機器据付工集計表_西台設計書_砂沼(浄)配水P_●総括設計書（061111）" xfId="151" xr:uid="{00000000-0005-0000-0000-000091000000}"/>
    <cellStyle name="見積-桁区切り_02機械機器据付工集計表_西台設計書_砂沼(浄)配水P_●総括設計書（061111）" xfId="152" xr:uid="{00000000-0005-0000-0000-000092000000}"/>
    <cellStyle name="見積桁区切り_02機械機器据付工集計表_西台設計書_砂沼(浄)配水P_砂沼 (金抜き)" xfId="153" xr:uid="{00000000-0005-0000-0000-000093000000}"/>
    <cellStyle name="見積-桁区切り_02機械機器据付工集計表_西台設計書_砂沼(浄)配水P_砂沼 (金抜き)" xfId="154" xr:uid="{00000000-0005-0000-0000-000094000000}"/>
    <cellStyle name="見積桁区切り_02機械機器据付工集計表_西台設計書_砂沼(浄)配水P_砂沼 (金抜き)_●総括設計書（061111）" xfId="155" xr:uid="{00000000-0005-0000-0000-000095000000}"/>
    <cellStyle name="見積-桁区切り_02機械機器据付工集計表_西台設計書_砂沼(浄)配水P_砂沼 (金抜き)_●総括設計書（061111）" xfId="156" xr:uid="{00000000-0005-0000-0000-000096000000}"/>
    <cellStyle name="見積桁区切り_02機械機器据付工集計表_西台設計書_電気機械設計書（金入り）" xfId="157" xr:uid="{00000000-0005-0000-0000-000097000000}"/>
    <cellStyle name="見積-桁区切り_02機械機器据付工集計表_西台設計書_電気機械設計書（金入り）" xfId="158" xr:uid="{00000000-0005-0000-0000-000098000000}"/>
    <cellStyle name="見積桁区切り_02機械機器据付工集計表_西台設計書_電気機械設計書（金入り）_●総括設計書（061111）" xfId="159" xr:uid="{00000000-0005-0000-0000-000099000000}"/>
    <cellStyle name="見積-桁区切り_02機械機器据付工集計表_西台設計書_電気機械設計書（金入り）_●総括設計書（061111）" xfId="160" xr:uid="{00000000-0005-0000-0000-00009A000000}"/>
    <cellStyle name="見積桁区切り_02機械機器据付工集計表_鳥栖" xfId="161" xr:uid="{00000000-0005-0000-0000-00009B000000}"/>
    <cellStyle name="見積-桁区切り_02機械機器据付工集計表_鳥栖" xfId="162" xr:uid="{00000000-0005-0000-0000-00009C000000}"/>
    <cellStyle name="見積桁区切り_02機械機器据付工集計表_鳥栖_（１６年１月修正）鳥栖設計書" xfId="163" xr:uid="{00000000-0005-0000-0000-00009D000000}"/>
    <cellStyle name="見積-桁区切り_02機械機器据付工集計表_鳥栖_（１６年１月修正）鳥栖設計書" xfId="164" xr:uid="{00000000-0005-0000-0000-00009E000000}"/>
    <cellStyle name="見積桁区切り_02機械機器据付工集計表_鳥栖_◆01次亜（機械）" xfId="165" xr:uid="{00000000-0005-0000-0000-00009F000000}"/>
    <cellStyle name="見積-桁区切り_02機械機器据付工集計表_鳥栖_◆01次亜（機械）" xfId="166" xr:uid="{00000000-0005-0000-0000-0000A0000000}"/>
    <cellStyle name="見積桁区切り_02機械機器据付工集計表_鳥栖_01 ●（金入）設計書(配水取水設備）" xfId="167" xr:uid="{00000000-0005-0000-0000-0000A1000000}"/>
    <cellStyle name="見積-桁区切り_02機械機器据付工集計表_鳥栖_01 ●（金入）設計書(配水取水設備）" xfId="168" xr:uid="{00000000-0005-0000-0000-0000A2000000}"/>
    <cellStyle name="見積桁区切り_02機械機器据付工集計表_鳥栖_01 ●（金入）設計書(配水取水設備）_●総括設計書（061111）" xfId="169" xr:uid="{00000000-0005-0000-0000-0000A3000000}"/>
    <cellStyle name="見積-桁区切り_02機械機器据付工集計表_鳥栖_01 ●（金入）設計書(配水取水設備）_●総括設計書（061111）" xfId="170" xr:uid="{00000000-0005-0000-0000-0000A4000000}"/>
    <cellStyle name="見積桁区切り_02機械機器据付工集計表_鳥栖_砂沼(浄)配水P" xfId="171" xr:uid="{00000000-0005-0000-0000-0000A5000000}"/>
    <cellStyle name="見積-桁区切り_02機械機器据付工集計表_鳥栖_砂沼(浄)配水P" xfId="172" xr:uid="{00000000-0005-0000-0000-0000A6000000}"/>
    <cellStyle name="見積桁区切り_02機械機器据付工集計表_鳥栖_砂沼(浄)配水P_●総括設計書（061111）" xfId="173" xr:uid="{00000000-0005-0000-0000-0000A7000000}"/>
    <cellStyle name="見積-桁区切り_02機械機器据付工集計表_鳥栖_砂沼(浄)配水P_●総括設計書（061111）" xfId="174" xr:uid="{00000000-0005-0000-0000-0000A8000000}"/>
    <cellStyle name="見積桁区切り_02機械機器据付工集計表_鳥栖_砂沼(浄)配水P_砂沼 (金抜き)" xfId="175" xr:uid="{00000000-0005-0000-0000-0000A9000000}"/>
    <cellStyle name="見積-桁区切り_02機械機器据付工集計表_鳥栖_砂沼(浄)配水P_砂沼 (金抜き)" xfId="176" xr:uid="{00000000-0005-0000-0000-0000AA000000}"/>
    <cellStyle name="見積桁区切り_02機械機器据付工集計表_鳥栖_砂沼(浄)配水P_砂沼 (金抜き)_●総括設計書（061111）" xfId="177" xr:uid="{00000000-0005-0000-0000-0000AB000000}"/>
    <cellStyle name="見積-桁区切り_02機械機器据付工集計表_鳥栖_砂沼(浄)配水P_砂沼 (金抜き)_●総括設計書（061111）" xfId="178" xr:uid="{00000000-0005-0000-0000-0000AC000000}"/>
    <cellStyle name="見積桁区切り_02機械機器据付工集計表_鳥栖_電気機械設計書（金入り）" xfId="179" xr:uid="{00000000-0005-0000-0000-0000AD000000}"/>
    <cellStyle name="見積-桁区切り_02機械機器据付工集計表_鳥栖_電気機械設計書（金入り）" xfId="180" xr:uid="{00000000-0005-0000-0000-0000AE000000}"/>
    <cellStyle name="見積桁区切り_02機械機器据付工集計表_鳥栖_電気機械設計書（金入り）_●総括設計書（061111）" xfId="181" xr:uid="{00000000-0005-0000-0000-0000AF000000}"/>
    <cellStyle name="見積-桁区切り_02機械機器据付工集計表_鳥栖_電気機械設計書（金入り）_●総括設計書（061111）" xfId="182" xr:uid="{00000000-0005-0000-0000-0000B0000000}"/>
    <cellStyle name="見積桁区切り_02機械機器据付工集計表_電気機械設計書（金入り）" xfId="183" xr:uid="{00000000-0005-0000-0000-0000B1000000}"/>
    <cellStyle name="見積-桁区切り_02機械機器据付工集計表_電気機械設計書（金入り）" xfId="184" xr:uid="{00000000-0005-0000-0000-0000B2000000}"/>
    <cellStyle name="見積桁区切り_02機械機器据付工集計表_電気機械設計書（金入り）_●総括設計書（061111）" xfId="185" xr:uid="{00000000-0005-0000-0000-0000B3000000}"/>
    <cellStyle name="見積-桁区切り_02機械機器据付工集計表_電気機械設計書（金入り）_●総括設計書（061111）" xfId="186" xr:uid="{00000000-0005-0000-0000-0000B4000000}"/>
    <cellStyle name="見積桁区切り_02機械機器据付工集計表_鉾田設計書" xfId="187" xr:uid="{00000000-0005-0000-0000-0000B5000000}"/>
    <cellStyle name="見積-桁区切り_02機械機器据付工集計表_鉾田設計書" xfId="188" xr:uid="{00000000-0005-0000-0000-0000B6000000}"/>
    <cellStyle name="見積桁区切り_02機械機器据付工集計表_鉾田町鳥栖  見積リスト（薬注）" xfId="189" xr:uid="{00000000-0005-0000-0000-0000B7000000}"/>
    <cellStyle name="見積-桁区切り_02機械機器据付工集計表_鉾田町鳥栖  見積リスト（薬注）" xfId="190" xr:uid="{00000000-0005-0000-0000-0000B8000000}"/>
    <cellStyle name="見積桁区切り_02機械機器据付工集計表_鉾田町鳥栖  見積リスト（薬注）_●総括設計書（061111）" xfId="191" xr:uid="{00000000-0005-0000-0000-0000B9000000}"/>
    <cellStyle name="見積-桁区切り_02機械機器据付工集計表_鉾田町鳥栖  見積リスト（薬注）_●総括設計書（061111）" xfId="192" xr:uid="{00000000-0005-0000-0000-0000BA000000}"/>
    <cellStyle name="見積桁区切り_02機械機器据付工集計表_鉾田町鳥栖  見積リスト（薬注）_砂沼(浄)配水P" xfId="193" xr:uid="{00000000-0005-0000-0000-0000BB000000}"/>
    <cellStyle name="見積-桁区切り_02機械機器据付工集計表_鉾田町鳥栖  見積リスト（薬注）_砂沼(浄)配水P" xfId="194" xr:uid="{00000000-0005-0000-0000-0000BC000000}"/>
    <cellStyle name="見積桁区切り_02機械機器据付工集計表_鉾田町鳥栖  見積リスト（薬注）_砂沼(浄)配水P_●総括設計書（061111）" xfId="195" xr:uid="{00000000-0005-0000-0000-0000BD000000}"/>
    <cellStyle name="見積-桁区切り_02機械機器据付工集計表_鉾田町鳥栖  見積リスト（薬注）_砂沼(浄)配水P_●総括設計書（061111）" xfId="196" xr:uid="{00000000-0005-0000-0000-0000BE000000}"/>
    <cellStyle name="見積桁区切り_02機械機器据付工集計表_鉾田町鳥栖  見積リスト（薬注）_砂沼(浄)配水P_砂沼 (金抜き)" xfId="197" xr:uid="{00000000-0005-0000-0000-0000BF000000}"/>
    <cellStyle name="見積-桁区切り_02機械機器据付工集計表_鉾田町鳥栖  見積リスト（薬注）_砂沼(浄)配水P_砂沼 (金抜き)" xfId="198" xr:uid="{00000000-0005-0000-0000-0000C0000000}"/>
    <cellStyle name="見積桁区切り_02機械機器据付工集計表_鉾田町鳥栖  見積リスト（薬注）_砂沼(浄)配水P_砂沼 (金抜き)_●総括設計書（061111）" xfId="199" xr:uid="{00000000-0005-0000-0000-0000C1000000}"/>
    <cellStyle name="見積-桁区切り_02機械機器据付工集計表_鉾田町鳥栖  見積リスト（薬注）_砂沼(浄)配水P_砂沼 (金抜き)_●総括設計書（061111）" xfId="200" xr:uid="{00000000-0005-0000-0000-0000C2000000}"/>
    <cellStyle name="見積桁区切り_02機械機器据付工集計表_鉾田町鳥栖 見積リスト（電気） " xfId="201" xr:uid="{00000000-0005-0000-0000-0000C3000000}"/>
    <cellStyle name="見積-桁区切り_02機械機器据付工集計表_鉾田町鳥栖 見積リスト（電気） " xfId="202" xr:uid="{00000000-0005-0000-0000-0000C4000000}"/>
    <cellStyle name="見積桁区切り_02機械機器据付工集計表_鉾田町鳥栖 見積リスト（電気） _●総括設計書（061111）" xfId="203" xr:uid="{00000000-0005-0000-0000-0000C5000000}"/>
    <cellStyle name="見積-桁区切り_02機械機器据付工集計表_鉾田町鳥栖 見積リスト（電気） _●総括設計書（061111）" xfId="204" xr:uid="{00000000-0005-0000-0000-0000C6000000}"/>
    <cellStyle name="見積桁区切り_02機械機器据付工集計表_鉾田町鳥栖 見積リスト（電気） _砂沼(浄)配水P" xfId="205" xr:uid="{00000000-0005-0000-0000-0000C7000000}"/>
    <cellStyle name="見積-桁区切り_02機械機器据付工集計表_鉾田町鳥栖 見積リスト（電気） _砂沼(浄)配水P" xfId="206" xr:uid="{00000000-0005-0000-0000-0000C8000000}"/>
    <cellStyle name="見積桁区切り_02機械機器据付工集計表_鉾田町鳥栖 見積リスト（電気） _砂沼(浄)配水P_●総括設計書（061111）" xfId="207" xr:uid="{00000000-0005-0000-0000-0000C9000000}"/>
    <cellStyle name="見積-桁区切り_02機械機器据付工集計表_鉾田町鳥栖 見積リスト（電気） _砂沼(浄)配水P_●総括設計書（061111）" xfId="208" xr:uid="{00000000-0005-0000-0000-0000CA000000}"/>
    <cellStyle name="見積桁区切り_02機械機器据付工集計表_鉾田町鳥栖 見積リスト（電気） _砂沼(浄)配水P_砂沼 (金抜き)" xfId="209" xr:uid="{00000000-0005-0000-0000-0000CB000000}"/>
    <cellStyle name="見積-桁区切り_02機械機器据付工集計表_鉾田町鳥栖 見積リスト（電気） _砂沼(浄)配水P_砂沼 (金抜き)" xfId="210" xr:uid="{00000000-0005-0000-0000-0000CC000000}"/>
    <cellStyle name="見積桁区切り_02機械機器据付工集計表_鉾田町鳥栖 見積リスト（電気） _砂沼(浄)配水P_砂沼 (金抜き)_●総括設計書（061111）" xfId="211" xr:uid="{00000000-0005-0000-0000-0000CD000000}"/>
    <cellStyle name="見積-桁区切り_02機械機器据付工集計表_鉾田町鳥栖 見積リスト（電気） _砂沼(浄)配水P_砂沼 (金抜き)_●総括設計書（061111）" xfId="212" xr:uid="{00000000-0005-0000-0000-0000CE000000}"/>
    <cellStyle name="見積桁区切り_03下妻PC代価表(ミリアンチェック）" xfId="213" xr:uid="{00000000-0005-0000-0000-0000CF000000}"/>
    <cellStyle name="見積-桁区切り_03下妻PC代価表(ミリアンチェック）" xfId="214" xr:uid="{00000000-0005-0000-0000-0000D0000000}"/>
    <cellStyle name="見積桁区切り_03下妻PC代価表(ミリアンチェック）_03下妻PC代価表(ミリアンチェック）" xfId="215" xr:uid="{00000000-0005-0000-0000-0000D1000000}"/>
    <cellStyle name="見積-桁区切り_03下妻PC代価表(ミリアンチェック）_03下妻PC代価表(ミリアンチェック）" xfId="216" xr:uid="{00000000-0005-0000-0000-0000D2000000}"/>
    <cellStyle name="見積桁区切り_03下妻PC代価表(ミリアンチェック）_03下妻PC代価表(ミリアンチェック）_03下妻PC代価表(ミリアンチェック）" xfId="217" xr:uid="{00000000-0005-0000-0000-0000D3000000}"/>
    <cellStyle name="見積-桁区切り_03下妻PC代価表(ミリアンチェック）_03下妻PC代価表(ミリアンチェック）_03下妻PC代価表(ミリアンチェック）" xfId="218" xr:uid="{00000000-0005-0000-0000-0000D4000000}"/>
    <cellStyle name="見積桁区切り_03下妻PC代価表(ミリアンチェック）_03下妻PC代価表(ミリアンチェック）_コピー03下妻PC代価表（　高柳）" xfId="219" xr:uid="{00000000-0005-0000-0000-0000D5000000}"/>
    <cellStyle name="見積-桁区切り_03下妻PC代価表(ミリアンチェック）_03下妻PC代価表(ミリアンチェック）_コピー03下妻PC代価表（　高柳）" xfId="220" xr:uid="{00000000-0005-0000-0000-0000D6000000}"/>
    <cellStyle name="見積桁区切り_H16鳥栖代価表" xfId="221" xr:uid="{00000000-0005-0000-0000-0000D7000000}"/>
    <cellStyle name="見積-桁区切り_H16鳥栖代価表" xfId="222" xr:uid="{00000000-0005-0000-0000-0000D8000000}"/>
    <cellStyle name="見積桁区切り_H16鳥栖代価表_鳥栖設計書(040323)" xfId="223" xr:uid="{00000000-0005-0000-0000-0000D9000000}"/>
    <cellStyle name="見積-桁区切り_H16鳥栖代価表_鳥栖設計書(040323)" xfId="224" xr:uid="{00000000-0005-0000-0000-0000DA000000}"/>
    <cellStyle name="見積桁区切り_コピー●設計書（広域第２配水池）" xfId="225" xr:uid="{00000000-0005-0000-0000-0000DB000000}"/>
    <cellStyle name="見積-桁区切り_コピー●設計書（広域第２配水池）" xfId="226" xr:uid="{00000000-0005-0000-0000-0000DC000000}"/>
    <cellStyle name="見積桁区切り_コピー●設計書（広域第２配水池）_●総括設計書（061111）" xfId="227" xr:uid="{00000000-0005-0000-0000-0000DD000000}"/>
    <cellStyle name="見積-桁区切り_コピー●設計書（広域第２配水池）_●総括設計書（061111）" xfId="228" xr:uid="{00000000-0005-0000-0000-0000DE000000}"/>
    <cellStyle name="見積桁区切り_コピー03下妻PC代価表（　高柳）" xfId="229" xr:uid="{00000000-0005-0000-0000-0000DF000000}"/>
    <cellStyle name="見積-桁区切り_コピー03下妻PC代価表（　高柳）" xfId="230" xr:uid="{00000000-0005-0000-0000-0000E0000000}"/>
    <cellStyle name="見積桁区切り_機械設計書" xfId="231" xr:uid="{00000000-0005-0000-0000-0000E1000000}"/>
    <cellStyle name="見積-桁区切り_機械設計書" xfId="232" xr:uid="{00000000-0005-0000-0000-0000E2000000}"/>
    <cellStyle name="見積桁区切り_機械設計書_（１６年１月修正）鳥栖設計書" xfId="233" xr:uid="{00000000-0005-0000-0000-0000E3000000}"/>
    <cellStyle name="見積-桁区切り_機械設計書_（１６年１月修正）鳥栖設計書" xfId="234" xr:uid="{00000000-0005-0000-0000-0000E4000000}"/>
    <cellStyle name="見積桁区切り_機械設計書_◆01次亜（機械）" xfId="235" xr:uid="{00000000-0005-0000-0000-0000E5000000}"/>
    <cellStyle name="見積-桁区切り_機械設計書_◆01次亜（機械）" xfId="236" xr:uid="{00000000-0005-0000-0000-0000E6000000}"/>
    <cellStyle name="見積桁区切り_機械設計書_01 ●（金入）設計書(配水取水設備）" xfId="237" xr:uid="{00000000-0005-0000-0000-0000E7000000}"/>
    <cellStyle name="見積-桁区切り_機械設計書_01 ●（金入）設計書(配水取水設備）" xfId="238" xr:uid="{00000000-0005-0000-0000-0000E8000000}"/>
    <cellStyle name="見積桁区切り_機械設計書_01 ●（金入）設計書(配水取水設備）_●総括設計書（061111）" xfId="239" xr:uid="{00000000-0005-0000-0000-0000E9000000}"/>
    <cellStyle name="見積-桁区切り_機械設計書_01 ●（金入）設計書(配水取水設備）_●総括設計書（061111）" xfId="240" xr:uid="{00000000-0005-0000-0000-0000EA000000}"/>
    <cellStyle name="見積桁区切り_機械設計書_砂沼(浄)配水P" xfId="241" xr:uid="{00000000-0005-0000-0000-0000EB000000}"/>
    <cellStyle name="見積-桁区切り_機械設計書_砂沼(浄)配水P" xfId="242" xr:uid="{00000000-0005-0000-0000-0000EC000000}"/>
    <cellStyle name="見積桁区切り_機械設計書_砂沼(浄)配水P_●総括設計書（061111）" xfId="243" xr:uid="{00000000-0005-0000-0000-0000ED000000}"/>
    <cellStyle name="見積-桁区切り_機械設計書_砂沼(浄)配水P_●総括設計書（061111）" xfId="244" xr:uid="{00000000-0005-0000-0000-0000EE000000}"/>
    <cellStyle name="見積桁区切り_機械設計書_砂沼(浄)配水P_砂沼 (金抜き)" xfId="245" xr:uid="{00000000-0005-0000-0000-0000EF000000}"/>
    <cellStyle name="見積-桁区切り_機械設計書_砂沼(浄)配水P_砂沼 (金抜き)" xfId="246" xr:uid="{00000000-0005-0000-0000-0000F0000000}"/>
    <cellStyle name="見積桁区切り_機械設計書_砂沼(浄)配水P_砂沼 (金抜き)_●総括設計書（061111）" xfId="247" xr:uid="{00000000-0005-0000-0000-0000F1000000}"/>
    <cellStyle name="見積-桁区切り_機械設計書_砂沼(浄)配水P_砂沼 (金抜き)_●総括設計書（061111）" xfId="248" xr:uid="{00000000-0005-0000-0000-0000F2000000}"/>
    <cellStyle name="見積桁区切り_機械設計書_電気機械設計書（金入り）" xfId="249" xr:uid="{00000000-0005-0000-0000-0000F3000000}"/>
    <cellStyle name="見積-桁区切り_機械設計書_電気機械設計書（金入り）" xfId="250" xr:uid="{00000000-0005-0000-0000-0000F4000000}"/>
    <cellStyle name="見積桁区切り_機械設計書_電気機械設計書（金入り）_●総括設計書（061111）" xfId="251" xr:uid="{00000000-0005-0000-0000-0000F5000000}"/>
    <cellStyle name="見積-桁区切り_機械設計書_電気機械設計書（金入り）_●総括設計書（061111）" xfId="252" xr:uid="{00000000-0005-0000-0000-0000F6000000}"/>
    <cellStyle name="見積桁区切り_見積_資材_比較" xfId="253" xr:uid="{00000000-0005-0000-0000-0000F7000000}"/>
    <cellStyle name="見積-桁区切り_見積_資材_比較" xfId="254" xr:uid="{00000000-0005-0000-0000-0000F8000000}"/>
    <cellStyle name="見積桁区切り_砂沼(浄)配水P" xfId="255" xr:uid="{00000000-0005-0000-0000-0000F9000000}"/>
    <cellStyle name="見積-桁区切り_砂沼(浄)配水P" xfId="256" xr:uid="{00000000-0005-0000-0000-0000FA000000}"/>
    <cellStyle name="見積桁区切り_砂沼(浄)配水P_●総括設計書（061111）" xfId="257" xr:uid="{00000000-0005-0000-0000-0000FB000000}"/>
    <cellStyle name="見積-桁区切り_砂沼(浄)配水P_●総括設計書（061111）" xfId="258" xr:uid="{00000000-0005-0000-0000-0000FC000000}"/>
    <cellStyle name="見積桁区切り_砂沼(浄)配水P_砂沼 (金抜き)" xfId="259" xr:uid="{00000000-0005-0000-0000-0000FD000000}"/>
    <cellStyle name="見積-桁区切り_砂沼(浄)配水P_砂沼 (金抜き)" xfId="260" xr:uid="{00000000-0005-0000-0000-0000FE000000}"/>
    <cellStyle name="見積桁区切り_砂沼(浄)配水P_砂沼 (金抜き)_●総括設計書（061111）" xfId="261" xr:uid="{00000000-0005-0000-0000-0000FF000000}"/>
    <cellStyle name="見積-桁区切り_砂沼(浄)配水P_砂沼 (金抜き)_●総括設計書（061111）" xfId="262" xr:uid="{00000000-0005-0000-0000-000000010000}"/>
    <cellStyle name="見積桁区切り_西台設計書" xfId="263" xr:uid="{00000000-0005-0000-0000-000001010000}"/>
    <cellStyle name="見積-桁区切り_西台設計書" xfId="264" xr:uid="{00000000-0005-0000-0000-000002010000}"/>
    <cellStyle name="見積桁区切り_西台設計書_（１６年１月修正）鳥栖設計書" xfId="265" xr:uid="{00000000-0005-0000-0000-000003010000}"/>
    <cellStyle name="見積-桁区切り_西台設計書_（１６年１月修正）鳥栖設計書" xfId="266" xr:uid="{00000000-0005-0000-0000-000004010000}"/>
    <cellStyle name="見積桁区切り_西台設計書_◆01次亜（機械）" xfId="267" xr:uid="{00000000-0005-0000-0000-000005010000}"/>
    <cellStyle name="見積-桁区切り_西台設計書_◆01次亜（機械）" xfId="268" xr:uid="{00000000-0005-0000-0000-000006010000}"/>
    <cellStyle name="見積桁区切り_西台設計書_01 ●（金入）設計書(配水取水設備）" xfId="269" xr:uid="{00000000-0005-0000-0000-000007010000}"/>
    <cellStyle name="見積-桁区切り_西台設計書_01 ●（金入）設計書(配水取水設備）" xfId="270" xr:uid="{00000000-0005-0000-0000-000008010000}"/>
    <cellStyle name="見積桁区切り_西台設計書_01 ●（金入）設計書(配水取水設備）_●総括設計書（061111）" xfId="271" xr:uid="{00000000-0005-0000-0000-000009010000}"/>
    <cellStyle name="見積-桁区切り_西台設計書_01 ●（金入）設計書(配水取水設備）_●総括設計書（061111）" xfId="272" xr:uid="{00000000-0005-0000-0000-00000A010000}"/>
    <cellStyle name="見積桁区切り_西台設計書_砂沼(浄)配水P" xfId="273" xr:uid="{00000000-0005-0000-0000-00000B010000}"/>
    <cellStyle name="見積-桁区切り_西台設計書_砂沼(浄)配水P" xfId="274" xr:uid="{00000000-0005-0000-0000-00000C010000}"/>
    <cellStyle name="見積桁区切り_西台設計書_砂沼(浄)配水P_●総括設計書（061111）" xfId="275" xr:uid="{00000000-0005-0000-0000-00000D010000}"/>
    <cellStyle name="見積-桁区切り_西台設計書_砂沼(浄)配水P_●総括設計書（061111）" xfId="276" xr:uid="{00000000-0005-0000-0000-00000E010000}"/>
    <cellStyle name="見積桁区切り_西台設計書_砂沼(浄)配水P_砂沼 (金抜き)" xfId="277" xr:uid="{00000000-0005-0000-0000-00000F010000}"/>
    <cellStyle name="見積-桁区切り_西台設計書_砂沼(浄)配水P_砂沼 (金抜き)" xfId="278" xr:uid="{00000000-0005-0000-0000-000010010000}"/>
    <cellStyle name="見積桁区切り_西台設計書_砂沼(浄)配水P_砂沼 (金抜き)_●総括設計書（061111）" xfId="279" xr:uid="{00000000-0005-0000-0000-000011010000}"/>
    <cellStyle name="見積-桁区切り_西台設計書_砂沼(浄)配水P_砂沼 (金抜き)_●総括設計書（061111）" xfId="280" xr:uid="{00000000-0005-0000-0000-000012010000}"/>
    <cellStyle name="見積桁区切り_西台設計書_電気機械設計書（金入り）" xfId="281" xr:uid="{00000000-0005-0000-0000-000013010000}"/>
    <cellStyle name="見積-桁区切り_西台設計書_電気機械設計書（金入り）" xfId="282" xr:uid="{00000000-0005-0000-0000-000014010000}"/>
    <cellStyle name="見積桁区切り_西台設計書_電気機械設計書（金入り）_●総括設計書（061111）" xfId="283" xr:uid="{00000000-0005-0000-0000-000015010000}"/>
    <cellStyle name="見積-桁区切り_西台設計書_電気機械設計書（金入り）_●総括設計書（061111）" xfId="284" xr:uid="{00000000-0005-0000-0000-000016010000}"/>
    <cellStyle name="見積桁区切り_鳥栖" xfId="285" xr:uid="{00000000-0005-0000-0000-000017010000}"/>
    <cellStyle name="見積-桁区切り_鳥栖" xfId="286" xr:uid="{00000000-0005-0000-0000-000018010000}"/>
    <cellStyle name="見積桁区切り_鳥栖_（１６年１月修正）鳥栖設計書" xfId="287" xr:uid="{00000000-0005-0000-0000-000019010000}"/>
    <cellStyle name="見積-桁区切り_鳥栖_（１６年１月修正）鳥栖設計書" xfId="288" xr:uid="{00000000-0005-0000-0000-00001A010000}"/>
    <cellStyle name="見積桁区切り_鳥栖_◆01次亜（機械）" xfId="289" xr:uid="{00000000-0005-0000-0000-00001B010000}"/>
    <cellStyle name="見積-桁区切り_鳥栖_◆01次亜（機械）" xfId="290" xr:uid="{00000000-0005-0000-0000-00001C010000}"/>
    <cellStyle name="見積桁区切り_鳥栖_01 ●（金入）設計書(配水取水設備）" xfId="291" xr:uid="{00000000-0005-0000-0000-00001D010000}"/>
    <cellStyle name="見積-桁区切り_鳥栖_01 ●（金入）設計書(配水取水設備）" xfId="292" xr:uid="{00000000-0005-0000-0000-00001E010000}"/>
    <cellStyle name="見積桁区切り_鳥栖_01 ●（金入）設計書(配水取水設備）_●総括設計書（061111）" xfId="293" xr:uid="{00000000-0005-0000-0000-00001F010000}"/>
    <cellStyle name="見積-桁区切り_鳥栖_01 ●（金入）設計書(配水取水設備）_●総括設計書（061111）" xfId="294" xr:uid="{00000000-0005-0000-0000-000020010000}"/>
    <cellStyle name="見積桁区切り_鳥栖_砂沼(浄)配水P" xfId="295" xr:uid="{00000000-0005-0000-0000-000021010000}"/>
    <cellStyle name="見積-桁区切り_鳥栖_砂沼(浄)配水P" xfId="296" xr:uid="{00000000-0005-0000-0000-000022010000}"/>
    <cellStyle name="見積桁区切り_鳥栖_砂沼(浄)配水P_●総括設計書（061111）" xfId="297" xr:uid="{00000000-0005-0000-0000-000023010000}"/>
    <cellStyle name="見積-桁区切り_鳥栖_砂沼(浄)配水P_●総括設計書（061111）" xfId="298" xr:uid="{00000000-0005-0000-0000-000024010000}"/>
    <cellStyle name="見積桁区切り_鳥栖_砂沼(浄)配水P_砂沼 (金抜き)" xfId="299" xr:uid="{00000000-0005-0000-0000-000025010000}"/>
    <cellStyle name="見積-桁区切り_鳥栖_砂沼(浄)配水P_砂沼 (金抜き)" xfId="300" xr:uid="{00000000-0005-0000-0000-000026010000}"/>
    <cellStyle name="見積桁区切り_鳥栖_砂沼(浄)配水P_砂沼 (金抜き)_●総括設計書（061111）" xfId="301" xr:uid="{00000000-0005-0000-0000-000027010000}"/>
    <cellStyle name="見積-桁区切り_鳥栖_砂沼(浄)配水P_砂沼 (金抜き)_●総括設計書（061111）" xfId="302" xr:uid="{00000000-0005-0000-0000-000028010000}"/>
    <cellStyle name="見積桁区切り_鳥栖_電気機械設計書（金入り）" xfId="303" xr:uid="{00000000-0005-0000-0000-000029010000}"/>
    <cellStyle name="見積-桁区切り_鳥栖_電気機械設計書（金入り）" xfId="304" xr:uid="{00000000-0005-0000-0000-00002A010000}"/>
    <cellStyle name="見積桁区切り_鳥栖_電気機械設計書（金入り）_●総括設計書（061111）" xfId="305" xr:uid="{00000000-0005-0000-0000-00002B010000}"/>
    <cellStyle name="見積-桁区切り_鳥栖_電気機械設計書（金入り）_●総括設計書（061111）" xfId="306" xr:uid="{00000000-0005-0000-0000-00002C010000}"/>
    <cellStyle name="見積桁区切り_電気機械設計書（金入り）" xfId="307" xr:uid="{00000000-0005-0000-0000-00002D010000}"/>
    <cellStyle name="見積-桁区切り_電気機械設計書（金入り）" xfId="308" xr:uid="{00000000-0005-0000-0000-00002E010000}"/>
    <cellStyle name="見積桁区切り_電気機械設計書（金入り）_●総括設計書（061111）" xfId="309" xr:uid="{00000000-0005-0000-0000-00002F010000}"/>
    <cellStyle name="見積-桁区切り_電気機械設計書（金入り）_●総括設計書（061111）" xfId="310" xr:uid="{00000000-0005-0000-0000-000030010000}"/>
    <cellStyle name="見積桁区切り_配水ﾎﾟﾝﾌﾟ数量計算書" xfId="311" xr:uid="{00000000-0005-0000-0000-000031010000}"/>
    <cellStyle name="見積-桁区切り_配水ﾎﾟﾝﾌﾟ数量計算書" xfId="312" xr:uid="{00000000-0005-0000-0000-000032010000}"/>
    <cellStyle name="見積桁区切り_配水ﾎﾟﾝﾌﾟ数量計算書_見積_資材_比較" xfId="313" xr:uid="{00000000-0005-0000-0000-000033010000}"/>
    <cellStyle name="見積-桁区切り_配水ﾎﾟﾝﾌﾟ数量計算書_見積_資材_比較" xfId="314" xr:uid="{00000000-0005-0000-0000-000034010000}"/>
    <cellStyle name="見積桁区切り_鉾田設計書" xfId="315" xr:uid="{00000000-0005-0000-0000-000035010000}"/>
    <cellStyle name="見積-桁区切り_鉾田設計書" xfId="316" xr:uid="{00000000-0005-0000-0000-000036010000}"/>
    <cellStyle name="見積桁区切り_鉾田町鳥栖  見積リスト（薬注）" xfId="317" xr:uid="{00000000-0005-0000-0000-000037010000}"/>
    <cellStyle name="見積-桁区切り_鉾田町鳥栖  見積リスト（薬注）" xfId="318" xr:uid="{00000000-0005-0000-0000-000038010000}"/>
    <cellStyle name="見積桁区切り_鉾田町鳥栖  見積リスト（薬注）_●総括設計書（061111）" xfId="319" xr:uid="{00000000-0005-0000-0000-000039010000}"/>
    <cellStyle name="見積-桁区切り_鉾田町鳥栖  見積リスト（薬注）_●総括設計書（061111）" xfId="320" xr:uid="{00000000-0005-0000-0000-00003A010000}"/>
    <cellStyle name="見積桁区切り_鉾田町鳥栖  見積リスト（薬注）_砂沼(浄)配水P" xfId="321" xr:uid="{00000000-0005-0000-0000-00003B010000}"/>
    <cellStyle name="見積-桁区切り_鉾田町鳥栖  見積リスト（薬注）_砂沼(浄)配水P" xfId="322" xr:uid="{00000000-0005-0000-0000-00003C010000}"/>
    <cellStyle name="見積桁区切り_鉾田町鳥栖  見積リスト（薬注）_砂沼(浄)配水P_●総括設計書（061111）" xfId="323" xr:uid="{00000000-0005-0000-0000-00003D010000}"/>
    <cellStyle name="見積-桁区切り_鉾田町鳥栖  見積リスト（薬注）_砂沼(浄)配水P_●総括設計書（061111）" xfId="324" xr:uid="{00000000-0005-0000-0000-00003E010000}"/>
    <cellStyle name="見積桁区切り_鉾田町鳥栖  見積リスト（薬注）_砂沼(浄)配水P_砂沼 (金抜き)" xfId="325" xr:uid="{00000000-0005-0000-0000-00003F010000}"/>
    <cellStyle name="見積-桁区切り_鉾田町鳥栖  見積リスト（薬注）_砂沼(浄)配水P_砂沼 (金抜き)" xfId="326" xr:uid="{00000000-0005-0000-0000-000040010000}"/>
    <cellStyle name="見積桁区切り_鉾田町鳥栖  見積リスト（薬注）_砂沼(浄)配水P_砂沼 (金抜き)_●総括設計書（061111）" xfId="327" xr:uid="{00000000-0005-0000-0000-000041010000}"/>
    <cellStyle name="見積-桁区切り_鉾田町鳥栖  見積リスト（薬注）_砂沼(浄)配水P_砂沼 (金抜き)_●総括設計書（061111）" xfId="328" xr:uid="{00000000-0005-0000-0000-000042010000}"/>
    <cellStyle name="見積桁区切り_鉾田町鳥栖 見積リスト（電気） " xfId="329" xr:uid="{00000000-0005-0000-0000-000043010000}"/>
    <cellStyle name="見積-桁区切り_鉾田町鳥栖 見積リスト（電気） " xfId="330" xr:uid="{00000000-0005-0000-0000-000044010000}"/>
    <cellStyle name="見積桁区切り_鉾田町鳥栖 見積リスト（電気） _●総括設計書（061111）" xfId="331" xr:uid="{00000000-0005-0000-0000-000045010000}"/>
    <cellStyle name="見積-桁区切り_鉾田町鳥栖 見積リスト（電気） _●総括設計書（061111）" xfId="332" xr:uid="{00000000-0005-0000-0000-000046010000}"/>
    <cellStyle name="見積桁区切り_鉾田町鳥栖 見積リスト（電気） _砂沼(浄)配水P" xfId="333" xr:uid="{00000000-0005-0000-0000-000047010000}"/>
    <cellStyle name="見積-桁区切り_鉾田町鳥栖 見積リスト（電気） _砂沼(浄)配水P" xfId="334" xr:uid="{00000000-0005-0000-0000-000048010000}"/>
    <cellStyle name="見積桁区切り_鉾田町鳥栖 見積リスト（電気） _砂沼(浄)配水P_●総括設計書（061111）" xfId="335" xr:uid="{00000000-0005-0000-0000-000049010000}"/>
    <cellStyle name="見積-桁区切り_鉾田町鳥栖 見積リスト（電気） _砂沼(浄)配水P_●総括設計書（061111）" xfId="336" xr:uid="{00000000-0005-0000-0000-00004A010000}"/>
    <cellStyle name="見積桁区切り_鉾田町鳥栖 見積リスト（電気） _砂沼(浄)配水P_砂沼 (金抜き)" xfId="337" xr:uid="{00000000-0005-0000-0000-00004B010000}"/>
    <cellStyle name="見積-桁区切り_鉾田町鳥栖 見積リスト（電気） _砂沼(浄)配水P_砂沼 (金抜き)" xfId="338" xr:uid="{00000000-0005-0000-0000-00004C010000}"/>
    <cellStyle name="見積桁区切り_鉾田町鳥栖 見積リスト（電気） _砂沼(浄)配水P_砂沼 (金抜き)_●総括設計書（061111）" xfId="339" xr:uid="{00000000-0005-0000-0000-00004D010000}"/>
    <cellStyle name="見積-桁区切り_鉾田町鳥栖 見積リスト（電気） _砂沼(浄)配水P_砂沼 (金抜き)_●総括設計書（061111）" xfId="340" xr:uid="{00000000-0005-0000-0000-00004E010000}"/>
    <cellStyle name="見積項目" xfId="341" xr:uid="{00000000-0005-0000-0000-00004F010000}"/>
    <cellStyle name="見積-通貨記号" xfId="342" xr:uid="{00000000-0005-0000-0000-000050010000}"/>
    <cellStyle name="書式１" xfId="343" xr:uid="{00000000-0005-0000-0000-000051010000}"/>
    <cellStyle name="数量計算" xfId="344" xr:uid="{00000000-0005-0000-0000-000052010000}"/>
    <cellStyle name="通貨 2" xfId="345" xr:uid="{00000000-0005-0000-0000-000053010000}"/>
    <cellStyle name="通貨 3" xfId="362" xr:uid="{00000000-0005-0000-0000-000054010000}"/>
    <cellStyle name="土工" xfId="346" xr:uid="{00000000-0005-0000-0000-000055010000}"/>
    <cellStyle name="標準" xfId="0" builtinId="0"/>
    <cellStyle name="標準 10" xfId="9" xr:uid="{00000000-0005-0000-0000-000057010000}"/>
    <cellStyle name="標準 11" xfId="365" xr:uid="{00000000-0005-0000-0000-000058010000}"/>
    <cellStyle name="標準 2" xfId="1" xr:uid="{00000000-0005-0000-0000-000059010000}"/>
    <cellStyle name="標準 2 2" xfId="2" xr:uid="{00000000-0005-0000-0000-00005A010000}"/>
    <cellStyle name="標準 2 2 2" xfId="7" xr:uid="{00000000-0005-0000-0000-00005B010000}"/>
    <cellStyle name="標準 2 2 3" xfId="348" xr:uid="{00000000-0005-0000-0000-00005C010000}"/>
    <cellStyle name="標準 2 3" xfId="8" xr:uid="{00000000-0005-0000-0000-00005D010000}"/>
    <cellStyle name="標準 2 4" xfId="347" xr:uid="{00000000-0005-0000-0000-00005E010000}"/>
    <cellStyle name="標準 2_2_沼川地区総事業費" xfId="349" xr:uid="{00000000-0005-0000-0000-00005F010000}"/>
    <cellStyle name="標準 3" xfId="5" xr:uid="{00000000-0005-0000-0000-000060010000}"/>
    <cellStyle name="標準 3 2" xfId="350" xr:uid="{00000000-0005-0000-0000-000061010000}"/>
    <cellStyle name="標準 4" xfId="351" xr:uid="{00000000-0005-0000-0000-000062010000}"/>
    <cellStyle name="標準 5" xfId="352" xr:uid="{00000000-0005-0000-0000-000063010000}"/>
    <cellStyle name="標準 6" xfId="353" xr:uid="{00000000-0005-0000-0000-000064010000}"/>
    <cellStyle name="標準 7" xfId="354" xr:uid="{00000000-0005-0000-0000-000065010000}"/>
    <cellStyle name="標準 7 2" xfId="355" xr:uid="{00000000-0005-0000-0000-000066010000}"/>
    <cellStyle name="標準 8" xfId="356" xr:uid="{00000000-0005-0000-0000-000067010000}"/>
    <cellStyle name="標準 9" xfId="357" xr:uid="{00000000-0005-0000-0000-000068010000}"/>
    <cellStyle name="標準_県営効果資料" xfId="3" xr:uid="{00000000-0005-0000-0000-000069010000}"/>
    <cellStyle name="標準1" xfId="358" xr:uid="{00000000-0005-0000-0000-00006A010000}"/>
    <cellStyle name="標準1 2" xfId="366" xr:uid="{00000000-0005-0000-0000-00006B010000}"/>
    <cellStyle name="標準Ａ" xfId="359" xr:uid="{00000000-0005-0000-0000-00006C010000}"/>
    <cellStyle name="別紙明細" xfId="360" xr:uid="{00000000-0005-0000-0000-00006D010000}"/>
    <cellStyle name="未定義" xfId="361" xr:uid="{00000000-0005-0000-0000-00006E010000}"/>
  </cellStyles>
  <dxfs count="0"/>
  <tableStyles count="0" defaultTableStyle="TableStyleMedium9" defaultPivotStyle="PivotStyleLight16"/>
  <colors>
    <mruColors>
      <color rgb="FF0000FF"/>
      <color rgb="FFFFCC00"/>
      <color rgb="FFFFCC99"/>
      <color rgb="FF66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8</xdr:col>
      <xdr:colOff>28575</xdr:colOff>
      <xdr:row>89</xdr:row>
      <xdr:rowOff>0</xdr:rowOff>
    </xdr:from>
    <xdr:to>
      <xdr:col>8</xdr:col>
      <xdr:colOff>104775</xdr:colOff>
      <xdr:row>89</xdr:row>
      <xdr:rowOff>208915</xdr:rowOff>
    </xdr:to>
    <xdr:sp macro="" textlink="">
      <xdr:nvSpPr>
        <xdr:cNvPr id="108366" name="Text Box 3">
          <a:extLst>
            <a:ext uri="{FF2B5EF4-FFF2-40B4-BE49-F238E27FC236}">
              <a16:creationId xmlns:a16="http://schemas.microsoft.com/office/drawing/2014/main" id="{00000000-0008-0000-0400-00004EA70100}"/>
            </a:ext>
          </a:extLst>
        </xdr:cNvPr>
        <xdr:cNvSpPr txBox="1">
          <a:spLocks noChangeArrowheads="1"/>
        </xdr:cNvSpPr>
      </xdr:nvSpPr>
      <xdr:spPr>
        <a:xfrm>
          <a:off x="1323975" y="19459575"/>
          <a:ext cx="76200" cy="208915"/>
        </a:xfrm>
        <a:prstGeom prst="rect">
          <a:avLst/>
        </a:prstGeom>
        <a:noFill/>
        <a:ln>
          <a:noFill/>
        </a:ln>
      </xdr:spPr>
    </xdr:sp>
    <xdr:clientData/>
  </xdr:twoCellAnchor>
  <xdr:twoCellAnchor editAs="oneCell">
    <xdr:from>
      <xdr:col>10</xdr:col>
      <xdr:colOff>28575</xdr:colOff>
      <xdr:row>117</xdr:row>
      <xdr:rowOff>0</xdr:rowOff>
    </xdr:from>
    <xdr:to>
      <xdr:col>10</xdr:col>
      <xdr:colOff>104775</xdr:colOff>
      <xdr:row>117</xdr:row>
      <xdr:rowOff>208915</xdr:rowOff>
    </xdr:to>
    <xdr:sp macro="" textlink="">
      <xdr:nvSpPr>
        <xdr:cNvPr id="108367" name="Text Box 1">
          <a:extLst>
            <a:ext uri="{FF2B5EF4-FFF2-40B4-BE49-F238E27FC236}">
              <a16:creationId xmlns:a16="http://schemas.microsoft.com/office/drawing/2014/main" id="{00000000-0008-0000-0400-00004FA70100}"/>
            </a:ext>
          </a:extLst>
        </xdr:cNvPr>
        <xdr:cNvSpPr txBox="1">
          <a:spLocks noChangeArrowheads="1"/>
        </xdr:cNvSpPr>
      </xdr:nvSpPr>
      <xdr:spPr>
        <a:xfrm>
          <a:off x="1647825" y="25326975"/>
          <a:ext cx="76200" cy="208915"/>
        </a:xfrm>
        <a:prstGeom prst="rect">
          <a:avLst/>
        </a:prstGeom>
        <a:noFill/>
        <a:ln>
          <a:noFill/>
        </a:ln>
      </xdr:spPr>
    </xdr:sp>
    <xdr:clientData/>
  </xdr:twoCellAnchor>
  <xdr:twoCellAnchor editAs="oneCell">
    <xdr:from>
      <xdr:col>10</xdr:col>
      <xdr:colOff>28575</xdr:colOff>
      <xdr:row>117</xdr:row>
      <xdr:rowOff>0</xdr:rowOff>
    </xdr:from>
    <xdr:to>
      <xdr:col>10</xdr:col>
      <xdr:colOff>104775</xdr:colOff>
      <xdr:row>117</xdr:row>
      <xdr:rowOff>208915</xdr:rowOff>
    </xdr:to>
    <xdr:sp macro="" textlink="">
      <xdr:nvSpPr>
        <xdr:cNvPr id="108368" name="Text Box 4">
          <a:extLst>
            <a:ext uri="{FF2B5EF4-FFF2-40B4-BE49-F238E27FC236}">
              <a16:creationId xmlns:a16="http://schemas.microsoft.com/office/drawing/2014/main" id="{00000000-0008-0000-0400-000050A70100}"/>
            </a:ext>
          </a:extLst>
        </xdr:cNvPr>
        <xdr:cNvSpPr txBox="1">
          <a:spLocks noChangeArrowheads="1"/>
        </xdr:cNvSpPr>
      </xdr:nvSpPr>
      <xdr:spPr>
        <a:xfrm>
          <a:off x="1647825" y="25326975"/>
          <a:ext cx="76200" cy="208915"/>
        </a:xfrm>
        <a:prstGeom prst="rect">
          <a:avLst/>
        </a:prstGeom>
        <a:noFill/>
        <a:ln>
          <a:noFill/>
        </a:ln>
      </xdr:spPr>
    </xdr:sp>
    <xdr:clientData/>
  </xdr:twoCellAnchor>
  <xdr:twoCellAnchor editAs="oneCell">
    <xdr:from>
      <xdr:col>8</xdr:col>
      <xdr:colOff>28575</xdr:colOff>
      <xdr:row>167</xdr:row>
      <xdr:rowOff>0</xdr:rowOff>
    </xdr:from>
    <xdr:to>
      <xdr:col>8</xdr:col>
      <xdr:colOff>104775</xdr:colOff>
      <xdr:row>167</xdr:row>
      <xdr:rowOff>208915</xdr:rowOff>
    </xdr:to>
    <xdr:sp macro="" textlink="">
      <xdr:nvSpPr>
        <xdr:cNvPr id="108369" name="Text Box 1">
          <a:extLst>
            <a:ext uri="{FF2B5EF4-FFF2-40B4-BE49-F238E27FC236}">
              <a16:creationId xmlns:a16="http://schemas.microsoft.com/office/drawing/2014/main" id="{00000000-0008-0000-0400-000051A70100}"/>
            </a:ext>
          </a:extLst>
        </xdr:cNvPr>
        <xdr:cNvSpPr txBox="1">
          <a:spLocks noChangeArrowheads="1"/>
        </xdr:cNvSpPr>
      </xdr:nvSpPr>
      <xdr:spPr>
        <a:xfrm>
          <a:off x="1323975" y="36318825"/>
          <a:ext cx="76200" cy="208915"/>
        </a:xfrm>
        <a:prstGeom prst="rect">
          <a:avLst/>
        </a:prstGeom>
        <a:noFill/>
        <a:ln>
          <a:noFill/>
        </a:ln>
      </xdr:spPr>
    </xdr:sp>
    <xdr:clientData/>
  </xdr:twoCellAnchor>
  <xdr:twoCellAnchor editAs="oneCell">
    <xdr:from>
      <xdr:col>8</xdr:col>
      <xdr:colOff>28575</xdr:colOff>
      <xdr:row>167</xdr:row>
      <xdr:rowOff>0</xdr:rowOff>
    </xdr:from>
    <xdr:to>
      <xdr:col>8</xdr:col>
      <xdr:colOff>104775</xdr:colOff>
      <xdr:row>167</xdr:row>
      <xdr:rowOff>208915</xdr:rowOff>
    </xdr:to>
    <xdr:sp macro="" textlink="">
      <xdr:nvSpPr>
        <xdr:cNvPr id="108370" name="Text Box 2">
          <a:extLst>
            <a:ext uri="{FF2B5EF4-FFF2-40B4-BE49-F238E27FC236}">
              <a16:creationId xmlns:a16="http://schemas.microsoft.com/office/drawing/2014/main" id="{00000000-0008-0000-0400-000052A70100}"/>
            </a:ext>
          </a:extLst>
        </xdr:cNvPr>
        <xdr:cNvSpPr txBox="1">
          <a:spLocks noChangeArrowheads="1"/>
        </xdr:cNvSpPr>
      </xdr:nvSpPr>
      <xdr:spPr>
        <a:xfrm>
          <a:off x="1323975" y="36318825"/>
          <a:ext cx="76200" cy="208915"/>
        </a:xfrm>
        <a:prstGeom prst="rect">
          <a:avLst/>
        </a:prstGeom>
        <a:noFill/>
        <a:ln>
          <a:noFill/>
        </a:ln>
      </xdr:spPr>
    </xdr:sp>
    <xdr:clientData/>
  </xdr:twoCellAnchor>
  <xdr:twoCellAnchor editAs="oneCell">
    <xdr:from>
      <xdr:col>8</xdr:col>
      <xdr:colOff>28575</xdr:colOff>
      <xdr:row>143</xdr:row>
      <xdr:rowOff>0</xdr:rowOff>
    </xdr:from>
    <xdr:to>
      <xdr:col>8</xdr:col>
      <xdr:colOff>104775</xdr:colOff>
      <xdr:row>143</xdr:row>
      <xdr:rowOff>208915</xdr:rowOff>
    </xdr:to>
    <xdr:sp macro="" textlink="">
      <xdr:nvSpPr>
        <xdr:cNvPr id="108371" name="Text Box 7">
          <a:extLst>
            <a:ext uri="{FF2B5EF4-FFF2-40B4-BE49-F238E27FC236}">
              <a16:creationId xmlns:a16="http://schemas.microsoft.com/office/drawing/2014/main" id="{00000000-0008-0000-0400-000053A70100}"/>
            </a:ext>
          </a:extLst>
        </xdr:cNvPr>
        <xdr:cNvSpPr txBox="1">
          <a:spLocks noChangeArrowheads="1"/>
        </xdr:cNvSpPr>
      </xdr:nvSpPr>
      <xdr:spPr>
        <a:xfrm>
          <a:off x="1323975" y="30832425"/>
          <a:ext cx="76200" cy="208915"/>
        </a:xfrm>
        <a:prstGeom prst="rect">
          <a:avLst/>
        </a:prstGeom>
        <a:noFill/>
        <a:ln>
          <a:noFill/>
        </a:ln>
      </xdr:spPr>
    </xdr:sp>
    <xdr:clientData/>
  </xdr:twoCellAnchor>
  <xdr:twoCellAnchor editAs="oneCell">
    <xdr:from>
      <xdr:col>8</xdr:col>
      <xdr:colOff>28575</xdr:colOff>
      <xdr:row>155</xdr:row>
      <xdr:rowOff>0</xdr:rowOff>
    </xdr:from>
    <xdr:to>
      <xdr:col>8</xdr:col>
      <xdr:colOff>104775</xdr:colOff>
      <xdr:row>156</xdr:row>
      <xdr:rowOff>19685</xdr:rowOff>
    </xdr:to>
    <xdr:sp macro="" textlink="">
      <xdr:nvSpPr>
        <xdr:cNvPr id="108372" name="Text Box 8">
          <a:extLst>
            <a:ext uri="{FF2B5EF4-FFF2-40B4-BE49-F238E27FC236}">
              <a16:creationId xmlns:a16="http://schemas.microsoft.com/office/drawing/2014/main" id="{00000000-0008-0000-0400-000054A70100}"/>
            </a:ext>
          </a:extLst>
        </xdr:cNvPr>
        <xdr:cNvSpPr txBox="1">
          <a:spLocks noChangeArrowheads="1"/>
        </xdr:cNvSpPr>
      </xdr:nvSpPr>
      <xdr:spPr>
        <a:xfrm>
          <a:off x="1323975" y="34032825"/>
          <a:ext cx="76200" cy="210185"/>
        </a:xfrm>
        <a:prstGeom prst="rect">
          <a:avLst/>
        </a:prstGeom>
        <a:noFill/>
        <a:ln>
          <a:noFill/>
        </a:ln>
      </xdr:spPr>
    </xdr:sp>
    <xdr:clientData/>
  </xdr:twoCellAnchor>
  <xdr:twoCellAnchor editAs="oneCell">
    <xdr:from>
      <xdr:col>11</xdr:col>
      <xdr:colOff>28575</xdr:colOff>
      <xdr:row>227</xdr:row>
      <xdr:rowOff>0</xdr:rowOff>
    </xdr:from>
    <xdr:to>
      <xdr:col>11</xdr:col>
      <xdr:colOff>104775</xdr:colOff>
      <xdr:row>227</xdr:row>
      <xdr:rowOff>208915</xdr:rowOff>
    </xdr:to>
    <xdr:sp macro="" textlink="">
      <xdr:nvSpPr>
        <xdr:cNvPr id="108373" name="Text Box 1">
          <a:extLst>
            <a:ext uri="{FF2B5EF4-FFF2-40B4-BE49-F238E27FC236}">
              <a16:creationId xmlns:a16="http://schemas.microsoft.com/office/drawing/2014/main" id="{00000000-0008-0000-0400-000055A70100}"/>
            </a:ext>
          </a:extLst>
        </xdr:cNvPr>
        <xdr:cNvSpPr txBox="1">
          <a:spLocks noChangeArrowheads="1"/>
        </xdr:cNvSpPr>
      </xdr:nvSpPr>
      <xdr:spPr>
        <a:xfrm>
          <a:off x="1809750" y="49349025"/>
          <a:ext cx="76200" cy="208915"/>
        </a:xfrm>
        <a:prstGeom prst="rect">
          <a:avLst/>
        </a:prstGeom>
        <a:noFill/>
        <a:ln>
          <a:noFill/>
        </a:ln>
      </xdr:spPr>
    </xdr:sp>
    <xdr:clientData/>
  </xdr:twoCellAnchor>
  <xdr:twoCellAnchor editAs="oneCell">
    <xdr:from>
      <xdr:col>11</xdr:col>
      <xdr:colOff>28575</xdr:colOff>
      <xdr:row>227</xdr:row>
      <xdr:rowOff>0</xdr:rowOff>
    </xdr:from>
    <xdr:to>
      <xdr:col>11</xdr:col>
      <xdr:colOff>104775</xdr:colOff>
      <xdr:row>227</xdr:row>
      <xdr:rowOff>208915</xdr:rowOff>
    </xdr:to>
    <xdr:sp macro="" textlink="">
      <xdr:nvSpPr>
        <xdr:cNvPr id="108374" name="Text Box 2">
          <a:extLst>
            <a:ext uri="{FF2B5EF4-FFF2-40B4-BE49-F238E27FC236}">
              <a16:creationId xmlns:a16="http://schemas.microsoft.com/office/drawing/2014/main" id="{00000000-0008-0000-0400-000056A70100}"/>
            </a:ext>
          </a:extLst>
        </xdr:cNvPr>
        <xdr:cNvSpPr txBox="1">
          <a:spLocks noChangeArrowheads="1"/>
        </xdr:cNvSpPr>
      </xdr:nvSpPr>
      <xdr:spPr>
        <a:xfrm>
          <a:off x="1809750" y="49349025"/>
          <a:ext cx="76200" cy="208915"/>
        </a:xfrm>
        <a:prstGeom prst="rect">
          <a:avLst/>
        </a:prstGeom>
        <a:noFill/>
        <a:ln>
          <a:noFill/>
        </a:ln>
      </xdr:spPr>
    </xdr:sp>
    <xdr:clientData/>
  </xdr:twoCellAnchor>
  <xdr:twoCellAnchor editAs="oneCell">
    <xdr:from>
      <xdr:col>8</xdr:col>
      <xdr:colOff>28575</xdr:colOff>
      <xdr:row>250</xdr:row>
      <xdr:rowOff>0</xdr:rowOff>
    </xdr:from>
    <xdr:to>
      <xdr:col>8</xdr:col>
      <xdr:colOff>104775</xdr:colOff>
      <xdr:row>251</xdr:row>
      <xdr:rowOff>19685</xdr:rowOff>
    </xdr:to>
    <xdr:sp macro="" textlink="">
      <xdr:nvSpPr>
        <xdr:cNvPr id="108375" name="Text Box 3">
          <a:extLst>
            <a:ext uri="{FF2B5EF4-FFF2-40B4-BE49-F238E27FC236}">
              <a16:creationId xmlns:a16="http://schemas.microsoft.com/office/drawing/2014/main" id="{00000000-0008-0000-0400-000057A70100}"/>
            </a:ext>
          </a:extLst>
        </xdr:cNvPr>
        <xdr:cNvSpPr txBox="1">
          <a:spLocks noChangeArrowheads="1"/>
        </xdr:cNvSpPr>
      </xdr:nvSpPr>
      <xdr:spPr>
        <a:xfrm>
          <a:off x="1323975" y="53882925"/>
          <a:ext cx="76200" cy="210185"/>
        </a:xfrm>
        <a:prstGeom prst="rect">
          <a:avLst/>
        </a:prstGeom>
        <a:noFill/>
        <a:ln>
          <a:noFill/>
        </a:ln>
      </xdr:spPr>
    </xdr:sp>
    <xdr:clientData/>
  </xdr:twoCellAnchor>
  <xdr:twoCellAnchor editAs="oneCell">
    <xdr:from>
      <xdr:col>11</xdr:col>
      <xdr:colOff>28575</xdr:colOff>
      <xdr:row>227</xdr:row>
      <xdr:rowOff>0</xdr:rowOff>
    </xdr:from>
    <xdr:to>
      <xdr:col>11</xdr:col>
      <xdr:colOff>104775</xdr:colOff>
      <xdr:row>227</xdr:row>
      <xdr:rowOff>208915</xdr:rowOff>
    </xdr:to>
    <xdr:sp macro="" textlink="">
      <xdr:nvSpPr>
        <xdr:cNvPr id="108376" name="Text Box 4">
          <a:extLst>
            <a:ext uri="{FF2B5EF4-FFF2-40B4-BE49-F238E27FC236}">
              <a16:creationId xmlns:a16="http://schemas.microsoft.com/office/drawing/2014/main" id="{00000000-0008-0000-0400-000058A70100}"/>
            </a:ext>
          </a:extLst>
        </xdr:cNvPr>
        <xdr:cNvSpPr txBox="1">
          <a:spLocks noChangeArrowheads="1"/>
        </xdr:cNvSpPr>
      </xdr:nvSpPr>
      <xdr:spPr>
        <a:xfrm>
          <a:off x="1809750" y="49349025"/>
          <a:ext cx="76200" cy="208915"/>
        </a:xfrm>
        <a:prstGeom prst="rect">
          <a:avLst/>
        </a:prstGeom>
        <a:noFill/>
        <a:ln>
          <a:noFill/>
        </a:ln>
      </xdr:spPr>
    </xdr:sp>
    <xdr:clientData/>
  </xdr:twoCellAnchor>
  <xdr:twoCellAnchor editAs="oneCell">
    <xdr:from>
      <xdr:col>12</xdr:col>
      <xdr:colOff>28575</xdr:colOff>
      <xdr:row>153</xdr:row>
      <xdr:rowOff>0</xdr:rowOff>
    </xdr:from>
    <xdr:to>
      <xdr:col>12</xdr:col>
      <xdr:colOff>104775</xdr:colOff>
      <xdr:row>153</xdr:row>
      <xdr:rowOff>208915</xdr:rowOff>
    </xdr:to>
    <xdr:sp macro="" textlink="">
      <xdr:nvSpPr>
        <xdr:cNvPr id="108378" name="Text Box 8">
          <a:extLst>
            <a:ext uri="{FF2B5EF4-FFF2-40B4-BE49-F238E27FC236}">
              <a16:creationId xmlns:a16="http://schemas.microsoft.com/office/drawing/2014/main" id="{00000000-0008-0000-0400-00005AA70100}"/>
            </a:ext>
          </a:extLst>
        </xdr:cNvPr>
        <xdr:cNvSpPr txBox="1">
          <a:spLocks noChangeArrowheads="1"/>
        </xdr:cNvSpPr>
      </xdr:nvSpPr>
      <xdr:spPr>
        <a:xfrm>
          <a:off x="1971675" y="33499425"/>
          <a:ext cx="76200" cy="208915"/>
        </a:xfrm>
        <a:prstGeom prst="rect">
          <a:avLst/>
        </a:prstGeom>
        <a:noFill/>
        <a:ln>
          <a:noFill/>
        </a:ln>
      </xdr:spPr>
    </xdr:sp>
    <xdr:clientData/>
  </xdr:twoCellAnchor>
  <xdr:twoCellAnchor editAs="oneCell">
    <xdr:from>
      <xdr:col>12</xdr:col>
      <xdr:colOff>28575</xdr:colOff>
      <xdr:row>168</xdr:row>
      <xdr:rowOff>0</xdr:rowOff>
    </xdr:from>
    <xdr:to>
      <xdr:col>12</xdr:col>
      <xdr:colOff>104775</xdr:colOff>
      <xdr:row>168</xdr:row>
      <xdr:rowOff>208915</xdr:rowOff>
    </xdr:to>
    <xdr:sp macro="" textlink="">
      <xdr:nvSpPr>
        <xdr:cNvPr id="108379" name="Text Box 1">
          <a:extLst>
            <a:ext uri="{FF2B5EF4-FFF2-40B4-BE49-F238E27FC236}">
              <a16:creationId xmlns:a16="http://schemas.microsoft.com/office/drawing/2014/main" id="{00000000-0008-0000-0400-00005BA70100}"/>
            </a:ext>
          </a:extLst>
        </xdr:cNvPr>
        <xdr:cNvSpPr txBox="1">
          <a:spLocks noChangeArrowheads="1"/>
        </xdr:cNvSpPr>
      </xdr:nvSpPr>
      <xdr:spPr>
        <a:xfrm>
          <a:off x="1971675" y="36585525"/>
          <a:ext cx="76200" cy="208915"/>
        </a:xfrm>
        <a:prstGeom prst="rect">
          <a:avLst/>
        </a:prstGeom>
        <a:noFill/>
        <a:ln>
          <a:noFill/>
        </a:ln>
      </xdr:spPr>
    </xdr:sp>
    <xdr:clientData/>
  </xdr:twoCellAnchor>
  <xdr:twoCellAnchor editAs="oneCell">
    <xdr:from>
      <xdr:col>12</xdr:col>
      <xdr:colOff>28575</xdr:colOff>
      <xdr:row>168</xdr:row>
      <xdr:rowOff>0</xdr:rowOff>
    </xdr:from>
    <xdr:to>
      <xdr:col>12</xdr:col>
      <xdr:colOff>104775</xdr:colOff>
      <xdr:row>168</xdr:row>
      <xdr:rowOff>208915</xdr:rowOff>
    </xdr:to>
    <xdr:sp macro="" textlink="">
      <xdr:nvSpPr>
        <xdr:cNvPr id="108380" name="Text Box 2">
          <a:extLst>
            <a:ext uri="{FF2B5EF4-FFF2-40B4-BE49-F238E27FC236}">
              <a16:creationId xmlns:a16="http://schemas.microsoft.com/office/drawing/2014/main" id="{00000000-0008-0000-0400-00005CA70100}"/>
            </a:ext>
          </a:extLst>
        </xdr:cNvPr>
        <xdr:cNvSpPr txBox="1">
          <a:spLocks noChangeArrowheads="1"/>
        </xdr:cNvSpPr>
      </xdr:nvSpPr>
      <xdr:spPr>
        <a:xfrm>
          <a:off x="1971675" y="36585525"/>
          <a:ext cx="76200" cy="208915"/>
        </a:xfrm>
        <a:prstGeom prst="rect">
          <a:avLst/>
        </a:prstGeom>
        <a:noFill/>
        <a:ln>
          <a:noFill/>
        </a:ln>
      </xdr:spPr>
    </xdr:sp>
    <xdr:clientData/>
  </xdr:twoCellAnchor>
  <xdr:twoCellAnchor editAs="oneCell">
    <xdr:from>
      <xdr:col>12</xdr:col>
      <xdr:colOff>28575</xdr:colOff>
      <xdr:row>182</xdr:row>
      <xdr:rowOff>0</xdr:rowOff>
    </xdr:from>
    <xdr:to>
      <xdr:col>12</xdr:col>
      <xdr:colOff>104775</xdr:colOff>
      <xdr:row>182</xdr:row>
      <xdr:rowOff>208915</xdr:rowOff>
    </xdr:to>
    <xdr:sp macro="" textlink="">
      <xdr:nvSpPr>
        <xdr:cNvPr id="108381" name="Text Box 1">
          <a:extLst>
            <a:ext uri="{FF2B5EF4-FFF2-40B4-BE49-F238E27FC236}">
              <a16:creationId xmlns:a16="http://schemas.microsoft.com/office/drawing/2014/main" id="{00000000-0008-0000-0400-00005DA70100}"/>
            </a:ext>
          </a:extLst>
        </xdr:cNvPr>
        <xdr:cNvSpPr txBox="1">
          <a:spLocks noChangeArrowheads="1"/>
        </xdr:cNvSpPr>
      </xdr:nvSpPr>
      <xdr:spPr>
        <a:xfrm>
          <a:off x="1971675" y="39481125"/>
          <a:ext cx="76200" cy="208915"/>
        </a:xfrm>
        <a:prstGeom prst="rect">
          <a:avLst/>
        </a:prstGeom>
        <a:noFill/>
        <a:ln>
          <a:noFill/>
        </a:ln>
      </xdr:spPr>
    </xdr:sp>
    <xdr:clientData/>
  </xdr:twoCellAnchor>
  <xdr:twoCellAnchor editAs="oneCell">
    <xdr:from>
      <xdr:col>12</xdr:col>
      <xdr:colOff>28575</xdr:colOff>
      <xdr:row>182</xdr:row>
      <xdr:rowOff>0</xdr:rowOff>
    </xdr:from>
    <xdr:to>
      <xdr:col>12</xdr:col>
      <xdr:colOff>104775</xdr:colOff>
      <xdr:row>182</xdr:row>
      <xdr:rowOff>208915</xdr:rowOff>
    </xdr:to>
    <xdr:sp macro="" textlink="">
      <xdr:nvSpPr>
        <xdr:cNvPr id="108382" name="Text Box 2">
          <a:extLst>
            <a:ext uri="{FF2B5EF4-FFF2-40B4-BE49-F238E27FC236}">
              <a16:creationId xmlns:a16="http://schemas.microsoft.com/office/drawing/2014/main" id="{00000000-0008-0000-0400-00005EA70100}"/>
            </a:ext>
          </a:extLst>
        </xdr:cNvPr>
        <xdr:cNvSpPr txBox="1">
          <a:spLocks noChangeArrowheads="1"/>
        </xdr:cNvSpPr>
      </xdr:nvSpPr>
      <xdr:spPr>
        <a:xfrm>
          <a:off x="1971675" y="39481125"/>
          <a:ext cx="76200" cy="208915"/>
        </a:xfrm>
        <a:prstGeom prst="rect">
          <a:avLst/>
        </a:prstGeom>
        <a:noFill/>
        <a:ln>
          <a:noFill/>
        </a:ln>
      </xdr:spPr>
    </xdr:sp>
    <xdr:clientData/>
  </xdr:twoCellAnchor>
  <xdr:twoCellAnchor editAs="oneCell">
    <xdr:from>
      <xdr:col>8</xdr:col>
      <xdr:colOff>28575</xdr:colOff>
      <xdr:row>143</xdr:row>
      <xdr:rowOff>0</xdr:rowOff>
    </xdr:from>
    <xdr:to>
      <xdr:col>8</xdr:col>
      <xdr:colOff>104775</xdr:colOff>
      <xdr:row>143</xdr:row>
      <xdr:rowOff>208915</xdr:rowOff>
    </xdr:to>
    <xdr:sp macro="" textlink="">
      <xdr:nvSpPr>
        <xdr:cNvPr id="108383" name="Text Box 7">
          <a:extLst>
            <a:ext uri="{FF2B5EF4-FFF2-40B4-BE49-F238E27FC236}">
              <a16:creationId xmlns:a16="http://schemas.microsoft.com/office/drawing/2014/main" id="{00000000-0008-0000-0400-00005FA70100}"/>
            </a:ext>
          </a:extLst>
        </xdr:cNvPr>
        <xdr:cNvSpPr txBox="1">
          <a:spLocks noChangeArrowheads="1"/>
        </xdr:cNvSpPr>
      </xdr:nvSpPr>
      <xdr:spPr>
        <a:xfrm>
          <a:off x="1323975" y="30832425"/>
          <a:ext cx="76200" cy="208915"/>
        </a:xfrm>
        <a:prstGeom prst="rect">
          <a:avLst/>
        </a:prstGeom>
        <a:noFill/>
        <a:ln>
          <a:noFill/>
        </a:ln>
      </xdr:spPr>
    </xdr:sp>
    <xdr:clientData/>
  </xdr:twoCellAnchor>
  <xdr:oneCellAnchor>
    <xdr:from>
      <xdr:col>8</xdr:col>
      <xdr:colOff>28575</xdr:colOff>
      <xdr:row>231</xdr:row>
      <xdr:rowOff>0</xdr:rowOff>
    </xdr:from>
    <xdr:ext cx="76200" cy="210185"/>
    <xdr:sp macro="" textlink="">
      <xdr:nvSpPr>
        <xdr:cNvPr id="20" name="Text Box 5">
          <a:extLst>
            <a:ext uri="{FF2B5EF4-FFF2-40B4-BE49-F238E27FC236}">
              <a16:creationId xmlns:a16="http://schemas.microsoft.com/office/drawing/2014/main" id="{00000000-0008-0000-0400-000014000000}"/>
            </a:ext>
          </a:extLst>
        </xdr:cNvPr>
        <xdr:cNvSpPr txBox="1">
          <a:spLocks noChangeArrowheads="1"/>
        </xdr:cNvSpPr>
      </xdr:nvSpPr>
      <xdr:spPr>
        <a:xfrm>
          <a:off x="1323975" y="50187225"/>
          <a:ext cx="76200" cy="210185"/>
        </a:xfrm>
        <a:prstGeom prst="rect">
          <a:avLst/>
        </a:prstGeom>
        <a:noFill/>
        <a:ln>
          <a:noFill/>
        </a:ln>
      </xdr:spPr>
    </xdr:sp>
    <xdr:clientData/>
  </xdr:oneCellAnchor>
  <xdr:oneCellAnchor>
    <xdr:from>
      <xdr:col>8</xdr:col>
      <xdr:colOff>28575</xdr:colOff>
      <xdr:row>232</xdr:row>
      <xdr:rowOff>0</xdr:rowOff>
    </xdr:from>
    <xdr:ext cx="76200" cy="210185"/>
    <xdr:sp macro="" textlink="">
      <xdr:nvSpPr>
        <xdr:cNvPr id="21" name="Text Box 5">
          <a:extLst>
            <a:ext uri="{FF2B5EF4-FFF2-40B4-BE49-F238E27FC236}">
              <a16:creationId xmlns:a16="http://schemas.microsoft.com/office/drawing/2014/main" id="{00000000-0008-0000-0400-000015000000}"/>
            </a:ext>
          </a:extLst>
        </xdr:cNvPr>
        <xdr:cNvSpPr txBox="1">
          <a:spLocks noChangeArrowheads="1"/>
        </xdr:cNvSpPr>
      </xdr:nvSpPr>
      <xdr:spPr>
        <a:xfrm>
          <a:off x="1323975" y="50377725"/>
          <a:ext cx="76200" cy="210185"/>
        </a:xfrm>
        <a:prstGeom prst="rect">
          <a:avLst/>
        </a:prstGeom>
        <a:noFill/>
        <a:ln>
          <a:noFill/>
        </a:ln>
      </xdr:spPr>
    </xdr:sp>
    <xdr:clientData/>
  </xdr:oneCellAnchor>
  <xdr:oneCellAnchor>
    <xdr:from>
      <xdr:col>8</xdr:col>
      <xdr:colOff>28575</xdr:colOff>
      <xdr:row>233</xdr:row>
      <xdr:rowOff>0</xdr:rowOff>
    </xdr:from>
    <xdr:ext cx="76200" cy="210185"/>
    <xdr:sp macro="" textlink="">
      <xdr:nvSpPr>
        <xdr:cNvPr id="22" name="Text Box 5">
          <a:extLst>
            <a:ext uri="{FF2B5EF4-FFF2-40B4-BE49-F238E27FC236}">
              <a16:creationId xmlns:a16="http://schemas.microsoft.com/office/drawing/2014/main" id="{00000000-0008-0000-0400-000016000000}"/>
            </a:ext>
          </a:extLst>
        </xdr:cNvPr>
        <xdr:cNvSpPr txBox="1">
          <a:spLocks noChangeArrowheads="1"/>
        </xdr:cNvSpPr>
      </xdr:nvSpPr>
      <xdr:spPr>
        <a:xfrm>
          <a:off x="1323975" y="50568225"/>
          <a:ext cx="76200" cy="210185"/>
        </a:xfrm>
        <a:prstGeom prst="rect">
          <a:avLst/>
        </a:prstGeom>
        <a:noFill/>
        <a:ln>
          <a:noFill/>
        </a:ln>
      </xdr:spPr>
    </xdr:sp>
    <xdr:clientData/>
  </xdr:oneCellAnchor>
  <xdr:oneCellAnchor>
    <xdr:from>
      <xdr:col>8</xdr:col>
      <xdr:colOff>28575</xdr:colOff>
      <xdr:row>233</xdr:row>
      <xdr:rowOff>0</xdr:rowOff>
    </xdr:from>
    <xdr:ext cx="76200" cy="210185"/>
    <xdr:sp macro="" textlink="">
      <xdr:nvSpPr>
        <xdr:cNvPr id="23" name="Text Box 5">
          <a:extLst>
            <a:ext uri="{FF2B5EF4-FFF2-40B4-BE49-F238E27FC236}">
              <a16:creationId xmlns:a16="http://schemas.microsoft.com/office/drawing/2014/main" id="{00000000-0008-0000-0400-000017000000}"/>
            </a:ext>
          </a:extLst>
        </xdr:cNvPr>
        <xdr:cNvSpPr txBox="1">
          <a:spLocks noChangeArrowheads="1"/>
        </xdr:cNvSpPr>
      </xdr:nvSpPr>
      <xdr:spPr>
        <a:xfrm>
          <a:off x="1323975" y="50568225"/>
          <a:ext cx="76200" cy="210185"/>
        </a:xfrm>
        <a:prstGeom prst="rect">
          <a:avLst/>
        </a:prstGeom>
        <a:noFill/>
        <a:ln>
          <a:noFill/>
        </a:ln>
      </xdr:spPr>
    </xdr:sp>
    <xdr:clientData/>
  </xdr:oneCellAnchor>
  <xdr:oneCellAnchor>
    <xdr:from>
      <xdr:col>8</xdr:col>
      <xdr:colOff>28575</xdr:colOff>
      <xdr:row>234</xdr:row>
      <xdr:rowOff>0</xdr:rowOff>
    </xdr:from>
    <xdr:ext cx="76200" cy="209550"/>
    <xdr:sp macro="" textlink="">
      <xdr:nvSpPr>
        <xdr:cNvPr id="24" name="Text Box 5">
          <a:extLst>
            <a:ext uri="{FF2B5EF4-FFF2-40B4-BE49-F238E27FC236}">
              <a16:creationId xmlns:a16="http://schemas.microsoft.com/office/drawing/2014/main" id="{00000000-0008-0000-0400-000018000000}"/>
            </a:ext>
          </a:extLst>
        </xdr:cNvPr>
        <xdr:cNvSpPr txBox="1">
          <a:spLocks noChangeArrowheads="1"/>
        </xdr:cNvSpPr>
      </xdr:nvSpPr>
      <xdr:spPr>
        <a:xfrm>
          <a:off x="1323975" y="50758725"/>
          <a:ext cx="76200" cy="209550"/>
        </a:xfrm>
        <a:prstGeom prst="rect">
          <a:avLst/>
        </a:prstGeom>
        <a:noFill/>
        <a:ln>
          <a:noFill/>
        </a:ln>
      </xdr:spPr>
    </xdr:sp>
    <xdr:clientData/>
  </xdr:oneCellAnchor>
  <xdr:twoCellAnchor>
    <xdr:from>
      <xdr:col>13</xdr:col>
      <xdr:colOff>50800</xdr:colOff>
      <xdr:row>194</xdr:row>
      <xdr:rowOff>114300</xdr:rowOff>
    </xdr:from>
    <xdr:to>
      <xdr:col>16</xdr:col>
      <xdr:colOff>88900</xdr:colOff>
      <xdr:row>197</xdr:row>
      <xdr:rowOff>114300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49450" y="41948100"/>
          <a:ext cx="476250" cy="571500"/>
        </a:xfrm>
        <a:prstGeom prst="rect">
          <a:avLst/>
        </a:prstGeom>
        <a:solidFill>
          <a:schemeClr val="bg1"/>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spAutoFit/>
        </a:bodyPr>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9525</xdr:colOff>
      <xdr:row>3</xdr:row>
      <xdr:rowOff>0</xdr:rowOff>
    </xdr:from>
    <xdr:to>
      <xdr:col>22</xdr:col>
      <xdr:colOff>0</xdr:colOff>
      <xdr:row>5</xdr:row>
      <xdr:rowOff>0</xdr:rowOff>
    </xdr:to>
    <xdr:sp macro="" textlink="">
      <xdr:nvSpPr>
        <xdr:cNvPr id="2" name="Line 155">
          <a:extLst>
            <a:ext uri="{FF2B5EF4-FFF2-40B4-BE49-F238E27FC236}">
              <a16:creationId xmlns:a16="http://schemas.microsoft.com/office/drawing/2014/main" id="{E8EE636D-4CE7-43FA-988F-1B725FD1035E}"/>
            </a:ext>
          </a:extLst>
        </xdr:cNvPr>
        <xdr:cNvSpPr>
          <a:spLocks noChangeShapeType="1"/>
        </xdr:cNvSpPr>
      </xdr:nvSpPr>
      <xdr:spPr bwMode="auto">
        <a:xfrm>
          <a:off x="200025" y="742950"/>
          <a:ext cx="1895475" cy="495300"/>
        </a:xfrm>
        <a:prstGeom prst="line">
          <a:avLst/>
        </a:prstGeom>
        <a:noFill/>
        <a:ln w="317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oneCellAnchor>
    <xdr:from>
      <xdr:col>20</xdr:col>
      <xdr:colOff>28575</xdr:colOff>
      <xdr:row>21</xdr:row>
      <xdr:rowOff>0</xdr:rowOff>
    </xdr:from>
    <xdr:ext cx="76200" cy="208915"/>
    <xdr:sp macro="" textlink="">
      <xdr:nvSpPr>
        <xdr:cNvPr id="2" name="Text Box 3">
          <a:extLst>
            <a:ext uri="{FF2B5EF4-FFF2-40B4-BE49-F238E27FC236}">
              <a16:creationId xmlns:a16="http://schemas.microsoft.com/office/drawing/2014/main" id="{00000000-0008-0000-0800-000002000000}"/>
            </a:ext>
          </a:extLst>
        </xdr:cNvPr>
        <xdr:cNvSpPr txBox="1">
          <a:spLocks noChangeArrowheads="1"/>
        </xdr:cNvSpPr>
      </xdr:nvSpPr>
      <xdr:spPr>
        <a:xfrm>
          <a:off x="1933575" y="4876800"/>
          <a:ext cx="76200" cy="208915"/>
        </a:xfrm>
        <a:prstGeom prst="rect">
          <a:avLst/>
        </a:prstGeom>
        <a:noFill/>
        <a:ln>
          <a:noFill/>
        </a:ln>
      </xdr:spPr>
    </xdr:sp>
    <xdr:clientData/>
  </xdr:oneCellAnchor>
  <xdr:oneCellAnchor>
    <xdr:from>
      <xdr:col>20</xdr:col>
      <xdr:colOff>28575</xdr:colOff>
      <xdr:row>26</xdr:row>
      <xdr:rowOff>0</xdr:rowOff>
    </xdr:from>
    <xdr:ext cx="76200" cy="208915"/>
    <xdr:sp macro="" textlink="">
      <xdr:nvSpPr>
        <xdr:cNvPr id="3" name="Text Box 4">
          <a:extLst>
            <a:ext uri="{FF2B5EF4-FFF2-40B4-BE49-F238E27FC236}">
              <a16:creationId xmlns:a16="http://schemas.microsoft.com/office/drawing/2014/main" id="{00000000-0008-0000-0800-000003000000}"/>
            </a:ext>
          </a:extLst>
        </xdr:cNvPr>
        <xdr:cNvSpPr txBox="1">
          <a:spLocks noChangeArrowheads="1"/>
        </xdr:cNvSpPr>
      </xdr:nvSpPr>
      <xdr:spPr>
        <a:xfrm>
          <a:off x="1933575" y="6210300"/>
          <a:ext cx="76200" cy="208915"/>
        </a:xfrm>
        <a:prstGeom prst="rect">
          <a:avLst/>
        </a:prstGeom>
        <a:noFill/>
        <a:ln>
          <a:noFill/>
        </a:ln>
      </xdr:spPr>
    </xdr:sp>
    <xdr:clientData/>
  </xdr:oneCellAnchor>
  <xdr:oneCellAnchor>
    <xdr:from>
      <xdr:col>83</xdr:col>
      <xdr:colOff>95250</xdr:colOff>
      <xdr:row>27</xdr:row>
      <xdr:rowOff>218440</xdr:rowOff>
    </xdr:from>
    <xdr:ext cx="82550" cy="207645"/>
    <xdr:sp macro="" textlink="">
      <xdr:nvSpPr>
        <xdr:cNvPr id="4" name="Text Box 3">
          <a:extLst>
            <a:ext uri="{FF2B5EF4-FFF2-40B4-BE49-F238E27FC236}">
              <a16:creationId xmlns:a16="http://schemas.microsoft.com/office/drawing/2014/main" id="{00000000-0008-0000-0800-000004000000}"/>
            </a:ext>
          </a:extLst>
        </xdr:cNvPr>
        <xdr:cNvSpPr txBox="1">
          <a:spLocks noChangeArrowheads="1"/>
        </xdr:cNvSpPr>
      </xdr:nvSpPr>
      <xdr:spPr>
        <a:xfrm>
          <a:off x="8001000" y="6695440"/>
          <a:ext cx="82550" cy="207645"/>
        </a:xfrm>
        <a:prstGeom prst="rect">
          <a:avLst/>
        </a:prstGeom>
        <a:noFill/>
        <a:ln>
          <a:noFill/>
        </a:ln>
      </xdr:spPr>
    </xdr:sp>
    <xdr:clientData/>
  </xdr:oneCellAnchor>
</xdr:wsDr>
</file>

<file path=xl/drawings/drawing4.xml><?xml version="1.0" encoding="utf-8"?>
<xdr:wsDr xmlns:xdr="http://schemas.openxmlformats.org/drawingml/2006/spreadsheetDrawing" xmlns:a="http://schemas.openxmlformats.org/drawingml/2006/main">
  <xdr:twoCellAnchor>
    <xdr:from>
      <xdr:col>4</xdr:col>
      <xdr:colOff>38100</xdr:colOff>
      <xdr:row>224</xdr:row>
      <xdr:rowOff>57150</xdr:rowOff>
    </xdr:from>
    <xdr:to>
      <xdr:col>10</xdr:col>
      <xdr:colOff>0</xdr:colOff>
      <xdr:row>225</xdr:row>
      <xdr:rowOff>127000</xdr:rowOff>
    </xdr:to>
    <xdr:sp macro="" textlink="">
      <xdr:nvSpPr>
        <xdr:cNvPr id="2" name="正方形/長方形 1">
          <a:extLst>
            <a:ext uri="{FF2B5EF4-FFF2-40B4-BE49-F238E27FC236}">
              <a16:creationId xmlns:a16="http://schemas.microsoft.com/office/drawing/2014/main" id="{00000000-0008-0000-0A00-000002000000}"/>
            </a:ext>
          </a:extLst>
        </xdr:cNvPr>
        <xdr:cNvSpPr/>
      </xdr:nvSpPr>
      <xdr:spPr>
        <a:xfrm>
          <a:off x="419100" y="49149000"/>
          <a:ext cx="533400" cy="260350"/>
        </a:xfrm>
        <a:prstGeom prst="rect">
          <a:avLst/>
        </a:prstGeom>
        <a:solidFill>
          <a:schemeClr val="bg1"/>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spAutoFit/>
        </a:bodyPr>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28</xdr:row>
      <xdr:rowOff>0</xdr:rowOff>
    </xdr:from>
    <xdr:to>
      <xdr:col>8</xdr:col>
      <xdr:colOff>85725</xdr:colOff>
      <xdr:row>35</xdr:row>
      <xdr:rowOff>0</xdr:rowOff>
    </xdr:to>
    <xdr:sp macro="" textlink="">
      <xdr:nvSpPr>
        <xdr:cNvPr id="2" name="Line 186">
          <a:extLst>
            <a:ext uri="{FF2B5EF4-FFF2-40B4-BE49-F238E27FC236}">
              <a16:creationId xmlns:a16="http://schemas.microsoft.com/office/drawing/2014/main" id="{00000000-0008-0000-0B00-000002000000}"/>
            </a:ext>
          </a:extLst>
        </xdr:cNvPr>
        <xdr:cNvSpPr>
          <a:spLocks noChangeShapeType="1"/>
        </xdr:cNvSpPr>
      </xdr:nvSpPr>
      <xdr:spPr>
        <a:xfrm>
          <a:off x="161925" y="7483475"/>
          <a:ext cx="752475" cy="1333500"/>
        </a:xfrm>
        <a:prstGeom prst="line">
          <a:avLst/>
        </a:prstGeom>
        <a:noFill/>
        <a:ln w="3175">
          <a:solidFill>
            <a:srgbClr val="000000"/>
          </a:solidFill>
          <a:prstDash val="sysDot"/>
          <a:round/>
          <a:headEnd/>
          <a:tailEnd/>
        </a:ln>
      </xdr:spPr>
    </xdr:sp>
    <xdr:clientData/>
  </xdr:twoCellAnchor>
  <xdr:twoCellAnchor>
    <xdr:from>
      <xdr:col>1</xdr:col>
      <xdr:colOff>0</xdr:colOff>
      <xdr:row>28</xdr:row>
      <xdr:rowOff>0</xdr:rowOff>
    </xdr:from>
    <xdr:to>
      <xdr:col>4</xdr:col>
      <xdr:colOff>85725</xdr:colOff>
      <xdr:row>35</xdr:row>
      <xdr:rowOff>0</xdr:rowOff>
    </xdr:to>
    <xdr:sp macro="" textlink="">
      <xdr:nvSpPr>
        <xdr:cNvPr id="3" name="Line 187">
          <a:extLst>
            <a:ext uri="{FF2B5EF4-FFF2-40B4-BE49-F238E27FC236}">
              <a16:creationId xmlns:a16="http://schemas.microsoft.com/office/drawing/2014/main" id="{00000000-0008-0000-0B00-000003000000}"/>
            </a:ext>
          </a:extLst>
        </xdr:cNvPr>
        <xdr:cNvSpPr>
          <a:spLocks noChangeShapeType="1"/>
        </xdr:cNvSpPr>
      </xdr:nvSpPr>
      <xdr:spPr>
        <a:xfrm>
          <a:off x="161925" y="7483475"/>
          <a:ext cx="371475" cy="1333500"/>
        </a:xfrm>
        <a:prstGeom prst="line">
          <a:avLst/>
        </a:prstGeom>
        <a:noFill/>
        <a:ln w="3175">
          <a:solidFill>
            <a:srgbClr val="000000"/>
          </a:solidFill>
          <a:prstDash val="sysDot"/>
          <a:round/>
          <a:headEnd/>
          <a:tailEnd/>
        </a:ln>
      </xdr:spPr>
    </xdr:sp>
    <xdr:clientData/>
  </xdr:twoCellAnchor>
  <xdr:twoCellAnchor>
    <xdr:from>
      <xdr:col>1</xdr:col>
      <xdr:colOff>9525</xdr:colOff>
      <xdr:row>49</xdr:row>
      <xdr:rowOff>0</xdr:rowOff>
    </xdr:from>
    <xdr:to>
      <xdr:col>13</xdr:col>
      <xdr:colOff>0</xdr:colOff>
      <xdr:row>51</xdr:row>
      <xdr:rowOff>10160</xdr:rowOff>
    </xdr:to>
    <xdr:sp macro="" textlink="">
      <xdr:nvSpPr>
        <xdr:cNvPr id="4" name="Line 188">
          <a:extLst>
            <a:ext uri="{FF2B5EF4-FFF2-40B4-BE49-F238E27FC236}">
              <a16:creationId xmlns:a16="http://schemas.microsoft.com/office/drawing/2014/main" id="{00000000-0008-0000-0B00-000004000000}"/>
            </a:ext>
          </a:extLst>
        </xdr:cNvPr>
        <xdr:cNvSpPr>
          <a:spLocks noChangeShapeType="1"/>
        </xdr:cNvSpPr>
      </xdr:nvSpPr>
      <xdr:spPr>
        <a:xfrm>
          <a:off x="171450" y="11613515"/>
          <a:ext cx="1133475" cy="415290"/>
        </a:xfrm>
        <a:prstGeom prst="line">
          <a:avLst/>
        </a:prstGeom>
        <a:noFill/>
        <a:ln w="3175">
          <a:solidFill>
            <a:srgbClr val="000000"/>
          </a:solidFill>
          <a:prstDash val="sysDot"/>
          <a:round/>
          <a:headEnd/>
          <a:tailEnd/>
        </a:ln>
      </xdr:spPr>
    </xdr:sp>
    <xdr:clientData/>
  </xdr:twoCellAnchor>
  <xdr:oneCellAnchor>
    <xdr:from>
      <xdr:col>27</xdr:col>
      <xdr:colOff>19050</xdr:colOff>
      <xdr:row>64</xdr:row>
      <xdr:rowOff>0</xdr:rowOff>
    </xdr:from>
    <xdr:ext cx="76200" cy="208915"/>
    <xdr:sp macro="" textlink="">
      <xdr:nvSpPr>
        <xdr:cNvPr id="5" name="Text Box 189">
          <a:extLst>
            <a:ext uri="{FF2B5EF4-FFF2-40B4-BE49-F238E27FC236}">
              <a16:creationId xmlns:a16="http://schemas.microsoft.com/office/drawing/2014/main" id="{00000000-0008-0000-0B00-000005000000}"/>
            </a:ext>
          </a:extLst>
        </xdr:cNvPr>
        <xdr:cNvSpPr txBox="1">
          <a:spLocks noChangeArrowheads="1"/>
        </xdr:cNvSpPr>
      </xdr:nvSpPr>
      <xdr:spPr>
        <a:xfrm>
          <a:off x="2657475" y="15180945"/>
          <a:ext cx="76200" cy="208915"/>
        </a:xfrm>
        <a:prstGeom prst="rect">
          <a:avLst/>
        </a:prstGeom>
        <a:noFill/>
        <a:ln w="9525">
          <a:noFill/>
          <a:miter lim="800000"/>
          <a:headEnd/>
          <a:tailEnd/>
        </a:ln>
      </xdr:spPr>
    </xdr:sp>
    <xdr:clientData/>
  </xdr:oneCellAnchor>
  <xdr:twoCellAnchor>
    <xdr:from>
      <xdr:col>1</xdr:col>
      <xdr:colOff>9525</xdr:colOff>
      <xdr:row>56</xdr:row>
      <xdr:rowOff>0</xdr:rowOff>
    </xdr:from>
    <xdr:to>
      <xdr:col>15</xdr:col>
      <xdr:colOff>0</xdr:colOff>
      <xdr:row>58</xdr:row>
      <xdr:rowOff>0</xdr:rowOff>
    </xdr:to>
    <xdr:sp macro="" textlink="">
      <xdr:nvSpPr>
        <xdr:cNvPr id="6" name="Line 190">
          <a:extLst>
            <a:ext uri="{FF2B5EF4-FFF2-40B4-BE49-F238E27FC236}">
              <a16:creationId xmlns:a16="http://schemas.microsoft.com/office/drawing/2014/main" id="{00000000-0008-0000-0B00-000006000000}"/>
            </a:ext>
          </a:extLst>
        </xdr:cNvPr>
        <xdr:cNvSpPr>
          <a:spLocks noChangeShapeType="1"/>
        </xdr:cNvSpPr>
      </xdr:nvSpPr>
      <xdr:spPr>
        <a:xfrm>
          <a:off x="171450" y="13230225"/>
          <a:ext cx="1323975" cy="381000"/>
        </a:xfrm>
        <a:prstGeom prst="line">
          <a:avLst/>
        </a:prstGeom>
        <a:noFill/>
        <a:ln w="3175">
          <a:solidFill>
            <a:srgbClr val="000000"/>
          </a:solidFill>
          <a:prstDash val="sysDot"/>
          <a:round/>
          <a:headEnd/>
          <a:tailEnd/>
        </a:ln>
      </xdr:spPr>
    </xdr:sp>
    <xdr:clientData/>
  </xdr:twoCellAnchor>
  <xdr:twoCellAnchor>
    <xdr:from>
      <xdr:col>1</xdr:col>
      <xdr:colOff>9525</xdr:colOff>
      <xdr:row>70</xdr:row>
      <xdr:rowOff>9525</xdr:rowOff>
    </xdr:from>
    <xdr:to>
      <xdr:col>19</xdr:col>
      <xdr:colOff>0</xdr:colOff>
      <xdr:row>72</xdr:row>
      <xdr:rowOff>0</xdr:rowOff>
    </xdr:to>
    <xdr:sp macro="" textlink="">
      <xdr:nvSpPr>
        <xdr:cNvPr id="7" name="Line 192">
          <a:extLst>
            <a:ext uri="{FF2B5EF4-FFF2-40B4-BE49-F238E27FC236}">
              <a16:creationId xmlns:a16="http://schemas.microsoft.com/office/drawing/2014/main" id="{00000000-0008-0000-0B00-000007000000}"/>
            </a:ext>
          </a:extLst>
        </xdr:cNvPr>
        <xdr:cNvSpPr>
          <a:spLocks noChangeShapeType="1"/>
        </xdr:cNvSpPr>
      </xdr:nvSpPr>
      <xdr:spPr>
        <a:xfrm>
          <a:off x="171450" y="16760190"/>
          <a:ext cx="1704975" cy="395605"/>
        </a:xfrm>
        <a:prstGeom prst="line">
          <a:avLst/>
        </a:prstGeom>
        <a:noFill/>
        <a:ln w="3175">
          <a:solidFill>
            <a:srgbClr val="000000"/>
          </a:solidFill>
          <a:prstDash val="sysDot"/>
          <a:round/>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27</xdr:col>
      <xdr:colOff>38100</xdr:colOff>
      <xdr:row>3</xdr:row>
      <xdr:rowOff>133350</xdr:rowOff>
    </xdr:from>
    <xdr:to>
      <xdr:col>60</xdr:col>
      <xdr:colOff>6350</xdr:colOff>
      <xdr:row>5</xdr:row>
      <xdr:rowOff>158750</xdr:rowOff>
    </xdr:to>
    <xdr:pic>
      <xdr:nvPicPr>
        <xdr:cNvPr id="2" name="図 1">
          <a:extLst>
            <a:ext uri="{FF2B5EF4-FFF2-40B4-BE49-F238E27FC236}">
              <a16:creationId xmlns:a16="http://schemas.microsoft.com/office/drawing/2014/main" id="{0C605303-33BE-47EC-9F3D-3E71F7DF59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38600" y="771525"/>
          <a:ext cx="3740150" cy="368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17929</xdr:rowOff>
    </xdr:from>
    <xdr:to>
      <xdr:col>82</xdr:col>
      <xdr:colOff>61835</xdr:colOff>
      <xdr:row>41</xdr:row>
      <xdr:rowOff>18489</xdr:rowOff>
    </xdr:to>
    <xdr:pic>
      <xdr:nvPicPr>
        <xdr:cNvPr id="3" name="図 2">
          <a:extLst>
            <a:ext uri="{FF2B5EF4-FFF2-40B4-BE49-F238E27FC236}">
              <a16:creationId xmlns:a16="http://schemas.microsoft.com/office/drawing/2014/main" id="{C337D25F-1B13-4028-BACD-6717FDF7686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294154"/>
          <a:ext cx="11044160" cy="68585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57979</xdr:colOff>
      <xdr:row>4</xdr:row>
      <xdr:rowOff>17339</xdr:rowOff>
    </xdr:from>
    <xdr:to>
      <xdr:col>72</xdr:col>
      <xdr:colOff>82877</xdr:colOff>
      <xdr:row>35</xdr:row>
      <xdr:rowOff>158053</xdr:rowOff>
    </xdr:to>
    <xdr:pic>
      <xdr:nvPicPr>
        <xdr:cNvPr id="4" name="図 3">
          <a:extLst>
            <a:ext uri="{FF2B5EF4-FFF2-40B4-BE49-F238E27FC236}">
              <a16:creationId xmlns:a16="http://schemas.microsoft.com/office/drawing/2014/main" id="{B25ACCF1-0D57-4C79-83EB-5FDF448DE7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979" y="837317"/>
          <a:ext cx="9980594" cy="5789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84417</xdr:colOff>
      <xdr:row>4</xdr:row>
      <xdr:rowOff>4779</xdr:rowOff>
    </xdr:from>
    <xdr:to>
      <xdr:col>63</xdr:col>
      <xdr:colOff>75299</xdr:colOff>
      <xdr:row>35</xdr:row>
      <xdr:rowOff>154821</xdr:rowOff>
    </xdr:to>
    <xdr:pic>
      <xdr:nvPicPr>
        <xdr:cNvPr id="3" name="図 2">
          <a:extLst>
            <a:ext uri="{FF2B5EF4-FFF2-40B4-BE49-F238E27FC236}">
              <a16:creationId xmlns:a16="http://schemas.microsoft.com/office/drawing/2014/main" id="{C2475837-1319-470C-9581-1C05D48AF4C9}"/>
            </a:ext>
          </a:extLst>
        </xdr:cNvPr>
        <xdr:cNvPicPr>
          <a:picLocks noChangeAspect="1"/>
        </xdr:cNvPicPr>
      </xdr:nvPicPr>
      <xdr:blipFill>
        <a:blip xmlns:r="http://schemas.openxmlformats.org/officeDocument/2006/relationships" r:embed="rId1"/>
        <a:stretch>
          <a:fillRect/>
        </a:stretch>
      </xdr:blipFill>
      <xdr:spPr>
        <a:xfrm>
          <a:off x="84417" y="832721"/>
          <a:ext cx="8284959" cy="582840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norin2019\share\Users\00220442\Desktop\&#27861;&#25163;&#32154;&#12365;&#36039;&#26009;1\&#9733;&#22303;&#22320;&#25913;&#33391;&#20107;&#26989;&#35336;&#30011;&#27010;&#35201;&#26360;\&#20107;&#26989;&#35336;&#30011;&#26360;(&#31532;1&#31456;&#65374;&#31532;3&#31456;)&#12288;&#34920;&#32025;&#65381;&#30446;&#27425;%20P1&#65374;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第1章 第2章"/>
      <sheetName val="第3章 1節"/>
      <sheetName val="第3章 2節～4節"/>
      <sheetName val="第3章 5節 1～3"/>
      <sheetName val="第3章 4"/>
      <sheetName val="第3章 5、6節"/>
      <sheetName val="Sheet1"/>
    </sheetNames>
    <sheetDataSet>
      <sheetData sheetId="0" refreshError="1"/>
      <sheetData sheetId="1" refreshError="1"/>
      <sheetData sheetId="2" refreshError="1"/>
      <sheetData sheetId="3" refreshError="1"/>
      <sheetData sheetId="4" refreshError="1"/>
      <sheetData sheetId="5" refreshError="1"/>
      <sheetData sheetId="6" refreshError="1">
        <row r="10">
          <cell r="C10" t="str">
            <v>水稲</v>
          </cell>
        </row>
        <row r="17">
          <cell r="B17" t="str">
            <v>かんしょ</v>
          </cell>
        </row>
      </sheetData>
      <sheetData sheetId="7" refreshError="1"/>
      <sheetData sheetId="8"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noFill/>
        <a:ln w="9525" cap="flat" cmpd="sng" algn="ctr">
          <a:noFill/>
          <a:prstDash val="solid"/>
          <a:round/>
          <a:headEnd type="none" w="med" len="med"/>
          <a:tailEnd type="none" w="med" len="med"/>
        </a:ln>
        <a:effectLst/>
      </a:spPr>
      <a:bodyPr vertOverflow="overflow" horzOverflow="overflow" wrap="none" lIns="18288" tIns="0" rIns="0" bIns="0" upright="1">
        <a:spAutoFit/>
      </a:bodyPr>
      <a:lstStyle/>
    </a:spDef>
    <a:lnDef>
      <a:spPr>
        <a:xfrm>
          <a:off x="0" y="0"/>
          <a:ext cx="0" cy="0"/>
        </a:xfrm>
        <a:custGeom>
          <a:avLst/>
          <a:gdLst/>
          <a:ahLst/>
          <a:cxnLst/>
          <a:rect l="l" t="t" r="r" b="b"/>
          <a:pathLst/>
        </a:custGeom>
        <a:noFill/>
        <a:ln w="3175" cap="flat" cmpd="sng" algn="ctr">
          <a:solidFill>
            <a:sysClr val="windowText" lastClr="000000"/>
          </a:solidFill>
          <a:prstDash val="solid"/>
          <a:round/>
          <a:headEnd type="none" w="med" len="med"/>
          <a:tailEnd type="none" w="med" len="med"/>
        </a:ln>
        <a:effectLst/>
      </a:spPr>
      <a:bodyPr vertOverflow="overflow" horzOverflow="overflow"/>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F1:DH24"/>
  <sheetViews>
    <sheetView view="pageBreakPreview" zoomScaleNormal="85" zoomScaleSheetLayoutView="100" workbookViewId="0">
      <selection activeCell="C1" sqref="C1"/>
    </sheetView>
  </sheetViews>
  <sheetFormatPr defaultColWidth="9" defaultRowHeight="20.100000000000001" customHeight="1"/>
  <cols>
    <col min="1" max="108" width="1.25" style="1" customWidth="1"/>
    <col min="109" max="109" width="4.875" style="1" customWidth="1"/>
    <col min="110" max="131" width="1.25" style="1" customWidth="1"/>
    <col min="132" max="132" width="9" style="1" customWidth="1"/>
    <col min="133" max="16384" width="9" style="1"/>
  </cols>
  <sheetData>
    <row r="1" spans="6:102" ht="15" customHeight="1"/>
    <row r="2" spans="6:102" ht="20.100000000000001" customHeight="1">
      <c r="F2" s="1301" t="s">
        <v>1480</v>
      </c>
      <c r="G2" s="1301"/>
      <c r="H2" s="1301"/>
      <c r="I2" s="1301"/>
      <c r="J2" s="1301"/>
      <c r="K2" s="1301"/>
      <c r="L2" s="1301"/>
      <c r="M2" s="1301"/>
      <c r="N2" s="1301"/>
      <c r="O2" s="1301"/>
      <c r="P2" s="1301"/>
      <c r="Q2" s="1301"/>
      <c r="R2" s="1301"/>
      <c r="S2" s="1301"/>
      <c r="T2" s="1301"/>
      <c r="U2" s="1301"/>
      <c r="V2" s="1301"/>
      <c r="W2" s="1301"/>
      <c r="X2" s="1301"/>
      <c r="Y2" s="1301"/>
      <c r="Z2" s="1301"/>
      <c r="AA2" s="1301"/>
      <c r="AB2" s="1301"/>
      <c r="AC2" s="1301"/>
      <c r="AD2" s="1301"/>
      <c r="AE2" s="1301"/>
      <c r="AF2" s="1301"/>
      <c r="AG2" s="1301"/>
      <c r="AH2" s="1301"/>
      <c r="AI2" s="1301"/>
      <c r="AJ2" s="1301"/>
      <c r="AK2" s="1301"/>
      <c r="BX2" s="257"/>
      <c r="BY2" s="257"/>
      <c r="BZ2" s="257"/>
      <c r="CA2" s="257"/>
      <c r="CB2" s="257"/>
      <c r="CC2" s="257"/>
      <c r="CD2" s="257"/>
      <c r="CE2" s="257"/>
      <c r="CF2" s="257"/>
      <c r="CG2" s="257"/>
      <c r="CH2" s="257"/>
      <c r="CI2" s="257"/>
      <c r="CJ2" s="257"/>
      <c r="CK2" s="257"/>
      <c r="CL2" s="257"/>
      <c r="CM2" s="254"/>
      <c r="CN2" s="390"/>
      <c r="CO2" s="390"/>
      <c r="CP2" s="390"/>
      <c r="CQ2" s="390"/>
      <c r="CR2" s="390"/>
      <c r="CS2" s="390"/>
      <c r="CT2" s="390"/>
      <c r="CU2" s="257"/>
      <c r="CV2" s="257"/>
      <c r="CW2" s="257"/>
      <c r="CX2" s="369"/>
    </row>
    <row r="3" spans="6:102" ht="20.100000000000001" customHeight="1">
      <c r="F3" s="1301"/>
      <c r="G3" s="1301"/>
      <c r="H3" s="1301"/>
      <c r="I3" s="1301"/>
      <c r="J3" s="1301"/>
      <c r="K3" s="1301"/>
      <c r="L3" s="1301"/>
      <c r="M3" s="1301"/>
      <c r="N3" s="1301"/>
      <c r="O3" s="1301"/>
      <c r="P3" s="1301"/>
      <c r="Q3" s="1301"/>
      <c r="R3" s="1301"/>
      <c r="S3" s="1301"/>
      <c r="T3" s="1301"/>
      <c r="U3" s="1301"/>
      <c r="V3" s="1301"/>
      <c r="W3" s="1301"/>
      <c r="X3" s="1301"/>
      <c r="Y3" s="1301"/>
      <c r="Z3" s="1301"/>
      <c r="AA3" s="1301"/>
      <c r="AB3" s="1301"/>
      <c r="AC3" s="1301"/>
      <c r="AD3" s="1301"/>
      <c r="AE3" s="1301"/>
      <c r="AF3" s="1301"/>
      <c r="AG3" s="1301"/>
      <c r="AH3" s="1301"/>
      <c r="AI3" s="1301"/>
      <c r="AJ3" s="1301"/>
      <c r="AK3" s="1301"/>
      <c r="BX3" s="257"/>
      <c r="BY3" s="257"/>
      <c r="BZ3" s="257"/>
      <c r="CA3" s="257"/>
      <c r="CB3" s="257"/>
      <c r="CC3" s="257"/>
      <c r="CD3" s="257"/>
      <c r="CE3" s="257"/>
      <c r="CF3" s="257"/>
      <c r="CG3" s="257"/>
      <c r="CH3" s="257"/>
      <c r="CI3" s="257"/>
      <c r="CJ3" s="257"/>
      <c r="CK3" s="257"/>
      <c r="CL3" s="257"/>
      <c r="CM3" s="254"/>
      <c r="CN3" s="390"/>
      <c r="CO3" s="390"/>
      <c r="CP3" s="390"/>
      <c r="CQ3" s="390"/>
      <c r="CR3" s="390"/>
      <c r="CS3" s="390"/>
      <c r="CT3" s="390"/>
      <c r="CU3" s="257"/>
      <c r="CV3" s="257"/>
      <c r="CW3" s="257"/>
      <c r="CX3" s="369"/>
    </row>
    <row r="4" spans="6:102" ht="17.100000000000001" customHeight="1">
      <c r="BX4" s="257"/>
      <c r="BY4" s="257"/>
      <c r="BZ4" s="257"/>
      <c r="CA4" s="257"/>
      <c r="CB4" s="257"/>
      <c r="CC4" s="257"/>
      <c r="CD4" s="257"/>
      <c r="CE4" s="257"/>
      <c r="CF4" s="257"/>
      <c r="CG4" s="257"/>
      <c r="CH4" s="257"/>
      <c r="CI4" s="257"/>
      <c r="CJ4" s="257"/>
      <c r="CK4" s="257"/>
      <c r="CL4" s="257"/>
      <c r="CM4" s="257"/>
      <c r="CN4" s="257"/>
      <c r="CO4" s="257"/>
      <c r="CP4" s="257"/>
      <c r="CQ4" s="257"/>
      <c r="CR4" s="257"/>
      <c r="CS4" s="257"/>
      <c r="CT4" s="257"/>
      <c r="CU4" s="257"/>
      <c r="CV4" s="257"/>
      <c r="CW4" s="257"/>
      <c r="CX4" s="257"/>
    </row>
    <row r="5" spans="6:102" ht="17.100000000000001" customHeight="1">
      <c r="BX5" s="257"/>
      <c r="BY5" s="257"/>
      <c r="BZ5" s="257"/>
      <c r="CA5" s="257"/>
      <c r="CB5" s="257"/>
      <c r="CC5" s="257"/>
      <c r="CD5" s="257"/>
      <c r="CE5" s="257"/>
      <c r="CF5" s="257"/>
      <c r="CG5" s="257"/>
      <c r="CH5" s="257"/>
      <c r="CI5" s="391"/>
      <c r="CJ5" s="391"/>
      <c r="CK5" s="391"/>
      <c r="CL5" s="391"/>
      <c r="CM5" s="391"/>
      <c r="CN5" s="391"/>
      <c r="CO5" s="391"/>
      <c r="CP5" s="391"/>
      <c r="CQ5" s="391"/>
      <c r="CR5" s="391"/>
      <c r="CS5" s="391"/>
      <c r="CT5" s="391"/>
      <c r="CU5" s="391"/>
      <c r="CV5" s="391"/>
      <c r="CW5" s="391"/>
      <c r="CX5" s="391"/>
    </row>
    <row r="11" spans="6:102" ht="45" customHeight="1">
      <c r="T11" s="1310" t="s">
        <v>247</v>
      </c>
      <c r="U11" s="1310"/>
      <c r="V11" s="1310"/>
      <c r="W11" s="1310"/>
      <c r="X11" s="1310"/>
      <c r="Y11" s="1310"/>
      <c r="Z11" s="1310"/>
      <c r="AA11" s="1310"/>
      <c r="AB11" s="1310"/>
      <c r="AC11" s="1310"/>
      <c r="AD11" s="1310"/>
      <c r="AE11" s="1310"/>
      <c r="AF11" s="1310"/>
      <c r="AG11" s="1310"/>
      <c r="AH11" s="1310"/>
      <c r="AI11" s="1310"/>
      <c r="AJ11" s="1310"/>
      <c r="AK11" s="1310"/>
      <c r="AL11" s="1310"/>
      <c r="AM11" s="1310"/>
      <c r="AN11" s="1310"/>
      <c r="AO11" s="1310"/>
      <c r="AP11" s="1310"/>
      <c r="AQ11" s="1310"/>
      <c r="AR11" s="1310"/>
      <c r="AS11" s="1310"/>
      <c r="AT11" s="1310"/>
      <c r="AU11" s="1310"/>
      <c r="AV11" s="1310"/>
      <c r="AW11" s="1310"/>
      <c r="AX11" s="1310"/>
      <c r="AY11" s="1310"/>
      <c r="AZ11" s="1310"/>
      <c r="BA11" s="1310"/>
      <c r="BB11" s="1310"/>
      <c r="BC11" s="1310"/>
      <c r="BD11" s="1310"/>
      <c r="BE11" s="1310"/>
      <c r="BF11" s="1310"/>
      <c r="BG11" s="1310"/>
      <c r="BH11" s="1310"/>
      <c r="BI11" s="1310"/>
      <c r="BJ11" s="1310"/>
      <c r="BK11" s="1310"/>
      <c r="BL11" s="1310"/>
      <c r="BM11" s="1310"/>
      <c r="BN11" s="1310"/>
      <c r="BO11" s="1310"/>
      <c r="BP11" s="1310"/>
      <c r="BQ11" s="1310"/>
      <c r="BR11" s="1310"/>
      <c r="BS11" s="1310"/>
      <c r="BT11" s="1310"/>
      <c r="BU11" s="1310"/>
      <c r="BV11" s="1310"/>
      <c r="BW11" s="1310"/>
      <c r="BX11" s="1310"/>
      <c r="BY11" s="1310"/>
      <c r="BZ11" s="1310"/>
      <c r="CA11" s="1310"/>
      <c r="CB11" s="1310"/>
      <c r="CC11" s="1310"/>
      <c r="CD11" s="1310"/>
      <c r="CE11" s="1310"/>
      <c r="CF11" s="1310"/>
      <c r="CG11" s="1310"/>
      <c r="CH11" s="1310"/>
      <c r="CI11" s="1310"/>
    </row>
    <row r="13" spans="6:102" ht="30" customHeight="1">
      <c r="R13" s="1315" t="s">
        <v>1446</v>
      </c>
      <c r="S13" s="1315"/>
      <c r="T13" s="1315"/>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5"/>
      <c r="AV13" s="1315"/>
      <c r="AW13" s="1315"/>
      <c r="AX13" s="1315"/>
      <c r="AY13" s="1315"/>
      <c r="AZ13" s="1315"/>
      <c r="BA13" s="1315"/>
      <c r="BB13" s="1315"/>
      <c r="BC13" s="1315"/>
      <c r="BD13" s="1315"/>
      <c r="BE13" s="1315"/>
      <c r="BF13" s="1315"/>
      <c r="BG13" s="1315"/>
      <c r="BH13" s="1315"/>
      <c r="BI13" s="1315"/>
      <c r="BJ13" s="1315"/>
      <c r="BK13" s="1315"/>
      <c r="BL13" s="1315"/>
      <c r="BM13" s="1315"/>
      <c r="BN13" s="1315"/>
      <c r="BO13" s="1315"/>
      <c r="BP13" s="1315"/>
      <c r="BQ13" s="1315"/>
      <c r="BR13" s="1315"/>
      <c r="BS13" s="1315"/>
      <c r="BT13" s="1315"/>
      <c r="BU13" s="1315"/>
      <c r="BV13" s="1315"/>
      <c r="BW13" s="1315"/>
      <c r="BX13" s="1315"/>
      <c r="BY13" s="1315"/>
      <c r="BZ13" s="1315"/>
      <c r="CA13" s="1315"/>
      <c r="CB13" s="1315"/>
      <c r="CC13" s="1315"/>
      <c r="CD13" s="1315"/>
      <c r="CE13" s="1315"/>
      <c r="CF13" s="1315"/>
      <c r="CG13" s="1315"/>
      <c r="CH13" s="1315"/>
      <c r="CI13" s="1315"/>
      <c r="CJ13" s="1315"/>
      <c r="CK13" s="1315"/>
    </row>
    <row r="14" spans="6:102" ht="30" customHeight="1">
      <c r="R14" s="1311"/>
      <c r="S14" s="1311"/>
      <c r="T14" s="1311"/>
      <c r="U14" s="1311"/>
      <c r="V14" s="1311"/>
      <c r="W14" s="1311"/>
      <c r="X14" s="1311"/>
      <c r="Y14" s="1311"/>
      <c r="Z14" s="1311"/>
      <c r="AA14" s="1311"/>
      <c r="AB14" s="1311"/>
      <c r="AC14" s="1311"/>
      <c r="AD14" s="1311"/>
      <c r="AE14" s="1311"/>
      <c r="AF14" s="1311"/>
      <c r="AG14" s="1311"/>
      <c r="AH14" s="1311"/>
      <c r="AI14" s="1311"/>
      <c r="AJ14" s="1311"/>
      <c r="AK14" s="1311"/>
      <c r="AL14" s="1311"/>
      <c r="AM14" s="1311"/>
      <c r="AN14" s="1311"/>
      <c r="AO14" s="1311"/>
      <c r="AP14" s="1311"/>
      <c r="AQ14" s="1311"/>
      <c r="AR14" s="1311"/>
      <c r="AS14" s="1311"/>
      <c r="AT14" s="1311"/>
      <c r="AU14" s="1311"/>
      <c r="AV14" s="1311"/>
      <c r="AW14" s="1311"/>
      <c r="AX14" s="1311"/>
      <c r="AY14" s="1311"/>
      <c r="AZ14" s="1311"/>
      <c r="BA14" s="1311"/>
      <c r="BB14" s="1311"/>
      <c r="BC14" s="1311"/>
      <c r="BD14" s="1311"/>
      <c r="BE14" s="1311"/>
      <c r="BF14" s="1311"/>
      <c r="BG14" s="1311"/>
      <c r="BH14" s="1311"/>
      <c r="BI14" s="1311"/>
      <c r="BJ14" s="1311"/>
      <c r="BK14" s="1311"/>
      <c r="BL14" s="1311"/>
      <c r="BM14" s="1311"/>
      <c r="BN14" s="1311"/>
      <c r="BO14" s="1311"/>
      <c r="BP14" s="1311"/>
      <c r="BQ14" s="1311"/>
      <c r="BR14" s="1311"/>
      <c r="BS14" s="1311"/>
      <c r="BT14" s="1311"/>
      <c r="BU14" s="1311"/>
      <c r="BV14" s="1311"/>
      <c r="BW14" s="1311"/>
      <c r="BX14" s="1311"/>
      <c r="BY14" s="1311"/>
      <c r="BZ14" s="1311"/>
      <c r="CA14" s="1311"/>
      <c r="CB14" s="1311"/>
      <c r="CC14" s="1311"/>
      <c r="CD14" s="1311"/>
      <c r="CE14" s="1311"/>
      <c r="CF14" s="1311"/>
      <c r="CG14" s="1311"/>
      <c r="CH14" s="1311"/>
      <c r="CI14" s="1311"/>
      <c r="CJ14" s="1311"/>
      <c r="CK14" s="1311"/>
    </row>
    <row r="15" spans="6:102" ht="26.1" customHeight="1">
      <c r="AN15" s="392"/>
      <c r="AO15" s="1312" t="s">
        <v>1482</v>
      </c>
      <c r="AP15" s="1312"/>
      <c r="AQ15" s="1312"/>
      <c r="AR15" s="1312"/>
      <c r="AS15" s="1312"/>
      <c r="AT15" s="1312"/>
      <c r="AU15" s="1312"/>
      <c r="AV15" s="1312"/>
      <c r="AW15" s="1312"/>
      <c r="AX15" s="1312"/>
      <c r="AY15" s="1312"/>
      <c r="AZ15" s="1312"/>
      <c r="BA15" s="1312"/>
      <c r="BB15" s="1312"/>
      <c r="BC15" s="1312"/>
      <c r="BD15" s="392"/>
      <c r="BE15" s="392"/>
      <c r="BF15" s="392"/>
      <c r="BG15" s="392"/>
      <c r="BH15" s="392"/>
      <c r="BI15" s="392"/>
      <c r="BJ15" s="392"/>
      <c r="BK15" s="392"/>
      <c r="BL15" s="392"/>
      <c r="BM15" s="392"/>
      <c r="BN15" s="392"/>
      <c r="BO15" s="392"/>
      <c r="BP15" s="392"/>
      <c r="BQ15" s="392"/>
      <c r="BR15" s="392"/>
      <c r="BS15" s="392"/>
      <c r="BT15" s="392"/>
      <c r="BU15" s="392"/>
      <c r="BV15" s="392"/>
      <c r="BW15" s="392"/>
    </row>
    <row r="16" spans="6:102" ht="45" customHeight="1">
      <c r="AN16" s="804"/>
      <c r="AO16" s="1313" t="s">
        <v>1481</v>
      </c>
      <c r="AP16" s="1313"/>
      <c r="AQ16" s="1313"/>
      <c r="AR16" s="1313"/>
      <c r="AS16" s="1313"/>
      <c r="AT16" s="1313"/>
      <c r="AU16" s="1313"/>
      <c r="AV16" s="1313"/>
      <c r="AW16" s="1313"/>
      <c r="AX16" s="1313"/>
      <c r="AY16" s="1313"/>
      <c r="AZ16" s="1313"/>
      <c r="BA16" s="1313"/>
      <c r="BB16" s="1313"/>
      <c r="BC16" s="1313"/>
      <c r="BD16" s="804"/>
      <c r="BE16" s="1314" t="s">
        <v>867</v>
      </c>
      <c r="BF16" s="1314"/>
      <c r="BG16" s="1314"/>
      <c r="BH16" s="1314"/>
      <c r="BI16" s="1314"/>
      <c r="BJ16" s="804"/>
      <c r="BK16" s="1314" t="s">
        <v>824</v>
      </c>
      <c r="BL16" s="1314"/>
      <c r="BM16" s="1314"/>
      <c r="BN16" s="1314"/>
      <c r="BO16" s="1314"/>
      <c r="BP16" s="804"/>
      <c r="BQ16" s="804"/>
      <c r="BR16" s="804"/>
      <c r="BS16" s="804"/>
      <c r="BT16" s="804"/>
      <c r="BU16" s="804"/>
      <c r="BV16" s="804"/>
      <c r="BW16" s="804"/>
      <c r="BX16" s="393"/>
      <c r="BY16" s="393"/>
      <c r="BZ16" s="393"/>
      <c r="CA16" s="393"/>
    </row>
    <row r="22" spans="24:112" ht="10.15" customHeight="1"/>
    <row r="23" spans="24:112" ht="30" customHeight="1">
      <c r="BO23" s="1302" t="s">
        <v>244</v>
      </c>
      <c r="BP23" s="1302"/>
      <c r="BQ23" s="1302"/>
      <c r="BR23" s="1302"/>
      <c r="BS23" s="1302"/>
      <c r="BT23" s="1302"/>
      <c r="BU23" s="1302"/>
      <c r="BV23" s="1302"/>
      <c r="BW23" s="1302"/>
      <c r="BX23" s="1302"/>
      <c r="BY23" s="1302"/>
      <c r="BZ23" s="1302"/>
      <c r="CA23" s="1302"/>
      <c r="CB23" s="1302"/>
      <c r="CC23" s="1304" t="s">
        <v>222</v>
      </c>
      <c r="CD23" s="1305"/>
      <c r="CE23" s="1305"/>
      <c r="CF23" s="1305"/>
      <c r="CG23" s="1305"/>
      <c r="CH23" s="1305"/>
      <c r="CI23" s="1305"/>
      <c r="CJ23" s="1305"/>
      <c r="CK23" s="1305"/>
      <c r="CL23" s="1305"/>
      <c r="CM23" s="1305"/>
      <c r="CN23" s="1305"/>
      <c r="CO23" s="1305"/>
      <c r="CP23" s="1305"/>
      <c r="CQ23" s="1305"/>
      <c r="CR23" s="1305"/>
      <c r="CS23" s="1305"/>
      <c r="CT23" s="1305"/>
      <c r="CU23" s="1305"/>
      <c r="CV23" s="1305"/>
      <c r="CW23" s="1305"/>
      <c r="CX23" s="1305"/>
      <c r="CY23" s="1305"/>
      <c r="CZ23" s="1305"/>
      <c r="DA23" s="1305"/>
      <c r="DB23" s="1306"/>
      <c r="DH23" s="1" t="s">
        <v>841</v>
      </c>
    </row>
    <row r="24" spans="24:112" ht="30" customHeight="1">
      <c r="X24" s="394"/>
      <c r="Y24" s="394"/>
      <c r="Z24" s="394"/>
      <c r="AA24" s="394"/>
      <c r="AB24" s="394"/>
      <c r="AC24" s="394"/>
      <c r="AD24" s="394"/>
      <c r="AE24" s="394"/>
      <c r="AF24" s="394"/>
      <c r="AG24" s="394"/>
      <c r="AH24" s="394"/>
      <c r="AI24" s="394"/>
      <c r="AJ24" s="394"/>
      <c r="AK24" s="394"/>
      <c r="AL24" s="394"/>
      <c r="AM24" s="394"/>
      <c r="AN24" s="394"/>
      <c r="AO24" s="394"/>
      <c r="AP24" s="394"/>
      <c r="AQ24" s="394"/>
      <c r="AR24" s="394"/>
      <c r="AS24" s="394"/>
      <c r="AT24" s="394"/>
      <c r="AU24" s="394"/>
      <c r="AV24" s="394"/>
      <c r="AW24" s="395"/>
      <c r="AX24" s="394"/>
      <c r="AY24" s="394"/>
      <c r="AZ24" s="394"/>
      <c r="BA24" s="394"/>
      <c r="BB24" s="394"/>
      <c r="BC24" s="394"/>
      <c r="BD24" s="394"/>
      <c r="BE24" s="394"/>
      <c r="BI24" s="394"/>
      <c r="BJ24" s="394"/>
      <c r="BK24" s="394"/>
      <c r="BL24" s="394"/>
      <c r="BM24" s="394"/>
      <c r="BN24" s="394"/>
      <c r="BO24" s="1303"/>
      <c r="BP24" s="1303"/>
      <c r="BQ24" s="1303"/>
      <c r="BR24" s="1303"/>
      <c r="BS24" s="1303"/>
      <c r="BT24" s="1303"/>
      <c r="BU24" s="1303"/>
      <c r="BV24" s="1303"/>
      <c r="BW24" s="1303"/>
      <c r="BX24" s="1303"/>
      <c r="BY24" s="1303"/>
      <c r="BZ24" s="1303"/>
      <c r="CA24" s="1303"/>
      <c r="CB24" s="1303"/>
      <c r="CC24" s="1307"/>
      <c r="CD24" s="1308"/>
      <c r="CE24" s="1308"/>
      <c r="CF24" s="1308"/>
      <c r="CG24" s="1308"/>
      <c r="CH24" s="1308"/>
      <c r="CI24" s="1308"/>
      <c r="CJ24" s="1308"/>
      <c r="CK24" s="1308"/>
      <c r="CL24" s="1308"/>
      <c r="CM24" s="1308"/>
      <c r="CN24" s="1308"/>
      <c r="CO24" s="1308"/>
      <c r="CP24" s="1308"/>
      <c r="CQ24" s="1308"/>
      <c r="CR24" s="1308"/>
      <c r="CS24" s="1308"/>
      <c r="CT24" s="1308"/>
      <c r="CU24" s="1308"/>
      <c r="CV24" s="1308"/>
      <c r="CW24" s="1308"/>
      <c r="CX24" s="1308"/>
      <c r="CY24" s="1308"/>
      <c r="CZ24" s="1308"/>
      <c r="DA24" s="1308"/>
      <c r="DB24" s="1309"/>
      <c r="DH24" s="1" t="s">
        <v>842</v>
      </c>
    </row>
  </sheetData>
  <mergeCells count="10">
    <mergeCell ref="F2:AK3"/>
    <mergeCell ref="BO23:CB24"/>
    <mergeCell ref="CC23:DB24"/>
    <mergeCell ref="T11:CI11"/>
    <mergeCell ref="R14:CK14"/>
    <mergeCell ref="AO15:BC15"/>
    <mergeCell ref="AO16:BC16"/>
    <mergeCell ref="BE16:BI16"/>
    <mergeCell ref="BK16:BO16"/>
    <mergeCell ref="R13:CK13"/>
  </mergeCells>
  <phoneticPr fontId="4" type="Hiragana" alignment="distributed"/>
  <pageMargins left="1.1811023622047245" right="0.59055118110236227" top="0.59055118110236227" bottom="0.59055118110236227" header="0.59055118110236227" footer="0.39370078740157483"/>
  <pageSetup paperSize="9" scale="95" orientation="landscape" blackAndWhite="1" cellComments="asDisplayed"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EB448"/>
  <sheetViews>
    <sheetView view="pageBreakPreview" zoomScale="115" zoomScaleNormal="100" zoomScaleSheetLayoutView="115" workbookViewId="0">
      <selection activeCell="B2" sqref="B2"/>
    </sheetView>
  </sheetViews>
  <sheetFormatPr defaultColWidth="9" defaultRowHeight="20.100000000000001" customHeight="1"/>
  <cols>
    <col min="1" max="1" width="2.125" style="403" customWidth="1"/>
    <col min="2" max="108" width="1.25" style="403" customWidth="1"/>
    <col min="109" max="109" width="8.875" style="403" customWidth="1"/>
    <col min="110" max="131" width="1.25" style="403" customWidth="1"/>
    <col min="132" max="132" width="14.625" style="403" customWidth="1"/>
    <col min="133" max="144" width="1.25" style="403" customWidth="1"/>
    <col min="145" max="145" width="4.5" style="403" customWidth="1"/>
    <col min="146" max="215" width="1.25" style="403" customWidth="1"/>
    <col min="216" max="216" width="9" style="403" customWidth="1"/>
    <col min="217" max="16384" width="9" style="403"/>
  </cols>
  <sheetData>
    <row r="1" spans="4:109" s="404" customFormat="1" ht="21" customHeight="1">
      <c r="D1" s="404" t="s">
        <v>860</v>
      </c>
      <c r="G1" s="404" t="s">
        <v>236</v>
      </c>
    </row>
    <row r="2" spans="4:109" s="404" customFormat="1" ht="21" customHeight="1">
      <c r="AH2" s="426" t="s">
        <v>1057</v>
      </c>
      <c r="AP2" s="426" t="s">
        <v>1056</v>
      </c>
      <c r="AX2" s="426" t="s">
        <v>707</v>
      </c>
      <c r="DA2" s="414" t="s">
        <v>1055</v>
      </c>
    </row>
    <row r="3" spans="4:109" s="404" customFormat="1" ht="11.1" customHeight="1">
      <c r="D3" s="690"/>
      <c r="E3" s="2927" t="s">
        <v>949</v>
      </c>
      <c r="F3" s="2927"/>
      <c r="G3" s="691"/>
      <c r="H3" s="692"/>
      <c r="I3" s="2738" t="s">
        <v>1045</v>
      </c>
      <c r="J3" s="2738"/>
      <c r="K3" s="691"/>
      <c r="L3" s="2737" t="s">
        <v>600</v>
      </c>
      <c r="M3" s="2738"/>
      <c r="N3" s="2738"/>
      <c r="O3" s="2738"/>
      <c r="P3" s="2738"/>
      <c r="Q3" s="2738"/>
      <c r="R3" s="2738"/>
      <c r="S3" s="2738"/>
      <c r="T3" s="2738"/>
      <c r="U3" s="2794"/>
      <c r="V3" s="2903" t="s">
        <v>1054</v>
      </c>
      <c r="W3" s="2605"/>
      <c r="X3" s="2605"/>
      <c r="Y3" s="2605"/>
      <c r="Z3" s="2605"/>
      <c r="AA3" s="2605"/>
      <c r="AB3" s="2605"/>
      <c r="AC3" s="2605"/>
      <c r="AD3" s="2605"/>
      <c r="AE3" s="2605"/>
      <c r="AF3" s="2605"/>
      <c r="AG3" s="2605"/>
      <c r="AH3" s="693"/>
      <c r="AI3" s="883"/>
      <c r="AJ3" s="883"/>
      <c r="AK3" s="883"/>
      <c r="AL3" s="883"/>
      <c r="AM3" s="883"/>
      <c r="AN3" s="883"/>
      <c r="AO3" s="883"/>
      <c r="AP3" s="883"/>
      <c r="AQ3" s="2927" t="s">
        <v>214</v>
      </c>
      <c r="AR3" s="2927"/>
      <c r="AS3" s="2927"/>
      <c r="AT3" s="2927"/>
      <c r="AU3" s="2927"/>
      <c r="AV3" s="2927"/>
      <c r="AW3" s="2927"/>
      <c r="AX3" s="2927"/>
      <c r="AY3" s="2927"/>
      <c r="AZ3" s="2927"/>
      <c r="BA3" s="2927"/>
      <c r="BB3" s="2927"/>
      <c r="BC3" s="2927"/>
      <c r="BD3" s="2927"/>
      <c r="BE3" s="2927"/>
      <c r="BF3" s="2927"/>
      <c r="BG3" s="2927"/>
      <c r="BH3" s="2927"/>
      <c r="BI3" s="898"/>
      <c r="BJ3" s="898"/>
      <c r="BK3" s="898"/>
      <c r="BL3" s="898"/>
      <c r="BM3" s="898"/>
      <c r="BN3" s="898"/>
      <c r="BO3" s="898"/>
      <c r="BP3" s="898"/>
      <c r="BQ3" s="773"/>
      <c r="BR3" s="992"/>
      <c r="BS3" s="898"/>
      <c r="BT3" s="898"/>
      <c r="BU3" s="898"/>
      <c r="BV3" s="898"/>
      <c r="BW3" s="898"/>
      <c r="BX3" s="898"/>
      <c r="BY3" s="898"/>
      <c r="BZ3" s="898"/>
      <c r="CA3" s="2927" t="s">
        <v>1</v>
      </c>
      <c r="CB3" s="2927"/>
      <c r="CC3" s="2927"/>
      <c r="CD3" s="2927"/>
      <c r="CE3" s="2927"/>
      <c r="CF3" s="2927"/>
      <c r="CG3" s="2927"/>
      <c r="CH3" s="2927"/>
      <c r="CI3" s="2927"/>
      <c r="CJ3" s="2927"/>
      <c r="CK3" s="2927"/>
      <c r="CL3" s="2927"/>
      <c r="CM3" s="2927"/>
      <c r="CN3" s="2927"/>
      <c r="CO3" s="2927"/>
      <c r="CP3" s="2927"/>
      <c r="CQ3" s="2927"/>
      <c r="CR3" s="2927"/>
      <c r="CS3" s="883"/>
      <c r="CT3" s="883"/>
      <c r="CU3" s="883"/>
      <c r="CV3" s="883"/>
      <c r="CW3" s="883"/>
      <c r="CX3" s="883"/>
      <c r="CY3" s="883"/>
      <c r="CZ3" s="883"/>
      <c r="DA3" s="884"/>
    </row>
    <row r="4" spans="4:109" s="404" customFormat="1" ht="11.1" customHeight="1">
      <c r="D4" s="694"/>
      <c r="E4" s="2744"/>
      <c r="F4" s="2744"/>
      <c r="G4" s="695"/>
      <c r="H4" s="415"/>
      <c r="I4" s="2637"/>
      <c r="J4" s="2637"/>
      <c r="K4" s="695"/>
      <c r="L4" s="2619"/>
      <c r="M4" s="2637"/>
      <c r="N4" s="2637"/>
      <c r="O4" s="2637"/>
      <c r="P4" s="2637"/>
      <c r="Q4" s="2637"/>
      <c r="R4" s="2637"/>
      <c r="S4" s="2637"/>
      <c r="T4" s="2637"/>
      <c r="U4" s="2621"/>
      <c r="V4" s="2936"/>
      <c r="W4" s="2937"/>
      <c r="X4" s="2937"/>
      <c r="Y4" s="2937"/>
      <c r="Z4" s="2937"/>
      <c r="AA4" s="2937"/>
      <c r="AB4" s="2937"/>
      <c r="AC4" s="2937"/>
      <c r="AD4" s="2937"/>
      <c r="AE4" s="2937"/>
      <c r="AF4" s="2937"/>
      <c r="AG4" s="2937"/>
      <c r="AH4" s="696"/>
      <c r="AI4" s="894"/>
      <c r="AJ4" s="894"/>
      <c r="AK4" s="894"/>
      <c r="AL4" s="894"/>
      <c r="AM4" s="894"/>
      <c r="AN4" s="894"/>
      <c r="AO4" s="894"/>
      <c r="AP4" s="894"/>
      <c r="AQ4" s="2645"/>
      <c r="AR4" s="2645"/>
      <c r="AS4" s="2645"/>
      <c r="AT4" s="2645"/>
      <c r="AU4" s="2645"/>
      <c r="AV4" s="2645"/>
      <c r="AW4" s="2645"/>
      <c r="AX4" s="2645"/>
      <c r="AY4" s="2645"/>
      <c r="AZ4" s="2645"/>
      <c r="BA4" s="2645"/>
      <c r="BB4" s="2645"/>
      <c r="BC4" s="2645"/>
      <c r="BD4" s="2645"/>
      <c r="BE4" s="2645"/>
      <c r="BF4" s="2645"/>
      <c r="BG4" s="2645"/>
      <c r="BH4" s="2645"/>
      <c r="BI4" s="887"/>
      <c r="BJ4" s="887"/>
      <c r="BK4" s="887"/>
      <c r="BL4" s="887"/>
      <c r="BM4" s="887"/>
      <c r="BN4" s="887"/>
      <c r="BO4" s="887"/>
      <c r="BP4" s="867"/>
      <c r="BQ4" s="774"/>
      <c r="BR4" s="887"/>
      <c r="BS4" s="887"/>
      <c r="BT4" s="887"/>
      <c r="BU4" s="887"/>
      <c r="BV4" s="887"/>
      <c r="BW4" s="887"/>
      <c r="BX4" s="887"/>
      <c r="BY4" s="887"/>
      <c r="BZ4" s="887"/>
      <c r="CA4" s="2645"/>
      <c r="CB4" s="2645"/>
      <c r="CC4" s="2645"/>
      <c r="CD4" s="2645"/>
      <c r="CE4" s="2645"/>
      <c r="CF4" s="2645"/>
      <c r="CG4" s="2645"/>
      <c r="CH4" s="2645"/>
      <c r="CI4" s="2645"/>
      <c r="CJ4" s="2645"/>
      <c r="CK4" s="2645"/>
      <c r="CL4" s="2645"/>
      <c r="CM4" s="2645"/>
      <c r="CN4" s="2645"/>
      <c r="CO4" s="2645"/>
      <c r="CP4" s="2645"/>
      <c r="CQ4" s="2645"/>
      <c r="CR4" s="2645"/>
      <c r="CS4" s="866"/>
      <c r="CT4" s="866"/>
      <c r="CU4" s="866"/>
      <c r="CV4" s="866"/>
      <c r="CW4" s="866"/>
      <c r="CX4" s="866"/>
      <c r="CY4" s="866"/>
      <c r="CZ4" s="866"/>
      <c r="DA4" s="885"/>
      <c r="DE4" s="612"/>
    </row>
    <row r="5" spans="4:109" s="404" customFormat="1" ht="11.1" customHeight="1">
      <c r="D5" s="694"/>
      <c r="E5" s="2744"/>
      <c r="F5" s="2744"/>
      <c r="G5" s="695"/>
      <c r="H5" s="415"/>
      <c r="I5" s="2637" t="s">
        <v>635</v>
      </c>
      <c r="J5" s="2637"/>
      <c r="K5" s="695"/>
      <c r="L5" s="2619"/>
      <c r="M5" s="2637"/>
      <c r="N5" s="2637"/>
      <c r="O5" s="2637"/>
      <c r="P5" s="2637"/>
      <c r="Q5" s="2637"/>
      <c r="R5" s="2637"/>
      <c r="S5" s="2637"/>
      <c r="T5" s="2637"/>
      <c r="U5" s="2621"/>
      <c r="V5" s="2936"/>
      <c r="W5" s="2937"/>
      <c r="X5" s="2937"/>
      <c r="Y5" s="2937"/>
      <c r="Z5" s="2937"/>
      <c r="AA5" s="2937"/>
      <c r="AB5" s="2937"/>
      <c r="AC5" s="2937"/>
      <c r="AD5" s="2937"/>
      <c r="AE5" s="2937"/>
      <c r="AF5" s="2937"/>
      <c r="AG5" s="2937"/>
      <c r="AH5" s="2940" t="s">
        <v>1053</v>
      </c>
      <c r="AI5" s="2746"/>
      <c r="AJ5" s="2747"/>
      <c r="AK5" s="2745" t="s">
        <v>769</v>
      </c>
      <c r="AL5" s="2746"/>
      <c r="AM5" s="2747"/>
      <c r="AN5" s="2745" t="s">
        <v>1051</v>
      </c>
      <c r="AO5" s="2746"/>
      <c r="AP5" s="2747"/>
      <c r="AQ5" s="2745" t="s">
        <v>1050</v>
      </c>
      <c r="AR5" s="2746"/>
      <c r="AS5" s="2747"/>
      <c r="AT5" s="2745" t="s">
        <v>763</v>
      </c>
      <c r="AU5" s="2746"/>
      <c r="AV5" s="2747"/>
      <c r="AW5" s="2745" t="s">
        <v>334</v>
      </c>
      <c r="AX5" s="2746"/>
      <c r="AY5" s="2747"/>
      <c r="AZ5" s="2745" t="s">
        <v>922</v>
      </c>
      <c r="BA5" s="2746"/>
      <c r="BB5" s="2747"/>
      <c r="BC5" s="2745" t="s">
        <v>971</v>
      </c>
      <c r="BD5" s="2746"/>
      <c r="BE5" s="2747"/>
      <c r="BF5" s="2745" t="s">
        <v>218</v>
      </c>
      <c r="BG5" s="2746"/>
      <c r="BH5" s="2747"/>
      <c r="BI5" s="2745" t="s">
        <v>1049</v>
      </c>
      <c r="BJ5" s="2746"/>
      <c r="BK5" s="2747"/>
      <c r="BL5" s="2745" t="s">
        <v>249</v>
      </c>
      <c r="BM5" s="2746"/>
      <c r="BN5" s="2747"/>
      <c r="BO5" s="2745" t="s">
        <v>458</v>
      </c>
      <c r="BP5" s="2746"/>
      <c r="BQ5" s="2942"/>
      <c r="BR5" s="2746" t="s">
        <v>1053</v>
      </c>
      <c r="BS5" s="2746"/>
      <c r="BT5" s="2747"/>
      <c r="BU5" s="2745" t="s">
        <v>769</v>
      </c>
      <c r="BV5" s="2746"/>
      <c r="BW5" s="2747"/>
      <c r="BX5" s="2745" t="s">
        <v>1051</v>
      </c>
      <c r="BY5" s="2746"/>
      <c r="BZ5" s="2747"/>
      <c r="CA5" s="2745" t="s">
        <v>1050</v>
      </c>
      <c r="CB5" s="2746"/>
      <c r="CC5" s="2747"/>
      <c r="CD5" s="2745" t="s">
        <v>763</v>
      </c>
      <c r="CE5" s="2746"/>
      <c r="CF5" s="2747"/>
      <c r="CG5" s="2745" t="s">
        <v>334</v>
      </c>
      <c r="CH5" s="2746"/>
      <c r="CI5" s="2747"/>
      <c r="CJ5" s="2745" t="s">
        <v>922</v>
      </c>
      <c r="CK5" s="2746"/>
      <c r="CL5" s="2747"/>
      <c r="CM5" s="2745" t="s">
        <v>971</v>
      </c>
      <c r="CN5" s="2746"/>
      <c r="CO5" s="2747"/>
      <c r="CP5" s="2745" t="s">
        <v>218</v>
      </c>
      <c r="CQ5" s="2746"/>
      <c r="CR5" s="2747"/>
      <c r="CS5" s="2745" t="s">
        <v>1049</v>
      </c>
      <c r="CT5" s="2746"/>
      <c r="CU5" s="2747"/>
      <c r="CV5" s="2745" t="s">
        <v>249</v>
      </c>
      <c r="CW5" s="2746"/>
      <c r="CX5" s="2747"/>
      <c r="CY5" s="2745" t="s">
        <v>458</v>
      </c>
      <c r="CZ5" s="2746"/>
      <c r="DA5" s="2933"/>
    </row>
    <row r="6" spans="4:109" s="404" customFormat="1" ht="11.1" customHeight="1">
      <c r="D6" s="697"/>
      <c r="E6" s="2928"/>
      <c r="F6" s="2928"/>
      <c r="G6" s="698"/>
      <c r="H6" s="913"/>
      <c r="I6" s="2742"/>
      <c r="J6" s="2742"/>
      <c r="K6" s="698"/>
      <c r="L6" s="2741"/>
      <c r="M6" s="2742"/>
      <c r="N6" s="2742"/>
      <c r="O6" s="2742"/>
      <c r="P6" s="2742"/>
      <c r="Q6" s="2742"/>
      <c r="R6" s="2742"/>
      <c r="S6" s="2742"/>
      <c r="T6" s="2742"/>
      <c r="U6" s="2909"/>
      <c r="V6" s="2938"/>
      <c r="W6" s="2939"/>
      <c r="X6" s="2939"/>
      <c r="Y6" s="2939"/>
      <c r="Z6" s="2939"/>
      <c r="AA6" s="2939"/>
      <c r="AB6" s="2939"/>
      <c r="AC6" s="2939"/>
      <c r="AD6" s="2939"/>
      <c r="AE6" s="2939"/>
      <c r="AF6" s="2939"/>
      <c r="AG6" s="2939"/>
      <c r="AH6" s="2941"/>
      <c r="AI6" s="2925"/>
      <c r="AJ6" s="2926"/>
      <c r="AK6" s="2924"/>
      <c r="AL6" s="2925"/>
      <c r="AM6" s="2926"/>
      <c r="AN6" s="2924"/>
      <c r="AO6" s="2925"/>
      <c r="AP6" s="2926"/>
      <c r="AQ6" s="2924"/>
      <c r="AR6" s="2925"/>
      <c r="AS6" s="2926"/>
      <c r="AT6" s="2924"/>
      <c r="AU6" s="2925"/>
      <c r="AV6" s="2926"/>
      <c r="AW6" s="2924"/>
      <c r="AX6" s="2925"/>
      <c r="AY6" s="2926"/>
      <c r="AZ6" s="2924"/>
      <c r="BA6" s="2925"/>
      <c r="BB6" s="2926"/>
      <c r="BC6" s="2924"/>
      <c r="BD6" s="2925"/>
      <c r="BE6" s="2926"/>
      <c r="BF6" s="2924"/>
      <c r="BG6" s="2925"/>
      <c r="BH6" s="2926"/>
      <c r="BI6" s="2924"/>
      <c r="BJ6" s="2925"/>
      <c r="BK6" s="2926"/>
      <c r="BL6" s="2924"/>
      <c r="BM6" s="2925"/>
      <c r="BN6" s="2926"/>
      <c r="BO6" s="2924"/>
      <c r="BP6" s="2925"/>
      <c r="BQ6" s="2943"/>
      <c r="BR6" s="2925"/>
      <c r="BS6" s="2925"/>
      <c r="BT6" s="2926"/>
      <c r="BU6" s="2924"/>
      <c r="BV6" s="2925"/>
      <c r="BW6" s="2926"/>
      <c r="BX6" s="2924"/>
      <c r="BY6" s="2925"/>
      <c r="BZ6" s="2926"/>
      <c r="CA6" s="2924"/>
      <c r="CB6" s="2925"/>
      <c r="CC6" s="2926"/>
      <c r="CD6" s="2924"/>
      <c r="CE6" s="2925"/>
      <c r="CF6" s="2926"/>
      <c r="CG6" s="2924"/>
      <c r="CH6" s="2925"/>
      <c r="CI6" s="2926"/>
      <c r="CJ6" s="2924"/>
      <c r="CK6" s="2925"/>
      <c r="CL6" s="2926"/>
      <c r="CM6" s="2924"/>
      <c r="CN6" s="2925"/>
      <c r="CO6" s="2926"/>
      <c r="CP6" s="2924"/>
      <c r="CQ6" s="2925"/>
      <c r="CR6" s="2926"/>
      <c r="CS6" s="2924"/>
      <c r="CT6" s="2925"/>
      <c r="CU6" s="2926"/>
      <c r="CV6" s="2924"/>
      <c r="CW6" s="2925"/>
      <c r="CX6" s="2926"/>
      <c r="CY6" s="2924"/>
      <c r="CZ6" s="2925"/>
      <c r="DA6" s="2934"/>
    </row>
    <row r="7" spans="4:109" s="404" customFormat="1" ht="12" customHeight="1">
      <c r="D7" s="2577" t="str">
        <f>'第4章 1節、2節'!Y12</f>
        <v>農地中間管理機構関連農地整備事業</v>
      </c>
      <c r="E7" s="2578"/>
      <c r="F7" s="2578"/>
      <c r="G7" s="2579"/>
      <c r="H7" s="699"/>
      <c r="I7" s="692"/>
      <c r="J7" s="692"/>
      <c r="K7" s="691"/>
      <c r="L7" s="699"/>
      <c r="M7" s="2738" t="s">
        <v>1026</v>
      </c>
      <c r="N7" s="2738"/>
      <c r="O7" s="2738"/>
      <c r="P7" s="2738"/>
      <c r="Q7" s="2738"/>
      <c r="R7" s="2738"/>
      <c r="S7" s="2738"/>
      <c r="T7" s="2738"/>
      <c r="U7" s="691"/>
      <c r="V7" s="699"/>
      <c r="W7" s="2927" t="s">
        <v>1719</v>
      </c>
      <c r="X7" s="2927"/>
      <c r="Y7" s="2927"/>
      <c r="Z7" s="2927"/>
      <c r="AA7" s="2927"/>
      <c r="AB7" s="2927"/>
      <c r="AC7" s="2927"/>
      <c r="AD7" s="2927"/>
      <c r="AE7" s="2927"/>
      <c r="AF7" s="2927"/>
      <c r="AG7" s="1060"/>
      <c r="AH7" s="1061"/>
      <c r="AI7" s="1062"/>
      <c r="AJ7" s="1063"/>
      <c r="AK7" s="1064"/>
      <c r="AL7" s="1062"/>
      <c r="AM7" s="1063"/>
      <c r="AN7" s="1064"/>
      <c r="AO7" s="1062"/>
      <c r="AP7" s="1063"/>
      <c r="AQ7" s="1064"/>
      <c r="AR7" s="1062"/>
      <c r="AS7" s="1063"/>
      <c r="AT7" s="1064"/>
      <c r="AU7" s="1062"/>
      <c r="AV7" s="1063"/>
      <c r="AW7" s="1064"/>
      <c r="AX7" s="1062"/>
      <c r="AY7" s="1063"/>
      <c r="AZ7" s="1064"/>
      <c r="BA7" s="1062"/>
      <c r="BB7" s="1063"/>
      <c r="BC7" s="1064"/>
      <c r="BD7" s="1062"/>
      <c r="BE7" s="1063"/>
      <c r="BF7" s="1064"/>
      <c r="BG7" s="1062"/>
      <c r="BH7" s="1063"/>
      <c r="BI7" s="1064"/>
      <c r="BJ7" s="1062"/>
      <c r="BK7" s="1063"/>
      <c r="BL7" s="1064"/>
      <c r="BM7" s="1062"/>
      <c r="BN7" s="1063"/>
      <c r="BO7" s="1065"/>
      <c r="BP7" s="1066"/>
      <c r="BQ7" s="1067"/>
      <c r="BR7" s="1066"/>
      <c r="BS7" s="1066"/>
      <c r="BT7" s="1066"/>
      <c r="BU7" s="1068"/>
      <c r="BV7" s="1066"/>
      <c r="BW7" s="1069"/>
      <c r="BX7" s="1068"/>
      <c r="BY7" s="1066"/>
      <c r="BZ7" s="1069"/>
      <c r="CA7" s="1068"/>
      <c r="CB7" s="1066"/>
      <c r="CC7" s="1069"/>
      <c r="CD7" s="1068"/>
      <c r="CE7" s="1066"/>
      <c r="CF7" s="1069"/>
      <c r="CG7" s="1064"/>
      <c r="CH7" s="1062"/>
      <c r="CI7" s="1063"/>
      <c r="CJ7" s="1064"/>
      <c r="CK7" s="1062"/>
      <c r="CL7" s="1063"/>
      <c r="CM7" s="1064"/>
      <c r="CN7" s="1062"/>
      <c r="CO7" s="1063"/>
      <c r="CP7" s="1064"/>
      <c r="CQ7" s="1062"/>
      <c r="CR7" s="1063"/>
      <c r="CS7" s="1064"/>
      <c r="CT7" s="1062"/>
      <c r="CU7" s="1063"/>
      <c r="CV7" s="1065"/>
      <c r="CW7" s="1066"/>
      <c r="CX7" s="1069"/>
      <c r="CY7" s="1065"/>
      <c r="CZ7" s="1066"/>
      <c r="DA7" s="1070"/>
    </row>
    <row r="8" spans="4:109" s="404" customFormat="1" ht="12" customHeight="1">
      <c r="D8" s="2580"/>
      <c r="E8" s="2581"/>
      <c r="F8" s="2581"/>
      <c r="G8" s="2582"/>
      <c r="H8" s="700"/>
      <c r="I8" s="415"/>
      <c r="J8" s="415"/>
      <c r="K8" s="695"/>
      <c r="L8" s="700"/>
      <c r="M8" s="2637"/>
      <c r="N8" s="2637"/>
      <c r="O8" s="2637"/>
      <c r="P8" s="2637"/>
      <c r="Q8" s="2637"/>
      <c r="R8" s="2637"/>
      <c r="S8" s="2637"/>
      <c r="T8" s="2637"/>
      <c r="U8" s="695"/>
      <c r="V8" s="702"/>
      <c r="W8" s="2645"/>
      <c r="X8" s="2645"/>
      <c r="Y8" s="2645"/>
      <c r="Z8" s="2645"/>
      <c r="AA8" s="2645"/>
      <c r="AB8" s="2645"/>
      <c r="AC8" s="2645"/>
      <c r="AD8" s="2645"/>
      <c r="AE8" s="2645"/>
      <c r="AF8" s="2645"/>
      <c r="AG8" s="1071"/>
      <c r="AH8" s="1072"/>
      <c r="AI8" s="1072"/>
      <c r="AJ8" s="1073"/>
      <c r="AK8" s="1074"/>
      <c r="AL8" s="1072"/>
      <c r="AM8" s="1073"/>
      <c r="AN8" s="1074"/>
      <c r="AO8" s="1072"/>
      <c r="AP8" s="1073"/>
      <c r="AQ8" s="1074"/>
      <c r="AR8" s="1072"/>
      <c r="AS8" s="1073"/>
      <c r="AT8" s="1074"/>
      <c r="AU8" s="1072"/>
      <c r="AV8" s="1073"/>
      <c r="AW8" s="1074"/>
      <c r="AX8" s="1072"/>
      <c r="AY8" s="1073"/>
      <c r="AZ8" s="1074"/>
      <c r="BA8" s="1072"/>
      <c r="BB8" s="1073"/>
      <c r="BC8" s="1074"/>
      <c r="BD8" s="1072"/>
      <c r="BE8" s="1073"/>
      <c r="BF8" s="1074"/>
      <c r="BG8" s="1072"/>
      <c r="BH8" s="1073"/>
      <c r="BI8" s="1074"/>
      <c r="BJ8" s="1072"/>
      <c r="BK8" s="1073"/>
      <c r="BL8" s="1074"/>
      <c r="BM8" s="1072"/>
      <c r="BN8" s="1073"/>
      <c r="BO8" s="1074"/>
      <c r="BP8" s="1075"/>
      <c r="BQ8" s="1076"/>
      <c r="BR8" s="1075"/>
      <c r="BS8" s="1075"/>
      <c r="BT8" s="1077"/>
      <c r="BU8" s="1078"/>
      <c r="BV8" s="1075"/>
      <c r="BW8" s="1077"/>
      <c r="BX8" s="1078"/>
      <c r="BY8" s="1075"/>
      <c r="BZ8" s="1077"/>
      <c r="CA8" s="1078"/>
      <c r="CB8" s="1075"/>
      <c r="CC8" s="1077"/>
      <c r="CD8" s="1078"/>
      <c r="CE8" s="1075"/>
      <c r="CF8" s="1077"/>
      <c r="CG8" s="1074"/>
      <c r="CH8" s="1072"/>
      <c r="CI8" s="1073"/>
      <c r="CJ8" s="1074"/>
      <c r="CK8" s="1072"/>
      <c r="CL8" s="1073"/>
      <c r="CM8" s="1074"/>
      <c r="CN8" s="1072"/>
      <c r="CO8" s="1073"/>
      <c r="CP8" s="1074"/>
      <c r="CQ8" s="1072"/>
      <c r="CR8" s="1073"/>
      <c r="CS8" s="1074"/>
      <c r="CT8" s="1072"/>
      <c r="CU8" s="1073"/>
      <c r="CV8" s="1074"/>
      <c r="CW8" s="1075"/>
      <c r="CX8" s="1077"/>
      <c r="CY8" s="1074"/>
      <c r="CZ8" s="1075"/>
      <c r="DA8" s="1079"/>
    </row>
    <row r="9" spans="4:109" s="404" customFormat="1" ht="12" customHeight="1">
      <c r="D9" s="2580"/>
      <c r="E9" s="2581"/>
      <c r="F9" s="2581"/>
      <c r="G9" s="2582"/>
      <c r="H9" s="700"/>
      <c r="I9" s="2586" t="s">
        <v>66</v>
      </c>
      <c r="J9" s="2586"/>
      <c r="K9" s="695"/>
      <c r="L9" s="701"/>
      <c r="M9" s="2787"/>
      <c r="N9" s="2787"/>
      <c r="O9" s="2787"/>
      <c r="P9" s="2787"/>
      <c r="Q9" s="2787"/>
      <c r="R9" s="2787"/>
      <c r="S9" s="2787"/>
      <c r="T9" s="2787"/>
      <c r="U9" s="703"/>
      <c r="V9" s="701"/>
      <c r="W9" s="2644"/>
      <c r="X9" s="2644"/>
      <c r="Y9" s="2644"/>
      <c r="Z9" s="2644"/>
      <c r="AA9" s="2644"/>
      <c r="AB9" s="2644"/>
      <c r="AC9" s="2644"/>
      <c r="AD9" s="2644"/>
      <c r="AE9" s="2644"/>
      <c r="AF9" s="2644"/>
      <c r="AG9" s="1080"/>
      <c r="AH9" s="785"/>
      <c r="AI9" s="785"/>
      <c r="AJ9" s="785"/>
      <c r="AK9" s="786"/>
      <c r="AL9" s="785"/>
      <c r="AM9" s="790"/>
      <c r="AN9" s="786"/>
      <c r="AO9" s="785"/>
      <c r="AP9" s="790"/>
      <c r="AQ9" s="786"/>
      <c r="AR9" s="785"/>
      <c r="AS9" s="790"/>
      <c r="AT9" s="786"/>
      <c r="AU9" s="785"/>
      <c r="AV9" s="790"/>
      <c r="AW9" s="786"/>
      <c r="AX9" s="787"/>
      <c r="AY9" s="1081"/>
      <c r="AZ9" s="786"/>
      <c r="BA9" s="785"/>
      <c r="BB9" s="790"/>
      <c r="BC9" s="786"/>
      <c r="BD9" s="785"/>
      <c r="BE9" s="790"/>
      <c r="BF9" s="786"/>
      <c r="BG9" s="785"/>
      <c r="BH9" s="790"/>
      <c r="BI9" s="789"/>
      <c r="BJ9" s="785"/>
      <c r="BK9" s="790"/>
      <c r="BL9" s="791"/>
      <c r="BM9" s="785"/>
      <c r="BN9" s="790"/>
      <c r="BO9" s="791"/>
      <c r="BP9" s="785"/>
      <c r="BQ9" s="899"/>
      <c r="BR9" s="785"/>
      <c r="BS9" s="785"/>
      <c r="BT9" s="785"/>
      <c r="BU9" s="786"/>
      <c r="BV9" s="785"/>
      <c r="BW9" s="790"/>
      <c r="BX9" s="786"/>
      <c r="BY9" s="785"/>
      <c r="BZ9" s="790"/>
      <c r="CA9" s="786"/>
      <c r="CB9" s="785"/>
      <c r="CC9" s="790"/>
      <c r="CD9" s="786"/>
      <c r="CE9" s="785"/>
      <c r="CF9" s="790"/>
      <c r="CG9" s="786"/>
      <c r="CH9" s="787"/>
      <c r="CI9" s="1081"/>
      <c r="CJ9" s="786"/>
      <c r="CK9" s="785"/>
      <c r="CL9" s="790"/>
      <c r="CM9" s="786"/>
      <c r="CN9" s="785"/>
      <c r="CO9" s="790"/>
      <c r="CP9" s="786"/>
      <c r="CQ9" s="785"/>
      <c r="CR9" s="790"/>
      <c r="CS9" s="789"/>
      <c r="CT9" s="785"/>
      <c r="CU9" s="790"/>
      <c r="CV9" s="791"/>
      <c r="CW9" s="785"/>
      <c r="CX9" s="790"/>
      <c r="CY9" s="791"/>
      <c r="CZ9" s="785"/>
      <c r="DA9" s="792"/>
    </row>
    <row r="10" spans="4:109" s="404" customFormat="1" ht="12" customHeight="1">
      <c r="D10" s="2580"/>
      <c r="E10" s="2581"/>
      <c r="F10" s="2581"/>
      <c r="G10" s="2582"/>
      <c r="H10" s="700"/>
      <c r="I10" s="2586"/>
      <c r="J10" s="2586"/>
      <c r="K10" s="695"/>
      <c r="L10" s="702"/>
      <c r="M10" s="2796"/>
      <c r="N10" s="2796"/>
      <c r="O10" s="2796"/>
      <c r="P10" s="2796"/>
      <c r="Q10" s="2796"/>
      <c r="R10" s="2796"/>
      <c r="S10" s="2796"/>
      <c r="T10" s="2796"/>
      <c r="U10" s="704"/>
      <c r="V10" s="710"/>
      <c r="W10" s="2645"/>
      <c r="X10" s="2645"/>
      <c r="Y10" s="2645"/>
      <c r="Z10" s="2645"/>
      <c r="AA10" s="2645"/>
      <c r="AB10" s="2645"/>
      <c r="AC10" s="2645"/>
      <c r="AD10" s="2645"/>
      <c r="AE10" s="2645"/>
      <c r="AF10" s="2645"/>
      <c r="AG10" s="1082"/>
      <c r="AH10" s="1083"/>
      <c r="AI10" s="1083"/>
      <c r="AJ10" s="1083"/>
      <c r="AK10" s="1084"/>
      <c r="AL10" s="1083"/>
      <c r="AM10" s="803"/>
      <c r="AN10" s="1084"/>
      <c r="AO10" s="1083"/>
      <c r="AP10" s="803"/>
      <c r="AQ10" s="1084"/>
      <c r="AR10" s="1083"/>
      <c r="AS10" s="803"/>
      <c r="AT10" s="1084"/>
      <c r="AU10" s="1083"/>
      <c r="AV10" s="803"/>
      <c r="AW10" s="1084"/>
      <c r="AX10" s="1085"/>
      <c r="AY10" s="802"/>
      <c r="AZ10" s="1084"/>
      <c r="BA10" s="1083"/>
      <c r="BB10" s="803"/>
      <c r="BC10" s="1084"/>
      <c r="BD10" s="1083"/>
      <c r="BE10" s="803"/>
      <c r="BF10" s="1084"/>
      <c r="BG10" s="1083"/>
      <c r="BH10" s="803"/>
      <c r="BI10" s="1086"/>
      <c r="BJ10" s="1083"/>
      <c r="BK10" s="803"/>
      <c r="BL10" s="1087"/>
      <c r="BM10" s="1083"/>
      <c r="BN10" s="803"/>
      <c r="BO10" s="1087"/>
      <c r="BP10" s="1083"/>
      <c r="BQ10" s="1088"/>
      <c r="BR10" s="1083"/>
      <c r="BS10" s="1083"/>
      <c r="BT10" s="1083"/>
      <c r="BU10" s="1084"/>
      <c r="BV10" s="1083"/>
      <c r="BW10" s="803"/>
      <c r="BX10" s="1084"/>
      <c r="BY10" s="1083"/>
      <c r="BZ10" s="803"/>
      <c r="CA10" s="1084"/>
      <c r="CB10" s="1083"/>
      <c r="CC10" s="803"/>
      <c r="CD10" s="1084"/>
      <c r="CE10" s="1083"/>
      <c r="CF10" s="803"/>
      <c r="CG10" s="1084"/>
      <c r="CH10" s="1085"/>
      <c r="CI10" s="802"/>
      <c r="CJ10" s="1084"/>
      <c r="CK10" s="1083"/>
      <c r="CL10" s="803"/>
      <c r="CM10" s="1084"/>
      <c r="CN10" s="1083"/>
      <c r="CO10" s="803"/>
      <c r="CP10" s="1084"/>
      <c r="CQ10" s="1083"/>
      <c r="CR10" s="803"/>
      <c r="CS10" s="1086"/>
      <c r="CT10" s="1083"/>
      <c r="CU10" s="803"/>
      <c r="CV10" s="1087"/>
      <c r="CW10" s="1083"/>
      <c r="CX10" s="803"/>
      <c r="CY10" s="1087"/>
      <c r="CZ10" s="1083"/>
      <c r="DA10" s="1089"/>
    </row>
    <row r="11" spans="4:109" s="404" customFormat="1" ht="12" hidden="1" customHeight="1">
      <c r="D11" s="2580"/>
      <c r="E11" s="2581"/>
      <c r="F11" s="2581"/>
      <c r="G11" s="2582"/>
      <c r="H11" s="700"/>
      <c r="I11" s="2586"/>
      <c r="J11" s="2586"/>
      <c r="K11" s="695"/>
      <c r="L11" s="701"/>
      <c r="M11" s="2787"/>
      <c r="N11" s="2787"/>
      <c r="O11" s="2787"/>
      <c r="P11" s="2787"/>
      <c r="Q11" s="2787"/>
      <c r="R11" s="2787"/>
      <c r="S11" s="2787"/>
      <c r="T11" s="2787"/>
      <c r="U11" s="703"/>
      <c r="V11" s="701"/>
      <c r="W11" s="2644"/>
      <c r="X11" s="2644"/>
      <c r="Y11" s="2644"/>
      <c r="Z11" s="2644"/>
      <c r="AA11" s="2644"/>
      <c r="AB11" s="2644"/>
      <c r="AC11" s="2644"/>
      <c r="AD11" s="2644"/>
      <c r="AE11" s="2644"/>
      <c r="AF11" s="2644"/>
      <c r="AG11" s="1080"/>
      <c r="AH11" s="785"/>
      <c r="AI11" s="785"/>
      <c r="AJ11" s="785"/>
      <c r="AK11" s="786"/>
      <c r="AL11" s="785"/>
      <c r="AM11" s="790"/>
      <c r="AN11" s="786"/>
      <c r="AO11" s="785"/>
      <c r="AP11" s="790"/>
      <c r="AQ11" s="786"/>
      <c r="AR11" s="785"/>
      <c r="AS11" s="790"/>
      <c r="AT11" s="786"/>
      <c r="AU11" s="785"/>
      <c r="AV11" s="790"/>
      <c r="AW11" s="786"/>
      <c r="AX11" s="787"/>
      <c r="AY11" s="1081"/>
      <c r="AZ11" s="786"/>
      <c r="BA11" s="785"/>
      <c r="BB11" s="790"/>
      <c r="BC11" s="786"/>
      <c r="BD11" s="785"/>
      <c r="BE11" s="790"/>
      <c r="BF11" s="786"/>
      <c r="BG11" s="785"/>
      <c r="BH11" s="790"/>
      <c r="BI11" s="789"/>
      <c r="BJ11" s="785"/>
      <c r="BK11" s="790"/>
      <c r="BL11" s="791"/>
      <c r="BM11" s="785"/>
      <c r="BN11" s="790"/>
      <c r="BO11" s="791"/>
      <c r="BP11" s="785"/>
      <c r="BQ11" s="899"/>
      <c r="BR11" s="785"/>
      <c r="BS11" s="785"/>
      <c r="BT11" s="785"/>
      <c r="BU11" s="786"/>
      <c r="BV11" s="785"/>
      <c r="BW11" s="790"/>
      <c r="BX11" s="786"/>
      <c r="BY11" s="785"/>
      <c r="BZ11" s="790"/>
      <c r="CA11" s="786"/>
      <c r="CB11" s="785"/>
      <c r="CC11" s="790"/>
      <c r="CD11" s="786"/>
      <c r="CE11" s="785"/>
      <c r="CF11" s="790"/>
      <c r="CG11" s="786"/>
      <c r="CH11" s="787"/>
      <c r="CI11" s="1081"/>
      <c r="CJ11" s="786"/>
      <c r="CK11" s="785"/>
      <c r="CL11" s="790"/>
      <c r="CM11" s="786"/>
      <c r="CN11" s="785"/>
      <c r="CO11" s="790"/>
      <c r="CP11" s="786"/>
      <c r="CQ11" s="785"/>
      <c r="CR11" s="790"/>
      <c r="CS11" s="789"/>
      <c r="CT11" s="785"/>
      <c r="CU11" s="790"/>
      <c r="CV11" s="791"/>
      <c r="CW11" s="785"/>
      <c r="CX11" s="790"/>
      <c r="CY11" s="791"/>
      <c r="CZ11" s="785"/>
      <c r="DA11" s="792"/>
    </row>
    <row r="12" spans="4:109" s="404" customFormat="1" ht="12" hidden="1" customHeight="1">
      <c r="D12" s="2580"/>
      <c r="E12" s="2581"/>
      <c r="F12" s="2581"/>
      <c r="G12" s="2582"/>
      <c r="H12" s="700"/>
      <c r="I12" s="2586"/>
      <c r="J12" s="2586"/>
      <c r="K12" s="695"/>
      <c r="L12" s="702"/>
      <c r="M12" s="2796"/>
      <c r="N12" s="2796"/>
      <c r="O12" s="2796"/>
      <c r="P12" s="2796"/>
      <c r="Q12" s="2796"/>
      <c r="R12" s="2796"/>
      <c r="S12" s="2796"/>
      <c r="T12" s="2796"/>
      <c r="U12" s="704"/>
      <c r="V12" s="710"/>
      <c r="W12" s="2645"/>
      <c r="X12" s="2645"/>
      <c r="Y12" s="2645"/>
      <c r="Z12" s="2645"/>
      <c r="AA12" s="2645"/>
      <c r="AB12" s="2645"/>
      <c r="AC12" s="2645"/>
      <c r="AD12" s="2645"/>
      <c r="AE12" s="2645"/>
      <c r="AF12" s="2645"/>
      <c r="AG12" s="1082"/>
      <c r="AH12" s="1083"/>
      <c r="AI12" s="1083"/>
      <c r="AJ12" s="1083"/>
      <c r="AK12" s="1084"/>
      <c r="AL12" s="1083"/>
      <c r="AM12" s="803"/>
      <c r="AN12" s="1084"/>
      <c r="AO12" s="1083"/>
      <c r="AP12" s="803"/>
      <c r="AQ12" s="1084"/>
      <c r="AR12" s="1083"/>
      <c r="AS12" s="803"/>
      <c r="AT12" s="1084"/>
      <c r="AU12" s="1083"/>
      <c r="AV12" s="803"/>
      <c r="AW12" s="1084"/>
      <c r="AX12" s="1085"/>
      <c r="AY12" s="802"/>
      <c r="AZ12" s="1084"/>
      <c r="BA12" s="1083"/>
      <c r="BB12" s="803"/>
      <c r="BC12" s="1084"/>
      <c r="BD12" s="1083"/>
      <c r="BE12" s="803"/>
      <c r="BF12" s="1084"/>
      <c r="BG12" s="1083"/>
      <c r="BH12" s="803"/>
      <c r="BI12" s="1086"/>
      <c r="BJ12" s="1083"/>
      <c r="BK12" s="803"/>
      <c r="BL12" s="1087"/>
      <c r="BM12" s="1083"/>
      <c r="BN12" s="803"/>
      <c r="BO12" s="1087"/>
      <c r="BP12" s="1083"/>
      <c r="BQ12" s="1088"/>
      <c r="BR12" s="1083"/>
      <c r="BS12" s="1083"/>
      <c r="BT12" s="1083"/>
      <c r="BU12" s="1084"/>
      <c r="BV12" s="1083"/>
      <c r="BW12" s="803"/>
      <c r="BX12" s="1084"/>
      <c r="BY12" s="1083"/>
      <c r="BZ12" s="803"/>
      <c r="CA12" s="1084"/>
      <c r="CB12" s="1083"/>
      <c r="CC12" s="803"/>
      <c r="CD12" s="1084"/>
      <c r="CE12" s="1083"/>
      <c r="CF12" s="803"/>
      <c r="CG12" s="1084"/>
      <c r="CH12" s="1085"/>
      <c r="CI12" s="802"/>
      <c r="CJ12" s="1084"/>
      <c r="CK12" s="1083"/>
      <c r="CL12" s="803"/>
      <c r="CM12" s="1084"/>
      <c r="CN12" s="1083"/>
      <c r="CO12" s="803"/>
      <c r="CP12" s="1084"/>
      <c r="CQ12" s="1083"/>
      <c r="CR12" s="803"/>
      <c r="CS12" s="1086"/>
      <c r="CT12" s="1083"/>
      <c r="CU12" s="803"/>
      <c r="CV12" s="1087"/>
      <c r="CW12" s="1083"/>
      <c r="CX12" s="803"/>
      <c r="CY12" s="1087"/>
      <c r="CZ12" s="1083"/>
      <c r="DA12" s="1089"/>
    </row>
    <row r="13" spans="4:109" s="404" customFormat="1" ht="12" hidden="1" customHeight="1">
      <c r="D13" s="2580"/>
      <c r="E13" s="2581"/>
      <c r="F13" s="2581"/>
      <c r="G13" s="2582"/>
      <c r="H13" s="700"/>
      <c r="I13" s="2586"/>
      <c r="J13" s="2586"/>
      <c r="K13" s="695"/>
      <c r="L13" s="701"/>
      <c r="M13" s="2787"/>
      <c r="N13" s="2787"/>
      <c r="O13" s="2787"/>
      <c r="P13" s="2787"/>
      <c r="Q13" s="2787"/>
      <c r="R13" s="2787"/>
      <c r="S13" s="2787"/>
      <c r="T13" s="2787"/>
      <c r="U13" s="703"/>
      <c r="V13" s="2648"/>
      <c r="W13" s="2644"/>
      <c r="X13" s="2644"/>
      <c r="Y13" s="2644"/>
      <c r="Z13" s="2644"/>
      <c r="AA13" s="2644"/>
      <c r="AB13" s="2644"/>
      <c r="AC13" s="2644"/>
      <c r="AD13" s="2644"/>
      <c r="AE13" s="2644"/>
      <c r="AF13" s="2644"/>
      <c r="AG13" s="2929"/>
      <c r="AH13" s="785"/>
      <c r="AI13" s="785"/>
      <c r="AJ13" s="785"/>
      <c r="AK13" s="786"/>
      <c r="AL13" s="787"/>
      <c r="AM13" s="788"/>
      <c r="AN13" s="789"/>
      <c r="AO13" s="785"/>
      <c r="AP13" s="790"/>
      <c r="AQ13" s="786"/>
      <c r="AR13" s="785"/>
      <c r="AS13" s="790"/>
      <c r="AT13" s="786"/>
      <c r="AU13" s="785"/>
      <c r="AV13" s="790"/>
      <c r="AW13" s="786"/>
      <c r="AX13" s="785"/>
      <c r="AY13" s="788"/>
      <c r="AZ13" s="786"/>
      <c r="BA13" s="785"/>
      <c r="BB13" s="790"/>
      <c r="BC13" s="791"/>
      <c r="BD13" s="785"/>
      <c r="BE13" s="790"/>
      <c r="BF13" s="786"/>
      <c r="BG13" s="785"/>
      <c r="BH13" s="790"/>
      <c r="BI13" s="789"/>
      <c r="BJ13" s="785"/>
      <c r="BK13" s="790"/>
      <c r="BL13" s="786"/>
      <c r="BM13" s="785"/>
      <c r="BN13" s="790"/>
      <c r="BO13" s="786"/>
      <c r="BP13" s="785"/>
      <c r="BQ13" s="899"/>
      <c r="BR13" s="785"/>
      <c r="BS13" s="785"/>
      <c r="BT13" s="785"/>
      <c r="BU13" s="786"/>
      <c r="BV13" s="787"/>
      <c r="BW13" s="788"/>
      <c r="BX13" s="789"/>
      <c r="BY13" s="785"/>
      <c r="BZ13" s="790"/>
      <c r="CA13" s="786"/>
      <c r="CB13" s="785"/>
      <c r="CC13" s="790"/>
      <c r="CD13" s="786"/>
      <c r="CE13" s="785"/>
      <c r="CF13" s="790"/>
      <c r="CG13" s="786"/>
      <c r="CH13" s="785"/>
      <c r="CI13" s="788"/>
      <c r="CJ13" s="786"/>
      <c r="CK13" s="785"/>
      <c r="CL13" s="790"/>
      <c r="CM13" s="791"/>
      <c r="CN13" s="785"/>
      <c r="CO13" s="790"/>
      <c r="CP13" s="786"/>
      <c r="CQ13" s="785"/>
      <c r="CR13" s="790"/>
      <c r="CS13" s="789"/>
      <c r="CT13" s="785"/>
      <c r="CU13" s="790"/>
      <c r="CV13" s="786"/>
      <c r="CW13" s="785"/>
      <c r="CX13" s="790"/>
      <c r="CY13" s="786"/>
      <c r="CZ13" s="785"/>
      <c r="DA13" s="792"/>
    </row>
    <row r="14" spans="4:109" s="404" customFormat="1" ht="12" hidden="1" customHeight="1">
      <c r="D14" s="2580"/>
      <c r="E14" s="2581"/>
      <c r="F14" s="2581"/>
      <c r="G14" s="2582"/>
      <c r="H14" s="700"/>
      <c r="I14" s="2586"/>
      <c r="J14" s="2586"/>
      <c r="K14" s="695"/>
      <c r="L14" s="702"/>
      <c r="M14" s="2796"/>
      <c r="N14" s="2796"/>
      <c r="O14" s="2796"/>
      <c r="P14" s="2796"/>
      <c r="Q14" s="2796"/>
      <c r="R14" s="2796"/>
      <c r="S14" s="2796"/>
      <c r="T14" s="2796"/>
      <c r="U14" s="704"/>
      <c r="V14" s="2649"/>
      <c r="W14" s="2645"/>
      <c r="X14" s="2645"/>
      <c r="Y14" s="2645"/>
      <c r="Z14" s="2645"/>
      <c r="AA14" s="2645"/>
      <c r="AB14" s="2645"/>
      <c r="AC14" s="2645"/>
      <c r="AD14" s="2645"/>
      <c r="AE14" s="2645"/>
      <c r="AF14" s="2645"/>
      <c r="AG14" s="2935"/>
      <c r="AH14" s="1083"/>
      <c r="AI14" s="1083"/>
      <c r="AJ14" s="1083"/>
      <c r="AK14" s="1084"/>
      <c r="AL14" s="1085"/>
      <c r="AM14" s="1090"/>
      <c r="AN14" s="1084"/>
      <c r="AO14" s="1083"/>
      <c r="AP14" s="803"/>
      <c r="AQ14" s="1084"/>
      <c r="AR14" s="1083"/>
      <c r="AS14" s="802"/>
      <c r="AT14" s="1084"/>
      <c r="AU14" s="1083"/>
      <c r="AV14" s="803"/>
      <c r="AW14" s="1084"/>
      <c r="AX14" s="1083"/>
      <c r="AY14" s="1090"/>
      <c r="AZ14" s="1084"/>
      <c r="BA14" s="1083"/>
      <c r="BB14" s="803"/>
      <c r="BC14" s="1087"/>
      <c r="BD14" s="1083"/>
      <c r="BE14" s="802"/>
      <c r="BF14" s="1084"/>
      <c r="BG14" s="1083"/>
      <c r="BH14" s="802"/>
      <c r="BI14" s="1084"/>
      <c r="BJ14" s="1083"/>
      <c r="BK14" s="802"/>
      <c r="BL14" s="1084"/>
      <c r="BM14" s="1083"/>
      <c r="BN14" s="803"/>
      <c r="BO14" s="1084"/>
      <c r="BP14" s="1083"/>
      <c r="BQ14" s="1091"/>
      <c r="BR14" s="1083"/>
      <c r="BS14" s="1083"/>
      <c r="BT14" s="1083"/>
      <c r="BU14" s="1084"/>
      <c r="BV14" s="1085"/>
      <c r="BW14" s="1090"/>
      <c r="BX14" s="1084"/>
      <c r="BY14" s="1083"/>
      <c r="BZ14" s="803"/>
      <c r="CA14" s="1084"/>
      <c r="CB14" s="1083"/>
      <c r="CC14" s="802"/>
      <c r="CD14" s="1084"/>
      <c r="CE14" s="1083"/>
      <c r="CF14" s="803"/>
      <c r="CG14" s="1084"/>
      <c r="CH14" s="1083"/>
      <c r="CI14" s="1090"/>
      <c r="CJ14" s="1084"/>
      <c r="CK14" s="1083"/>
      <c r="CL14" s="803"/>
      <c r="CM14" s="1087"/>
      <c r="CN14" s="1083"/>
      <c r="CO14" s="802"/>
      <c r="CP14" s="1084"/>
      <c r="CQ14" s="1083"/>
      <c r="CR14" s="802"/>
      <c r="CS14" s="1084"/>
      <c r="CT14" s="1083"/>
      <c r="CU14" s="802"/>
      <c r="CV14" s="1084"/>
      <c r="CW14" s="1083"/>
      <c r="CX14" s="803"/>
      <c r="CY14" s="1084"/>
      <c r="CZ14" s="1083"/>
      <c r="DA14" s="1092"/>
    </row>
    <row r="15" spans="4:109" s="404" customFormat="1" ht="12" customHeight="1">
      <c r="D15" s="2580"/>
      <c r="E15" s="2581"/>
      <c r="F15" s="2581"/>
      <c r="G15" s="2582"/>
      <c r="H15" s="700"/>
      <c r="I15" s="2586"/>
      <c r="J15" s="2586"/>
      <c r="K15" s="695"/>
      <c r="L15" s="700"/>
      <c r="M15" s="2787"/>
      <c r="N15" s="2787"/>
      <c r="O15" s="2787"/>
      <c r="P15" s="2787"/>
      <c r="Q15" s="2787"/>
      <c r="R15" s="2787"/>
      <c r="S15" s="2787"/>
      <c r="T15" s="2787"/>
      <c r="U15" s="703"/>
      <c r="V15" s="2648"/>
      <c r="W15" s="2644"/>
      <c r="X15" s="2644"/>
      <c r="Y15" s="2644"/>
      <c r="Z15" s="2644"/>
      <c r="AA15" s="2644"/>
      <c r="AB15" s="2644"/>
      <c r="AC15" s="2644"/>
      <c r="AD15" s="2644"/>
      <c r="AE15" s="2644"/>
      <c r="AF15" s="2644"/>
      <c r="AG15" s="778"/>
      <c r="AH15" s="779"/>
      <c r="AI15" s="779"/>
      <c r="AJ15" s="779"/>
      <c r="AK15" s="780"/>
      <c r="AL15" s="781"/>
      <c r="AM15" s="782"/>
      <c r="AN15" s="780"/>
      <c r="AO15" s="779"/>
      <c r="AP15" s="783"/>
      <c r="AQ15" s="780"/>
      <c r="AR15" s="779"/>
      <c r="AS15" s="782"/>
      <c r="AT15" s="780"/>
      <c r="AU15" s="779"/>
      <c r="AV15" s="783"/>
      <c r="AW15" s="780"/>
      <c r="AX15" s="779"/>
      <c r="AY15" s="783"/>
      <c r="AZ15" s="780"/>
      <c r="BA15" s="779"/>
      <c r="BB15" s="783"/>
      <c r="BC15" s="780"/>
      <c r="BD15" s="779"/>
      <c r="BE15" s="782"/>
      <c r="BF15" s="780"/>
      <c r="BG15" s="779"/>
      <c r="BH15" s="782"/>
      <c r="BI15" s="780"/>
      <c r="BJ15" s="779"/>
      <c r="BK15" s="782"/>
      <c r="BL15" s="780"/>
      <c r="BM15" s="779"/>
      <c r="BN15" s="783"/>
      <c r="BO15" s="780"/>
      <c r="BP15" s="779"/>
      <c r="BQ15" s="1093"/>
      <c r="BR15" s="779"/>
      <c r="BS15" s="779"/>
      <c r="BT15" s="779"/>
      <c r="BU15" s="780"/>
      <c r="BV15" s="781"/>
      <c r="BW15" s="782"/>
      <c r="BX15" s="780"/>
      <c r="BY15" s="779"/>
      <c r="BZ15" s="783"/>
      <c r="CA15" s="780"/>
      <c r="CB15" s="779"/>
      <c r="CC15" s="782"/>
      <c r="CD15" s="780"/>
      <c r="CE15" s="779"/>
      <c r="CF15" s="783"/>
      <c r="CG15" s="780"/>
      <c r="CH15" s="779"/>
      <c r="CI15" s="790"/>
      <c r="CJ15" s="780"/>
      <c r="CK15" s="779"/>
      <c r="CL15" s="783"/>
      <c r="CM15" s="780"/>
      <c r="CN15" s="779"/>
      <c r="CO15" s="782"/>
      <c r="CP15" s="780"/>
      <c r="CQ15" s="779"/>
      <c r="CR15" s="782"/>
      <c r="CS15" s="780"/>
      <c r="CT15" s="779"/>
      <c r="CU15" s="782"/>
      <c r="CV15" s="780"/>
      <c r="CW15" s="779"/>
      <c r="CX15" s="783"/>
      <c r="CY15" s="780"/>
      <c r="CZ15" s="779"/>
      <c r="DA15" s="775"/>
    </row>
    <row r="16" spans="4:109" s="404" customFormat="1" ht="12" customHeight="1">
      <c r="D16" s="2580"/>
      <c r="E16" s="2581"/>
      <c r="F16" s="2581"/>
      <c r="G16" s="2582"/>
      <c r="H16" s="700"/>
      <c r="I16" s="2586"/>
      <c r="J16" s="2586"/>
      <c r="K16" s="695"/>
      <c r="L16" s="700"/>
      <c r="M16" s="2796"/>
      <c r="N16" s="2796"/>
      <c r="O16" s="2796"/>
      <c r="P16" s="2796"/>
      <c r="Q16" s="2796"/>
      <c r="R16" s="2796"/>
      <c r="S16" s="2796"/>
      <c r="T16" s="2796"/>
      <c r="U16" s="704"/>
      <c r="V16" s="2649"/>
      <c r="W16" s="2645"/>
      <c r="X16" s="2645"/>
      <c r="Y16" s="2645"/>
      <c r="Z16" s="2645"/>
      <c r="AA16" s="2645"/>
      <c r="AB16" s="2645"/>
      <c r="AC16" s="2645"/>
      <c r="AD16" s="2645"/>
      <c r="AE16" s="2645"/>
      <c r="AF16" s="2645"/>
      <c r="AG16" s="778"/>
      <c r="AH16" s="779"/>
      <c r="AI16" s="779"/>
      <c r="AJ16" s="779"/>
      <c r="AK16" s="780"/>
      <c r="AL16" s="781"/>
      <c r="AM16" s="782"/>
      <c r="AN16" s="780"/>
      <c r="AO16" s="779"/>
      <c r="AP16" s="783"/>
      <c r="AQ16" s="780"/>
      <c r="AR16" s="779"/>
      <c r="AS16" s="782"/>
      <c r="AT16" s="780"/>
      <c r="AU16" s="779"/>
      <c r="AV16" s="783"/>
      <c r="AW16" s="780"/>
      <c r="AX16" s="779"/>
      <c r="AY16" s="783"/>
      <c r="AZ16" s="780"/>
      <c r="BA16" s="779"/>
      <c r="BB16" s="783"/>
      <c r="BC16" s="780"/>
      <c r="BD16" s="779"/>
      <c r="BE16" s="782"/>
      <c r="BF16" s="780"/>
      <c r="BG16" s="779"/>
      <c r="BH16" s="782"/>
      <c r="BI16" s="780"/>
      <c r="BJ16" s="779"/>
      <c r="BK16" s="782"/>
      <c r="BL16" s="780"/>
      <c r="BM16" s="779"/>
      <c r="BN16" s="783"/>
      <c r="BO16" s="780"/>
      <c r="BP16" s="779"/>
      <c r="BQ16" s="784"/>
      <c r="BR16" s="779"/>
      <c r="BS16" s="779"/>
      <c r="BT16" s="779"/>
      <c r="BU16" s="780"/>
      <c r="BV16" s="781"/>
      <c r="BW16" s="782"/>
      <c r="BX16" s="780"/>
      <c r="BY16" s="779"/>
      <c r="BZ16" s="783"/>
      <c r="CA16" s="780"/>
      <c r="CB16" s="779"/>
      <c r="CC16" s="782"/>
      <c r="CD16" s="780"/>
      <c r="CE16" s="779"/>
      <c r="CF16" s="783"/>
      <c r="CG16" s="780"/>
      <c r="CH16" s="779"/>
      <c r="CI16" s="783"/>
      <c r="CJ16" s="780"/>
      <c r="CK16" s="779"/>
      <c r="CL16" s="783"/>
      <c r="CM16" s="780"/>
      <c r="CN16" s="779"/>
      <c r="CO16" s="782"/>
      <c r="CP16" s="780"/>
      <c r="CQ16" s="779"/>
      <c r="CR16" s="782"/>
      <c r="CS16" s="780"/>
      <c r="CT16" s="779"/>
      <c r="CU16" s="782"/>
      <c r="CV16" s="780"/>
      <c r="CW16" s="779"/>
      <c r="CX16" s="783"/>
      <c r="CY16" s="780"/>
      <c r="CZ16" s="779"/>
      <c r="DA16" s="775"/>
      <c r="DE16" s="612"/>
    </row>
    <row r="17" spans="4:132" s="404" customFormat="1" ht="12" customHeight="1">
      <c r="D17" s="2580"/>
      <c r="E17" s="2581"/>
      <c r="F17" s="2581"/>
      <c r="G17" s="2582"/>
      <c r="H17" s="700"/>
      <c r="I17" s="863"/>
      <c r="J17" s="863"/>
      <c r="K17" s="695"/>
      <c r="L17" s="701"/>
      <c r="M17" s="2787"/>
      <c r="N17" s="2787"/>
      <c r="O17" s="2787"/>
      <c r="P17" s="2787"/>
      <c r="Q17" s="2787"/>
      <c r="R17" s="2787"/>
      <c r="S17" s="2787"/>
      <c r="T17" s="2787"/>
      <c r="U17" s="703"/>
      <c r="V17" s="2648"/>
      <c r="W17" s="2644"/>
      <c r="X17" s="2644"/>
      <c r="Y17" s="2644"/>
      <c r="Z17" s="2644"/>
      <c r="AA17" s="2644"/>
      <c r="AB17" s="2644"/>
      <c r="AC17" s="2644"/>
      <c r="AD17" s="2644"/>
      <c r="AE17" s="2644"/>
      <c r="AF17" s="2644"/>
      <c r="AG17" s="2929"/>
      <c r="AH17" s="785"/>
      <c r="AI17" s="785"/>
      <c r="AJ17" s="785"/>
      <c r="AK17" s="786"/>
      <c r="AL17" s="787"/>
      <c r="AM17" s="788"/>
      <c r="AN17" s="789"/>
      <c r="AO17" s="785"/>
      <c r="AP17" s="790"/>
      <c r="AQ17" s="786"/>
      <c r="AR17" s="785"/>
      <c r="AS17" s="790"/>
      <c r="AT17" s="786"/>
      <c r="AU17" s="785"/>
      <c r="AV17" s="790"/>
      <c r="AW17" s="786"/>
      <c r="AX17" s="785"/>
      <c r="AY17" s="788"/>
      <c r="AZ17" s="786"/>
      <c r="BA17" s="785"/>
      <c r="BB17" s="790"/>
      <c r="BC17" s="791"/>
      <c r="BD17" s="785"/>
      <c r="BE17" s="790"/>
      <c r="BF17" s="786"/>
      <c r="BG17" s="785"/>
      <c r="BH17" s="790"/>
      <c r="BI17" s="789"/>
      <c r="BJ17" s="785"/>
      <c r="BK17" s="790"/>
      <c r="BL17" s="786"/>
      <c r="BM17" s="785"/>
      <c r="BN17" s="790"/>
      <c r="BO17" s="786"/>
      <c r="BP17" s="785"/>
      <c r="BQ17" s="899"/>
      <c r="BR17" s="785"/>
      <c r="BS17" s="785"/>
      <c r="BT17" s="785"/>
      <c r="BU17" s="786"/>
      <c r="BV17" s="787"/>
      <c r="BW17" s="788"/>
      <c r="BX17" s="789"/>
      <c r="BY17" s="785"/>
      <c r="BZ17" s="790"/>
      <c r="CA17" s="786"/>
      <c r="CB17" s="785"/>
      <c r="CC17" s="790"/>
      <c r="CD17" s="786"/>
      <c r="CE17" s="785"/>
      <c r="CF17" s="790"/>
      <c r="CG17" s="786"/>
      <c r="CH17" s="785"/>
      <c r="CI17" s="788"/>
      <c r="CJ17" s="786"/>
      <c r="CK17" s="785"/>
      <c r="CL17" s="790"/>
      <c r="CM17" s="791"/>
      <c r="CN17" s="785"/>
      <c r="CO17" s="790"/>
      <c r="CP17" s="786"/>
      <c r="CQ17" s="785"/>
      <c r="CR17" s="790"/>
      <c r="CS17" s="789"/>
      <c r="CT17" s="785"/>
      <c r="CU17" s="790"/>
      <c r="CV17" s="786"/>
      <c r="CW17" s="785"/>
      <c r="CX17" s="790"/>
      <c r="CY17" s="786"/>
      <c r="CZ17" s="785"/>
      <c r="DA17" s="792"/>
      <c r="DE17" s="612"/>
    </row>
    <row r="18" spans="4:132" s="404" customFormat="1" ht="12" customHeight="1">
      <c r="D18" s="2580"/>
      <c r="E18" s="2581"/>
      <c r="F18" s="2581"/>
      <c r="G18" s="2582"/>
      <c r="H18" s="700"/>
      <c r="I18" s="415"/>
      <c r="J18" s="415"/>
      <c r="K18" s="695"/>
      <c r="L18" s="700"/>
      <c r="M18" s="2637"/>
      <c r="N18" s="2637"/>
      <c r="O18" s="2637"/>
      <c r="P18" s="2637"/>
      <c r="Q18" s="2637"/>
      <c r="R18" s="2637"/>
      <c r="S18" s="2637"/>
      <c r="T18" s="2637"/>
      <c r="U18" s="695"/>
      <c r="V18" s="2649"/>
      <c r="W18" s="2645"/>
      <c r="X18" s="2645"/>
      <c r="Y18" s="2645"/>
      <c r="Z18" s="2645"/>
      <c r="AA18" s="2645"/>
      <c r="AB18" s="2645"/>
      <c r="AC18" s="2645"/>
      <c r="AD18" s="2645"/>
      <c r="AE18" s="2645"/>
      <c r="AF18" s="2645"/>
      <c r="AG18" s="2935"/>
      <c r="AH18" s="793"/>
      <c r="AI18" s="793"/>
      <c r="AJ18" s="793"/>
      <c r="AK18" s="794"/>
      <c r="AL18" s="795"/>
      <c r="AM18" s="796"/>
      <c r="AN18" s="794"/>
      <c r="AO18" s="793"/>
      <c r="AP18" s="797"/>
      <c r="AQ18" s="794"/>
      <c r="AR18" s="793"/>
      <c r="AS18" s="798"/>
      <c r="AT18" s="794"/>
      <c r="AU18" s="793"/>
      <c r="AV18" s="797"/>
      <c r="AW18" s="794"/>
      <c r="AX18" s="793"/>
      <c r="AY18" s="796"/>
      <c r="AZ18" s="794"/>
      <c r="BA18" s="793"/>
      <c r="BB18" s="797"/>
      <c r="BC18" s="799"/>
      <c r="BD18" s="793"/>
      <c r="BE18" s="798"/>
      <c r="BF18" s="794"/>
      <c r="BG18" s="793"/>
      <c r="BH18" s="798"/>
      <c r="BI18" s="794"/>
      <c r="BJ18" s="793"/>
      <c r="BK18" s="798"/>
      <c r="BL18" s="794"/>
      <c r="BM18" s="793"/>
      <c r="BN18" s="797"/>
      <c r="BO18" s="794"/>
      <c r="BP18" s="793"/>
      <c r="BQ18" s="800"/>
      <c r="BR18" s="793"/>
      <c r="BS18" s="793"/>
      <c r="BT18" s="793"/>
      <c r="BU18" s="794"/>
      <c r="BV18" s="795"/>
      <c r="BW18" s="796"/>
      <c r="BX18" s="794"/>
      <c r="BY18" s="793"/>
      <c r="BZ18" s="797"/>
      <c r="CA18" s="794"/>
      <c r="CB18" s="793"/>
      <c r="CC18" s="798"/>
      <c r="CD18" s="794"/>
      <c r="CE18" s="793"/>
      <c r="CF18" s="797"/>
      <c r="CG18" s="794"/>
      <c r="CH18" s="793"/>
      <c r="CI18" s="796"/>
      <c r="CJ18" s="794"/>
      <c r="CK18" s="793"/>
      <c r="CL18" s="797"/>
      <c r="CM18" s="799"/>
      <c r="CN18" s="793"/>
      <c r="CO18" s="798"/>
      <c r="CP18" s="794"/>
      <c r="CQ18" s="793"/>
      <c r="CR18" s="798"/>
      <c r="CS18" s="794"/>
      <c r="CT18" s="793"/>
      <c r="CU18" s="798"/>
      <c r="CV18" s="794"/>
      <c r="CW18" s="793"/>
      <c r="CX18" s="797"/>
      <c r="CY18" s="794"/>
      <c r="CZ18" s="793"/>
      <c r="DA18" s="801"/>
      <c r="DE18" s="612"/>
    </row>
    <row r="19" spans="4:132" s="404" customFormat="1" ht="12" customHeight="1">
      <c r="D19" s="2580"/>
      <c r="E19" s="2581"/>
      <c r="F19" s="2581"/>
      <c r="G19" s="2582"/>
      <c r="H19" s="699"/>
      <c r="I19" s="692"/>
      <c r="J19" s="692"/>
      <c r="K19" s="691"/>
      <c r="L19" s="699"/>
      <c r="M19" s="2738" t="s">
        <v>780</v>
      </c>
      <c r="N19" s="2738"/>
      <c r="O19" s="2738"/>
      <c r="P19" s="2738"/>
      <c r="Q19" s="2738"/>
      <c r="R19" s="2738"/>
      <c r="S19" s="2738"/>
      <c r="T19" s="2738"/>
      <c r="U19" s="691"/>
      <c r="V19" s="699"/>
      <c r="W19" s="2927" t="s">
        <v>1720</v>
      </c>
      <c r="X19" s="2927"/>
      <c r="Y19" s="2927"/>
      <c r="Z19" s="2927"/>
      <c r="AA19" s="2927"/>
      <c r="AB19" s="2927"/>
      <c r="AC19" s="2927"/>
      <c r="AD19" s="2927"/>
      <c r="AE19" s="2927"/>
      <c r="AF19" s="2927"/>
      <c r="AG19" s="1094"/>
      <c r="AH19" s="1061"/>
      <c r="AI19" s="1062"/>
      <c r="AJ19" s="1063"/>
      <c r="AK19" s="1064"/>
      <c r="AL19" s="1062"/>
      <c r="AM19" s="1063"/>
      <c r="AN19" s="1064"/>
      <c r="AO19" s="1062"/>
      <c r="AP19" s="1063"/>
      <c r="AQ19" s="1064"/>
      <c r="AR19" s="1062"/>
      <c r="AS19" s="1063"/>
      <c r="AT19" s="1064"/>
      <c r="AU19" s="1062"/>
      <c r="AV19" s="1063"/>
      <c r="AW19" s="1064"/>
      <c r="AX19" s="1062"/>
      <c r="AY19" s="1063"/>
      <c r="AZ19" s="1064"/>
      <c r="BA19" s="1062"/>
      <c r="BB19" s="1063"/>
      <c r="BC19" s="1064"/>
      <c r="BD19" s="1062"/>
      <c r="BE19" s="1063"/>
      <c r="BF19" s="1064"/>
      <c r="BG19" s="1062"/>
      <c r="BH19" s="1063"/>
      <c r="BI19" s="1064"/>
      <c r="BJ19" s="1062"/>
      <c r="BK19" s="1063"/>
      <c r="BL19" s="1064"/>
      <c r="BM19" s="1062"/>
      <c r="BN19" s="1063"/>
      <c r="BO19" s="1065"/>
      <c r="BP19" s="1066"/>
      <c r="BQ19" s="1067"/>
      <c r="BR19" s="1066"/>
      <c r="BS19" s="1066"/>
      <c r="BT19" s="1066"/>
      <c r="BU19" s="1068"/>
      <c r="BV19" s="1066"/>
      <c r="BW19" s="1069"/>
      <c r="BX19" s="1068"/>
      <c r="BY19" s="1066"/>
      <c r="BZ19" s="1069"/>
      <c r="CA19" s="1068"/>
      <c r="CB19" s="1066"/>
      <c r="CC19" s="1069"/>
      <c r="CD19" s="1068"/>
      <c r="CE19" s="1066"/>
      <c r="CF19" s="1069"/>
      <c r="CG19" s="1064"/>
      <c r="CH19" s="1062"/>
      <c r="CI19" s="1095"/>
      <c r="CJ19" s="1064"/>
      <c r="CK19" s="1062"/>
      <c r="CL19" s="1095"/>
      <c r="CM19" s="1064"/>
      <c r="CN19" s="1062"/>
      <c r="CO19" s="1095"/>
      <c r="CP19" s="1064"/>
      <c r="CQ19" s="1062"/>
      <c r="CR19" s="1095"/>
      <c r="CS19" s="1064"/>
      <c r="CT19" s="1062"/>
      <c r="CU19" s="1095"/>
      <c r="CV19" s="1065"/>
      <c r="CW19" s="1066"/>
      <c r="CX19" s="1069"/>
      <c r="CY19" s="1065"/>
      <c r="CZ19" s="1066"/>
      <c r="DA19" s="1070"/>
    </row>
    <row r="20" spans="4:132" s="404" customFormat="1" ht="12" customHeight="1">
      <c r="D20" s="2580"/>
      <c r="E20" s="2581"/>
      <c r="F20" s="2581"/>
      <c r="G20" s="2582"/>
      <c r="H20" s="700"/>
      <c r="I20" s="415"/>
      <c r="J20" s="415"/>
      <c r="K20" s="695"/>
      <c r="L20" s="700"/>
      <c r="M20" s="2637"/>
      <c r="N20" s="2637"/>
      <c r="O20" s="2637"/>
      <c r="P20" s="2637"/>
      <c r="Q20" s="2637"/>
      <c r="R20" s="2637"/>
      <c r="S20" s="2637"/>
      <c r="T20" s="2637"/>
      <c r="U20" s="695"/>
      <c r="V20" s="702"/>
      <c r="W20" s="2645"/>
      <c r="X20" s="2645"/>
      <c r="Y20" s="2645"/>
      <c r="Z20" s="2645"/>
      <c r="AA20" s="2645"/>
      <c r="AB20" s="2645"/>
      <c r="AC20" s="2645"/>
      <c r="AD20" s="2645"/>
      <c r="AE20" s="2645"/>
      <c r="AF20" s="2645"/>
      <c r="AG20" s="1071"/>
      <c r="AH20" s="1072"/>
      <c r="AI20" s="1072"/>
      <c r="AJ20" s="1073"/>
      <c r="AK20" s="1074"/>
      <c r="AL20" s="1072"/>
      <c r="AM20" s="1073"/>
      <c r="AN20" s="1074"/>
      <c r="AO20" s="1072"/>
      <c r="AP20" s="1073"/>
      <c r="AQ20" s="1074"/>
      <c r="AR20" s="1072"/>
      <c r="AS20" s="1073"/>
      <c r="AT20" s="1074"/>
      <c r="AU20" s="1072"/>
      <c r="AV20" s="1073"/>
      <c r="AW20" s="1074"/>
      <c r="AX20" s="1072"/>
      <c r="AY20" s="1073"/>
      <c r="AZ20" s="1074"/>
      <c r="BA20" s="1072"/>
      <c r="BB20" s="1073"/>
      <c r="BC20" s="1074"/>
      <c r="BD20" s="1072"/>
      <c r="BE20" s="1073"/>
      <c r="BF20" s="1074"/>
      <c r="BG20" s="1072"/>
      <c r="BH20" s="1073"/>
      <c r="BI20" s="1074"/>
      <c r="BJ20" s="1072"/>
      <c r="BK20" s="1073"/>
      <c r="BL20" s="1074"/>
      <c r="BM20" s="1072"/>
      <c r="BN20" s="1073"/>
      <c r="BO20" s="1074"/>
      <c r="BP20" s="1075"/>
      <c r="BQ20" s="1076"/>
      <c r="BR20" s="1075"/>
      <c r="BS20" s="1075"/>
      <c r="BT20" s="1077"/>
      <c r="BU20" s="1078"/>
      <c r="BV20" s="1075"/>
      <c r="BW20" s="1077"/>
      <c r="BX20" s="1078"/>
      <c r="BY20" s="1075"/>
      <c r="BZ20" s="1077"/>
      <c r="CA20" s="1078"/>
      <c r="CB20" s="1075"/>
      <c r="CC20" s="1077"/>
      <c r="CD20" s="1078"/>
      <c r="CE20" s="1075"/>
      <c r="CF20" s="1077"/>
      <c r="CG20" s="1074"/>
      <c r="CH20" s="1072"/>
      <c r="CI20" s="1073"/>
      <c r="CJ20" s="1074"/>
      <c r="CK20" s="1072"/>
      <c r="CL20" s="1073"/>
      <c r="CM20" s="1074"/>
      <c r="CN20" s="1072"/>
      <c r="CO20" s="1073"/>
      <c r="CP20" s="1074"/>
      <c r="CQ20" s="1072"/>
      <c r="CR20" s="1073"/>
      <c r="CS20" s="1074"/>
      <c r="CT20" s="1072"/>
      <c r="CU20" s="1073"/>
      <c r="CV20" s="1074"/>
      <c r="CW20" s="1075"/>
      <c r="CX20" s="1077"/>
      <c r="CY20" s="1074"/>
      <c r="CZ20" s="1075"/>
      <c r="DA20" s="1079"/>
      <c r="DE20" s="612"/>
    </row>
    <row r="21" spans="4:132" s="404" customFormat="1" ht="12" customHeight="1">
      <c r="D21" s="2580"/>
      <c r="E21" s="2581"/>
      <c r="F21" s="2581"/>
      <c r="G21" s="2582"/>
      <c r="H21" s="700"/>
      <c r="I21" s="2586" t="s">
        <v>310</v>
      </c>
      <c r="J21" s="2586"/>
      <c r="K21" s="695"/>
      <c r="L21" s="701"/>
      <c r="M21" s="2787" t="s">
        <v>1757</v>
      </c>
      <c r="N21" s="2787"/>
      <c r="O21" s="2787"/>
      <c r="P21" s="2787"/>
      <c r="Q21" s="2787"/>
      <c r="R21" s="2787"/>
      <c r="S21" s="2787"/>
      <c r="T21" s="2787"/>
      <c r="U21" s="703"/>
      <c r="V21" s="701"/>
      <c r="W21" s="2644" t="s">
        <v>1721</v>
      </c>
      <c r="X21" s="2644"/>
      <c r="Y21" s="2644"/>
      <c r="Z21" s="2644"/>
      <c r="AA21" s="2644"/>
      <c r="AB21" s="2644"/>
      <c r="AC21" s="2644"/>
      <c r="AD21" s="2644"/>
      <c r="AE21" s="2644"/>
      <c r="AF21" s="2644"/>
      <c r="AG21" s="778"/>
      <c r="AH21" s="779"/>
      <c r="AI21" s="779"/>
      <c r="AJ21" s="779"/>
      <c r="AK21" s="780"/>
      <c r="AL21" s="781"/>
      <c r="AM21" s="782"/>
      <c r="AN21" s="780"/>
      <c r="AO21" s="779"/>
      <c r="AP21" s="783"/>
      <c r="AQ21" s="2650" t="s">
        <v>1477</v>
      </c>
      <c r="AR21" s="785"/>
      <c r="AS21" s="1081"/>
      <c r="AT21" s="786"/>
      <c r="AU21" s="2931" t="s">
        <v>1450</v>
      </c>
      <c r="AV21" s="790"/>
      <c r="AW21" s="2931" t="s">
        <v>1450</v>
      </c>
      <c r="AX21" s="785"/>
      <c r="AY21" s="790"/>
      <c r="AZ21" s="2650" t="s">
        <v>1449</v>
      </c>
      <c r="BA21" s="1096"/>
      <c r="BB21" s="1097"/>
      <c r="BC21" s="1098"/>
      <c r="BD21" s="1096"/>
      <c r="BE21" s="1099"/>
      <c r="BF21" s="1098"/>
      <c r="BG21" s="1096"/>
      <c r="BH21" s="1099"/>
      <c r="BI21" s="2650" t="s">
        <v>1449</v>
      </c>
      <c r="BJ21" s="779"/>
      <c r="BK21" s="782"/>
      <c r="BL21" s="780"/>
      <c r="BM21" s="779"/>
      <c r="BN21" s="783"/>
      <c r="BO21" s="780"/>
      <c r="BP21" s="779"/>
      <c r="BQ21" s="784"/>
      <c r="BR21" s="779"/>
      <c r="BS21" s="779"/>
      <c r="BT21" s="779"/>
      <c r="BU21" s="780"/>
      <c r="BV21" s="781"/>
      <c r="BW21" s="782"/>
      <c r="BX21" s="780"/>
      <c r="BY21" s="779"/>
      <c r="BZ21" s="783"/>
      <c r="CA21" s="2650" t="s">
        <v>1477</v>
      </c>
      <c r="CB21" s="785"/>
      <c r="CC21" s="1081"/>
      <c r="CD21" s="786"/>
      <c r="CE21" s="2931" t="s">
        <v>1450</v>
      </c>
      <c r="CF21" s="790"/>
      <c r="CG21" s="2931" t="s">
        <v>1450</v>
      </c>
      <c r="CH21" s="785"/>
      <c r="CI21" s="790"/>
      <c r="CJ21" s="2650" t="s">
        <v>1449</v>
      </c>
      <c r="CK21" s="1096"/>
      <c r="CL21" s="1097"/>
      <c r="CM21" s="1098"/>
      <c r="CN21" s="1096"/>
      <c r="CO21" s="1099"/>
      <c r="CP21" s="1098"/>
      <c r="CQ21" s="1096"/>
      <c r="CR21" s="1099"/>
      <c r="CS21" s="2650" t="s">
        <v>1449</v>
      </c>
      <c r="CT21" s="779"/>
      <c r="CU21" s="782"/>
      <c r="CV21" s="780"/>
      <c r="CW21" s="779"/>
      <c r="CX21" s="783"/>
      <c r="CY21" s="780"/>
      <c r="CZ21" s="779"/>
      <c r="DA21" s="775"/>
      <c r="EB21" s="612"/>
    </row>
    <row r="22" spans="4:132" s="404" customFormat="1" ht="12" customHeight="1">
      <c r="D22" s="2580"/>
      <c r="E22" s="2581"/>
      <c r="F22" s="2581"/>
      <c r="G22" s="2582"/>
      <c r="H22" s="700"/>
      <c r="I22" s="2586"/>
      <c r="J22" s="2586"/>
      <c r="K22" s="695"/>
      <c r="L22" s="702"/>
      <c r="M22" s="2796"/>
      <c r="N22" s="2796"/>
      <c r="O22" s="2796"/>
      <c r="P22" s="2796"/>
      <c r="Q22" s="2796"/>
      <c r="R22" s="2796"/>
      <c r="S22" s="2796"/>
      <c r="T22" s="2796"/>
      <c r="U22" s="704"/>
      <c r="V22" s="710"/>
      <c r="W22" s="2645"/>
      <c r="X22" s="2645"/>
      <c r="Y22" s="2645"/>
      <c r="Z22" s="2645"/>
      <c r="AA22" s="2645"/>
      <c r="AB22" s="2645"/>
      <c r="AC22" s="2645"/>
      <c r="AD22" s="2645"/>
      <c r="AE22" s="2645"/>
      <c r="AF22" s="2645"/>
      <c r="AG22" s="778"/>
      <c r="AH22" s="779"/>
      <c r="AI22" s="779"/>
      <c r="AJ22" s="779"/>
      <c r="AK22" s="780"/>
      <c r="AL22" s="781"/>
      <c r="AM22" s="782"/>
      <c r="AN22" s="780"/>
      <c r="AO22" s="779"/>
      <c r="AP22" s="783"/>
      <c r="AQ22" s="2651"/>
      <c r="AR22" s="1100"/>
      <c r="AS22" s="1101"/>
      <c r="AT22" s="1102"/>
      <c r="AU22" s="2932"/>
      <c r="AV22" s="1103"/>
      <c r="AW22" s="2932"/>
      <c r="AX22" s="1100"/>
      <c r="AY22" s="1103"/>
      <c r="AZ22" s="2651"/>
      <c r="BA22" s="779"/>
      <c r="BB22" s="783"/>
      <c r="BC22" s="780"/>
      <c r="BD22" s="779"/>
      <c r="BE22" s="782"/>
      <c r="BF22" s="780"/>
      <c r="BG22" s="779"/>
      <c r="BH22" s="782"/>
      <c r="BI22" s="2651"/>
      <c r="BJ22" s="779"/>
      <c r="BK22" s="782"/>
      <c r="BL22" s="780"/>
      <c r="BM22" s="779"/>
      <c r="BN22" s="783"/>
      <c r="BO22" s="780"/>
      <c r="BP22" s="779"/>
      <c r="BQ22" s="784"/>
      <c r="BR22" s="779"/>
      <c r="BS22" s="779"/>
      <c r="BT22" s="779"/>
      <c r="BU22" s="780"/>
      <c r="BV22" s="781"/>
      <c r="BW22" s="782"/>
      <c r="BX22" s="780"/>
      <c r="BY22" s="779"/>
      <c r="BZ22" s="783"/>
      <c r="CA22" s="2651"/>
      <c r="CB22" s="1100"/>
      <c r="CC22" s="1101"/>
      <c r="CD22" s="1102"/>
      <c r="CE22" s="2932"/>
      <c r="CF22" s="1103"/>
      <c r="CG22" s="2932"/>
      <c r="CH22" s="1100"/>
      <c r="CI22" s="1103"/>
      <c r="CJ22" s="2651"/>
      <c r="CK22" s="779"/>
      <c r="CL22" s="783"/>
      <c r="CM22" s="780"/>
      <c r="CN22" s="779"/>
      <c r="CO22" s="782"/>
      <c r="CP22" s="780"/>
      <c r="CQ22" s="779"/>
      <c r="CR22" s="782"/>
      <c r="CS22" s="2651"/>
      <c r="CT22" s="779"/>
      <c r="CU22" s="782"/>
      <c r="CV22" s="780"/>
      <c r="CW22" s="779"/>
      <c r="CX22" s="783"/>
      <c r="CY22" s="780"/>
      <c r="CZ22" s="779"/>
      <c r="DA22" s="775"/>
    </row>
    <row r="23" spans="4:132" s="404" customFormat="1" ht="12" customHeight="1">
      <c r="D23" s="2580"/>
      <c r="E23" s="2581"/>
      <c r="F23" s="2581"/>
      <c r="G23" s="2582"/>
      <c r="H23" s="700"/>
      <c r="I23" s="2586"/>
      <c r="J23" s="2586"/>
      <c r="K23" s="695"/>
      <c r="L23" s="701"/>
      <c r="M23" s="2787" t="s">
        <v>1478</v>
      </c>
      <c r="N23" s="2787"/>
      <c r="O23" s="2787"/>
      <c r="P23" s="2787"/>
      <c r="Q23" s="2787"/>
      <c r="R23" s="2787"/>
      <c r="S23" s="2787"/>
      <c r="T23" s="2787"/>
      <c r="U23" s="703"/>
      <c r="V23" s="701"/>
      <c r="W23" s="2644" t="s">
        <v>1722</v>
      </c>
      <c r="X23" s="2644"/>
      <c r="Y23" s="2644"/>
      <c r="Z23" s="2644"/>
      <c r="AA23" s="2644"/>
      <c r="AB23" s="2644"/>
      <c r="AC23" s="2644"/>
      <c r="AD23" s="2644"/>
      <c r="AE23" s="2644"/>
      <c r="AF23" s="2644"/>
      <c r="AG23" s="778"/>
      <c r="AH23" s="1104"/>
      <c r="AI23" s="793"/>
      <c r="AJ23" s="793"/>
      <c r="AK23" s="794"/>
      <c r="AL23" s="1105"/>
      <c r="AM23" s="798"/>
      <c r="AN23" s="794"/>
      <c r="AO23" s="793"/>
      <c r="AP23" s="797"/>
      <c r="AQ23" s="794"/>
      <c r="AR23" s="793"/>
      <c r="AS23" s="798"/>
      <c r="AT23" s="794"/>
      <c r="AU23" s="793"/>
      <c r="AV23" s="2652" t="s">
        <v>1449</v>
      </c>
      <c r="AW23" s="780"/>
      <c r="AX23" s="779"/>
      <c r="AY23" s="783"/>
      <c r="AZ23" s="780"/>
      <c r="BA23" s="779"/>
      <c r="BB23" s="783"/>
      <c r="BC23" s="780"/>
      <c r="BD23" s="779"/>
      <c r="BE23" s="2652" t="s">
        <v>1450</v>
      </c>
      <c r="BF23" s="794"/>
      <c r="BG23" s="793"/>
      <c r="BH23" s="2652" t="s">
        <v>1450</v>
      </c>
      <c r="BI23" s="794"/>
      <c r="BJ23" s="793"/>
      <c r="BK23" s="2652" t="s">
        <v>1449</v>
      </c>
      <c r="BL23" s="794"/>
      <c r="BM23" s="793"/>
      <c r="BN23" s="797"/>
      <c r="BO23" s="793"/>
      <c r="BP23" s="793"/>
      <c r="BQ23" s="900"/>
      <c r="BR23" s="793"/>
      <c r="BS23" s="793"/>
      <c r="BT23" s="793"/>
      <c r="BU23" s="794"/>
      <c r="BV23" s="1105"/>
      <c r="BW23" s="798"/>
      <c r="BX23" s="794"/>
      <c r="BY23" s="793"/>
      <c r="BZ23" s="797"/>
      <c r="CA23" s="794"/>
      <c r="CB23" s="793"/>
      <c r="CC23" s="798"/>
      <c r="CD23" s="794"/>
      <c r="CE23" s="793"/>
      <c r="CF23" s="2652" t="s">
        <v>1449</v>
      </c>
      <c r="CG23" s="780"/>
      <c r="CH23" s="779"/>
      <c r="CI23" s="783"/>
      <c r="CJ23" s="780"/>
      <c r="CK23" s="779"/>
      <c r="CL23" s="783"/>
      <c r="CM23" s="780"/>
      <c r="CN23" s="779"/>
      <c r="CO23" s="2652" t="s">
        <v>1450</v>
      </c>
      <c r="CP23" s="794"/>
      <c r="CQ23" s="793"/>
      <c r="CR23" s="2652" t="s">
        <v>1450</v>
      </c>
      <c r="CS23" s="794"/>
      <c r="CT23" s="793"/>
      <c r="CU23" s="2652" t="s">
        <v>1449</v>
      </c>
      <c r="CV23" s="794"/>
      <c r="CW23" s="793"/>
      <c r="CX23" s="797"/>
      <c r="CY23" s="793"/>
      <c r="CZ23" s="793"/>
      <c r="DA23" s="776"/>
    </row>
    <row r="24" spans="4:132" s="404" customFormat="1" ht="12" customHeight="1">
      <c r="D24" s="2580"/>
      <c r="E24" s="2581"/>
      <c r="F24" s="2581"/>
      <c r="G24" s="2582"/>
      <c r="H24" s="700"/>
      <c r="I24" s="2586"/>
      <c r="J24" s="2586"/>
      <c r="K24" s="695"/>
      <c r="L24" s="702"/>
      <c r="M24" s="2796"/>
      <c r="N24" s="2796"/>
      <c r="O24" s="2796"/>
      <c r="P24" s="2796"/>
      <c r="Q24" s="2796"/>
      <c r="R24" s="2796"/>
      <c r="S24" s="2796"/>
      <c r="T24" s="2796"/>
      <c r="U24" s="704"/>
      <c r="V24" s="710"/>
      <c r="W24" s="2645"/>
      <c r="X24" s="2645"/>
      <c r="Y24" s="2645"/>
      <c r="Z24" s="2645"/>
      <c r="AA24" s="2645"/>
      <c r="AB24" s="2645"/>
      <c r="AC24" s="2645"/>
      <c r="AD24" s="2645"/>
      <c r="AE24" s="2645"/>
      <c r="AF24" s="2645"/>
      <c r="AG24" s="778"/>
      <c r="AH24" s="779"/>
      <c r="AI24" s="779"/>
      <c r="AJ24" s="779"/>
      <c r="AK24" s="780"/>
      <c r="AL24" s="781"/>
      <c r="AM24" s="782"/>
      <c r="AN24" s="780"/>
      <c r="AO24" s="779"/>
      <c r="AP24" s="783"/>
      <c r="AQ24" s="780"/>
      <c r="AR24" s="779"/>
      <c r="AS24" s="782"/>
      <c r="AT24" s="780"/>
      <c r="AU24" s="779"/>
      <c r="AV24" s="2652"/>
      <c r="AW24" s="780"/>
      <c r="AX24" s="779"/>
      <c r="AY24" s="783"/>
      <c r="AZ24" s="780"/>
      <c r="BA24" s="779"/>
      <c r="BB24" s="783"/>
      <c r="BC24" s="780"/>
      <c r="BD24" s="779"/>
      <c r="BE24" s="2652"/>
      <c r="BF24" s="780"/>
      <c r="BG24" s="779"/>
      <c r="BH24" s="2652"/>
      <c r="BI24" s="780"/>
      <c r="BJ24" s="779"/>
      <c r="BK24" s="2652"/>
      <c r="BL24" s="780"/>
      <c r="BM24" s="779"/>
      <c r="BN24" s="783"/>
      <c r="BO24" s="779"/>
      <c r="BP24" s="779"/>
      <c r="BQ24" s="778"/>
      <c r="BR24" s="779"/>
      <c r="BS24" s="779"/>
      <c r="BT24" s="779"/>
      <c r="BU24" s="780"/>
      <c r="BV24" s="781"/>
      <c r="BW24" s="782"/>
      <c r="BX24" s="780"/>
      <c r="BY24" s="779"/>
      <c r="BZ24" s="783"/>
      <c r="CA24" s="780"/>
      <c r="CB24" s="779"/>
      <c r="CC24" s="782"/>
      <c r="CD24" s="780"/>
      <c r="CE24" s="779"/>
      <c r="CF24" s="2652"/>
      <c r="CG24" s="780"/>
      <c r="CH24" s="779"/>
      <c r="CI24" s="783"/>
      <c r="CJ24" s="780"/>
      <c r="CK24" s="779"/>
      <c r="CL24" s="783"/>
      <c r="CM24" s="780"/>
      <c r="CN24" s="779"/>
      <c r="CO24" s="2652"/>
      <c r="CP24" s="780"/>
      <c r="CQ24" s="779"/>
      <c r="CR24" s="2652"/>
      <c r="CS24" s="780"/>
      <c r="CT24" s="779"/>
      <c r="CU24" s="2652"/>
      <c r="CV24" s="780"/>
      <c r="CW24" s="779"/>
      <c r="CX24" s="783"/>
      <c r="CY24" s="779"/>
      <c r="CZ24" s="779"/>
      <c r="DA24" s="777"/>
    </row>
    <row r="25" spans="4:132" s="404" customFormat="1" ht="12" customHeight="1">
      <c r="D25" s="2580"/>
      <c r="E25" s="2581"/>
      <c r="F25" s="2581"/>
      <c r="G25" s="2582"/>
      <c r="H25" s="700"/>
      <c r="I25" s="2586"/>
      <c r="J25" s="2586"/>
      <c r="K25" s="695"/>
      <c r="L25" s="701"/>
      <c r="M25" s="2787"/>
      <c r="N25" s="2787"/>
      <c r="O25" s="2787"/>
      <c r="P25" s="2787"/>
      <c r="Q25" s="2787"/>
      <c r="R25" s="2787"/>
      <c r="S25" s="2787"/>
      <c r="T25" s="2787"/>
      <c r="U25" s="703"/>
      <c r="V25" s="2648"/>
      <c r="W25" s="2644"/>
      <c r="X25" s="2644"/>
      <c r="Y25" s="2644"/>
      <c r="Z25" s="2644"/>
      <c r="AA25" s="2644"/>
      <c r="AB25" s="2644"/>
      <c r="AC25" s="2644"/>
      <c r="AD25" s="2644"/>
      <c r="AE25" s="2644"/>
      <c r="AF25" s="2644"/>
      <c r="AG25" s="778"/>
      <c r="AH25" s="779"/>
      <c r="AI25" s="779"/>
      <c r="AJ25" s="779"/>
      <c r="AK25" s="780"/>
      <c r="AL25" s="781"/>
      <c r="AM25" s="782"/>
      <c r="AN25" s="780"/>
      <c r="AO25" s="779"/>
      <c r="AP25" s="783"/>
      <c r="AQ25" s="780"/>
      <c r="AR25" s="779"/>
      <c r="AS25" s="782"/>
      <c r="AT25" s="780"/>
      <c r="AU25" s="779"/>
      <c r="AV25" s="783"/>
      <c r="AW25" s="780"/>
      <c r="AX25" s="779"/>
      <c r="AY25" s="783"/>
      <c r="AZ25" s="780"/>
      <c r="BA25" s="779"/>
      <c r="BB25" s="783"/>
      <c r="BC25" s="780"/>
      <c r="BD25" s="779"/>
      <c r="BE25" s="782"/>
      <c r="BF25" s="780"/>
      <c r="BG25" s="779"/>
      <c r="BH25" s="782"/>
      <c r="BI25" s="780"/>
      <c r="BJ25" s="779"/>
      <c r="BK25" s="782"/>
      <c r="BL25" s="780"/>
      <c r="BM25" s="779"/>
      <c r="BN25" s="783"/>
      <c r="BO25" s="779"/>
      <c r="BP25" s="779"/>
      <c r="BQ25" s="784"/>
      <c r="BR25" s="779"/>
      <c r="BS25" s="779"/>
      <c r="BT25" s="779"/>
      <c r="BU25" s="780"/>
      <c r="BV25" s="781"/>
      <c r="BW25" s="782"/>
      <c r="BX25" s="780"/>
      <c r="BY25" s="779"/>
      <c r="BZ25" s="783"/>
      <c r="CA25" s="780"/>
      <c r="CB25" s="779"/>
      <c r="CC25" s="782"/>
      <c r="CD25" s="780"/>
      <c r="CE25" s="779"/>
      <c r="CF25" s="783"/>
      <c r="CG25" s="780"/>
      <c r="CH25" s="779"/>
      <c r="CI25" s="783"/>
      <c r="CJ25" s="780"/>
      <c r="CK25" s="779"/>
      <c r="CL25" s="783"/>
      <c r="CM25" s="780"/>
      <c r="CN25" s="779"/>
      <c r="CO25" s="782"/>
      <c r="CP25" s="780"/>
      <c r="CQ25" s="779"/>
      <c r="CR25" s="782"/>
      <c r="CS25" s="780"/>
      <c r="CT25" s="779"/>
      <c r="CU25" s="782"/>
      <c r="CV25" s="780"/>
      <c r="CW25" s="779"/>
      <c r="CX25" s="783"/>
      <c r="CY25" s="780"/>
      <c r="CZ25" s="779"/>
      <c r="DA25" s="775"/>
    </row>
    <row r="26" spans="4:132" s="404" customFormat="1" ht="12" customHeight="1">
      <c r="D26" s="2580"/>
      <c r="E26" s="2581"/>
      <c r="F26" s="2581"/>
      <c r="G26" s="2582"/>
      <c r="H26" s="700"/>
      <c r="I26" s="2586"/>
      <c r="J26" s="2586"/>
      <c r="K26" s="695"/>
      <c r="L26" s="702"/>
      <c r="M26" s="2796"/>
      <c r="N26" s="2796"/>
      <c r="O26" s="2796"/>
      <c r="P26" s="2796"/>
      <c r="Q26" s="2796"/>
      <c r="R26" s="2796"/>
      <c r="S26" s="2796"/>
      <c r="T26" s="2796"/>
      <c r="U26" s="704"/>
      <c r="V26" s="2649"/>
      <c r="W26" s="2645"/>
      <c r="X26" s="2645"/>
      <c r="Y26" s="2645"/>
      <c r="Z26" s="2645"/>
      <c r="AA26" s="2645"/>
      <c r="AB26" s="2645"/>
      <c r="AC26" s="2645"/>
      <c r="AD26" s="2645"/>
      <c r="AE26" s="2645"/>
      <c r="AF26" s="2645"/>
      <c r="AG26" s="778"/>
      <c r="AH26" s="779"/>
      <c r="AI26" s="779"/>
      <c r="AJ26" s="779"/>
      <c r="AK26" s="780"/>
      <c r="AL26" s="781"/>
      <c r="AM26" s="782"/>
      <c r="AN26" s="780"/>
      <c r="AO26" s="779"/>
      <c r="AP26" s="783"/>
      <c r="AQ26" s="780"/>
      <c r="AR26" s="779"/>
      <c r="AS26" s="782"/>
      <c r="AT26" s="780"/>
      <c r="AU26" s="779"/>
      <c r="AV26" s="783"/>
      <c r="AW26" s="780"/>
      <c r="AX26" s="779"/>
      <c r="AY26" s="783"/>
      <c r="AZ26" s="780"/>
      <c r="BA26" s="779"/>
      <c r="BB26" s="783"/>
      <c r="BC26" s="780"/>
      <c r="BD26" s="779"/>
      <c r="BE26" s="782"/>
      <c r="BF26" s="780"/>
      <c r="BG26" s="779"/>
      <c r="BH26" s="782"/>
      <c r="BI26" s="780"/>
      <c r="BJ26" s="779"/>
      <c r="BK26" s="782"/>
      <c r="BL26" s="780"/>
      <c r="BM26" s="779"/>
      <c r="BN26" s="783"/>
      <c r="BO26" s="780"/>
      <c r="BP26" s="779"/>
      <c r="BQ26" s="784"/>
      <c r="BR26" s="779"/>
      <c r="BS26" s="779"/>
      <c r="BT26" s="779"/>
      <c r="BU26" s="780"/>
      <c r="BV26" s="781"/>
      <c r="BW26" s="782"/>
      <c r="BX26" s="780"/>
      <c r="BY26" s="779"/>
      <c r="BZ26" s="783"/>
      <c r="CA26" s="780"/>
      <c r="CB26" s="779"/>
      <c r="CC26" s="782"/>
      <c r="CD26" s="780"/>
      <c r="CE26" s="779"/>
      <c r="CF26" s="783"/>
      <c r="CG26" s="780"/>
      <c r="CH26" s="779"/>
      <c r="CI26" s="783"/>
      <c r="CJ26" s="780"/>
      <c r="CK26" s="779"/>
      <c r="CL26" s="783"/>
      <c r="CM26" s="780"/>
      <c r="CN26" s="779"/>
      <c r="CO26" s="782"/>
      <c r="CP26" s="780"/>
      <c r="CQ26" s="779"/>
      <c r="CR26" s="782"/>
      <c r="CS26" s="780"/>
      <c r="CT26" s="779"/>
      <c r="CU26" s="782"/>
      <c r="CV26" s="780"/>
      <c r="CW26" s="779"/>
      <c r="CX26" s="783"/>
      <c r="CY26" s="780"/>
      <c r="CZ26" s="779"/>
      <c r="DA26" s="775"/>
    </row>
    <row r="27" spans="4:132" s="404" customFormat="1" ht="12" customHeight="1">
      <c r="D27" s="2580"/>
      <c r="E27" s="2581"/>
      <c r="F27" s="2581"/>
      <c r="G27" s="2582"/>
      <c r="H27" s="700"/>
      <c r="I27" s="2586"/>
      <c r="J27" s="2586"/>
      <c r="K27" s="695"/>
      <c r="L27" s="700"/>
      <c r="M27" s="2787"/>
      <c r="N27" s="2787"/>
      <c r="O27" s="2787"/>
      <c r="P27" s="2787"/>
      <c r="Q27" s="2787"/>
      <c r="R27" s="2787"/>
      <c r="S27" s="2787"/>
      <c r="T27" s="2787"/>
      <c r="U27" s="703"/>
      <c r="V27" s="2648"/>
      <c r="W27" s="2644"/>
      <c r="X27" s="2644"/>
      <c r="Y27" s="2644"/>
      <c r="Z27" s="2644"/>
      <c r="AA27" s="2644"/>
      <c r="AB27" s="2644"/>
      <c r="AC27" s="2644"/>
      <c r="AD27" s="2644"/>
      <c r="AE27" s="2644"/>
      <c r="AF27" s="2644"/>
      <c r="AG27" s="778"/>
      <c r="AH27" s="779"/>
      <c r="AI27" s="779"/>
      <c r="AJ27" s="779"/>
      <c r="AK27" s="780"/>
      <c r="AL27" s="781"/>
      <c r="AM27" s="782"/>
      <c r="AN27" s="780"/>
      <c r="AO27" s="779"/>
      <c r="AP27" s="783"/>
      <c r="AQ27" s="780"/>
      <c r="AR27" s="779"/>
      <c r="AS27" s="782"/>
      <c r="AT27" s="780"/>
      <c r="AU27" s="779"/>
      <c r="AV27" s="783"/>
      <c r="AW27" s="780"/>
      <c r="AX27" s="779"/>
      <c r="AY27" s="783"/>
      <c r="AZ27" s="780"/>
      <c r="BA27" s="779"/>
      <c r="BB27" s="783"/>
      <c r="BC27" s="780"/>
      <c r="BD27" s="779"/>
      <c r="BE27" s="782"/>
      <c r="BF27" s="780"/>
      <c r="BG27" s="779"/>
      <c r="BH27" s="782"/>
      <c r="BI27" s="780"/>
      <c r="BJ27" s="779"/>
      <c r="BK27" s="782"/>
      <c r="BL27" s="780"/>
      <c r="BM27" s="779"/>
      <c r="BN27" s="783"/>
      <c r="BO27" s="780"/>
      <c r="BP27" s="779"/>
      <c r="BQ27" s="784"/>
      <c r="BR27" s="779"/>
      <c r="BS27" s="779"/>
      <c r="BT27" s="779"/>
      <c r="BU27" s="780"/>
      <c r="BV27" s="781"/>
      <c r="BW27" s="782"/>
      <c r="BX27" s="780"/>
      <c r="BY27" s="779"/>
      <c r="BZ27" s="783"/>
      <c r="CA27" s="780"/>
      <c r="CB27" s="779"/>
      <c r="CC27" s="782"/>
      <c r="CD27" s="780"/>
      <c r="CE27" s="779"/>
      <c r="CF27" s="783"/>
      <c r="CG27" s="780"/>
      <c r="CH27" s="779"/>
      <c r="CI27" s="783"/>
      <c r="CJ27" s="780"/>
      <c r="CK27" s="779"/>
      <c r="CL27" s="783"/>
      <c r="CM27" s="780"/>
      <c r="CN27" s="779"/>
      <c r="CO27" s="782"/>
      <c r="CP27" s="780"/>
      <c r="CQ27" s="779"/>
      <c r="CR27" s="782"/>
      <c r="CS27" s="780"/>
      <c r="CT27" s="779"/>
      <c r="CU27" s="782"/>
      <c r="CV27" s="780"/>
      <c r="CW27" s="779"/>
      <c r="CX27" s="783"/>
      <c r="CY27" s="780"/>
      <c r="CZ27" s="779"/>
      <c r="DA27" s="775"/>
    </row>
    <row r="28" spans="4:132" s="404" customFormat="1" ht="12" customHeight="1">
      <c r="D28" s="2580"/>
      <c r="E28" s="2581"/>
      <c r="F28" s="2581"/>
      <c r="G28" s="2582"/>
      <c r="H28" s="700"/>
      <c r="I28" s="2586"/>
      <c r="J28" s="2586"/>
      <c r="K28" s="695"/>
      <c r="L28" s="700"/>
      <c r="M28" s="2796"/>
      <c r="N28" s="2796"/>
      <c r="O28" s="2796"/>
      <c r="P28" s="2796"/>
      <c r="Q28" s="2796"/>
      <c r="R28" s="2796"/>
      <c r="S28" s="2796"/>
      <c r="T28" s="2796"/>
      <c r="U28" s="704"/>
      <c r="V28" s="2649"/>
      <c r="W28" s="2645"/>
      <c r="X28" s="2645"/>
      <c r="Y28" s="2645"/>
      <c r="Z28" s="2645"/>
      <c r="AA28" s="2645"/>
      <c r="AB28" s="2645"/>
      <c r="AC28" s="2645"/>
      <c r="AD28" s="2645"/>
      <c r="AE28" s="2645"/>
      <c r="AF28" s="2645"/>
      <c r="AG28" s="778"/>
      <c r="AH28" s="779"/>
      <c r="AI28" s="779"/>
      <c r="AJ28" s="779"/>
      <c r="AK28" s="780"/>
      <c r="AL28" s="781"/>
      <c r="AM28" s="782"/>
      <c r="AN28" s="780"/>
      <c r="AO28" s="779"/>
      <c r="AP28" s="783"/>
      <c r="AQ28" s="780"/>
      <c r="AR28" s="779"/>
      <c r="AS28" s="782"/>
      <c r="AT28" s="780"/>
      <c r="AU28" s="779"/>
      <c r="AV28" s="783"/>
      <c r="AW28" s="780"/>
      <c r="AX28" s="779"/>
      <c r="AY28" s="783"/>
      <c r="AZ28" s="780"/>
      <c r="BA28" s="779"/>
      <c r="BB28" s="783"/>
      <c r="BC28" s="780"/>
      <c r="BD28" s="779"/>
      <c r="BE28" s="782"/>
      <c r="BF28" s="780"/>
      <c r="BG28" s="779"/>
      <c r="BH28" s="782"/>
      <c r="BI28" s="780"/>
      <c r="BJ28" s="779"/>
      <c r="BK28" s="782"/>
      <c r="BL28" s="780"/>
      <c r="BM28" s="779"/>
      <c r="BN28" s="783"/>
      <c r="BO28" s="780"/>
      <c r="BP28" s="779"/>
      <c r="BQ28" s="784"/>
      <c r="BR28" s="779"/>
      <c r="BS28" s="779"/>
      <c r="BT28" s="779"/>
      <c r="BU28" s="780"/>
      <c r="BV28" s="781"/>
      <c r="BW28" s="782"/>
      <c r="BX28" s="780"/>
      <c r="BY28" s="779"/>
      <c r="BZ28" s="803"/>
      <c r="CA28" s="780"/>
      <c r="CB28" s="779"/>
      <c r="CC28" s="802"/>
      <c r="CD28" s="780"/>
      <c r="CE28" s="779"/>
      <c r="CF28" s="783"/>
      <c r="CG28" s="780"/>
      <c r="CH28" s="779"/>
      <c r="CI28" s="783"/>
      <c r="CJ28" s="780"/>
      <c r="CK28" s="779"/>
      <c r="CL28" s="783"/>
      <c r="CM28" s="780"/>
      <c r="CN28" s="779"/>
      <c r="CO28" s="782"/>
      <c r="CP28" s="780"/>
      <c r="CQ28" s="779"/>
      <c r="CR28" s="782"/>
      <c r="CS28" s="780"/>
      <c r="CT28" s="779"/>
      <c r="CU28" s="782"/>
      <c r="CV28" s="780"/>
      <c r="CW28" s="779"/>
      <c r="CX28" s="783"/>
      <c r="CY28" s="780"/>
      <c r="CZ28" s="779"/>
      <c r="DA28" s="775"/>
    </row>
    <row r="29" spans="4:132" s="404" customFormat="1" ht="12" customHeight="1">
      <c r="D29" s="2580"/>
      <c r="E29" s="2581"/>
      <c r="F29" s="2581"/>
      <c r="G29" s="2582"/>
      <c r="H29" s="700"/>
      <c r="I29" s="863"/>
      <c r="J29" s="863"/>
      <c r="K29" s="695"/>
      <c r="L29" s="701"/>
      <c r="M29" s="2787"/>
      <c r="N29" s="2787"/>
      <c r="O29" s="2787"/>
      <c r="P29" s="2787"/>
      <c r="Q29" s="2787"/>
      <c r="R29" s="2787"/>
      <c r="S29" s="2787"/>
      <c r="T29" s="2787"/>
      <c r="U29" s="703"/>
      <c r="V29" s="2648"/>
      <c r="W29" s="2644"/>
      <c r="X29" s="2644"/>
      <c r="Y29" s="2644"/>
      <c r="Z29" s="2644"/>
      <c r="AA29" s="2644"/>
      <c r="AB29" s="2644"/>
      <c r="AC29" s="2644"/>
      <c r="AD29" s="2644"/>
      <c r="AE29" s="2644"/>
      <c r="AF29" s="2644"/>
      <c r="AG29" s="2929"/>
      <c r="AH29" s="785"/>
      <c r="AI29" s="785"/>
      <c r="AJ29" s="785"/>
      <c r="AK29" s="786"/>
      <c r="AL29" s="787"/>
      <c r="AM29" s="788"/>
      <c r="AN29" s="789"/>
      <c r="AO29" s="785"/>
      <c r="AP29" s="790"/>
      <c r="AQ29" s="786"/>
      <c r="AR29" s="785"/>
      <c r="AS29" s="790"/>
      <c r="AT29" s="786"/>
      <c r="AU29" s="785"/>
      <c r="AV29" s="790"/>
      <c r="AW29" s="786"/>
      <c r="AX29" s="785"/>
      <c r="AY29" s="788"/>
      <c r="AZ29" s="786"/>
      <c r="BA29" s="785"/>
      <c r="BB29" s="790"/>
      <c r="BC29" s="791"/>
      <c r="BD29" s="785"/>
      <c r="BE29" s="790"/>
      <c r="BF29" s="786"/>
      <c r="BG29" s="785"/>
      <c r="BH29" s="790"/>
      <c r="BI29" s="789"/>
      <c r="BJ29" s="785"/>
      <c r="BK29" s="790"/>
      <c r="BL29" s="786"/>
      <c r="BM29" s="785"/>
      <c r="BN29" s="790"/>
      <c r="BO29" s="786"/>
      <c r="BP29" s="785"/>
      <c r="BQ29" s="899"/>
      <c r="BR29" s="785"/>
      <c r="BS29" s="785"/>
      <c r="BT29" s="785"/>
      <c r="BU29" s="786"/>
      <c r="BV29" s="787"/>
      <c r="BW29" s="788"/>
      <c r="BX29" s="789"/>
      <c r="BY29" s="785"/>
      <c r="BZ29" s="790"/>
      <c r="CA29" s="786"/>
      <c r="CB29" s="785"/>
      <c r="CC29" s="790"/>
      <c r="CD29" s="786"/>
      <c r="CE29" s="785"/>
      <c r="CF29" s="790"/>
      <c r="CG29" s="786"/>
      <c r="CH29" s="785"/>
      <c r="CI29" s="788"/>
      <c r="CJ29" s="786"/>
      <c r="CK29" s="785"/>
      <c r="CL29" s="790"/>
      <c r="CM29" s="791"/>
      <c r="CN29" s="785"/>
      <c r="CO29" s="790"/>
      <c r="CP29" s="786"/>
      <c r="CQ29" s="785"/>
      <c r="CR29" s="790"/>
      <c r="CS29" s="789"/>
      <c r="CT29" s="785"/>
      <c r="CU29" s="790"/>
      <c r="CV29" s="786"/>
      <c r="CW29" s="785"/>
      <c r="CX29" s="790"/>
      <c r="CY29" s="786"/>
      <c r="CZ29" s="785"/>
      <c r="DA29" s="792"/>
    </row>
    <row r="30" spans="4:132" s="404" customFormat="1" ht="12" customHeight="1">
      <c r="D30" s="2583"/>
      <c r="E30" s="2584"/>
      <c r="F30" s="2584"/>
      <c r="G30" s="2585"/>
      <c r="H30" s="706"/>
      <c r="I30" s="913"/>
      <c r="J30" s="913"/>
      <c r="K30" s="698"/>
      <c r="L30" s="706"/>
      <c r="M30" s="2742"/>
      <c r="N30" s="2742"/>
      <c r="O30" s="2742"/>
      <c r="P30" s="2742"/>
      <c r="Q30" s="2742"/>
      <c r="R30" s="2742"/>
      <c r="S30" s="2742"/>
      <c r="T30" s="2742"/>
      <c r="U30" s="698"/>
      <c r="V30" s="2741"/>
      <c r="W30" s="2928"/>
      <c r="X30" s="2928"/>
      <c r="Y30" s="2928"/>
      <c r="Z30" s="2928"/>
      <c r="AA30" s="2928"/>
      <c r="AB30" s="2928"/>
      <c r="AC30" s="2928"/>
      <c r="AD30" s="2928"/>
      <c r="AE30" s="2928"/>
      <c r="AF30" s="2928"/>
      <c r="AG30" s="2930"/>
      <c r="AH30" s="793"/>
      <c r="AI30" s="793"/>
      <c r="AJ30" s="793"/>
      <c r="AK30" s="794"/>
      <c r="AL30" s="795"/>
      <c r="AM30" s="796"/>
      <c r="AN30" s="794"/>
      <c r="AO30" s="793"/>
      <c r="AP30" s="797"/>
      <c r="AQ30" s="794"/>
      <c r="AR30" s="793"/>
      <c r="AS30" s="798"/>
      <c r="AT30" s="794"/>
      <c r="AU30" s="793"/>
      <c r="AV30" s="797"/>
      <c r="AW30" s="794"/>
      <c r="AX30" s="793"/>
      <c r="AY30" s="796"/>
      <c r="AZ30" s="794"/>
      <c r="BA30" s="793"/>
      <c r="BB30" s="797"/>
      <c r="BC30" s="799"/>
      <c r="BD30" s="793"/>
      <c r="BE30" s="798"/>
      <c r="BF30" s="794"/>
      <c r="BG30" s="793"/>
      <c r="BH30" s="798"/>
      <c r="BI30" s="794"/>
      <c r="BJ30" s="793"/>
      <c r="BK30" s="798"/>
      <c r="BL30" s="794"/>
      <c r="BM30" s="793"/>
      <c r="BN30" s="797"/>
      <c r="BO30" s="794"/>
      <c r="BP30" s="793"/>
      <c r="BQ30" s="800"/>
      <c r="BR30" s="793"/>
      <c r="BS30" s="793"/>
      <c r="BT30" s="793"/>
      <c r="BU30" s="794"/>
      <c r="BV30" s="795"/>
      <c r="BW30" s="796"/>
      <c r="BX30" s="794"/>
      <c r="BY30" s="793"/>
      <c r="BZ30" s="797"/>
      <c r="CA30" s="794"/>
      <c r="CB30" s="793"/>
      <c r="CC30" s="798"/>
      <c r="CD30" s="794"/>
      <c r="CE30" s="793"/>
      <c r="CF30" s="797"/>
      <c r="CG30" s="794"/>
      <c r="CH30" s="793"/>
      <c r="CI30" s="796"/>
      <c r="CJ30" s="794"/>
      <c r="CK30" s="793"/>
      <c r="CL30" s="797"/>
      <c r="CM30" s="799"/>
      <c r="CN30" s="793"/>
      <c r="CO30" s="798"/>
      <c r="CP30" s="794"/>
      <c r="CQ30" s="793"/>
      <c r="CR30" s="798"/>
      <c r="CS30" s="794"/>
      <c r="CT30" s="793"/>
      <c r="CU30" s="798"/>
      <c r="CV30" s="794"/>
      <c r="CW30" s="793"/>
      <c r="CX30" s="797"/>
      <c r="CY30" s="794"/>
      <c r="CZ30" s="793"/>
      <c r="DA30" s="801"/>
    </row>
    <row r="31" spans="4:132" s="426" customFormat="1" ht="13.5">
      <c r="AJ31" s="707"/>
      <c r="AK31" s="707"/>
      <c r="AL31" s="707"/>
      <c r="AM31" s="707"/>
      <c r="AN31" s="707"/>
      <c r="AO31" s="707"/>
      <c r="AP31" s="707"/>
      <c r="AQ31" s="707"/>
      <c r="AR31" s="707"/>
      <c r="AS31" s="707"/>
      <c r="AT31" s="707"/>
      <c r="AU31" s="707"/>
      <c r="AV31" s="707"/>
      <c r="AW31" s="707"/>
      <c r="AX31" s="707"/>
      <c r="AY31" s="707"/>
      <c r="AZ31" s="707"/>
      <c r="BA31" s="707"/>
      <c r="BB31" s="707"/>
      <c r="BC31" s="707"/>
      <c r="BD31" s="707"/>
      <c r="BE31" s="707"/>
      <c r="BF31" s="707"/>
      <c r="BG31" s="707"/>
      <c r="BH31" s="707"/>
      <c r="BI31" s="707"/>
      <c r="BJ31" s="707"/>
      <c r="BK31" s="707"/>
      <c r="BL31" s="707"/>
      <c r="BM31" s="707"/>
      <c r="BN31" s="707"/>
      <c r="BO31" s="707"/>
      <c r="BP31" s="707"/>
      <c r="CQ31" s="872"/>
      <c r="CR31" s="872"/>
      <c r="CS31" s="872"/>
      <c r="CT31" s="872"/>
      <c r="CU31" s="872"/>
      <c r="CV31" s="872"/>
      <c r="CW31" s="872"/>
      <c r="CX31" s="708"/>
    </row>
    <row r="32" spans="4:132" s="426" customFormat="1" ht="21" customHeight="1">
      <c r="D32" s="404" t="s">
        <v>1012</v>
      </c>
      <c r="E32" s="404"/>
      <c r="F32" s="404"/>
      <c r="G32" s="404" t="s">
        <v>776</v>
      </c>
      <c r="H32" s="404"/>
      <c r="I32" s="404"/>
      <c r="CQ32" s="872"/>
      <c r="CR32" s="872"/>
      <c r="CS32" s="872"/>
      <c r="CT32" s="872"/>
      <c r="CU32" s="872"/>
      <c r="CV32" s="872"/>
      <c r="CW32" s="872"/>
      <c r="CX32" s="708"/>
    </row>
    <row r="33" spans="4:109" s="426" customFormat="1" ht="21" customHeight="1">
      <c r="D33" s="709"/>
      <c r="CQ33" s="872"/>
      <c r="CR33" s="872"/>
      <c r="CS33" s="872"/>
      <c r="CT33" s="872"/>
      <c r="CU33" s="872"/>
      <c r="CV33" s="872"/>
      <c r="CW33" s="872"/>
      <c r="CX33" s="708"/>
      <c r="DA33" s="360" t="s">
        <v>1046</v>
      </c>
    </row>
    <row r="34" spans="4:109" s="404" customFormat="1" ht="10.15" customHeight="1">
      <c r="D34" s="2894" t="s">
        <v>423</v>
      </c>
      <c r="E34" s="2895"/>
      <c r="F34" s="2895"/>
      <c r="G34" s="2896"/>
      <c r="H34" s="2903" t="s">
        <v>541</v>
      </c>
      <c r="I34" s="2606"/>
      <c r="J34" s="2606"/>
      <c r="K34" s="2606"/>
      <c r="L34" s="2606"/>
      <c r="M34" s="2606"/>
      <c r="N34" s="2606"/>
      <c r="O34" s="2606"/>
      <c r="P34" s="2606"/>
      <c r="Q34" s="2607"/>
      <c r="R34" s="2906" t="s">
        <v>121</v>
      </c>
      <c r="S34" s="2907"/>
      <c r="T34" s="2907"/>
      <c r="U34" s="2907"/>
      <c r="V34" s="2907"/>
      <c r="W34" s="2907"/>
      <c r="X34" s="2907"/>
      <c r="Y34" s="2908"/>
      <c r="Z34" s="2906"/>
      <c r="AA34" s="2907"/>
      <c r="AB34" s="2910" t="s">
        <v>275</v>
      </c>
      <c r="AC34" s="2910"/>
      <c r="AD34" s="2910"/>
      <c r="AE34" s="2910"/>
      <c r="AF34" s="2910"/>
      <c r="AG34" s="2910"/>
      <c r="AH34" s="2910"/>
      <c r="AI34" s="2910"/>
      <c r="AJ34" s="2910"/>
      <c r="AK34" s="2907"/>
      <c r="AL34" s="2911" t="s">
        <v>796</v>
      </c>
      <c r="AM34" s="2911"/>
      <c r="AN34" s="2912"/>
      <c r="AO34" s="2906" t="s">
        <v>625</v>
      </c>
      <c r="AP34" s="2907"/>
      <c r="AQ34" s="2907"/>
      <c r="AR34" s="2907"/>
      <c r="AS34" s="2907"/>
      <c r="AT34" s="2907"/>
      <c r="AU34" s="2907"/>
      <c r="AV34" s="2911" t="s">
        <v>1043</v>
      </c>
      <c r="AW34" s="2911"/>
      <c r="AX34" s="2912"/>
      <c r="AY34" s="2906" t="s">
        <v>905</v>
      </c>
      <c r="AZ34" s="2907"/>
      <c r="BA34" s="2907"/>
      <c r="BB34" s="2907"/>
      <c r="BC34" s="2907"/>
      <c r="BD34" s="2907"/>
      <c r="BE34" s="2907"/>
      <c r="BF34" s="2907"/>
      <c r="BG34" s="2907"/>
      <c r="BH34" s="2907"/>
      <c r="BI34" s="2907"/>
      <c r="BJ34" s="2913" t="s">
        <v>367</v>
      </c>
      <c r="BK34" s="2913"/>
      <c r="BL34" s="2913"/>
      <c r="BM34" s="2914"/>
      <c r="BN34" s="2906"/>
      <c r="BO34" s="2907"/>
      <c r="BP34" s="2910" t="s">
        <v>670</v>
      </c>
      <c r="BQ34" s="2910"/>
      <c r="BR34" s="2910"/>
      <c r="BS34" s="2910"/>
      <c r="BT34" s="2910"/>
      <c r="BU34" s="2910"/>
      <c r="BV34" s="2910"/>
      <c r="BW34" s="2910"/>
      <c r="BX34" s="2910"/>
      <c r="BY34" s="2907"/>
      <c r="BZ34" s="2911" t="s">
        <v>995</v>
      </c>
      <c r="CA34" s="2911"/>
      <c r="CB34" s="2912"/>
      <c r="CC34" s="2917" t="s">
        <v>657</v>
      </c>
      <c r="CD34" s="2918"/>
      <c r="CE34" s="2918"/>
      <c r="CF34" s="2918"/>
      <c r="CG34" s="2918"/>
      <c r="CH34" s="2918"/>
      <c r="CI34" s="2918"/>
      <c r="CJ34" s="2918"/>
      <c r="CK34" s="2918"/>
      <c r="CL34" s="2918"/>
      <c r="CM34" s="2918"/>
      <c r="CN34" s="2918"/>
      <c r="CO34" s="2918"/>
      <c r="CP34" s="2919"/>
      <c r="CQ34" s="2906" t="s">
        <v>1042</v>
      </c>
      <c r="CR34" s="2907"/>
      <c r="CS34" s="2907"/>
      <c r="CT34" s="2907"/>
      <c r="CU34" s="2907"/>
      <c r="CV34" s="2907"/>
      <c r="CW34" s="2907"/>
      <c r="CX34" s="2907"/>
      <c r="CY34" s="2907"/>
      <c r="CZ34" s="2907"/>
      <c r="DA34" s="2923"/>
    </row>
    <row r="35" spans="4:109" s="404" customFormat="1" ht="10.15" customHeight="1">
      <c r="D35" s="2897"/>
      <c r="E35" s="2898"/>
      <c r="F35" s="2898"/>
      <c r="G35" s="2899"/>
      <c r="H35" s="2904"/>
      <c r="I35" s="2609"/>
      <c r="J35" s="2609"/>
      <c r="K35" s="2609"/>
      <c r="L35" s="2609"/>
      <c r="M35" s="2609"/>
      <c r="N35" s="2609"/>
      <c r="O35" s="2609"/>
      <c r="P35" s="2609"/>
      <c r="Q35" s="2610"/>
      <c r="R35" s="2619"/>
      <c r="S35" s="2637"/>
      <c r="T35" s="2637"/>
      <c r="U35" s="2637"/>
      <c r="V35" s="2637"/>
      <c r="W35" s="2637"/>
      <c r="X35" s="2637"/>
      <c r="Y35" s="2621"/>
      <c r="Z35" s="2649"/>
      <c r="AA35" s="2796"/>
      <c r="AB35" s="2645"/>
      <c r="AC35" s="2645"/>
      <c r="AD35" s="2645"/>
      <c r="AE35" s="2645"/>
      <c r="AF35" s="2645"/>
      <c r="AG35" s="2645"/>
      <c r="AH35" s="2645"/>
      <c r="AI35" s="2645"/>
      <c r="AJ35" s="2645"/>
      <c r="AK35" s="2796"/>
      <c r="AL35" s="2826"/>
      <c r="AM35" s="2826"/>
      <c r="AN35" s="2827"/>
      <c r="AO35" s="2649"/>
      <c r="AP35" s="2796"/>
      <c r="AQ35" s="2796"/>
      <c r="AR35" s="2796"/>
      <c r="AS35" s="2796"/>
      <c r="AT35" s="2796"/>
      <c r="AU35" s="2796"/>
      <c r="AV35" s="2826"/>
      <c r="AW35" s="2826"/>
      <c r="AX35" s="2827"/>
      <c r="AY35" s="2649"/>
      <c r="AZ35" s="2796"/>
      <c r="BA35" s="2796"/>
      <c r="BB35" s="2796"/>
      <c r="BC35" s="2796"/>
      <c r="BD35" s="2796"/>
      <c r="BE35" s="2796"/>
      <c r="BF35" s="2796"/>
      <c r="BG35" s="2796"/>
      <c r="BH35" s="2796"/>
      <c r="BI35" s="2796"/>
      <c r="BJ35" s="2915"/>
      <c r="BK35" s="2915"/>
      <c r="BL35" s="2915"/>
      <c r="BM35" s="2916"/>
      <c r="BN35" s="2649"/>
      <c r="BO35" s="2796"/>
      <c r="BP35" s="2645"/>
      <c r="BQ35" s="2645"/>
      <c r="BR35" s="2645"/>
      <c r="BS35" s="2645"/>
      <c r="BT35" s="2645"/>
      <c r="BU35" s="2645"/>
      <c r="BV35" s="2645"/>
      <c r="BW35" s="2645"/>
      <c r="BX35" s="2645"/>
      <c r="BY35" s="2796"/>
      <c r="BZ35" s="2826"/>
      <c r="CA35" s="2826"/>
      <c r="CB35" s="2827"/>
      <c r="CC35" s="2920"/>
      <c r="CD35" s="2921"/>
      <c r="CE35" s="2921"/>
      <c r="CF35" s="2921"/>
      <c r="CG35" s="2921"/>
      <c r="CH35" s="2921"/>
      <c r="CI35" s="2921"/>
      <c r="CJ35" s="2921"/>
      <c r="CK35" s="2921"/>
      <c r="CL35" s="2921"/>
      <c r="CM35" s="2921"/>
      <c r="CN35" s="2921"/>
      <c r="CO35" s="2921"/>
      <c r="CP35" s="2922"/>
      <c r="CQ35" s="2619"/>
      <c r="CR35" s="2637"/>
      <c r="CS35" s="2637"/>
      <c r="CT35" s="2637"/>
      <c r="CU35" s="2637"/>
      <c r="CV35" s="2637"/>
      <c r="CW35" s="2637"/>
      <c r="CX35" s="2637"/>
      <c r="CY35" s="2637"/>
      <c r="CZ35" s="2637"/>
      <c r="DA35" s="2740"/>
    </row>
    <row r="36" spans="4:109" s="404" customFormat="1" ht="10.15" customHeight="1">
      <c r="D36" s="2897"/>
      <c r="E36" s="2898"/>
      <c r="F36" s="2898"/>
      <c r="G36" s="2899"/>
      <c r="H36" s="2904"/>
      <c r="I36" s="2609"/>
      <c r="J36" s="2609"/>
      <c r="K36" s="2609"/>
      <c r="L36" s="2609"/>
      <c r="M36" s="2609"/>
      <c r="N36" s="2609"/>
      <c r="O36" s="2609"/>
      <c r="P36" s="2609"/>
      <c r="Q36" s="2610"/>
      <c r="R36" s="2619"/>
      <c r="S36" s="2637"/>
      <c r="T36" s="2637"/>
      <c r="U36" s="2637"/>
      <c r="V36" s="2637"/>
      <c r="W36" s="2637"/>
      <c r="X36" s="2637"/>
      <c r="Y36" s="2621"/>
      <c r="Z36" s="2745" t="s">
        <v>811</v>
      </c>
      <c r="AA36" s="2746"/>
      <c r="AB36" s="2746"/>
      <c r="AC36" s="2746"/>
      <c r="AD36" s="2747"/>
      <c r="AE36" s="2745" t="s">
        <v>323</v>
      </c>
      <c r="AF36" s="2746"/>
      <c r="AG36" s="2746"/>
      <c r="AH36" s="2746"/>
      <c r="AI36" s="2747"/>
      <c r="AJ36" s="2745" t="s">
        <v>34</v>
      </c>
      <c r="AK36" s="2746"/>
      <c r="AL36" s="2746"/>
      <c r="AM36" s="2746"/>
      <c r="AN36" s="2747"/>
      <c r="AO36" s="2748" t="s">
        <v>811</v>
      </c>
      <c r="AP36" s="2749"/>
      <c r="AQ36" s="2749"/>
      <c r="AR36" s="2749"/>
      <c r="AS36" s="2750"/>
      <c r="AT36" s="2749" t="s">
        <v>323</v>
      </c>
      <c r="AU36" s="2749"/>
      <c r="AV36" s="2749"/>
      <c r="AW36" s="2749"/>
      <c r="AX36" s="2750"/>
      <c r="AY36" s="2749" t="s">
        <v>811</v>
      </c>
      <c r="AZ36" s="2749"/>
      <c r="BA36" s="2749"/>
      <c r="BB36" s="2749"/>
      <c r="BC36" s="2749"/>
      <c r="BD36" s="2745" t="s">
        <v>323</v>
      </c>
      <c r="BE36" s="2746"/>
      <c r="BF36" s="2746"/>
      <c r="BG36" s="2746"/>
      <c r="BH36" s="2747"/>
      <c r="BI36" s="2749" t="s">
        <v>34</v>
      </c>
      <c r="BJ36" s="2749"/>
      <c r="BK36" s="2749"/>
      <c r="BL36" s="2749"/>
      <c r="BM36" s="2749"/>
      <c r="BN36" s="2748" t="s">
        <v>811</v>
      </c>
      <c r="BO36" s="2749"/>
      <c r="BP36" s="2749"/>
      <c r="BQ36" s="2749"/>
      <c r="BR36" s="2749"/>
      <c r="BS36" s="2748" t="s">
        <v>323</v>
      </c>
      <c r="BT36" s="2749"/>
      <c r="BU36" s="2749"/>
      <c r="BV36" s="2749"/>
      <c r="BW36" s="2750"/>
      <c r="BX36" s="2749" t="s">
        <v>34</v>
      </c>
      <c r="BY36" s="2749"/>
      <c r="BZ36" s="2749"/>
      <c r="CA36" s="2749"/>
      <c r="CB36" s="2750"/>
      <c r="CC36" s="2745" t="s">
        <v>749</v>
      </c>
      <c r="CD36" s="2746"/>
      <c r="CE36" s="2746"/>
      <c r="CF36" s="2746"/>
      <c r="CG36" s="2746"/>
      <c r="CH36" s="2746"/>
      <c r="CI36" s="2747"/>
      <c r="CJ36" s="2745" t="s">
        <v>1028</v>
      </c>
      <c r="CK36" s="2746"/>
      <c r="CL36" s="2746"/>
      <c r="CM36" s="2746"/>
      <c r="CN36" s="2746"/>
      <c r="CO36" s="2746"/>
      <c r="CP36" s="2747"/>
      <c r="CQ36" s="2619"/>
      <c r="CR36" s="2637"/>
      <c r="CS36" s="2637"/>
      <c r="CT36" s="2637"/>
      <c r="CU36" s="2637"/>
      <c r="CV36" s="2637"/>
      <c r="CW36" s="2637"/>
      <c r="CX36" s="2637"/>
      <c r="CY36" s="2637"/>
      <c r="CZ36" s="2637"/>
      <c r="DA36" s="2740"/>
    </row>
    <row r="37" spans="4:109" s="404" customFormat="1" ht="10.15" customHeight="1">
      <c r="D37" s="2897"/>
      <c r="E37" s="2898"/>
      <c r="F37" s="2898"/>
      <c r="G37" s="2899"/>
      <c r="H37" s="2904"/>
      <c r="I37" s="2609"/>
      <c r="J37" s="2609"/>
      <c r="K37" s="2609"/>
      <c r="L37" s="2609"/>
      <c r="M37" s="2609"/>
      <c r="N37" s="2609"/>
      <c r="O37" s="2609"/>
      <c r="P37" s="2609"/>
      <c r="Q37" s="2610"/>
      <c r="R37" s="2619"/>
      <c r="S37" s="2637"/>
      <c r="T37" s="2637"/>
      <c r="U37" s="2637"/>
      <c r="V37" s="2637"/>
      <c r="W37" s="2637"/>
      <c r="X37" s="2637"/>
      <c r="Y37" s="2621"/>
      <c r="Z37" s="2748"/>
      <c r="AA37" s="2749"/>
      <c r="AB37" s="2749"/>
      <c r="AC37" s="2749"/>
      <c r="AD37" s="2750"/>
      <c r="AE37" s="2748"/>
      <c r="AF37" s="2749"/>
      <c r="AG37" s="2749"/>
      <c r="AH37" s="2749"/>
      <c r="AI37" s="2750"/>
      <c r="AJ37" s="2748"/>
      <c r="AK37" s="2749"/>
      <c r="AL37" s="2749"/>
      <c r="AM37" s="2749"/>
      <c r="AN37" s="2750"/>
      <c r="AO37" s="2748"/>
      <c r="AP37" s="2749"/>
      <c r="AQ37" s="2749"/>
      <c r="AR37" s="2749"/>
      <c r="AS37" s="2750"/>
      <c r="AT37" s="2749"/>
      <c r="AU37" s="2749"/>
      <c r="AV37" s="2749"/>
      <c r="AW37" s="2749"/>
      <c r="AX37" s="2750"/>
      <c r="AY37" s="2749"/>
      <c r="AZ37" s="2749"/>
      <c r="BA37" s="2749"/>
      <c r="BB37" s="2749"/>
      <c r="BC37" s="2749"/>
      <c r="BD37" s="2748"/>
      <c r="BE37" s="2749"/>
      <c r="BF37" s="2749"/>
      <c r="BG37" s="2749"/>
      <c r="BH37" s="2750"/>
      <c r="BI37" s="2749"/>
      <c r="BJ37" s="2749"/>
      <c r="BK37" s="2749"/>
      <c r="BL37" s="2749"/>
      <c r="BM37" s="2749"/>
      <c r="BN37" s="2748"/>
      <c r="BO37" s="2749"/>
      <c r="BP37" s="2749"/>
      <c r="BQ37" s="2749"/>
      <c r="BR37" s="2749"/>
      <c r="BS37" s="2748"/>
      <c r="BT37" s="2749"/>
      <c r="BU37" s="2749"/>
      <c r="BV37" s="2749"/>
      <c r="BW37" s="2750"/>
      <c r="BX37" s="2749"/>
      <c r="BY37" s="2749"/>
      <c r="BZ37" s="2749"/>
      <c r="CA37" s="2749"/>
      <c r="CB37" s="2750"/>
      <c r="CC37" s="2748"/>
      <c r="CD37" s="2749"/>
      <c r="CE37" s="2749"/>
      <c r="CF37" s="2749"/>
      <c r="CG37" s="2749"/>
      <c r="CH37" s="2749"/>
      <c r="CI37" s="2750"/>
      <c r="CJ37" s="2748"/>
      <c r="CK37" s="2749"/>
      <c r="CL37" s="2749"/>
      <c r="CM37" s="2749"/>
      <c r="CN37" s="2749"/>
      <c r="CO37" s="2749"/>
      <c r="CP37" s="2750"/>
      <c r="CQ37" s="2619"/>
      <c r="CR37" s="2637"/>
      <c r="CS37" s="2637"/>
      <c r="CT37" s="2637"/>
      <c r="CU37" s="2637"/>
      <c r="CV37" s="2637"/>
      <c r="CW37" s="2637"/>
      <c r="CX37" s="2637"/>
      <c r="CY37" s="2637"/>
      <c r="CZ37" s="2637"/>
      <c r="DA37" s="2740"/>
    </row>
    <row r="38" spans="4:109" s="404" customFormat="1" ht="10.15" customHeight="1">
      <c r="D38" s="2897"/>
      <c r="E38" s="2898"/>
      <c r="F38" s="2898"/>
      <c r="G38" s="2899"/>
      <c r="H38" s="2904"/>
      <c r="I38" s="2609"/>
      <c r="J38" s="2609"/>
      <c r="K38" s="2609"/>
      <c r="L38" s="2609"/>
      <c r="M38" s="2609"/>
      <c r="N38" s="2609"/>
      <c r="O38" s="2609"/>
      <c r="P38" s="2609"/>
      <c r="Q38" s="2610"/>
      <c r="R38" s="2619"/>
      <c r="S38" s="2637"/>
      <c r="T38" s="2637"/>
      <c r="U38" s="2637"/>
      <c r="V38" s="2637"/>
      <c r="W38" s="2637"/>
      <c r="X38" s="2637"/>
      <c r="Y38" s="2621"/>
      <c r="Z38" s="2748"/>
      <c r="AA38" s="2749"/>
      <c r="AB38" s="2749"/>
      <c r="AC38" s="2749"/>
      <c r="AD38" s="2750"/>
      <c r="AE38" s="2748"/>
      <c r="AF38" s="2749"/>
      <c r="AG38" s="2749"/>
      <c r="AH38" s="2749"/>
      <c r="AI38" s="2750"/>
      <c r="AJ38" s="2748"/>
      <c r="AK38" s="2749"/>
      <c r="AL38" s="2749"/>
      <c r="AM38" s="2749"/>
      <c r="AN38" s="2750"/>
      <c r="AO38" s="2748"/>
      <c r="AP38" s="2749"/>
      <c r="AQ38" s="2749"/>
      <c r="AR38" s="2749"/>
      <c r="AS38" s="2750"/>
      <c r="AT38" s="2749"/>
      <c r="AU38" s="2749"/>
      <c r="AV38" s="2749"/>
      <c r="AW38" s="2749"/>
      <c r="AX38" s="2750"/>
      <c r="AY38" s="2749"/>
      <c r="AZ38" s="2749"/>
      <c r="BA38" s="2749"/>
      <c r="BB38" s="2749"/>
      <c r="BC38" s="2749"/>
      <c r="BD38" s="2748"/>
      <c r="BE38" s="2749"/>
      <c r="BF38" s="2749"/>
      <c r="BG38" s="2749"/>
      <c r="BH38" s="2750"/>
      <c r="BI38" s="2749"/>
      <c r="BJ38" s="2749"/>
      <c r="BK38" s="2749"/>
      <c r="BL38" s="2749"/>
      <c r="BM38" s="2749"/>
      <c r="BN38" s="2748"/>
      <c r="BO38" s="2749"/>
      <c r="BP38" s="2749"/>
      <c r="BQ38" s="2749"/>
      <c r="BR38" s="2749"/>
      <c r="BS38" s="2748"/>
      <c r="BT38" s="2749"/>
      <c r="BU38" s="2749"/>
      <c r="BV38" s="2749"/>
      <c r="BW38" s="2750"/>
      <c r="BX38" s="2749"/>
      <c r="BY38" s="2749"/>
      <c r="BZ38" s="2749"/>
      <c r="CA38" s="2749"/>
      <c r="CB38" s="2750"/>
      <c r="CC38" s="2748"/>
      <c r="CD38" s="2749"/>
      <c r="CE38" s="2749"/>
      <c r="CF38" s="2749"/>
      <c r="CG38" s="2749"/>
      <c r="CH38" s="2749"/>
      <c r="CI38" s="2750"/>
      <c r="CJ38" s="2748" t="s">
        <v>941</v>
      </c>
      <c r="CK38" s="2749"/>
      <c r="CL38" s="2749"/>
      <c r="CM38" s="2749"/>
      <c r="CN38" s="2749"/>
      <c r="CO38" s="2749"/>
      <c r="CP38" s="2750"/>
      <c r="CQ38" s="2619"/>
      <c r="CR38" s="2637"/>
      <c r="CS38" s="2637"/>
      <c r="CT38" s="2637"/>
      <c r="CU38" s="2637"/>
      <c r="CV38" s="2637"/>
      <c r="CW38" s="2637"/>
      <c r="CX38" s="2637"/>
      <c r="CY38" s="2637"/>
      <c r="CZ38" s="2637"/>
      <c r="DA38" s="2740"/>
      <c r="DE38" s="612"/>
    </row>
    <row r="39" spans="4:109" s="404" customFormat="1" ht="10.15" customHeight="1">
      <c r="D39" s="2900"/>
      <c r="E39" s="2901"/>
      <c r="F39" s="2901"/>
      <c r="G39" s="2902"/>
      <c r="H39" s="2905"/>
      <c r="I39" s="2612"/>
      <c r="J39" s="2612"/>
      <c r="K39" s="2612"/>
      <c r="L39" s="2612"/>
      <c r="M39" s="2612"/>
      <c r="N39" s="2612"/>
      <c r="O39" s="2612"/>
      <c r="P39" s="2612"/>
      <c r="Q39" s="2613"/>
      <c r="R39" s="2741"/>
      <c r="S39" s="2742"/>
      <c r="T39" s="2742"/>
      <c r="U39" s="2742"/>
      <c r="V39" s="2742"/>
      <c r="W39" s="2742"/>
      <c r="X39" s="2742"/>
      <c r="Y39" s="2909"/>
      <c r="Z39" s="2924"/>
      <c r="AA39" s="2925"/>
      <c r="AB39" s="2925"/>
      <c r="AC39" s="2925"/>
      <c r="AD39" s="2926"/>
      <c r="AE39" s="2924"/>
      <c r="AF39" s="2925"/>
      <c r="AG39" s="2925"/>
      <c r="AH39" s="2925"/>
      <c r="AI39" s="2926"/>
      <c r="AJ39" s="2924"/>
      <c r="AK39" s="2925"/>
      <c r="AL39" s="2925"/>
      <c r="AM39" s="2925"/>
      <c r="AN39" s="2926"/>
      <c r="AO39" s="2924"/>
      <c r="AP39" s="2925"/>
      <c r="AQ39" s="2925"/>
      <c r="AR39" s="2925"/>
      <c r="AS39" s="2926"/>
      <c r="AT39" s="2925"/>
      <c r="AU39" s="2925"/>
      <c r="AV39" s="2925"/>
      <c r="AW39" s="2925"/>
      <c r="AX39" s="2926"/>
      <c r="AY39" s="2925"/>
      <c r="AZ39" s="2925"/>
      <c r="BA39" s="2925"/>
      <c r="BB39" s="2925"/>
      <c r="BC39" s="2925"/>
      <c r="BD39" s="2924"/>
      <c r="BE39" s="2925"/>
      <c r="BF39" s="2925"/>
      <c r="BG39" s="2925"/>
      <c r="BH39" s="2926"/>
      <c r="BI39" s="2925"/>
      <c r="BJ39" s="2925"/>
      <c r="BK39" s="2925"/>
      <c r="BL39" s="2925"/>
      <c r="BM39" s="2925"/>
      <c r="BN39" s="2924"/>
      <c r="BO39" s="2925"/>
      <c r="BP39" s="2925"/>
      <c r="BQ39" s="2925"/>
      <c r="BR39" s="2925"/>
      <c r="BS39" s="2924"/>
      <c r="BT39" s="2925"/>
      <c r="BU39" s="2925"/>
      <c r="BV39" s="2925"/>
      <c r="BW39" s="2926"/>
      <c r="BX39" s="2925"/>
      <c r="BY39" s="2925"/>
      <c r="BZ39" s="2925"/>
      <c r="CA39" s="2925"/>
      <c r="CB39" s="2926"/>
      <c r="CC39" s="2924"/>
      <c r="CD39" s="2925"/>
      <c r="CE39" s="2925"/>
      <c r="CF39" s="2925"/>
      <c r="CG39" s="2925"/>
      <c r="CH39" s="2925"/>
      <c r="CI39" s="2926"/>
      <c r="CJ39" s="2924"/>
      <c r="CK39" s="2925"/>
      <c r="CL39" s="2925"/>
      <c r="CM39" s="2925"/>
      <c r="CN39" s="2925"/>
      <c r="CO39" s="2925"/>
      <c r="CP39" s="2926"/>
      <c r="CQ39" s="2741"/>
      <c r="CR39" s="2742"/>
      <c r="CS39" s="2742"/>
      <c r="CT39" s="2742"/>
      <c r="CU39" s="2742"/>
      <c r="CV39" s="2742"/>
      <c r="CW39" s="2742"/>
      <c r="CX39" s="2742"/>
      <c r="CY39" s="2742"/>
      <c r="CZ39" s="2742"/>
      <c r="DA39" s="2743"/>
    </row>
    <row r="40" spans="4:109" ht="11.25">
      <c r="D40" s="2587" t="str">
        <f>'第4章 1節、2節'!G32</f>
        <v>農地中間管理機構関連農地整備事業</v>
      </c>
      <c r="E40" s="2588"/>
      <c r="F40" s="2588"/>
      <c r="G40" s="2589"/>
      <c r="H40" s="993"/>
      <c r="I40" s="2907" t="s">
        <v>1758</v>
      </c>
      <c r="J40" s="2907"/>
      <c r="K40" s="2907"/>
      <c r="L40" s="2907"/>
      <c r="M40" s="2907"/>
      <c r="N40" s="2907"/>
      <c r="O40" s="2907"/>
      <c r="P40" s="2907"/>
      <c r="Q40" s="1106"/>
      <c r="R40" s="3261" t="s">
        <v>1760</v>
      </c>
      <c r="S40" s="3262"/>
      <c r="T40" s="3262"/>
      <c r="U40" s="3262"/>
      <c r="V40" s="3262"/>
      <c r="W40" s="3262"/>
      <c r="X40" s="3262"/>
      <c r="Y40" s="3263"/>
      <c r="Z40" s="2855">
        <v>2.5</v>
      </c>
      <c r="AA40" s="2856"/>
      <c r="AB40" s="2856"/>
      <c r="AC40" s="2856"/>
      <c r="AD40" s="2857"/>
      <c r="AE40" s="2855">
        <v>0</v>
      </c>
      <c r="AF40" s="2856"/>
      <c r="AG40" s="2856"/>
      <c r="AH40" s="2856"/>
      <c r="AI40" s="2857"/>
      <c r="AJ40" s="2855">
        <f>AE40-Z40</f>
        <v>-2.5</v>
      </c>
      <c r="AK40" s="2856"/>
      <c r="AL40" s="2856"/>
      <c r="AM40" s="2856"/>
      <c r="AN40" s="2857"/>
      <c r="AO40" s="2852">
        <v>0</v>
      </c>
      <c r="AP40" s="2853"/>
      <c r="AQ40" s="2853"/>
      <c r="AR40" s="2853"/>
      <c r="AS40" s="2854"/>
      <c r="AT40" s="2855">
        <f>+AE40/AE$56*100</f>
        <v>0</v>
      </c>
      <c r="AU40" s="2856"/>
      <c r="AV40" s="2856"/>
      <c r="AW40" s="2856"/>
      <c r="AX40" s="2857"/>
      <c r="AY40" s="2852">
        <v>469</v>
      </c>
      <c r="AZ40" s="2853"/>
      <c r="BA40" s="2853"/>
      <c r="BB40" s="2853"/>
      <c r="BC40" s="2854"/>
      <c r="BD40" s="2852">
        <v>469</v>
      </c>
      <c r="BE40" s="2853"/>
      <c r="BF40" s="2853"/>
      <c r="BG40" s="2853"/>
      <c r="BH40" s="2854"/>
      <c r="BI40" s="2888">
        <f>+BD40-AY40</f>
        <v>0</v>
      </c>
      <c r="BJ40" s="2889"/>
      <c r="BK40" s="2889"/>
      <c r="BL40" s="2889"/>
      <c r="BM40" s="2890"/>
      <c r="BN40" s="2891">
        <f>IF(Z40="","",ROUND($AJ40*AY40/100,1))</f>
        <v>-11.7</v>
      </c>
      <c r="BO40" s="2892"/>
      <c r="BP40" s="2892"/>
      <c r="BQ40" s="2892"/>
      <c r="BR40" s="2893"/>
      <c r="BS40" s="2855">
        <f>IF(AE40="","",ROUND($AJ40*BD40/100,1))</f>
        <v>-11.7</v>
      </c>
      <c r="BT40" s="2856"/>
      <c r="BU40" s="2856"/>
      <c r="BV40" s="2856"/>
      <c r="BW40" s="2857"/>
      <c r="BX40" s="2855">
        <f>IF(AND(BN40="",BS40=""),"",IF(AND(BN40&lt;&gt;"",BS40=""),BN40,IF(AND(BN40="",BS40&lt;&gt;""),BS40,BS40-BN40)))</f>
        <v>0</v>
      </c>
      <c r="BY40" s="2856"/>
      <c r="BZ40" s="2856"/>
      <c r="CA40" s="2856"/>
      <c r="CB40" s="2857"/>
      <c r="CC40" s="2855">
        <f>+AJ40</f>
        <v>-2.5</v>
      </c>
      <c r="CD40" s="2856"/>
      <c r="CE40" s="2856"/>
      <c r="CF40" s="2856"/>
      <c r="CG40" s="2856"/>
      <c r="CH40" s="2856"/>
      <c r="CI40" s="2857"/>
      <c r="CJ40" s="2876" t="str">
        <f>IF(BI40=0,"",ROUND(AE40*BI40/1000*10,1))</f>
        <v/>
      </c>
      <c r="CK40" s="2877"/>
      <c r="CL40" s="2877"/>
      <c r="CM40" s="2877"/>
      <c r="CN40" s="2877"/>
      <c r="CO40" s="2877"/>
      <c r="CP40" s="2878"/>
      <c r="CQ40" s="3250"/>
      <c r="CR40" s="3251"/>
      <c r="CS40" s="3251"/>
      <c r="CT40" s="3251"/>
      <c r="CU40" s="3251"/>
      <c r="CV40" s="3251"/>
      <c r="CW40" s="3251"/>
      <c r="CX40" s="3251"/>
      <c r="CY40" s="3251"/>
      <c r="CZ40" s="3251"/>
      <c r="DA40" s="3252"/>
    </row>
    <row r="41" spans="4:109" ht="11.25">
      <c r="D41" s="2590"/>
      <c r="E41" s="2591"/>
      <c r="F41" s="2591"/>
      <c r="G41" s="2589"/>
      <c r="H41" s="700"/>
      <c r="I41" s="2637"/>
      <c r="J41" s="2637"/>
      <c r="K41" s="2637"/>
      <c r="L41" s="2637"/>
      <c r="M41" s="2637"/>
      <c r="N41" s="2637"/>
      <c r="O41" s="2637"/>
      <c r="P41" s="2637"/>
      <c r="Q41" s="695"/>
      <c r="R41" s="2825"/>
      <c r="S41" s="2826"/>
      <c r="T41" s="2826"/>
      <c r="U41" s="2826"/>
      <c r="V41" s="2826"/>
      <c r="W41" s="2826"/>
      <c r="X41" s="2826"/>
      <c r="Y41" s="2827"/>
      <c r="Z41" s="2831"/>
      <c r="AA41" s="2832"/>
      <c r="AB41" s="2832"/>
      <c r="AC41" s="2832"/>
      <c r="AD41" s="2833"/>
      <c r="AE41" s="2831"/>
      <c r="AF41" s="2832"/>
      <c r="AG41" s="2832"/>
      <c r="AH41" s="2832"/>
      <c r="AI41" s="2833"/>
      <c r="AJ41" s="2831"/>
      <c r="AK41" s="2832"/>
      <c r="AL41" s="2832"/>
      <c r="AM41" s="2832"/>
      <c r="AN41" s="2833"/>
      <c r="AO41" s="2837"/>
      <c r="AP41" s="2838"/>
      <c r="AQ41" s="2838"/>
      <c r="AR41" s="2838"/>
      <c r="AS41" s="2839"/>
      <c r="AT41" s="2831"/>
      <c r="AU41" s="2832"/>
      <c r="AV41" s="2832"/>
      <c r="AW41" s="2832"/>
      <c r="AX41" s="2833"/>
      <c r="AY41" s="2837"/>
      <c r="AZ41" s="2838"/>
      <c r="BA41" s="2838"/>
      <c r="BB41" s="2838"/>
      <c r="BC41" s="2839"/>
      <c r="BD41" s="2837"/>
      <c r="BE41" s="2838"/>
      <c r="BF41" s="2838"/>
      <c r="BG41" s="2838"/>
      <c r="BH41" s="2839"/>
      <c r="BI41" s="2867"/>
      <c r="BJ41" s="2868"/>
      <c r="BK41" s="2868"/>
      <c r="BL41" s="2868"/>
      <c r="BM41" s="2869"/>
      <c r="BN41" s="2831"/>
      <c r="BO41" s="2832"/>
      <c r="BP41" s="2832"/>
      <c r="BQ41" s="2832"/>
      <c r="BR41" s="2833"/>
      <c r="BS41" s="2831"/>
      <c r="BT41" s="2832"/>
      <c r="BU41" s="2832"/>
      <c r="BV41" s="2832"/>
      <c r="BW41" s="2833"/>
      <c r="BX41" s="2831"/>
      <c r="BY41" s="2832"/>
      <c r="BZ41" s="2832"/>
      <c r="CA41" s="2832"/>
      <c r="CB41" s="2833"/>
      <c r="CC41" s="2855"/>
      <c r="CD41" s="2856"/>
      <c r="CE41" s="2856"/>
      <c r="CF41" s="2856"/>
      <c r="CG41" s="2856"/>
      <c r="CH41" s="2856"/>
      <c r="CI41" s="2857"/>
      <c r="CJ41" s="2843"/>
      <c r="CK41" s="2844"/>
      <c r="CL41" s="2844"/>
      <c r="CM41" s="2844"/>
      <c r="CN41" s="2844"/>
      <c r="CO41" s="2844"/>
      <c r="CP41" s="2845"/>
      <c r="CQ41" s="3251"/>
      <c r="CR41" s="3251"/>
      <c r="CS41" s="3251"/>
      <c r="CT41" s="3251"/>
      <c r="CU41" s="3251"/>
      <c r="CV41" s="3251"/>
      <c r="CW41" s="3251"/>
      <c r="CX41" s="3251"/>
      <c r="CY41" s="3251"/>
      <c r="CZ41" s="3251"/>
      <c r="DA41" s="3252"/>
    </row>
    <row r="42" spans="4:109" ht="11.25">
      <c r="D42" s="2590"/>
      <c r="E42" s="2591"/>
      <c r="F42" s="2591"/>
      <c r="G42" s="2589"/>
      <c r="H42" s="701"/>
      <c r="I42" s="2787" t="s">
        <v>1758</v>
      </c>
      <c r="J42" s="2787"/>
      <c r="K42" s="2787"/>
      <c r="L42" s="2787"/>
      <c r="M42" s="2787"/>
      <c r="N42" s="2787"/>
      <c r="O42" s="2787"/>
      <c r="P42" s="2787"/>
      <c r="Q42" s="703"/>
      <c r="R42" s="2822" t="s">
        <v>1761</v>
      </c>
      <c r="S42" s="2823"/>
      <c r="T42" s="2823"/>
      <c r="U42" s="2823"/>
      <c r="V42" s="2823"/>
      <c r="W42" s="2823"/>
      <c r="X42" s="2823"/>
      <c r="Y42" s="2824"/>
      <c r="Z42" s="2828">
        <v>2.2999999999999998</v>
      </c>
      <c r="AA42" s="2829"/>
      <c r="AB42" s="2829"/>
      <c r="AC42" s="2829"/>
      <c r="AD42" s="2830"/>
      <c r="AE42" s="2828">
        <v>0</v>
      </c>
      <c r="AF42" s="2829"/>
      <c r="AG42" s="2829"/>
      <c r="AH42" s="2829"/>
      <c r="AI42" s="2830"/>
      <c r="AJ42" s="2828">
        <f>AE42-Z42</f>
        <v>-2.2999999999999998</v>
      </c>
      <c r="AK42" s="2829"/>
      <c r="AL42" s="2829"/>
      <c r="AM42" s="2829"/>
      <c r="AN42" s="2830"/>
      <c r="AO42" s="2834">
        <v>0</v>
      </c>
      <c r="AP42" s="2835"/>
      <c r="AQ42" s="2835"/>
      <c r="AR42" s="2835"/>
      <c r="AS42" s="2836"/>
      <c r="AT42" s="2828">
        <f t="shared" ref="AT42" si="0">+AE42/AE$56*100</f>
        <v>0</v>
      </c>
      <c r="AU42" s="2829"/>
      <c r="AV42" s="2829"/>
      <c r="AW42" s="2829"/>
      <c r="AX42" s="2830"/>
      <c r="AY42" s="2834">
        <v>0</v>
      </c>
      <c r="AZ42" s="2835"/>
      <c r="BA42" s="2835"/>
      <c r="BB42" s="2835"/>
      <c r="BC42" s="2836"/>
      <c r="BD42" s="2834">
        <v>0</v>
      </c>
      <c r="BE42" s="2835"/>
      <c r="BF42" s="2835"/>
      <c r="BG42" s="2835"/>
      <c r="BH42" s="2836"/>
      <c r="BI42" s="2864">
        <f>+BD42-AY42</f>
        <v>0</v>
      </c>
      <c r="BJ42" s="2865"/>
      <c r="BK42" s="2865"/>
      <c r="BL42" s="2865"/>
      <c r="BM42" s="2866"/>
      <c r="BN42" s="2885">
        <f t="shared" ref="BN42" si="1">IF(Z42="","",ROUND($AJ42*AY42/100,1))</f>
        <v>0</v>
      </c>
      <c r="BO42" s="2886"/>
      <c r="BP42" s="2886"/>
      <c r="BQ42" s="2886"/>
      <c r="BR42" s="2887"/>
      <c r="BS42" s="2828">
        <f>IF(AE42="","",ROUND($AJ42*BD42/100,1))</f>
        <v>0</v>
      </c>
      <c r="BT42" s="2829"/>
      <c r="BU42" s="2829"/>
      <c r="BV42" s="2829"/>
      <c r="BW42" s="2830"/>
      <c r="BX42" s="2828">
        <f>IF(AND(BN42="",BS42=""),"",IF(AND(BN42&lt;&gt;"",BS42=""),BN42,IF(AND(BN42="",BS42&lt;&gt;""),BS42,BS42-BN42)))</f>
        <v>0</v>
      </c>
      <c r="BY42" s="2829"/>
      <c r="BZ42" s="2829"/>
      <c r="CA42" s="2829"/>
      <c r="CB42" s="2830"/>
      <c r="CC42" s="2828">
        <f t="shared" ref="CC42" si="2">+AJ42</f>
        <v>-2.2999999999999998</v>
      </c>
      <c r="CD42" s="2829"/>
      <c r="CE42" s="2829"/>
      <c r="CF42" s="2829"/>
      <c r="CG42" s="2829"/>
      <c r="CH42" s="2829"/>
      <c r="CI42" s="2830"/>
      <c r="CJ42" s="2876" t="str">
        <f>IF(BI42=0,"",ROUND(AE42*BI42/1000*10,1))</f>
        <v/>
      </c>
      <c r="CK42" s="2877"/>
      <c r="CL42" s="2877"/>
      <c r="CM42" s="2877"/>
      <c r="CN42" s="2877"/>
      <c r="CO42" s="2877"/>
      <c r="CP42" s="2878"/>
      <c r="CQ42" s="2787"/>
      <c r="CR42" s="2787"/>
      <c r="CS42" s="2787"/>
      <c r="CT42" s="2787"/>
      <c r="CU42" s="2787"/>
      <c r="CV42" s="2787"/>
      <c r="CW42" s="2787"/>
      <c r="CX42" s="2787"/>
      <c r="CY42" s="2787"/>
      <c r="CZ42" s="2787"/>
      <c r="DA42" s="3253"/>
    </row>
    <row r="43" spans="4:109" ht="11.25">
      <c r="D43" s="2590"/>
      <c r="E43" s="2591"/>
      <c r="F43" s="2591"/>
      <c r="G43" s="2589"/>
      <c r="H43" s="702"/>
      <c r="I43" s="2796"/>
      <c r="J43" s="2796"/>
      <c r="K43" s="2796"/>
      <c r="L43" s="2796"/>
      <c r="M43" s="2796"/>
      <c r="N43" s="2796"/>
      <c r="O43" s="2796"/>
      <c r="P43" s="2796"/>
      <c r="Q43" s="704"/>
      <c r="R43" s="2825"/>
      <c r="S43" s="2826"/>
      <c r="T43" s="2826"/>
      <c r="U43" s="2826"/>
      <c r="V43" s="2826"/>
      <c r="W43" s="2826"/>
      <c r="X43" s="2826"/>
      <c r="Y43" s="2827"/>
      <c r="Z43" s="2831"/>
      <c r="AA43" s="2832"/>
      <c r="AB43" s="2832"/>
      <c r="AC43" s="2832"/>
      <c r="AD43" s="2833"/>
      <c r="AE43" s="2831"/>
      <c r="AF43" s="2832"/>
      <c r="AG43" s="2832"/>
      <c r="AH43" s="2832"/>
      <c r="AI43" s="2833"/>
      <c r="AJ43" s="2831"/>
      <c r="AK43" s="2832"/>
      <c r="AL43" s="2832"/>
      <c r="AM43" s="2832"/>
      <c r="AN43" s="2833"/>
      <c r="AO43" s="2837"/>
      <c r="AP43" s="2838"/>
      <c r="AQ43" s="2838"/>
      <c r="AR43" s="2838"/>
      <c r="AS43" s="2839"/>
      <c r="AT43" s="2831"/>
      <c r="AU43" s="2832"/>
      <c r="AV43" s="2832"/>
      <c r="AW43" s="2832"/>
      <c r="AX43" s="2833"/>
      <c r="AY43" s="2837"/>
      <c r="AZ43" s="2838"/>
      <c r="BA43" s="2838"/>
      <c r="BB43" s="2838"/>
      <c r="BC43" s="2839"/>
      <c r="BD43" s="2837"/>
      <c r="BE43" s="2838"/>
      <c r="BF43" s="2838"/>
      <c r="BG43" s="2838"/>
      <c r="BH43" s="2839"/>
      <c r="BI43" s="2867"/>
      <c r="BJ43" s="2868"/>
      <c r="BK43" s="2868"/>
      <c r="BL43" s="2868"/>
      <c r="BM43" s="2869"/>
      <c r="BN43" s="2873"/>
      <c r="BO43" s="2874"/>
      <c r="BP43" s="2874"/>
      <c r="BQ43" s="2874"/>
      <c r="BR43" s="2875"/>
      <c r="BS43" s="2831"/>
      <c r="BT43" s="2832"/>
      <c r="BU43" s="2832"/>
      <c r="BV43" s="2832"/>
      <c r="BW43" s="2833"/>
      <c r="BX43" s="2831"/>
      <c r="BY43" s="2832"/>
      <c r="BZ43" s="2832"/>
      <c r="CA43" s="2832"/>
      <c r="CB43" s="2833"/>
      <c r="CC43" s="2831"/>
      <c r="CD43" s="2832"/>
      <c r="CE43" s="2832"/>
      <c r="CF43" s="2832"/>
      <c r="CG43" s="2832"/>
      <c r="CH43" s="2832"/>
      <c r="CI43" s="2833"/>
      <c r="CJ43" s="2843"/>
      <c r="CK43" s="2844"/>
      <c r="CL43" s="2844"/>
      <c r="CM43" s="2844"/>
      <c r="CN43" s="2844"/>
      <c r="CO43" s="2844"/>
      <c r="CP43" s="2845"/>
      <c r="CQ43" s="3246"/>
      <c r="CR43" s="2979"/>
      <c r="CS43" s="2979"/>
      <c r="CT43" s="2979"/>
      <c r="CU43" s="2979"/>
      <c r="CV43" s="2979"/>
      <c r="CW43" s="2979"/>
      <c r="CX43" s="2979"/>
      <c r="CY43" s="2979"/>
      <c r="CZ43" s="2979"/>
      <c r="DA43" s="2980"/>
    </row>
    <row r="44" spans="4:109" ht="11.25">
      <c r="D44" s="2590"/>
      <c r="E44" s="2591"/>
      <c r="F44" s="2591"/>
      <c r="G44" s="2589"/>
      <c r="H44" s="700"/>
      <c r="I44" s="2787" t="s">
        <v>1759</v>
      </c>
      <c r="J44" s="2787"/>
      <c r="K44" s="2787"/>
      <c r="L44" s="2787"/>
      <c r="M44" s="2787"/>
      <c r="N44" s="2787"/>
      <c r="O44" s="2787"/>
      <c r="P44" s="2787"/>
      <c r="Q44" s="695"/>
      <c r="R44" s="3261" t="s">
        <v>1720</v>
      </c>
      <c r="S44" s="3262"/>
      <c r="T44" s="3262"/>
      <c r="U44" s="3262"/>
      <c r="V44" s="3262"/>
      <c r="W44" s="3262"/>
      <c r="X44" s="3262"/>
      <c r="Y44" s="3263"/>
      <c r="Z44" s="2855">
        <v>0</v>
      </c>
      <c r="AA44" s="2856"/>
      <c r="AB44" s="2856"/>
      <c r="AC44" s="2856"/>
      <c r="AD44" s="2857"/>
      <c r="AE44" s="2855">
        <v>3.8</v>
      </c>
      <c r="AF44" s="2856"/>
      <c r="AG44" s="2856"/>
      <c r="AH44" s="2856"/>
      <c r="AI44" s="2857"/>
      <c r="AJ44" s="2855">
        <f>AE44-Z44</f>
        <v>3.8</v>
      </c>
      <c r="AK44" s="2856"/>
      <c r="AL44" s="2856"/>
      <c r="AM44" s="2856"/>
      <c r="AN44" s="2857"/>
      <c r="AO44" s="2852">
        <v>0</v>
      </c>
      <c r="AP44" s="2853"/>
      <c r="AQ44" s="2853"/>
      <c r="AR44" s="2853"/>
      <c r="AS44" s="2854"/>
      <c r="AT44" s="2855">
        <f>+AE44/AE$56*100</f>
        <v>86.36363636363636</v>
      </c>
      <c r="AU44" s="2856"/>
      <c r="AV44" s="2856"/>
      <c r="AW44" s="2856"/>
      <c r="AX44" s="2857"/>
      <c r="AY44" s="2852">
        <v>0</v>
      </c>
      <c r="AZ44" s="2853"/>
      <c r="BA44" s="2853"/>
      <c r="BB44" s="2853"/>
      <c r="BC44" s="2854"/>
      <c r="BD44" s="2852">
        <v>3500</v>
      </c>
      <c r="BE44" s="2853"/>
      <c r="BF44" s="2853"/>
      <c r="BG44" s="2853"/>
      <c r="BH44" s="2854"/>
      <c r="BI44" s="2864">
        <f>+BD44-AY44</f>
        <v>3500</v>
      </c>
      <c r="BJ44" s="2865"/>
      <c r="BK44" s="2865"/>
      <c r="BL44" s="2865"/>
      <c r="BM44" s="2866"/>
      <c r="BN44" s="2870">
        <f t="shared" ref="BN44" si="3">IF(Z44="","",ROUND($AJ44*AY44/100,1))</f>
        <v>0</v>
      </c>
      <c r="BO44" s="2871"/>
      <c r="BP44" s="2871"/>
      <c r="BQ44" s="2871"/>
      <c r="BR44" s="2872"/>
      <c r="BS44" s="2855">
        <f>IF(AE44="","",ROUND($AJ44*BD44/100,1))</f>
        <v>133</v>
      </c>
      <c r="BT44" s="2856"/>
      <c r="BU44" s="2856"/>
      <c r="BV44" s="2856"/>
      <c r="BW44" s="2857"/>
      <c r="BX44" s="2855">
        <f>IF(AND(BN44="",BS44=""),"",IF(AND(BN44&lt;&gt;"",BS44=""),BN44,IF(AND(BN44="",BS44&lt;&gt;""),BS44,BS44-BN44)))</f>
        <v>133</v>
      </c>
      <c r="BY44" s="2856"/>
      <c r="BZ44" s="2856"/>
      <c r="CA44" s="2856"/>
      <c r="CB44" s="2857"/>
      <c r="CC44" s="2828">
        <f t="shared" ref="CC44" si="4">+AJ44</f>
        <v>3.8</v>
      </c>
      <c r="CD44" s="2829"/>
      <c r="CE44" s="2829"/>
      <c r="CF44" s="2829"/>
      <c r="CG44" s="2829"/>
      <c r="CH44" s="2829"/>
      <c r="CI44" s="2830"/>
      <c r="CJ44" s="2876">
        <f>IF(BI44=0,"",ROUND(AE44*BI44/1000*10,1))</f>
        <v>133</v>
      </c>
      <c r="CK44" s="2877"/>
      <c r="CL44" s="2877"/>
      <c r="CM44" s="2877"/>
      <c r="CN44" s="2877"/>
      <c r="CO44" s="2877"/>
      <c r="CP44" s="2878"/>
      <c r="CQ44" s="3244"/>
      <c r="CR44" s="3244"/>
      <c r="CS44" s="3244"/>
      <c r="CT44" s="3244"/>
      <c r="CU44" s="3244"/>
      <c r="CV44" s="3244"/>
      <c r="CW44" s="3244"/>
      <c r="CX44" s="3244"/>
      <c r="CY44" s="3244"/>
      <c r="CZ44" s="3244"/>
      <c r="DA44" s="3245"/>
    </row>
    <row r="45" spans="4:109" ht="11.25">
      <c r="D45" s="2590"/>
      <c r="E45" s="2591"/>
      <c r="F45" s="2591"/>
      <c r="G45" s="2589"/>
      <c r="H45" s="700"/>
      <c r="I45" s="2796"/>
      <c r="J45" s="2796"/>
      <c r="K45" s="2796"/>
      <c r="L45" s="2796"/>
      <c r="M45" s="2796"/>
      <c r="N45" s="2796"/>
      <c r="O45" s="2796"/>
      <c r="P45" s="2796"/>
      <c r="Q45" s="695"/>
      <c r="R45" s="2825"/>
      <c r="S45" s="2826"/>
      <c r="T45" s="2826"/>
      <c r="U45" s="2826"/>
      <c r="V45" s="2826"/>
      <c r="W45" s="2826"/>
      <c r="X45" s="2826"/>
      <c r="Y45" s="2827"/>
      <c r="Z45" s="2831"/>
      <c r="AA45" s="2832"/>
      <c r="AB45" s="2832"/>
      <c r="AC45" s="2832"/>
      <c r="AD45" s="2833"/>
      <c r="AE45" s="2831"/>
      <c r="AF45" s="2832"/>
      <c r="AG45" s="2832"/>
      <c r="AH45" s="2832"/>
      <c r="AI45" s="2833"/>
      <c r="AJ45" s="2831"/>
      <c r="AK45" s="2832"/>
      <c r="AL45" s="2832"/>
      <c r="AM45" s="2832"/>
      <c r="AN45" s="2833"/>
      <c r="AO45" s="2837"/>
      <c r="AP45" s="2838"/>
      <c r="AQ45" s="2838"/>
      <c r="AR45" s="2838"/>
      <c r="AS45" s="2839"/>
      <c r="AT45" s="2831"/>
      <c r="AU45" s="2832"/>
      <c r="AV45" s="2832"/>
      <c r="AW45" s="2832"/>
      <c r="AX45" s="2833"/>
      <c r="AY45" s="2837"/>
      <c r="AZ45" s="2838"/>
      <c r="BA45" s="2838"/>
      <c r="BB45" s="2838"/>
      <c r="BC45" s="2839"/>
      <c r="BD45" s="2837"/>
      <c r="BE45" s="2838"/>
      <c r="BF45" s="2838"/>
      <c r="BG45" s="2838"/>
      <c r="BH45" s="2839"/>
      <c r="BI45" s="2867"/>
      <c r="BJ45" s="2868"/>
      <c r="BK45" s="2868"/>
      <c r="BL45" s="2868"/>
      <c r="BM45" s="2869"/>
      <c r="BN45" s="2873"/>
      <c r="BO45" s="2874"/>
      <c r="BP45" s="2874"/>
      <c r="BQ45" s="2874"/>
      <c r="BR45" s="2875"/>
      <c r="BS45" s="2831"/>
      <c r="BT45" s="2832"/>
      <c r="BU45" s="2832"/>
      <c r="BV45" s="2832"/>
      <c r="BW45" s="2833"/>
      <c r="BX45" s="2831"/>
      <c r="BY45" s="2832"/>
      <c r="BZ45" s="2832"/>
      <c r="CA45" s="2832"/>
      <c r="CB45" s="2833"/>
      <c r="CC45" s="2831"/>
      <c r="CD45" s="2832"/>
      <c r="CE45" s="2832"/>
      <c r="CF45" s="2832"/>
      <c r="CG45" s="2832"/>
      <c r="CH45" s="2832"/>
      <c r="CI45" s="2833"/>
      <c r="CJ45" s="2843"/>
      <c r="CK45" s="2844"/>
      <c r="CL45" s="2844"/>
      <c r="CM45" s="2844"/>
      <c r="CN45" s="2844"/>
      <c r="CO45" s="2844"/>
      <c r="CP45" s="2845"/>
      <c r="CQ45" s="3246"/>
      <c r="CR45" s="2979"/>
      <c r="CS45" s="2979"/>
      <c r="CT45" s="2979"/>
      <c r="CU45" s="2979"/>
      <c r="CV45" s="2979"/>
      <c r="CW45" s="2979"/>
      <c r="CX45" s="2979"/>
      <c r="CY45" s="2979"/>
      <c r="CZ45" s="2979"/>
      <c r="DA45" s="2980"/>
    </row>
    <row r="46" spans="4:109" ht="11.25">
      <c r="D46" s="2590"/>
      <c r="E46" s="2591"/>
      <c r="F46" s="2591"/>
      <c r="G46" s="2589"/>
      <c r="H46" s="700"/>
      <c r="I46" s="2787" t="s">
        <v>1757</v>
      </c>
      <c r="J46" s="2787"/>
      <c r="K46" s="2787"/>
      <c r="L46" s="2787"/>
      <c r="M46" s="2787"/>
      <c r="N46" s="2787"/>
      <c r="O46" s="2787"/>
      <c r="P46" s="2787"/>
      <c r="Q46" s="695"/>
      <c r="R46" s="2822" t="s">
        <v>1721</v>
      </c>
      <c r="S46" s="2823"/>
      <c r="T46" s="2823"/>
      <c r="U46" s="2823"/>
      <c r="V46" s="2823"/>
      <c r="W46" s="2823"/>
      <c r="X46" s="2823"/>
      <c r="Y46" s="2824"/>
      <c r="Z46" s="2828">
        <v>0.1</v>
      </c>
      <c r="AA46" s="2829"/>
      <c r="AB46" s="2829"/>
      <c r="AC46" s="2829"/>
      <c r="AD46" s="2830"/>
      <c r="AE46" s="2828">
        <v>0.1</v>
      </c>
      <c r="AF46" s="2829"/>
      <c r="AG46" s="2829"/>
      <c r="AH46" s="2829"/>
      <c r="AI46" s="2830"/>
      <c r="AJ46" s="2828">
        <f>AE46-Z46</f>
        <v>0</v>
      </c>
      <c r="AK46" s="2829"/>
      <c r="AL46" s="2829"/>
      <c r="AM46" s="2829"/>
      <c r="AN46" s="2830"/>
      <c r="AO46" s="2834">
        <v>100</v>
      </c>
      <c r="AP46" s="2835"/>
      <c r="AQ46" s="2835"/>
      <c r="AR46" s="2835"/>
      <c r="AS46" s="2836"/>
      <c r="AT46" s="2828">
        <f t="shared" ref="AT46" si="5">+AE46/AE$56*100</f>
        <v>2.2727272727272729</v>
      </c>
      <c r="AU46" s="2829"/>
      <c r="AV46" s="2829"/>
      <c r="AW46" s="2829"/>
      <c r="AX46" s="2830"/>
      <c r="AY46" s="2834">
        <v>5549</v>
      </c>
      <c r="AZ46" s="2835"/>
      <c r="BA46" s="2835"/>
      <c r="BB46" s="2835"/>
      <c r="BC46" s="2836"/>
      <c r="BD46" s="2834">
        <v>5549</v>
      </c>
      <c r="BE46" s="2835"/>
      <c r="BF46" s="2835"/>
      <c r="BG46" s="2835"/>
      <c r="BH46" s="2836"/>
      <c r="BI46" s="2879">
        <f>+BD46-AY46</f>
        <v>0</v>
      </c>
      <c r="BJ46" s="2880"/>
      <c r="BK46" s="2880"/>
      <c r="BL46" s="2880"/>
      <c r="BM46" s="2881"/>
      <c r="BN46" s="2885">
        <f t="shared" ref="BN46" si="6">IF(Z46="","",ROUND($AJ46*AY46/100,1))</f>
        <v>0</v>
      </c>
      <c r="BO46" s="2886"/>
      <c r="BP46" s="2886"/>
      <c r="BQ46" s="2886"/>
      <c r="BR46" s="2887"/>
      <c r="BS46" s="2828">
        <f>IF(AE46="","",ROUND($AJ46*BD46/100,1))</f>
        <v>0</v>
      </c>
      <c r="BT46" s="2829"/>
      <c r="BU46" s="2829"/>
      <c r="BV46" s="2829"/>
      <c r="BW46" s="2830"/>
      <c r="BX46" s="2828">
        <f>IF(AND(BN46="",BS46=""),"",IF(AND(BN46&lt;&gt;"",BS46=""),BN46,IF(AND(BN46="",BS46&lt;&gt;""),BS46,BS46-BN46)))</f>
        <v>0</v>
      </c>
      <c r="BY46" s="2829"/>
      <c r="BZ46" s="2829"/>
      <c r="CA46" s="2829"/>
      <c r="CB46" s="2830"/>
      <c r="CC46" s="2828">
        <f t="shared" ref="CC46" si="7">+AJ46</f>
        <v>0</v>
      </c>
      <c r="CD46" s="2829"/>
      <c r="CE46" s="2829"/>
      <c r="CF46" s="2829"/>
      <c r="CG46" s="2829"/>
      <c r="CH46" s="2829"/>
      <c r="CI46" s="2830"/>
      <c r="CJ46" s="2840" t="str">
        <f>IF(BI46=0,"",ROUND(AE46*BI46/1000*10,1))</f>
        <v/>
      </c>
      <c r="CK46" s="2841"/>
      <c r="CL46" s="2841"/>
      <c r="CM46" s="2841"/>
      <c r="CN46" s="2841"/>
      <c r="CO46" s="2841"/>
      <c r="CP46" s="2842"/>
      <c r="CQ46" s="3244"/>
      <c r="CR46" s="3244"/>
      <c r="CS46" s="3244"/>
      <c r="CT46" s="3244"/>
      <c r="CU46" s="3244"/>
      <c r="CV46" s="3244"/>
      <c r="CW46" s="3244"/>
      <c r="CX46" s="3244"/>
      <c r="CY46" s="3244"/>
      <c r="CZ46" s="3244"/>
      <c r="DA46" s="3245"/>
    </row>
    <row r="47" spans="4:109" ht="11.25">
      <c r="D47" s="2590"/>
      <c r="E47" s="2591"/>
      <c r="F47" s="2591"/>
      <c r="G47" s="2589"/>
      <c r="H47" s="700"/>
      <c r="I47" s="2796"/>
      <c r="J47" s="2796"/>
      <c r="K47" s="2796"/>
      <c r="L47" s="2796"/>
      <c r="M47" s="2796"/>
      <c r="N47" s="2796"/>
      <c r="O47" s="2796"/>
      <c r="P47" s="2796"/>
      <c r="Q47" s="695"/>
      <c r="R47" s="2825"/>
      <c r="S47" s="2826"/>
      <c r="T47" s="2826"/>
      <c r="U47" s="2826"/>
      <c r="V47" s="2826"/>
      <c r="W47" s="2826"/>
      <c r="X47" s="2826"/>
      <c r="Y47" s="2827"/>
      <c r="Z47" s="2831"/>
      <c r="AA47" s="2832"/>
      <c r="AB47" s="2832"/>
      <c r="AC47" s="2832"/>
      <c r="AD47" s="2833"/>
      <c r="AE47" s="2831"/>
      <c r="AF47" s="2832"/>
      <c r="AG47" s="2832"/>
      <c r="AH47" s="2832"/>
      <c r="AI47" s="2833"/>
      <c r="AJ47" s="2831"/>
      <c r="AK47" s="2832"/>
      <c r="AL47" s="2832"/>
      <c r="AM47" s="2832"/>
      <c r="AN47" s="2833"/>
      <c r="AO47" s="2837"/>
      <c r="AP47" s="2838"/>
      <c r="AQ47" s="2838"/>
      <c r="AR47" s="2838"/>
      <c r="AS47" s="2839"/>
      <c r="AT47" s="2831"/>
      <c r="AU47" s="2832"/>
      <c r="AV47" s="2832"/>
      <c r="AW47" s="2832"/>
      <c r="AX47" s="2833"/>
      <c r="AY47" s="2837"/>
      <c r="AZ47" s="2838"/>
      <c r="BA47" s="2838"/>
      <c r="BB47" s="2838"/>
      <c r="BC47" s="2839"/>
      <c r="BD47" s="2837"/>
      <c r="BE47" s="2838"/>
      <c r="BF47" s="2838"/>
      <c r="BG47" s="2838"/>
      <c r="BH47" s="2839"/>
      <c r="BI47" s="2882"/>
      <c r="BJ47" s="2883"/>
      <c r="BK47" s="2883"/>
      <c r="BL47" s="2883"/>
      <c r="BM47" s="2884"/>
      <c r="BN47" s="2873"/>
      <c r="BO47" s="2874"/>
      <c r="BP47" s="2874"/>
      <c r="BQ47" s="2874"/>
      <c r="BR47" s="2875"/>
      <c r="BS47" s="2831"/>
      <c r="BT47" s="2832"/>
      <c r="BU47" s="2832"/>
      <c r="BV47" s="2832"/>
      <c r="BW47" s="2833"/>
      <c r="BX47" s="2831"/>
      <c r="BY47" s="2832"/>
      <c r="BZ47" s="2832"/>
      <c r="CA47" s="2832"/>
      <c r="CB47" s="2833"/>
      <c r="CC47" s="2831"/>
      <c r="CD47" s="2832"/>
      <c r="CE47" s="2832"/>
      <c r="CF47" s="2832"/>
      <c r="CG47" s="2832"/>
      <c r="CH47" s="2832"/>
      <c r="CI47" s="2833"/>
      <c r="CJ47" s="2843"/>
      <c r="CK47" s="2844"/>
      <c r="CL47" s="2844"/>
      <c r="CM47" s="2844"/>
      <c r="CN47" s="2844"/>
      <c r="CO47" s="2844"/>
      <c r="CP47" s="2845"/>
      <c r="CQ47" s="3246"/>
      <c r="CR47" s="2979"/>
      <c r="CS47" s="2979"/>
      <c r="CT47" s="2979"/>
      <c r="CU47" s="2979"/>
      <c r="CV47" s="2979"/>
      <c r="CW47" s="2979"/>
      <c r="CX47" s="2979"/>
      <c r="CY47" s="2979"/>
      <c r="CZ47" s="2979"/>
      <c r="DA47" s="2980"/>
    </row>
    <row r="48" spans="4:109" ht="11.25">
      <c r="D48" s="2590"/>
      <c r="E48" s="2591"/>
      <c r="F48" s="2591"/>
      <c r="G48" s="2589"/>
      <c r="H48" s="701"/>
      <c r="I48" s="2787" t="s">
        <v>1757</v>
      </c>
      <c r="J48" s="2787"/>
      <c r="K48" s="2787"/>
      <c r="L48" s="2787"/>
      <c r="M48" s="2787"/>
      <c r="N48" s="2787"/>
      <c r="O48" s="2787"/>
      <c r="P48" s="2787"/>
      <c r="Q48" s="703"/>
      <c r="R48" s="2822" t="s">
        <v>1722</v>
      </c>
      <c r="S48" s="2823"/>
      <c r="T48" s="2823"/>
      <c r="U48" s="2823"/>
      <c r="V48" s="2823"/>
      <c r="W48" s="2823"/>
      <c r="X48" s="2823"/>
      <c r="Y48" s="2824"/>
      <c r="Z48" s="2828">
        <v>0</v>
      </c>
      <c r="AA48" s="2829"/>
      <c r="AB48" s="2829"/>
      <c r="AC48" s="2829"/>
      <c r="AD48" s="2830"/>
      <c r="AE48" s="2828">
        <v>0.5</v>
      </c>
      <c r="AF48" s="2829"/>
      <c r="AG48" s="2829"/>
      <c r="AH48" s="2829"/>
      <c r="AI48" s="2830"/>
      <c r="AJ48" s="2828">
        <f>AE48-Z48</f>
        <v>0.5</v>
      </c>
      <c r="AK48" s="2829"/>
      <c r="AL48" s="2829"/>
      <c r="AM48" s="2829"/>
      <c r="AN48" s="2830"/>
      <c r="AO48" s="2834">
        <v>0</v>
      </c>
      <c r="AP48" s="2835"/>
      <c r="AQ48" s="2835"/>
      <c r="AR48" s="2835"/>
      <c r="AS48" s="2836"/>
      <c r="AT48" s="2828">
        <f t="shared" ref="AT48" si="8">+AE48/AE$56*100</f>
        <v>11.363636363636363</v>
      </c>
      <c r="AU48" s="2829"/>
      <c r="AV48" s="2829"/>
      <c r="AW48" s="2829"/>
      <c r="AX48" s="2830"/>
      <c r="AY48" s="2834">
        <v>0</v>
      </c>
      <c r="AZ48" s="2835"/>
      <c r="BA48" s="2835"/>
      <c r="BB48" s="2835"/>
      <c r="BC48" s="2836"/>
      <c r="BD48" s="2834">
        <v>3581</v>
      </c>
      <c r="BE48" s="2835"/>
      <c r="BF48" s="2835"/>
      <c r="BG48" s="2835"/>
      <c r="BH48" s="2836"/>
      <c r="BI48" s="2864">
        <f>+BD48-AY48</f>
        <v>3581</v>
      </c>
      <c r="BJ48" s="2865"/>
      <c r="BK48" s="2865"/>
      <c r="BL48" s="2865"/>
      <c r="BM48" s="2866"/>
      <c r="BN48" s="2828">
        <f>IF(Z48="","",ROUND($AJ48*AY48/100,1))</f>
        <v>0</v>
      </c>
      <c r="BO48" s="2829"/>
      <c r="BP48" s="2829"/>
      <c r="BQ48" s="2829"/>
      <c r="BR48" s="2830"/>
      <c r="BS48" s="2828">
        <f>IF(AE48="","",ROUND($AJ48*BD48/100,1))</f>
        <v>17.899999999999999</v>
      </c>
      <c r="BT48" s="2829"/>
      <c r="BU48" s="2829"/>
      <c r="BV48" s="2829"/>
      <c r="BW48" s="2830"/>
      <c r="BX48" s="2828">
        <f>IF(AND(BN48="",BS48=""),"",IF(AND(BN48&lt;&gt;"",BS48=""),BN48,IF(AND(BN48="",BS48&lt;&gt;""),BS48,BS48-BN48)))</f>
        <v>17.899999999999999</v>
      </c>
      <c r="BY48" s="2829"/>
      <c r="BZ48" s="2829"/>
      <c r="CA48" s="2829"/>
      <c r="CB48" s="2830"/>
      <c r="CC48" s="2828">
        <f t="shared" ref="CC48" si="9">+AJ48</f>
        <v>0.5</v>
      </c>
      <c r="CD48" s="2829"/>
      <c r="CE48" s="2829"/>
      <c r="CF48" s="2829"/>
      <c r="CG48" s="2829"/>
      <c r="CH48" s="2829"/>
      <c r="CI48" s="2830"/>
      <c r="CJ48" s="2840">
        <f>IF(BI48=0,"",ROUND(AE48*BI48/1000*10,1))</f>
        <v>17.899999999999999</v>
      </c>
      <c r="CK48" s="2841"/>
      <c r="CL48" s="2841"/>
      <c r="CM48" s="2841"/>
      <c r="CN48" s="2841"/>
      <c r="CO48" s="2841"/>
      <c r="CP48" s="2842"/>
      <c r="CQ48" s="3244"/>
      <c r="CR48" s="3244"/>
      <c r="CS48" s="3244"/>
      <c r="CT48" s="3244"/>
      <c r="CU48" s="3244"/>
      <c r="CV48" s="3244"/>
      <c r="CW48" s="3244"/>
      <c r="CX48" s="3244"/>
      <c r="CY48" s="3244"/>
      <c r="CZ48" s="3244"/>
      <c r="DA48" s="3245"/>
    </row>
    <row r="49" spans="4:105" ht="11.25">
      <c r="D49" s="2590"/>
      <c r="E49" s="2591"/>
      <c r="F49" s="2591"/>
      <c r="G49" s="2589"/>
      <c r="H49" s="702"/>
      <c r="I49" s="2796"/>
      <c r="J49" s="2796"/>
      <c r="K49" s="2796"/>
      <c r="L49" s="2796"/>
      <c r="M49" s="2796"/>
      <c r="N49" s="2796"/>
      <c r="O49" s="2796"/>
      <c r="P49" s="2796"/>
      <c r="Q49" s="704"/>
      <c r="R49" s="2825"/>
      <c r="S49" s="2826"/>
      <c r="T49" s="2826"/>
      <c r="U49" s="2826"/>
      <c r="V49" s="2826"/>
      <c r="W49" s="2826"/>
      <c r="X49" s="2826"/>
      <c r="Y49" s="2827"/>
      <c r="Z49" s="2831"/>
      <c r="AA49" s="2832"/>
      <c r="AB49" s="2832"/>
      <c r="AC49" s="2832"/>
      <c r="AD49" s="2833"/>
      <c r="AE49" s="2831"/>
      <c r="AF49" s="2832"/>
      <c r="AG49" s="2832"/>
      <c r="AH49" s="2832"/>
      <c r="AI49" s="2833"/>
      <c r="AJ49" s="2831"/>
      <c r="AK49" s="2832"/>
      <c r="AL49" s="2832"/>
      <c r="AM49" s="2832"/>
      <c r="AN49" s="2833"/>
      <c r="AO49" s="2837"/>
      <c r="AP49" s="2838"/>
      <c r="AQ49" s="2838"/>
      <c r="AR49" s="2838"/>
      <c r="AS49" s="2839"/>
      <c r="AT49" s="2831"/>
      <c r="AU49" s="2832"/>
      <c r="AV49" s="2832"/>
      <c r="AW49" s="2832"/>
      <c r="AX49" s="2833"/>
      <c r="AY49" s="2837"/>
      <c r="AZ49" s="2838"/>
      <c r="BA49" s="2838"/>
      <c r="BB49" s="2838"/>
      <c r="BC49" s="2839"/>
      <c r="BD49" s="2837"/>
      <c r="BE49" s="2838"/>
      <c r="BF49" s="2838"/>
      <c r="BG49" s="2838"/>
      <c r="BH49" s="2839"/>
      <c r="BI49" s="2867"/>
      <c r="BJ49" s="2868"/>
      <c r="BK49" s="2868"/>
      <c r="BL49" s="2868"/>
      <c r="BM49" s="2869"/>
      <c r="BN49" s="2831"/>
      <c r="BO49" s="2832"/>
      <c r="BP49" s="2832"/>
      <c r="BQ49" s="2832"/>
      <c r="BR49" s="2833"/>
      <c r="BS49" s="2831"/>
      <c r="BT49" s="2832"/>
      <c r="BU49" s="2832"/>
      <c r="BV49" s="2832"/>
      <c r="BW49" s="2833"/>
      <c r="BX49" s="2831"/>
      <c r="BY49" s="2832"/>
      <c r="BZ49" s="2832"/>
      <c r="CA49" s="2832"/>
      <c r="CB49" s="2833"/>
      <c r="CC49" s="2831"/>
      <c r="CD49" s="2832"/>
      <c r="CE49" s="2832"/>
      <c r="CF49" s="2832"/>
      <c r="CG49" s="2832"/>
      <c r="CH49" s="2832"/>
      <c r="CI49" s="2833"/>
      <c r="CJ49" s="2843"/>
      <c r="CK49" s="2844"/>
      <c r="CL49" s="2844"/>
      <c r="CM49" s="2844"/>
      <c r="CN49" s="2844"/>
      <c r="CO49" s="2844"/>
      <c r="CP49" s="2845"/>
      <c r="CQ49" s="3246"/>
      <c r="CR49" s="2979"/>
      <c r="CS49" s="2979"/>
      <c r="CT49" s="2979"/>
      <c r="CU49" s="2979"/>
      <c r="CV49" s="2979"/>
      <c r="CW49" s="2979"/>
      <c r="CX49" s="2979"/>
      <c r="CY49" s="2979"/>
      <c r="CZ49" s="2979"/>
      <c r="DA49" s="2980"/>
    </row>
    <row r="50" spans="4:105" ht="11.25">
      <c r="D50" s="2590"/>
      <c r="E50" s="2591"/>
      <c r="F50" s="2591"/>
      <c r="G50" s="2589"/>
      <c r="H50" s="701"/>
      <c r="I50" s="2787"/>
      <c r="J50" s="2787"/>
      <c r="K50" s="2787"/>
      <c r="L50" s="2787"/>
      <c r="M50" s="2787"/>
      <c r="N50" s="2787"/>
      <c r="O50" s="2787"/>
      <c r="P50" s="2787"/>
      <c r="Q50" s="703"/>
      <c r="R50" s="2822"/>
      <c r="S50" s="2823"/>
      <c r="T50" s="2823"/>
      <c r="U50" s="2823"/>
      <c r="V50" s="2823"/>
      <c r="W50" s="2823"/>
      <c r="X50" s="2823"/>
      <c r="Y50" s="2824"/>
      <c r="Z50" s="2828"/>
      <c r="AA50" s="2829"/>
      <c r="AB50" s="2829"/>
      <c r="AC50" s="2829"/>
      <c r="AD50" s="2830"/>
      <c r="AE50" s="2828"/>
      <c r="AF50" s="2829"/>
      <c r="AG50" s="2829"/>
      <c r="AH50" s="2829"/>
      <c r="AI50" s="2830"/>
      <c r="AJ50" s="2828"/>
      <c r="AK50" s="2829"/>
      <c r="AL50" s="2829"/>
      <c r="AM50" s="2829"/>
      <c r="AN50" s="2830"/>
      <c r="AO50" s="2834"/>
      <c r="AP50" s="2835"/>
      <c r="AQ50" s="2835"/>
      <c r="AR50" s="2835"/>
      <c r="AS50" s="2836"/>
      <c r="AT50" s="2834"/>
      <c r="AU50" s="2835"/>
      <c r="AV50" s="2835"/>
      <c r="AW50" s="2835"/>
      <c r="AX50" s="2836"/>
      <c r="AY50" s="3255"/>
      <c r="AZ50" s="3256"/>
      <c r="BA50" s="3256"/>
      <c r="BB50" s="3256"/>
      <c r="BC50" s="3257"/>
      <c r="BD50" s="3255"/>
      <c r="BE50" s="3256"/>
      <c r="BF50" s="3256"/>
      <c r="BG50" s="3256"/>
      <c r="BH50" s="3257"/>
      <c r="BI50" s="2864"/>
      <c r="BJ50" s="2865"/>
      <c r="BK50" s="2865"/>
      <c r="BL50" s="2865"/>
      <c r="BM50" s="2866"/>
      <c r="BN50" s="2828"/>
      <c r="BO50" s="2829"/>
      <c r="BP50" s="2829"/>
      <c r="BQ50" s="2829"/>
      <c r="BR50" s="2830"/>
      <c r="BS50" s="2828"/>
      <c r="BT50" s="2829"/>
      <c r="BU50" s="2829"/>
      <c r="BV50" s="2829"/>
      <c r="BW50" s="2830"/>
      <c r="BX50" s="2828"/>
      <c r="BY50" s="2829"/>
      <c r="BZ50" s="2829"/>
      <c r="CA50" s="2829"/>
      <c r="CB50" s="2830"/>
      <c r="CC50" s="2828"/>
      <c r="CD50" s="2829"/>
      <c r="CE50" s="2829"/>
      <c r="CF50" s="2829"/>
      <c r="CG50" s="2829"/>
      <c r="CH50" s="2829"/>
      <c r="CI50" s="2830"/>
      <c r="CJ50" s="2840"/>
      <c r="CK50" s="2841"/>
      <c r="CL50" s="2841"/>
      <c r="CM50" s="2841"/>
      <c r="CN50" s="2841"/>
      <c r="CO50" s="2841"/>
      <c r="CP50" s="2842"/>
      <c r="CQ50" s="3244"/>
      <c r="CR50" s="3244"/>
      <c r="CS50" s="3244"/>
      <c r="CT50" s="3244"/>
      <c r="CU50" s="3244"/>
      <c r="CV50" s="3244"/>
      <c r="CW50" s="3244"/>
      <c r="CX50" s="3244"/>
      <c r="CY50" s="3244"/>
      <c r="CZ50" s="3244"/>
      <c r="DA50" s="3245"/>
    </row>
    <row r="51" spans="4:105" ht="11.25">
      <c r="D51" s="2590"/>
      <c r="E51" s="2591"/>
      <c r="F51" s="2591"/>
      <c r="G51" s="2589"/>
      <c r="H51" s="702"/>
      <c r="I51" s="2796"/>
      <c r="J51" s="2796"/>
      <c r="K51" s="2796"/>
      <c r="L51" s="2796"/>
      <c r="M51" s="2796"/>
      <c r="N51" s="2796"/>
      <c r="O51" s="2796"/>
      <c r="P51" s="2796"/>
      <c r="Q51" s="704"/>
      <c r="R51" s="2825"/>
      <c r="S51" s="2826"/>
      <c r="T51" s="2826"/>
      <c r="U51" s="2826"/>
      <c r="V51" s="2826"/>
      <c r="W51" s="2826"/>
      <c r="X51" s="2826"/>
      <c r="Y51" s="2827"/>
      <c r="Z51" s="2831"/>
      <c r="AA51" s="2832"/>
      <c r="AB51" s="2832"/>
      <c r="AC51" s="2832"/>
      <c r="AD51" s="2833"/>
      <c r="AE51" s="2831"/>
      <c r="AF51" s="2832"/>
      <c r="AG51" s="2832"/>
      <c r="AH51" s="2832"/>
      <c r="AI51" s="2833"/>
      <c r="AJ51" s="2831"/>
      <c r="AK51" s="2832"/>
      <c r="AL51" s="2832"/>
      <c r="AM51" s="2832"/>
      <c r="AN51" s="2833"/>
      <c r="AO51" s="2837"/>
      <c r="AP51" s="2838"/>
      <c r="AQ51" s="2838"/>
      <c r="AR51" s="2838"/>
      <c r="AS51" s="2839"/>
      <c r="AT51" s="2837"/>
      <c r="AU51" s="2838"/>
      <c r="AV51" s="2838"/>
      <c r="AW51" s="2838"/>
      <c r="AX51" s="2839"/>
      <c r="AY51" s="3258"/>
      <c r="AZ51" s="3259"/>
      <c r="BA51" s="3259"/>
      <c r="BB51" s="3259"/>
      <c r="BC51" s="3260"/>
      <c r="BD51" s="3258"/>
      <c r="BE51" s="3259"/>
      <c r="BF51" s="3259"/>
      <c r="BG51" s="3259"/>
      <c r="BH51" s="3260"/>
      <c r="BI51" s="2867"/>
      <c r="BJ51" s="2868"/>
      <c r="BK51" s="2868"/>
      <c r="BL51" s="2868"/>
      <c r="BM51" s="2869"/>
      <c r="BN51" s="2831"/>
      <c r="BO51" s="2832"/>
      <c r="BP51" s="2832"/>
      <c r="BQ51" s="2832"/>
      <c r="BR51" s="2833"/>
      <c r="BS51" s="2831"/>
      <c r="BT51" s="2832"/>
      <c r="BU51" s="2832"/>
      <c r="BV51" s="2832"/>
      <c r="BW51" s="2833"/>
      <c r="BX51" s="2831"/>
      <c r="BY51" s="2832"/>
      <c r="BZ51" s="2832"/>
      <c r="CA51" s="2832"/>
      <c r="CB51" s="2833"/>
      <c r="CC51" s="2831"/>
      <c r="CD51" s="2832"/>
      <c r="CE51" s="2832"/>
      <c r="CF51" s="2832"/>
      <c r="CG51" s="2832"/>
      <c r="CH51" s="2832"/>
      <c r="CI51" s="2833"/>
      <c r="CJ51" s="2843"/>
      <c r="CK51" s="2844"/>
      <c r="CL51" s="2844"/>
      <c r="CM51" s="2844"/>
      <c r="CN51" s="2844"/>
      <c r="CO51" s="2844"/>
      <c r="CP51" s="2845"/>
      <c r="CQ51" s="3246"/>
      <c r="CR51" s="2979"/>
      <c r="CS51" s="2979"/>
      <c r="CT51" s="2979"/>
      <c r="CU51" s="2979"/>
      <c r="CV51" s="2979"/>
      <c r="CW51" s="2979"/>
      <c r="CX51" s="2979"/>
      <c r="CY51" s="2979"/>
      <c r="CZ51" s="2979"/>
      <c r="DA51" s="2980"/>
    </row>
    <row r="52" spans="4:105" ht="11.25">
      <c r="D52" s="2590"/>
      <c r="E52" s="2591"/>
      <c r="F52" s="2591"/>
      <c r="G52" s="2589"/>
      <c r="H52" s="701"/>
      <c r="I52" s="2787"/>
      <c r="J52" s="2787"/>
      <c r="K52" s="2787"/>
      <c r="L52" s="2787"/>
      <c r="M52" s="2787"/>
      <c r="N52" s="2787"/>
      <c r="O52" s="2787"/>
      <c r="P52" s="2787"/>
      <c r="Q52" s="703"/>
      <c r="R52" s="2822"/>
      <c r="S52" s="2823"/>
      <c r="T52" s="2823"/>
      <c r="U52" s="2823"/>
      <c r="V52" s="2823"/>
      <c r="W52" s="2823"/>
      <c r="X52" s="2823"/>
      <c r="Y52" s="2824"/>
      <c r="Z52" s="2828"/>
      <c r="AA52" s="2829"/>
      <c r="AB52" s="2829"/>
      <c r="AC52" s="2829"/>
      <c r="AD52" s="2830"/>
      <c r="AE52" s="2828"/>
      <c r="AF52" s="2829"/>
      <c r="AG52" s="2829"/>
      <c r="AH52" s="2829"/>
      <c r="AI52" s="2830"/>
      <c r="AJ52" s="2828"/>
      <c r="AK52" s="2829"/>
      <c r="AL52" s="2829"/>
      <c r="AM52" s="2829"/>
      <c r="AN52" s="2830"/>
      <c r="AO52" s="2834"/>
      <c r="AP52" s="2835"/>
      <c r="AQ52" s="2835"/>
      <c r="AR52" s="2835"/>
      <c r="AS52" s="2836"/>
      <c r="AT52" s="2834"/>
      <c r="AU52" s="2835"/>
      <c r="AV52" s="2835"/>
      <c r="AW52" s="2835"/>
      <c r="AX52" s="2836"/>
      <c r="AY52" s="3255"/>
      <c r="AZ52" s="3256"/>
      <c r="BA52" s="3256"/>
      <c r="BB52" s="3256"/>
      <c r="BC52" s="3257"/>
      <c r="BD52" s="3255"/>
      <c r="BE52" s="3256"/>
      <c r="BF52" s="3256"/>
      <c r="BG52" s="3256"/>
      <c r="BH52" s="3257"/>
      <c r="BI52" s="2864"/>
      <c r="BJ52" s="2865"/>
      <c r="BK52" s="2865"/>
      <c r="BL52" s="2865"/>
      <c r="BM52" s="2866"/>
      <c r="BN52" s="2828"/>
      <c r="BO52" s="2829"/>
      <c r="BP52" s="2829"/>
      <c r="BQ52" s="2829"/>
      <c r="BR52" s="2830"/>
      <c r="BS52" s="2828"/>
      <c r="BT52" s="2829"/>
      <c r="BU52" s="2829"/>
      <c r="BV52" s="2829"/>
      <c r="BW52" s="2830"/>
      <c r="BX52" s="2828"/>
      <c r="BY52" s="2829"/>
      <c r="BZ52" s="2829"/>
      <c r="CA52" s="2829"/>
      <c r="CB52" s="2830"/>
      <c r="CC52" s="2828"/>
      <c r="CD52" s="2829"/>
      <c r="CE52" s="2829"/>
      <c r="CF52" s="2829"/>
      <c r="CG52" s="2829"/>
      <c r="CH52" s="2829"/>
      <c r="CI52" s="2830"/>
      <c r="CJ52" s="2840"/>
      <c r="CK52" s="2841"/>
      <c r="CL52" s="2841"/>
      <c r="CM52" s="2841"/>
      <c r="CN52" s="2841"/>
      <c r="CO52" s="2841"/>
      <c r="CP52" s="2842"/>
      <c r="CQ52" s="3244"/>
      <c r="CR52" s="3244"/>
      <c r="CS52" s="3244"/>
      <c r="CT52" s="3244"/>
      <c r="CU52" s="3244"/>
      <c r="CV52" s="3244"/>
      <c r="CW52" s="3244"/>
      <c r="CX52" s="3244"/>
      <c r="CY52" s="3244"/>
      <c r="CZ52" s="3244"/>
      <c r="DA52" s="3245"/>
    </row>
    <row r="53" spans="4:105" ht="11.25">
      <c r="D53" s="2590"/>
      <c r="E53" s="2591"/>
      <c r="F53" s="2591"/>
      <c r="G53" s="2589"/>
      <c r="H53" s="702"/>
      <c r="I53" s="2796"/>
      <c r="J53" s="2796"/>
      <c r="K53" s="2796"/>
      <c r="L53" s="2796"/>
      <c r="M53" s="2796"/>
      <c r="N53" s="2796"/>
      <c r="O53" s="2796"/>
      <c r="P53" s="2796"/>
      <c r="Q53" s="704"/>
      <c r="R53" s="2825"/>
      <c r="S53" s="2826"/>
      <c r="T53" s="2826"/>
      <c r="U53" s="2826"/>
      <c r="V53" s="2826"/>
      <c r="W53" s="2826"/>
      <c r="X53" s="2826"/>
      <c r="Y53" s="2827"/>
      <c r="Z53" s="2831"/>
      <c r="AA53" s="2832"/>
      <c r="AB53" s="2832"/>
      <c r="AC53" s="2832"/>
      <c r="AD53" s="2833"/>
      <c r="AE53" s="2831"/>
      <c r="AF53" s="2832"/>
      <c r="AG53" s="2832"/>
      <c r="AH53" s="2832"/>
      <c r="AI53" s="2833"/>
      <c r="AJ53" s="2831"/>
      <c r="AK53" s="2832"/>
      <c r="AL53" s="2832"/>
      <c r="AM53" s="2832"/>
      <c r="AN53" s="2833"/>
      <c r="AO53" s="2837"/>
      <c r="AP53" s="2838"/>
      <c r="AQ53" s="2838"/>
      <c r="AR53" s="2838"/>
      <c r="AS53" s="2839"/>
      <c r="AT53" s="2837"/>
      <c r="AU53" s="2838"/>
      <c r="AV53" s="2838"/>
      <c r="AW53" s="2838"/>
      <c r="AX53" s="2839"/>
      <c r="AY53" s="3258"/>
      <c r="AZ53" s="3259"/>
      <c r="BA53" s="3259"/>
      <c r="BB53" s="3259"/>
      <c r="BC53" s="3260"/>
      <c r="BD53" s="3258"/>
      <c r="BE53" s="3259"/>
      <c r="BF53" s="3259"/>
      <c r="BG53" s="3259"/>
      <c r="BH53" s="3260"/>
      <c r="BI53" s="2867"/>
      <c r="BJ53" s="2868"/>
      <c r="BK53" s="2868"/>
      <c r="BL53" s="2868"/>
      <c r="BM53" s="2869"/>
      <c r="BN53" s="2831"/>
      <c r="BO53" s="2832"/>
      <c r="BP53" s="2832"/>
      <c r="BQ53" s="2832"/>
      <c r="BR53" s="2833"/>
      <c r="BS53" s="2831"/>
      <c r="BT53" s="2832"/>
      <c r="BU53" s="2832"/>
      <c r="BV53" s="2832"/>
      <c r="BW53" s="2833"/>
      <c r="BX53" s="2831"/>
      <c r="BY53" s="2832"/>
      <c r="BZ53" s="2832"/>
      <c r="CA53" s="2832"/>
      <c r="CB53" s="2833"/>
      <c r="CC53" s="2831"/>
      <c r="CD53" s="2832"/>
      <c r="CE53" s="2832"/>
      <c r="CF53" s="2832"/>
      <c r="CG53" s="2832"/>
      <c r="CH53" s="2832"/>
      <c r="CI53" s="2833"/>
      <c r="CJ53" s="2843"/>
      <c r="CK53" s="2844"/>
      <c r="CL53" s="2844"/>
      <c r="CM53" s="2844"/>
      <c r="CN53" s="2844"/>
      <c r="CO53" s="2844"/>
      <c r="CP53" s="2845"/>
      <c r="CQ53" s="3246"/>
      <c r="CR53" s="2979"/>
      <c r="CS53" s="2979"/>
      <c r="CT53" s="2979"/>
      <c r="CU53" s="2979"/>
      <c r="CV53" s="2979"/>
      <c r="CW53" s="2979"/>
      <c r="CX53" s="2979"/>
      <c r="CY53" s="2979"/>
      <c r="CZ53" s="2979"/>
      <c r="DA53" s="2980"/>
    </row>
    <row r="54" spans="4:105" ht="11.25">
      <c r="D54" s="2590"/>
      <c r="E54" s="2591"/>
      <c r="F54" s="2591"/>
      <c r="G54" s="2589"/>
      <c r="H54" s="701"/>
      <c r="I54" s="2787"/>
      <c r="J54" s="2787"/>
      <c r="K54" s="2787"/>
      <c r="L54" s="2787"/>
      <c r="M54" s="2787"/>
      <c r="N54" s="2787"/>
      <c r="O54" s="2787"/>
      <c r="P54" s="2787"/>
      <c r="Q54" s="703"/>
      <c r="R54" s="2822"/>
      <c r="S54" s="2823"/>
      <c r="T54" s="2823"/>
      <c r="U54" s="2823"/>
      <c r="V54" s="2823"/>
      <c r="W54" s="2823"/>
      <c r="X54" s="2823"/>
      <c r="Y54" s="2824"/>
      <c r="Z54" s="2828"/>
      <c r="AA54" s="2829"/>
      <c r="AB54" s="2829"/>
      <c r="AC54" s="2829"/>
      <c r="AD54" s="2830"/>
      <c r="AE54" s="2828"/>
      <c r="AF54" s="2829"/>
      <c r="AG54" s="2829"/>
      <c r="AH54" s="2829"/>
      <c r="AI54" s="2830"/>
      <c r="AJ54" s="2828"/>
      <c r="AK54" s="2829"/>
      <c r="AL54" s="2829"/>
      <c r="AM54" s="2829"/>
      <c r="AN54" s="2830"/>
      <c r="AO54" s="2834"/>
      <c r="AP54" s="2835"/>
      <c r="AQ54" s="2835"/>
      <c r="AR54" s="2835"/>
      <c r="AS54" s="2836"/>
      <c r="AT54" s="2834"/>
      <c r="AU54" s="2835"/>
      <c r="AV54" s="2835"/>
      <c r="AW54" s="2835"/>
      <c r="AX54" s="2836"/>
      <c r="AY54" s="3255"/>
      <c r="AZ54" s="3256"/>
      <c r="BA54" s="3256"/>
      <c r="BB54" s="3256"/>
      <c r="BC54" s="3257"/>
      <c r="BD54" s="3255"/>
      <c r="BE54" s="3256"/>
      <c r="BF54" s="3256"/>
      <c r="BG54" s="3256"/>
      <c r="BH54" s="3257"/>
      <c r="BI54" s="2864"/>
      <c r="BJ54" s="2865"/>
      <c r="BK54" s="2865"/>
      <c r="BL54" s="2865"/>
      <c r="BM54" s="2866"/>
      <c r="BN54" s="2828"/>
      <c r="BO54" s="2829"/>
      <c r="BP54" s="2829"/>
      <c r="BQ54" s="2829"/>
      <c r="BR54" s="2830"/>
      <c r="BS54" s="2828"/>
      <c r="BT54" s="2829"/>
      <c r="BU54" s="2829"/>
      <c r="BV54" s="2829"/>
      <c r="BW54" s="2830"/>
      <c r="BX54" s="2828"/>
      <c r="BY54" s="2829"/>
      <c r="BZ54" s="2829"/>
      <c r="CA54" s="2829"/>
      <c r="CB54" s="2830"/>
      <c r="CC54" s="2828"/>
      <c r="CD54" s="2829"/>
      <c r="CE54" s="2829"/>
      <c r="CF54" s="2829"/>
      <c r="CG54" s="2829"/>
      <c r="CH54" s="2829"/>
      <c r="CI54" s="2830"/>
      <c r="CJ54" s="2840"/>
      <c r="CK54" s="2841"/>
      <c r="CL54" s="2841"/>
      <c r="CM54" s="2841"/>
      <c r="CN54" s="2841"/>
      <c r="CO54" s="2841"/>
      <c r="CP54" s="2842"/>
      <c r="CQ54" s="3244"/>
      <c r="CR54" s="3244"/>
      <c r="CS54" s="3244"/>
      <c r="CT54" s="3244"/>
      <c r="CU54" s="3244"/>
      <c r="CV54" s="3244"/>
      <c r="CW54" s="3244"/>
      <c r="CX54" s="3244"/>
      <c r="CY54" s="3244"/>
      <c r="CZ54" s="3244"/>
      <c r="DA54" s="3245"/>
    </row>
    <row r="55" spans="4:105" ht="11.25">
      <c r="D55" s="2590"/>
      <c r="E55" s="2591"/>
      <c r="F55" s="2591"/>
      <c r="G55" s="2589"/>
      <c r="H55" s="702"/>
      <c r="I55" s="2796"/>
      <c r="J55" s="2796"/>
      <c r="K55" s="2796"/>
      <c r="L55" s="2796"/>
      <c r="M55" s="2796"/>
      <c r="N55" s="2796"/>
      <c r="O55" s="2796"/>
      <c r="P55" s="2796"/>
      <c r="Q55" s="704"/>
      <c r="R55" s="2825"/>
      <c r="S55" s="2826"/>
      <c r="T55" s="2826"/>
      <c r="U55" s="2826"/>
      <c r="V55" s="2826"/>
      <c r="W55" s="2826"/>
      <c r="X55" s="2826"/>
      <c r="Y55" s="2827"/>
      <c r="Z55" s="2831"/>
      <c r="AA55" s="2832"/>
      <c r="AB55" s="2832"/>
      <c r="AC55" s="2832"/>
      <c r="AD55" s="2833"/>
      <c r="AE55" s="2831"/>
      <c r="AF55" s="2832"/>
      <c r="AG55" s="2832"/>
      <c r="AH55" s="2832"/>
      <c r="AI55" s="2833"/>
      <c r="AJ55" s="2831"/>
      <c r="AK55" s="2832"/>
      <c r="AL55" s="2832"/>
      <c r="AM55" s="2832"/>
      <c r="AN55" s="2833"/>
      <c r="AO55" s="2837"/>
      <c r="AP55" s="2838"/>
      <c r="AQ55" s="2838"/>
      <c r="AR55" s="2838"/>
      <c r="AS55" s="2839"/>
      <c r="AT55" s="2837"/>
      <c r="AU55" s="2838"/>
      <c r="AV55" s="2838"/>
      <c r="AW55" s="2838"/>
      <c r="AX55" s="2839"/>
      <c r="AY55" s="3258"/>
      <c r="AZ55" s="3259"/>
      <c r="BA55" s="3259"/>
      <c r="BB55" s="3259"/>
      <c r="BC55" s="3260"/>
      <c r="BD55" s="3258"/>
      <c r="BE55" s="3259"/>
      <c r="BF55" s="3259"/>
      <c r="BG55" s="3259"/>
      <c r="BH55" s="3260"/>
      <c r="BI55" s="2867"/>
      <c r="BJ55" s="2868"/>
      <c r="BK55" s="2868"/>
      <c r="BL55" s="2868"/>
      <c r="BM55" s="2869"/>
      <c r="BN55" s="2831"/>
      <c r="BO55" s="2832"/>
      <c r="BP55" s="2832"/>
      <c r="BQ55" s="2832"/>
      <c r="BR55" s="2833"/>
      <c r="BS55" s="2831"/>
      <c r="BT55" s="2832"/>
      <c r="BU55" s="2832"/>
      <c r="BV55" s="2832"/>
      <c r="BW55" s="2833"/>
      <c r="BX55" s="2831"/>
      <c r="BY55" s="2832"/>
      <c r="BZ55" s="2832"/>
      <c r="CA55" s="2832"/>
      <c r="CB55" s="2833"/>
      <c r="CC55" s="2831"/>
      <c r="CD55" s="2832"/>
      <c r="CE55" s="2832"/>
      <c r="CF55" s="2832"/>
      <c r="CG55" s="2832"/>
      <c r="CH55" s="2832"/>
      <c r="CI55" s="2833"/>
      <c r="CJ55" s="2843"/>
      <c r="CK55" s="2844"/>
      <c r="CL55" s="2844"/>
      <c r="CM55" s="2844"/>
      <c r="CN55" s="2844"/>
      <c r="CO55" s="2844"/>
      <c r="CP55" s="2845"/>
      <c r="CQ55" s="3246"/>
      <c r="CR55" s="2979"/>
      <c r="CS55" s="2979"/>
      <c r="CT55" s="2979"/>
      <c r="CU55" s="2979"/>
      <c r="CV55" s="2979"/>
      <c r="CW55" s="2979"/>
      <c r="CX55" s="2979"/>
      <c r="CY55" s="2979"/>
      <c r="CZ55" s="2979"/>
      <c r="DA55" s="2980"/>
    </row>
    <row r="56" spans="4:105" ht="7.5" customHeight="1">
      <c r="D56" s="2590"/>
      <c r="E56" s="2591"/>
      <c r="F56" s="2591"/>
      <c r="G56" s="2589"/>
      <c r="H56" s="700"/>
      <c r="I56" s="2787" t="s">
        <v>861</v>
      </c>
      <c r="J56" s="2787"/>
      <c r="K56" s="2787"/>
      <c r="L56" s="2787"/>
      <c r="M56" s="2787"/>
      <c r="N56" s="2787"/>
      <c r="O56" s="2787"/>
      <c r="P56" s="2787"/>
      <c r="Q56" s="2787"/>
      <c r="R56" s="2787"/>
      <c r="S56" s="2787"/>
      <c r="T56" s="2787"/>
      <c r="U56" s="2787"/>
      <c r="V56" s="2787"/>
      <c r="W56" s="2787"/>
      <c r="X56" s="2787"/>
      <c r="Y56" s="695"/>
      <c r="Z56" s="2828">
        <f>SUM(Z40:AD55)</f>
        <v>4.8999999999999995</v>
      </c>
      <c r="AA56" s="2829"/>
      <c r="AB56" s="2829"/>
      <c r="AC56" s="2829"/>
      <c r="AD56" s="2830"/>
      <c r="AE56" s="2828">
        <f>SUM(AE40:AI55)</f>
        <v>4.4000000000000004</v>
      </c>
      <c r="AF56" s="2829"/>
      <c r="AG56" s="2829"/>
      <c r="AH56" s="2829"/>
      <c r="AI56" s="2830"/>
      <c r="AJ56" s="2828">
        <f>AE56-Z56</f>
        <v>-0.49999999999999911</v>
      </c>
      <c r="AK56" s="2829"/>
      <c r="AL56" s="2829"/>
      <c r="AM56" s="2829"/>
      <c r="AN56" s="2830"/>
      <c r="AO56" s="2828">
        <f>SUM(AO40:AS55)</f>
        <v>100</v>
      </c>
      <c r="AP56" s="2829"/>
      <c r="AQ56" s="2829"/>
      <c r="AR56" s="2829"/>
      <c r="AS56" s="2830"/>
      <c r="AT56" s="2828">
        <f>SUM(AT40:AX55)</f>
        <v>99.999999999999986</v>
      </c>
      <c r="AU56" s="2829"/>
      <c r="AV56" s="2829"/>
      <c r="AW56" s="2829"/>
      <c r="AX56" s="2830"/>
      <c r="AY56" s="2834"/>
      <c r="AZ56" s="2835"/>
      <c r="BA56" s="2835"/>
      <c r="BB56" s="2835"/>
      <c r="BC56" s="2836"/>
      <c r="BD56" s="2834"/>
      <c r="BE56" s="2835"/>
      <c r="BF56" s="2835"/>
      <c r="BG56" s="2835"/>
      <c r="BH56" s="2836"/>
      <c r="BI56" s="2852"/>
      <c r="BJ56" s="2853"/>
      <c r="BK56" s="2853"/>
      <c r="BL56" s="2853"/>
      <c r="BM56" s="2854"/>
      <c r="BN56" s="2855"/>
      <c r="BO56" s="2856"/>
      <c r="BP56" s="2856"/>
      <c r="BQ56" s="2856"/>
      <c r="BR56" s="2857"/>
      <c r="BS56" s="2828"/>
      <c r="BT56" s="2829"/>
      <c r="BU56" s="2829"/>
      <c r="BV56" s="2829"/>
      <c r="BW56" s="2830"/>
      <c r="BX56" s="2828">
        <f>SUM(BX40:CB54)</f>
        <v>150.9</v>
      </c>
      <c r="BY56" s="2829"/>
      <c r="BZ56" s="2829"/>
      <c r="CA56" s="2829"/>
      <c r="CB56" s="2830"/>
      <c r="CC56" s="2828">
        <f>SUM(CC40:CI55)</f>
        <v>-0.5</v>
      </c>
      <c r="CD56" s="2829"/>
      <c r="CE56" s="2829"/>
      <c r="CF56" s="2829"/>
      <c r="CG56" s="2829"/>
      <c r="CH56" s="2829"/>
      <c r="CI56" s="2830"/>
      <c r="CJ56" s="2858"/>
      <c r="CK56" s="2859"/>
      <c r="CL56" s="2859"/>
      <c r="CM56" s="2859"/>
      <c r="CN56" s="2859"/>
      <c r="CO56" s="2859"/>
      <c r="CP56" s="2860"/>
      <c r="CQ56" s="2812"/>
      <c r="CR56" s="2812"/>
      <c r="CS56" s="2812"/>
      <c r="CT56" s="2812"/>
      <c r="CU56" s="2812"/>
      <c r="CV56" s="2812"/>
      <c r="CW56" s="2812"/>
      <c r="CX56" s="2812"/>
      <c r="CY56" s="2812"/>
      <c r="CZ56" s="2812"/>
      <c r="DA56" s="2813"/>
    </row>
    <row r="57" spans="4:105" ht="7.5" customHeight="1">
      <c r="D57" s="2592"/>
      <c r="E57" s="2593"/>
      <c r="F57" s="2593"/>
      <c r="G57" s="2594"/>
      <c r="H57" s="706"/>
      <c r="I57" s="2742"/>
      <c r="J57" s="2742"/>
      <c r="K57" s="2742"/>
      <c r="L57" s="2742"/>
      <c r="M57" s="2742"/>
      <c r="N57" s="2742"/>
      <c r="O57" s="2742"/>
      <c r="P57" s="2742"/>
      <c r="Q57" s="2742"/>
      <c r="R57" s="2742"/>
      <c r="S57" s="2742"/>
      <c r="T57" s="2742"/>
      <c r="U57" s="2742"/>
      <c r="V57" s="2742"/>
      <c r="W57" s="2742"/>
      <c r="X57" s="2742"/>
      <c r="Y57" s="698"/>
      <c r="Z57" s="2846"/>
      <c r="AA57" s="2847"/>
      <c r="AB57" s="2847"/>
      <c r="AC57" s="2847"/>
      <c r="AD57" s="2848"/>
      <c r="AE57" s="2846"/>
      <c r="AF57" s="2847"/>
      <c r="AG57" s="2847"/>
      <c r="AH57" s="2847"/>
      <c r="AI57" s="2848"/>
      <c r="AJ57" s="2846"/>
      <c r="AK57" s="2847"/>
      <c r="AL57" s="2847"/>
      <c r="AM57" s="2847"/>
      <c r="AN57" s="2848"/>
      <c r="AO57" s="2846"/>
      <c r="AP57" s="2847"/>
      <c r="AQ57" s="2847"/>
      <c r="AR57" s="2847"/>
      <c r="AS57" s="2848"/>
      <c r="AT57" s="2846"/>
      <c r="AU57" s="2847"/>
      <c r="AV57" s="2847"/>
      <c r="AW57" s="2847"/>
      <c r="AX57" s="2848"/>
      <c r="AY57" s="2849"/>
      <c r="AZ57" s="2850"/>
      <c r="BA57" s="2850"/>
      <c r="BB57" s="2850"/>
      <c r="BC57" s="2851"/>
      <c r="BD57" s="2849"/>
      <c r="BE57" s="2850"/>
      <c r="BF57" s="2850"/>
      <c r="BG57" s="2850"/>
      <c r="BH57" s="2851"/>
      <c r="BI57" s="2849"/>
      <c r="BJ57" s="2850"/>
      <c r="BK57" s="2850"/>
      <c r="BL57" s="2850"/>
      <c r="BM57" s="2851"/>
      <c r="BN57" s="2846"/>
      <c r="BO57" s="2847"/>
      <c r="BP57" s="2847"/>
      <c r="BQ57" s="2847"/>
      <c r="BR57" s="2848"/>
      <c r="BS57" s="2846"/>
      <c r="BT57" s="2847"/>
      <c r="BU57" s="2847"/>
      <c r="BV57" s="2847"/>
      <c r="BW57" s="2848"/>
      <c r="BX57" s="2846"/>
      <c r="BY57" s="2847"/>
      <c r="BZ57" s="2847"/>
      <c r="CA57" s="2847"/>
      <c r="CB57" s="2848"/>
      <c r="CC57" s="2846"/>
      <c r="CD57" s="2847"/>
      <c r="CE57" s="2847"/>
      <c r="CF57" s="2847"/>
      <c r="CG57" s="2847"/>
      <c r="CH57" s="2847"/>
      <c r="CI57" s="2848"/>
      <c r="CJ57" s="2861"/>
      <c r="CK57" s="2862"/>
      <c r="CL57" s="2862"/>
      <c r="CM57" s="2862"/>
      <c r="CN57" s="2862"/>
      <c r="CO57" s="2862"/>
      <c r="CP57" s="2863"/>
      <c r="CQ57" s="2814"/>
      <c r="CR57" s="2814"/>
      <c r="CS57" s="2814"/>
      <c r="CT57" s="2814"/>
      <c r="CU57" s="2814"/>
      <c r="CV57" s="2814"/>
      <c r="CW57" s="2814"/>
      <c r="CX57" s="2814"/>
      <c r="CY57" s="2814"/>
      <c r="CZ57" s="2814"/>
      <c r="DA57" s="2815"/>
    </row>
    <row r="58" spans="4:105" ht="8.25" customHeight="1"/>
    <row r="59" spans="4:105" s="404" customFormat="1" ht="21" customHeight="1">
      <c r="D59" s="404" t="s">
        <v>982</v>
      </c>
      <c r="G59" s="404" t="s">
        <v>961</v>
      </c>
      <c r="AV59" s="2816"/>
      <c r="AW59" s="2816"/>
      <c r="AX59" s="2817"/>
      <c r="AY59" s="2818"/>
      <c r="AZ59" s="2818"/>
      <c r="BA59" s="2818"/>
      <c r="BB59" s="2816"/>
      <c r="BC59" s="2816"/>
    </row>
    <row r="60" spans="4:105" s="426" customFormat="1" ht="21" customHeight="1">
      <c r="D60" s="709"/>
      <c r="BL60" s="895"/>
      <c r="CQ60" s="414"/>
      <c r="CR60" s="414"/>
      <c r="CS60" s="414"/>
      <c r="CT60" s="414"/>
      <c r="CU60" s="414"/>
      <c r="CV60" s="414"/>
      <c r="CW60" s="414"/>
      <c r="CX60" s="414"/>
      <c r="DA60" s="414" t="s">
        <v>736</v>
      </c>
    </row>
    <row r="61" spans="4:105" s="872" customFormat="1" ht="15" customHeight="1">
      <c r="D61" s="690"/>
      <c r="E61" s="883"/>
      <c r="F61" s="2558" t="s">
        <v>423</v>
      </c>
      <c r="G61" s="2558"/>
      <c r="H61" s="2558"/>
      <c r="I61" s="2558"/>
      <c r="J61" s="2558"/>
      <c r="K61" s="2558"/>
      <c r="L61" s="2558"/>
      <c r="M61" s="2558"/>
      <c r="N61" s="417"/>
      <c r="O61" s="418"/>
      <c r="P61" s="2809" t="s">
        <v>721</v>
      </c>
      <c r="Q61" s="2657"/>
      <c r="R61" s="2657"/>
      <c r="S61" s="2657"/>
      <c r="T61" s="2657"/>
      <c r="U61" s="2657"/>
      <c r="V61" s="2657"/>
      <c r="W61" s="2657"/>
      <c r="X61" s="2657"/>
      <c r="Y61" s="2658"/>
      <c r="Z61" s="2546"/>
      <c r="AA61" s="2547"/>
      <c r="AB61" s="2558" t="s">
        <v>775</v>
      </c>
      <c r="AC61" s="2558"/>
      <c r="AD61" s="2558"/>
      <c r="AE61" s="2558"/>
      <c r="AF61" s="2558"/>
      <c r="AG61" s="2558"/>
      <c r="AH61" s="2558"/>
      <c r="AI61" s="2558"/>
      <c r="AJ61" s="2547"/>
      <c r="AK61" s="2555"/>
      <c r="AL61" s="2546"/>
      <c r="AM61" s="2547"/>
      <c r="AN61" s="2558" t="s">
        <v>275</v>
      </c>
      <c r="AO61" s="2558"/>
      <c r="AP61" s="2558"/>
      <c r="AQ61" s="2558"/>
      <c r="AR61" s="2558"/>
      <c r="AS61" s="2558"/>
      <c r="AT61" s="2558"/>
      <c r="AU61" s="2558"/>
      <c r="AV61" s="2547"/>
      <c r="AW61" s="2555"/>
      <c r="AX61" s="2546"/>
      <c r="AY61" s="2547"/>
      <c r="AZ61" s="2547"/>
      <c r="BA61" s="2547"/>
      <c r="BB61" s="2547"/>
      <c r="BC61" s="2547" t="s">
        <v>974</v>
      </c>
      <c r="BD61" s="2547"/>
      <c r="BE61" s="2547"/>
      <c r="BF61" s="2547"/>
      <c r="BG61" s="2547"/>
      <c r="BH61" s="2547"/>
      <c r="BI61" s="2547"/>
      <c r="BJ61" s="2547"/>
      <c r="BK61" s="2547"/>
      <c r="BL61" s="2547"/>
      <c r="BM61" s="2547"/>
      <c r="BN61" s="2547"/>
      <c r="BO61" s="2547"/>
      <c r="BP61" s="2547"/>
      <c r="BQ61" s="2547"/>
      <c r="BR61" s="2547"/>
      <c r="BS61" s="2547"/>
      <c r="BT61" s="2547"/>
      <c r="BU61" s="2547"/>
      <c r="BV61" s="2547"/>
      <c r="BW61" s="2547"/>
      <c r="BX61" s="2547"/>
      <c r="BY61" s="2547"/>
      <c r="BZ61" s="2547"/>
      <c r="CA61" s="2547"/>
      <c r="CB61" s="417"/>
      <c r="CC61" s="2547" t="s">
        <v>1041</v>
      </c>
      <c r="CD61" s="2547"/>
      <c r="CE61" s="2547"/>
      <c r="CF61" s="2547"/>
      <c r="CG61" s="2547"/>
      <c r="CH61" s="2547"/>
      <c r="CI61" s="2547"/>
      <c r="CJ61" s="2547"/>
      <c r="CK61" s="417"/>
      <c r="CL61" s="2546" t="s">
        <v>394</v>
      </c>
      <c r="CM61" s="2547"/>
      <c r="CN61" s="2547"/>
      <c r="CO61" s="2547"/>
      <c r="CP61" s="2547"/>
      <c r="CQ61" s="2547"/>
      <c r="CR61" s="2547"/>
      <c r="CS61" s="2547"/>
      <c r="CT61" s="2547"/>
      <c r="CU61" s="2547"/>
      <c r="CV61" s="2547"/>
      <c r="CW61" s="2547"/>
      <c r="CX61" s="2547"/>
      <c r="CY61" s="2547"/>
      <c r="CZ61" s="2547"/>
      <c r="DA61" s="2548"/>
    </row>
    <row r="62" spans="4:105" s="872" customFormat="1" ht="15" customHeight="1">
      <c r="D62" s="694"/>
      <c r="E62" s="866"/>
      <c r="F62" s="2559"/>
      <c r="G62" s="2559"/>
      <c r="H62" s="2559"/>
      <c r="I62" s="2559"/>
      <c r="J62" s="2559"/>
      <c r="K62" s="2559"/>
      <c r="L62" s="2559"/>
      <c r="M62" s="2559"/>
      <c r="N62" s="922"/>
      <c r="O62" s="419"/>
      <c r="P62" s="2810"/>
      <c r="Q62" s="2672"/>
      <c r="R62" s="2672"/>
      <c r="S62" s="2672"/>
      <c r="T62" s="2672"/>
      <c r="U62" s="2672"/>
      <c r="V62" s="2672"/>
      <c r="W62" s="2672"/>
      <c r="X62" s="2672"/>
      <c r="Y62" s="2673"/>
      <c r="Z62" s="2549"/>
      <c r="AA62" s="2550"/>
      <c r="AB62" s="2559"/>
      <c r="AC62" s="2559"/>
      <c r="AD62" s="2559"/>
      <c r="AE62" s="2559"/>
      <c r="AF62" s="2559"/>
      <c r="AG62" s="2559"/>
      <c r="AH62" s="2559"/>
      <c r="AI62" s="2559"/>
      <c r="AJ62" s="2550"/>
      <c r="AK62" s="2556"/>
      <c r="AL62" s="2549"/>
      <c r="AM62" s="2550"/>
      <c r="AN62" s="2559"/>
      <c r="AO62" s="2559"/>
      <c r="AP62" s="2559"/>
      <c r="AQ62" s="2559"/>
      <c r="AR62" s="2559"/>
      <c r="AS62" s="2559"/>
      <c r="AT62" s="2559"/>
      <c r="AU62" s="2559"/>
      <c r="AV62" s="2550"/>
      <c r="AW62" s="2556"/>
      <c r="AX62" s="2573"/>
      <c r="AY62" s="2574"/>
      <c r="AZ62" s="2574"/>
      <c r="BA62" s="2574"/>
      <c r="BB62" s="2574"/>
      <c r="BC62" s="2574"/>
      <c r="BD62" s="2574"/>
      <c r="BE62" s="2574"/>
      <c r="BF62" s="2574"/>
      <c r="BG62" s="2574"/>
      <c r="BH62" s="2574"/>
      <c r="BI62" s="2574"/>
      <c r="BJ62" s="2574"/>
      <c r="BK62" s="2574"/>
      <c r="BL62" s="2574"/>
      <c r="BM62" s="2574"/>
      <c r="BN62" s="2574"/>
      <c r="BO62" s="2574"/>
      <c r="BP62" s="2574"/>
      <c r="BQ62" s="2574"/>
      <c r="BR62" s="2574"/>
      <c r="BS62" s="2574"/>
      <c r="BT62" s="2574"/>
      <c r="BU62" s="2574"/>
      <c r="BV62" s="2574"/>
      <c r="BW62" s="2574"/>
      <c r="BX62" s="2574"/>
      <c r="BY62" s="2574"/>
      <c r="BZ62" s="2574"/>
      <c r="CA62" s="2574"/>
      <c r="CB62" s="922"/>
      <c r="CC62" s="2574"/>
      <c r="CD62" s="2574"/>
      <c r="CE62" s="2574"/>
      <c r="CF62" s="2574"/>
      <c r="CG62" s="2574"/>
      <c r="CH62" s="2574"/>
      <c r="CI62" s="2574"/>
      <c r="CJ62" s="2574"/>
      <c r="CK62" s="922"/>
      <c r="CL62" s="2549"/>
      <c r="CM62" s="2550"/>
      <c r="CN62" s="2550"/>
      <c r="CO62" s="2550"/>
      <c r="CP62" s="2550"/>
      <c r="CQ62" s="2550"/>
      <c r="CR62" s="2550"/>
      <c r="CS62" s="2550"/>
      <c r="CT62" s="2550"/>
      <c r="CU62" s="2550"/>
      <c r="CV62" s="2550"/>
      <c r="CW62" s="2550"/>
      <c r="CX62" s="2550"/>
      <c r="CY62" s="2550"/>
      <c r="CZ62" s="2550"/>
      <c r="DA62" s="2551"/>
    </row>
    <row r="63" spans="4:105" s="426" customFormat="1" ht="15" customHeight="1">
      <c r="D63" s="697"/>
      <c r="E63" s="886"/>
      <c r="F63" s="2560"/>
      <c r="G63" s="2560"/>
      <c r="H63" s="2560"/>
      <c r="I63" s="2560"/>
      <c r="J63" s="2560"/>
      <c r="K63" s="2560"/>
      <c r="L63" s="2560"/>
      <c r="M63" s="2560"/>
      <c r="N63" s="876"/>
      <c r="O63" s="290"/>
      <c r="P63" s="2811"/>
      <c r="Q63" s="2660"/>
      <c r="R63" s="2660"/>
      <c r="S63" s="2660"/>
      <c r="T63" s="2660"/>
      <c r="U63" s="2660"/>
      <c r="V63" s="2660"/>
      <c r="W63" s="2660"/>
      <c r="X63" s="2660"/>
      <c r="Y63" s="2661"/>
      <c r="Z63" s="2552"/>
      <c r="AA63" s="2553"/>
      <c r="AB63" s="2560"/>
      <c r="AC63" s="2560"/>
      <c r="AD63" s="2560"/>
      <c r="AE63" s="2560"/>
      <c r="AF63" s="2560"/>
      <c r="AG63" s="2560"/>
      <c r="AH63" s="2560"/>
      <c r="AI63" s="2560"/>
      <c r="AJ63" s="2553"/>
      <c r="AK63" s="2557"/>
      <c r="AL63" s="2552"/>
      <c r="AM63" s="2553"/>
      <c r="AN63" s="2560"/>
      <c r="AO63" s="2560"/>
      <c r="AP63" s="2560"/>
      <c r="AQ63" s="2560"/>
      <c r="AR63" s="2560"/>
      <c r="AS63" s="2560"/>
      <c r="AT63" s="2560"/>
      <c r="AU63" s="2560"/>
      <c r="AV63" s="2553"/>
      <c r="AW63" s="2557"/>
      <c r="AX63" s="2819" t="s">
        <v>855</v>
      </c>
      <c r="AY63" s="2820"/>
      <c r="AZ63" s="2820"/>
      <c r="BA63" s="2820"/>
      <c r="BB63" s="2820"/>
      <c r="BC63" s="2820"/>
      <c r="BD63" s="2820"/>
      <c r="BE63" s="2820"/>
      <c r="BF63" s="2820"/>
      <c r="BG63" s="2821"/>
      <c r="BH63" s="2819" t="s">
        <v>66</v>
      </c>
      <c r="BI63" s="2820"/>
      <c r="BJ63" s="2820"/>
      <c r="BK63" s="2820"/>
      <c r="BL63" s="2820"/>
      <c r="BM63" s="2820"/>
      <c r="BN63" s="2820"/>
      <c r="BO63" s="2820"/>
      <c r="BP63" s="2820"/>
      <c r="BQ63" s="2821"/>
      <c r="BR63" s="2820" t="s">
        <v>310</v>
      </c>
      <c r="BS63" s="2820"/>
      <c r="BT63" s="2820"/>
      <c r="BU63" s="2820"/>
      <c r="BV63" s="2820"/>
      <c r="BW63" s="2820"/>
      <c r="BX63" s="2820"/>
      <c r="BY63" s="2820"/>
      <c r="BZ63" s="2820"/>
      <c r="CA63" s="2820"/>
      <c r="CB63" s="2819" t="s">
        <v>1040</v>
      </c>
      <c r="CC63" s="2820"/>
      <c r="CD63" s="2820"/>
      <c r="CE63" s="2820"/>
      <c r="CF63" s="2820"/>
      <c r="CG63" s="2820"/>
      <c r="CH63" s="2820"/>
      <c r="CI63" s="2820"/>
      <c r="CJ63" s="2820"/>
      <c r="CK63" s="2821"/>
      <c r="CL63" s="2552"/>
      <c r="CM63" s="2553"/>
      <c r="CN63" s="2553"/>
      <c r="CO63" s="2553"/>
      <c r="CP63" s="2553"/>
      <c r="CQ63" s="2553"/>
      <c r="CR63" s="2553"/>
      <c r="CS63" s="2553"/>
      <c r="CT63" s="2553"/>
      <c r="CU63" s="2553"/>
      <c r="CV63" s="2553"/>
      <c r="CW63" s="2553"/>
      <c r="CX63" s="2553"/>
      <c r="CY63" s="2553"/>
      <c r="CZ63" s="2553"/>
      <c r="DA63" s="2554"/>
    </row>
    <row r="64" spans="4:105" s="428" customFormat="1" ht="15" customHeight="1">
      <c r="D64" s="398"/>
      <c r="E64" s="417"/>
      <c r="F64" s="417"/>
      <c r="G64" s="417"/>
      <c r="H64" s="417"/>
      <c r="I64" s="417"/>
      <c r="J64" s="417"/>
      <c r="K64" s="417"/>
      <c r="L64" s="417"/>
      <c r="M64" s="417"/>
      <c r="N64" s="417"/>
      <c r="O64" s="417"/>
      <c r="P64" s="921"/>
      <c r="Q64" s="2550" t="s">
        <v>780</v>
      </c>
      <c r="R64" s="2550"/>
      <c r="S64" s="2550"/>
      <c r="T64" s="2550"/>
      <c r="U64" s="2550"/>
      <c r="V64" s="2550"/>
      <c r="W64" s="2550"/>
      <c r="X64" s="2550"/>
      <c r="Y64" s="419"/>
      <c r="Z64" s="932"/>
      <c r="AA64" s="871"/>
      <c r="AB64" s="2679" t="s">
        <v>1720</v>
      </c>
      <c r="AC64" s="2679"/>
      <c r="AD64" s="2679"/>
      <c r="AE64" s="2679"/>
      <c r="AF64" s="2679"/>
      <c r="AG64" s="2679"/>
      <c r="AH64" s="2679"/>
      <c r="AI64" s="2679"/>
      <c r="AJ64" s="871"/>
      <c r="AK64" s="931"/>
      <c r="AL64" s="932"/>
      <c r="AM64" s="931"/>
      <c r="AN64" s="931"/>
      <c r="AO64" s="931"/>
      <c r="AP64" s="2705">
        <v>3.8</v>
      </c>
      <c r="AQ64" s="2705"/>
      <c r="AR64" s="2705"/>
      <c r="AS64" s="2705"/>
      <c r="AT64" s="2705"/>
      <c r="AU64" s="870"/>
      <c r="AV64" s="870"/>
      <c r="AW64" s="422"/>
      <c r="AX64" s="928"/>
      <c r="AY64" s="2950" t="s">
        <v>847</v>
      </c>
      <c r="AZ64" s="2950"/>
      <c r="BA64" s="2950"/>
      <c r="BB64" s="2950"/>
      <c r="BC64" s="2950"/>
      <c r="BD64" s="2950"/>
      <c r="BE64" s="2950"/>
      <c r="BF64" s="2950"/>
      <c r="BG64" s="266"/>
      <c r="BH64" s="3241"/>
      <c r="BI64" s="3242"/>
      <c r="BJ64" s="3242"/>
      <c r="BK64" s="3242"/>
      <c r="BL64" s="3242"/>
      <c r="BM64" s="3242"/>
      <c r="BN64" s="3242"/>
      <c r="BO64" s="3242"/>
      <c r="BP64" s="3242"/>
      <c r="BQ64" s="3243"/>
      <c r="BR64" s="3241">
        <v>159.5</v>
      </c>
      <c r="BS64" s="3242"/>
      <c r="BT64" s="3242"/>
      <c r="BU64" s="3242"/>
      <c r="BV64" s="3242"/>
      <c r="BW64" s="3242"/>
      <c r="BX64" s="3242"/>
      <c r="BY64" s="3242"/>
      <c r="BZ64" s="3242"/>
      <c r="CA64" s="3243"/>
      <c r="CB64" s="3241">
        <f t="shared" ref="CB64" si="10">IF(AND(BH64="",BR64=""),"",IF(AND(BH64="",BR64&lt;&gt;""),BR64,IF(AND(BH64&lt;&gt;"",BR64=""),(-BH64),BR64-BH64)))</f>
        <v>159.5</v>
      </c>
      <c r="CC64" s="3242"/>
      <c r="CD64" s="3242"/>
      <c r="CE64" s="3242"/>
      <c r="CF64" s="3242"/>
      <c r="CG64" s="3242"/>
      <c r="CH64" s="3242"/>
      <c r="CI64" s="3242"/>
      <c r="CJ64" s="3242"/>
      <c r="CK64" s="3243"/>
      <c r="CL64" s="931"/>
      <c r="CM64" s="931"/>
      <c r="CN64" s="931"/>
      <c r="CO64" s="931"/>
      <c r="CP64" s="931"/>
      <c r="CQ64" s="931"/>
      <c r="CR64" s="931"/>
      <c r="CS64" s="931"/>
      <c r="CT64" s="931"/>
      <c r="CU64" s="931"/>
      <c r="CV64" s="931"/>
      <c r="CW64" s="931"/>
      <c r="CX64" s="931"/>
      <c r="CY64" s="931"/>
      <c r="CZ64" s="931"/>
      <c r="DA64" s="1038"/>
    </row>
    <row r="65" spans="4:105" s="428" customFormat="1" ht="15" customHeight="1">
      <c r="D65" s="711"/>
      <c r="E65" s="922"/>
      <c r="F65" s="922"/>
      <c r="G65" s="922"/>
      <c r="H65" s="712"/>
      <c r="I65" s="712"/>
      <c r="J65" s="712"/>
      <c r="K65" s="712"/>
      <c r="L65" s="922"/>
      <c r="M65" s="922"/>
      <c r="N65" s="922"/>
      <c r="O65" s="922"/>
      <c r="P65" s="420"/>
      <c r="Q65" s="2574"/>
      <c r="R65" s="2574"/>
      <c r="S65" s="2574"/>
      <c r="T65" s="2574"/>
      <c r="U65" s="2574"/>
      <c r="V65" s="2574"/>
      <c r="W65" s="2574"/>
      <c r="X65" s="2574"/>
      <c r="Y65" s="421"/>
      <c r="Z65" s="420"/>
      <c r="AA65" s="862"/>
      <c r="AB65" s="2575"/>
      <c r="AC65" s="2575"/>
      <c r="AD65" s="2575"/>
      <c r="AE65" s="2575"/>
      <c r="AF65" s="2575"/>
      <c r="AG65" s="2575"/>
      <c r="AH65" s="2575"/>
      <c r="AI65" s="2575"/>
      <c r="AJ65" s="862"/>
      <c r="AK65" s="345"/>
      <c r="AL65" s="420"/>
      <c r="AM65" s="345"/>
      <c r="AN65" s="345"/>
      <c r="AO65" s="345"/>
      <c r="AP65" s="2799"/>
      <c r="AQ65" s="2799"/>
      <c r="AR65" s="2799"/>
      <c r="AS65" s="2799"/>
      <c r="AT65" s="2799"/>
      <c r="AU65" s="861"/>
      <c r="AV65" s="861"/>
      <c r="AW65" s="421"/>
      <c r="AX65" s="928"/>
      <c r="AY65" s="2950" t="s">
        <v>838</v>
      </c>
      <c r="AZ65" s="2950"/>
      <c r="BA65" s="2950"/>
      <c r="BB65" s="2950"/>
      <c r="BC65" s="2950"/>
      <c r="BD65" s="2950"/>
      <c r="BE65" s="2950"/>
      <c r="BF65" s="2950"/>
      <c r="BG65" s="266"/>
      <c r="BH65" s="3241"/>
      <c r="BI65" s="3242"/>
      <c r="BJ65" s="3242"/>
      <c r="BK65" s="3242"/>
      <c r="BL65" s="3242"/>
      <c r="BM65" s="3242"/>
      <c r="BN65" s="3242"/>
      <c r="BO65" s="3242"/>
      <c r="BP65" s="3242"/>
      <c r="BQ65" s="3243"/>
      <c r="BR65" s="3241">
        <v>8</v>
      </c>
      <c r="BS65" s="3242"/>
      <c r="BT65" s="3242"/>
      <c r="BU65" s="3242"/>
      <c r="BV65" s="3242"/>
      <c r="BW65" s="3242"/>
      <c r="BX65" s="3242"/>
      <c r="BY65" s="3242"/>
      <c r="BZ65" s="3242"/>
      <c r="CA65" s="3243"/>
      <c r="CB65" s="3241">
        <f>IF(AND(BH65="",BR65=""),"",IF(AND(BH65="",BR65&lt;&gt;""),BR65,IF(AND(BH65&lt;&gt;"",BR65=""),(-BH65),BR65-BH65)))</f>
        <v>8</v>
      </c>
      <c r="CC65" s="3242"/>
      <c r="CD65" s="3242"/>
      <c r="CE65" s="3242"/>
      <c r="CF65" s="3242"/>
      <c r="CG65" s="3242"/>
      <c r="CH65" s="3242"/>
      <c r="CI65" s="3242"/>
      <c r="CJ65" s="3242"/>
      <c r="CK65" s="3243"/>
      <c r="CL65" s="922"/>
      <c r="CM65" s="922"/>
      <c r="CN65" s="922"/>
      <c r="CO65" s="922"/>
      <c r="CP65" s="922"/>
      <c r="CQ65" s="922"/>
      <c r="CR65" s="922"/>
      <c r="CS65" s="922"/>
      <c r="CT65" s="922"/>
      <c r="CU65" s="922"/>
      <c r="CV65" s="922"/>
      <c r="CW65" s="922"/>
      <c r="CX65" s="922"/>
      <c r="CY65" s="922"/>
      <c r="CZ65" s="922"/>
      <c r="DA65" s="1007"/>
    </row>
    <row r="66" spans="4:105" s="428" customFormat="1" ht="15" customHeight="1">
      <c r="D66" s="2800" t="str">
        <f>'第4章 1節、2節'!G32</f>
        <v>農地中間管理機構関連農地整備事業</v>
      </c>
      <c r="E66" s="2675"/>
      <c r="F66" s="2675"/>
      <c r="G66" s="2675"/>
      <c r="H66" s="2675"/>
      <c r="I66" s="2675"/>
      <c r="J66" s="2675"/>
      <c r="K66" s="2675"/>
      <c r="L66" s="2675"/>
      <c r="M66" s="2675"/>
      <c r="N66" s="2675"/>
      <c r="O66" s="2801"/>
      <c r="P66" s="921"/>
      <c r="Q66" s="2550" t="s">
        <v>219</v>
      </c>
      <c r="R66" s="2550"/>
      <c r="S66" s="2550"/>
      <c r="T66" s="2550"/>
      <c r="U66" s="2550"/>
      <c r="V66" s="2550"/>
      <c r="W66" s="2550"/>
      <c r="X66" s="2550"/>
      <c r="Y66" s="419"/>
      <c r="Z66" s="922"/>
      <c r="AA66" s="860"/>
      <c r="AB66" s="2679" t="s">
        <v>1721</v>
      </c>
      <c r="AC66" s="2679"/>
      <c r="AD66" s="2679"/>
      <c r="AE66" s="2679"/>
      <c r="AF66" s="2679"/>
      <c r="AG66" s="2679"/>
      <c r="AH66" s="2679"/>
      <c r="AI66" s="2679"/>
      <c r="AJ66" s="860"/>
      <c r="AK66" s="922"/>
      <c r="AL66" s="921"/>
      <c r="AM66" s="922"/>
      <c r="AN66" s="922"/>
      <c r="AO66" s="922"/>
      <c r="AP66" s="2706">
        <v>0.1</v>
      </c>
      <c r="AQ66" s="2706"/>
      <c r="AR66" s="2706"/>
      <c r="AS66" s="2706"/>
      <c r="AT66" s="2706"/>
      <c r="AU66" s="856"/>
      <c r="AV66" s="856"/>
      <c r="AW66" s="419"/>
      <c r="AX66" s="922"/>
      <c r="AY66" s="2559" t="s">
        <v>847</v>
      </c>
      <c r="AZ66" s="2559"/>
      <c r="BA66" s="2559"/>
      <c r="BB66" s="2559"/>
      <c r="BC66" s="2559"/>
      <c r="BD66" s="2559"/>
      <c r="BE66" s="2559"/>
      <c r="BF66" s="2559"/>
      <c r="BG66" s="922"/>
      <c r="BH66" s="3247">
        <v>1259</v>
      </c>
      <c r="BI66" s="3248"/>
      <c r="BJ66" s="3248"/>
      <c r="BK66" s="3248"/>
      <c r="BL66" s="3248"/>
      <c r="BM66" s="3248"/>
      <c r="BN66" s="3248"/>
      <c r="BO66" s="3248"/>
      <c r="BP66" s="3248"/>
      <c r="BQ66" s="3249"/>
      <c r="BR66" s="3247">
        <f>1259*0.99</f>
        <v>1246.4100000000001</v>
      </c>
      <c r="BS66" s="3248"/>
      <c r="BT66" s="3248"/>
      <c r="BU66" s="3248"/>
      <c r="BV66" s="3248"/>
      <c r="BW66" s="3248"/>
      <c r="BX66" s="3248"/>
      <c r="BY66" s="3248"/>
      <c r="BZ66" s="3248"/>
      <c r="CA66" s="3249"/>
      <c r="CB66" s="3247">
        <f>IF(AND(BH66="",BR66=""),"",IF(AND(BH66="",BR66&lt;&gt;""),BR66,IF(AND(BH66&lt;&gt;"",BR66=""),(-BH66),BR66-BH66)))</f>
        <v>-12.589999999999918</v>
      </c>
      <c r="CC66" s="3248"/>
      <c r="CD66" s="3248"/>
      <c r="CE66" s="3248"/>
      <c r="CF66" s="3248"/>
      <c r="CG66" s="3248"/>
      <c r="CH66" s="3248"/>
      <c r="CI66" s="3248"/>
      <c r="CJ66" s="3248"/>
      <c r="CK66" s="3249"/>
      <c r="CL66" s="922"/>
      <c r="CM66" s="922"/>
      <c r="CN66" s="922"/>
      <c r="CO66" s="922"/>
      <c r="CP66" s="922"/>
      <c r="CQ66" s="922"/>
      <c r="CR66" s="922"/>
      <c r="CS66" s="922"/>
      <c r="CT66" s="922"/>
      <c r="CU66" s="922"/>
      <c r="CV66" s="922"/>
      <c r="CW66" s="922"/>
      <c r="CX66" s="922"/>
      <c r="CY66" s="922"/>
      <c r="CZ66" s="922"/>
      <c r="DA66" s="1007"/>
    </row>
    <row r="67" spans="4:105" s="428" customFormat="1" ht="15" customHeight="1">
      <c r="D67" s="2800"/>
      <c r="E67" s="2675"/>
      <c r="F67" s="2675"/>
      <c r="G67" s="2675"/>
      <c r="H67" s="2675"/>
      <c r="I67" s="2675"/>
      <c r="J67" s="2675"/>
      <c r="K67" s="2675"/>
      <c r="L67" s="2675"/>
      <c r="M67" s="2675"/>
      <c r="N67" s="2675"/>
      <c r="O67" s="2801"/>
      <c r="P67" s="420"/>
      <c r="Q67" s="2574"/>
      <c r="R67" s="2574"/>
      <c r="S67" s="2574"/>
      <c r="T67" s="2574"/>
      <c r="U67" s="2574"/>
      <c r="V67" s="2574"/>
      <c r="W67" s="2574"/>
      <c r="X67" s="2574"/>
      <c r="Y67" s="421"/>
      <c r="Z67" s="922"/>
      <c r="AA67" s="862"/>
      <c r="AB67" s="2575"/>
      <c r="AC67" s="2575"/>
      <c r="AD67" s="2575"/>
      <c r="AE67" s="2575"/>
      <c r="AF67" s="2575"/>
      <c r="AG67" s="2575"/>
      <c r="AH67" s="2575"/>
      <c r="AI67" s="2575"/>
      <c r="AJ67" s="862"/>
      <c r="AK67" s="922"/>
      <c r="AL67" s="921"/>
      <c r="AM67" s="922"/>
      <c r="AN67" s="345"/>
      <c r="AO67" s="345"/>
      <c r="AP67" s="2799"/>
      <c r="AQ67" s="2799"/>
      <c r="AR67" s="2799"/>
      <c r="AS67" s="2799"/>
      <c r="AT67" s="2799"/>
      <c r="AU67" s="861"/>
      <c r="AV67" s="861"/>
      <c r="AW67" s="419"/>
      <c r="AX67" s="928"/>
      <c r="AY67" s="2679" t="s">
        <v>838</v>
      </c>
      <c r="AZ67" s="2679"/>
      <c r="BA67" s="2679"/>
      <c r="BB67" s="2679"/>
      <c r="BC67" s="2679"/>
      <c r="BD67" s="2679"/>
      <c r="BE67" s="2679"/>
      <c r="BF67" s="2679"/>
      <c r="BG67" s="907"/>
      <c r="BH67" s="3241"/>
      <c r="BI67" s="3242"/>
      <c r="BJ67" s="3242"/>
      <c r="BK67" s="3242"/>
      <c r="BL67" s="3242"/>
      <c r="BM67" s="3242"/>
      <c r="BN67" s="3242"/>
      <c r="BO67" s="3242"/>
      <c r="BP67" s="3242"/>
      <c r="BQ67" s="3243"/>
      <c r="BR67" s="3241"/>
      <c r="BS67" s="3242"/>
      <c r="BT67" s="3242"/>
      <c r="BU67" s="3242"/>
      <c r="BV67" s="3242"/>
      <c r="BW67" s="3242"/>
      <c r="BX67" s="3242"/>
      <c r="BY67" s="3242"/>
      <c r="BZ67" s="3242"/>
      <c r="CA67" s="3243"/>
      <c r="CB67" s="3241" t="str">
        <f t="shared" ref="CB67" si="11">IF(AND(BH67="",BR67=""),"",IF(AND(BH67="",BR67&lt;&gt;""),BR67,IF(AND(BH67&lt;&gt;"",BR67=""),(-BH67),BR67-BH67)))</f>
        <v/>
      </c>
      <c r="CC67" s="3242"/>
      <c r="CD67" s="3242"/>
      <c r="CE67" s="3242"/>
      <c r="CF67" s="3242"/>
      <c r="CG67" s="3242"/>
      <c r="CH67" s="3242"/>
      <c r="CI67" s="3242"/>
      <c r="CJ67" s="3242"/>
      <c r="CK67" s="3243"/>
      <c r="CL67" s="922"/>
      <c r="CM67" s="922"/>
      <c r="CN67" s="922"/>
      <c r="CO67" s="922"/>
      <c r="CP67" s="922"/>
      <c r="CQ67" s="922"/>
      <c r="CR67" s="922"/>
      <c r="CS67" s="922"/>
      <c r="CT67" s="922"/>
      <c r="CU67" s="922"/>
      <c r="CV67" s="922"/>
      <c r="CW67" s="922"/>
      <c r="CX67" s="922"/>
      <c r="CY67" s="922"/>
      <c r="CZ67" s="922"/>
      <c r="DA67" s="1007"/>
    </row>
    <row r="68" spans="4:105" s="428" customFormat="1" ht="15" customHeight="1">
      <c r="D68" s="2800"/>
      <c r="E68" s="2675"/>
      <c r="F68" s="2675"/>
      <c r="G68" s="2675"/>
      <c r="H68" s="2675"/>
      <c r="I68" s="2675"/>
      <c r="J68" s="2675"/>
      <c r="K68" s="2675"/>
      <c r="L68" s="2675"/>
      <c r="M68" s="2675"/>
      <c r="N68" s="2675"/>
      <c r="O68" s="2801"/>
      <c r="P68" s="921"/>
      <c r="Q68" s="2550" t="s">
        <v>219</v>
      </c>
      <c r="R68" s="2550"/>
      <c r="S68" s="2550"/>
      <c r="T68" s="2550"/>
      <c r="U68" s="2550"/>
      <c r="V68" s="2550"/>
      <c r="W68" s="2550"/>
      <c r="X68" s="2550"/>
      <c r="Y68" s="419"/>
      <c r="Z68" s="932"/>
      <c r="AA68" s="871"/>
      <c r="AB68" s="2679" t="s">
        <v>1722</v>
      </c>
      <c r="AC68" s="2679"/>
      <c r="AD68" s="2679"/>
      <c r="AE68" s="2679"/>
      <c r="AF68" s="2679"/>
      <c r="AG68" s="2679"/>
      <c r="AH68" s="2679"/>
      <c r="AI68" s="2679"/>
      <c r="AJ68" s="871"/>
      <c r="AK68" s="931"/>
      <c r="AL68" s="932"/>
      <c r="AM68" s="931"/>
      <c r="AN68" s="931"/>
      <c r="AO68" s="931"/>
      <c r="AP68" s="2705">
        <v>0.5</v>
      </c>
      <c r="AQ68" s="2705"/>
      <c r="AR68" s="2705"/>
      <c r="AS68" s="2705"/>
      <c r="AT68" s="2705"/>
      <c r="AU68" s="870"/>
      <c r="AV68" s="870"/>
      <c r="AW68" s="422"/>
      <c r="AX68" s="928"/>
      <c r="AY68" s="2950" t="s">
        <v>847</v>
      </c>
      <c r="AZ68" s="2950"/>
      <c r="BA68" s="2950"/>
      <c r="BB68" s="2950"/>
      <c r="BC68" s="2950"/>
      <c r="BD68" s="2950"/>
      <c r="BE68" s="2950"/>
      <c r="BF68" s="2950"/>
      <c r="BG68" s="266"/>
      <c r="BH68" s="3241"/>
      <c r="BI68" s="3242"/>
      <c r="BJ68" s="3242"/>
      <c r="BK68" s="3242"/>
      <c r="BL68" s="3242"/>
      <c r="BM68" s="3242"/>
      <c r="BN68" s="3242"/>
      <c r="BO68" s="3242"/>
      <c r="BP68" s="3242"/>
      <c r="BQ68" s="3243"/>
      <c r="BR68" s="3241">
        <v>1872</v>
      </c>
      <c r="BS68" s="3242"/>
      <c r="BT68" s="3242"/>
      <c r="BU68" s="3242"/>
      <c r="BV68" s="3242"/>
      <c r="BW68" s="3242"/>
      <c r="BX68" s="3242"/>
      <c r="BY68" s="3242"/>
      <c r="BZ68" s="3242"/>
      <c r="CA68" s="3243"/>
      <c r="CB68" s="3241">
        <f t="shared" ref="CB68:CB69" si="12">IF(AND(BH68="",BR68=""),"",IF(AND(BH68="",BR68&lt;&gt;""),BR68,IF(AND(BH68&lt;&gt;"",BR68=""),(-BH68),BR68-BH68)))</f>
        <v>1872</v>
      </c>
      <c r="CC68" s="3242"/>
      <c r="CD68" s="3242"/>
      <c r="CE68" s="3242"/>
      <c r="CF68" s="3242"/>
      <c r="CG68" s="3242"/>
      <c r="CH68" s="3242"/>
      <c r="CI68" s="3242"/>
      <c r="CJ68" s="3242"/>
      <c r="CK68" s="3243"/>
      <c r="CL68" s="931"/>
      <c r="CM68" s="931"/>
      <c r="CN68" s="931"/>
      <c r="CO68" s="931"/>
      <c r="CP68" s="931"/>
      <c r="CQ68" s="931"/>
      <c r="CR68" s="931"/>
      <c r="CS68" s="931"/>
      <c r="CT68" s="931"/>
      <c r="CU68" s="931"/>
      <c r="CV68" s="931"/>
      <c r="CW68" s="931"/>
      <c r="CX68" s="931"/>
      <c r="CY68" s="931"/>
      <c r="CZ68" s="931"/>
      <c r="DA68" s="1038"/>
    </row>
    <row r="69" spans="4:105" s="428" customFormat="1" ht="15" customHeight="1">
      <c r="D69" s="2800"/>
      <c r="E69" s="2675"/>
      <c r="F69" s="2675"/>
      <c r="G69" s="2675"/>
      <c r="H69" s="2675"/>
      <c r="I69" s="2675"/>
      <c r="J69" s="2675"/>
      <c r="K69" s="2675"/>
      <c r="L69" s="2675"/>
      <c r="M69" s="2675"/>
      <c r="N69" s="2675"/>
      <c r="O69" s="2801"/>
      <c r="P69" s="420"/>
      <c r="Q69" s="2574"/>
      <c r="R69" s="2574"/>
      <c r="S69" s="2574"/>
      <c r="T69" s="2574"/>
      <c r="U69" s="2574"/>
      <c r="V69" s="2574"/>
      <c r="W69" s="2574"/>
      <c r="X69" s="2574"/>
      <c r="Y69" s="421"/>
      <c r="Z69" s="420"/>
      <c r="AA69" s="862"/>
      <c r="AB69" s="2575"/>
      <c r="AC69" s="2575"/>
      <c r="AD69" s="2575"/>
      <c r="AE69" s="2575"/>
      <c r="AF69" s="2575"/>
      <c r="AG69" s="2575"/>
      <c r="AH69" s="2575"/>
      <c r="AI69" s="2575"/>
      <c r="AJ69" s="862"/>
      <c r="AK69" s="345"/>
      <c r="AL69" s="420"/>
      <c r="AM69" s="345"/>
      <c r="AN69" s="345"/>
      <c r="AO69" s="345"/>
      <c r="AP69" s="2799"/>
      <c r="AQ69" s="2799"/>
      <c r="AR69" s="2799"/>
      <c r="AS69" s="2799"/>
      <c r="AT69" s="2799"/>
      <c r="AU69" s="861"/>
      <c r="AV69" s="861"/>
      <c r="AW69" s="421"/>
      <c r="AX69" s="928"/>
      <c r="AY69" s="2950" t="s">
        <v>838</v>
      </c>
      <c r="AZ69" s="2950"/>
      <c r="BA69" s="2950"/>
      <c r="BB69" s="2950"/>
      <c r="BC69" s="2950"/>
      <c r="BD69" s="2950"/>
      <c r="BE69" s="2950"/>
      <c r="BF69" s="2950"/>
      <c r="BG69" s="266"/>
      <c r="BH69" s="3241"/>
      <c r="BI69" s="3242"/>
      <c r="BJ69" s="3242"/>
      <c r="BK69" s="3242"/>
      <c r="BL69" s="3242"/>
      <c r="BM69" s="3242"/>
      <c r="BN69" s="3242"/>
      <c r="BO69" s="3242"/>
      <c r="BP69" s="3242"/>
      <c r="BQ69" s="3243"/>
      <c r="BR69" s="3241"/>
      <c r="BS69" s="3242"/>
      <c r="BT69" s="3242"/>
      <c r="BU69" s="3242"/>
      <c r="BV69" s="3242"/>
      <c r="BW69" s="3242"/>
      <c r="BX69" s="3242"/>
      <c r="BY69" s="3242"/>
      <c r="BZ69" s="3242"/>
      <c r="CA69" s="3243"/>
      <c r="CB69" s="3241" t="str">
        <f t="shared" si="12"/>
        <v/>
      </c>
      <c r="CC69" s="3242"/>
      <c r="CD69" s="3242"/>
      <c r="CE69" s="3242"/>
      <c r="CF69" s="3242"/>
      <c r="CG69" s="3242"/>
      <c r="CH69" s="3242"/>
      <c r="CI69" s="3242"/>
      <c r="CJ69" s="3242"/>
      <c r="CK69" s="3243"/>
      <c r="CL69" s="922"/>
      <c r="CM69" s="922"/>
      <c r="CN69" s="922"/>
      <c r="CO69" s="922"/>
      <c r="CP69" s="922"/>
      <c r="CQ69" s="922"/>
      <c r="CR69" s="922"/>
      <c r="CS69" s="922"/>
      <c r="CT69" s="922"/>
      <c r="CU69" s="922"/>
      <c r="CV69" s="922"/>
      <c r="CW69" s="922"/>
      <c r="CX69" s="922"/>
      <c r="CY69" s="922"/>
      <c r="CZ69" s="922"/>
      <c r="DA69" s="1007"/>
    </row>
    <row r="70" spans="4:105" s="428" customFormat="1" ht="15" customHeight="1">
      <c r="D70" s="711"/>
      <c r="E70" s="922"/>
      <c r="F70" s="922"/>
      <c r="G70" s="922"/>
      <c r="H70" s="712"/>
      <c r="I70" s="712"/>
      <c r="J70" s="712"/>
      <c r="K70" s="712"/>
      <c r="L70" s="922"/>
      <c r="M70" s="922"/>
      <c r="N70" s="922"/>
      <c r="O70" s="922"/>
      <c r="P70" s="921"/>
      <c r="Q70" s="2550"/>
      <c r="R70" s="2550"/>
      <c r="S70" s="2550"/>
      <c r="T70" s="2550"/>
      <c r="U70" s="2550"/>
      <c r="V70" s="2550"/>
      <c r="W70" s="2550"/>
      <c r="X70" s="2550"/>
      <c r="Y70" s="419"/>
      <c r="Z70" s="932"/>
      <c r="AA70" s="871"/>
      <c r="AB70" s="2679"/>
      <c r="AC70" s="2679"/>
      <c r="AD70" s="2679"/>
      <c r="AE70" s="2679"/>
      <c r="AF70" s="2679"/>
      <c r="AG70" s="2679"/>
      <c r="AH70" s="2679"/>
      <c r="AI70" s="2679"/>
      <c r="AJ70" s="871"/>
      <c r="AK70" s="931"/>
      <c r="AL70" s="932"/>
      <c r="AM70" s="931"/>
      <c r="AN70" s="931"/>
      <c r="AO70" s="931"/>
      <c r="AP70" s="2705"/>
      <c r="AQ70" s="2705"/>
      <c r="AR70" s="2705"/>
      <c r="AS70" s="2705"/>
      <c r="AT70" s="2705"/>
      <c r="AU70" s="870"/>
      <c r="AV70" s="870"/>
      <c r="AW70" s="422"/>
      <c r="AX70" s="928"/>
      <c r="AY70" s="2950"/>
      <c r="AZ70" s="2950"/>
      <c r="BA70" s="2950"/>
      <c r="BB70" s="2950"/>
      <c r="BC70" s="2950"/>
      <c r="BD70" s="2950"/>
      <c r="BE70" s="2950"/>
      <c r="BF70" s="2950"/>
      <c r="BG70" s="907"/>
      <c r="BH70" s="3241"/>
      <c r="BI70" s="3242"/>
      <c r="BJ70" s="3242"/>
      <c r="BK70" s="3242"/>
      <c r="BL70" s="3242"/>
      <c r="BM70" s="3242"/>
      <c r="BN70" s="3242"/>
      <c r="BO70" s="3242"/>
      <c r="BP70" s="3242"/>
      <c r="BQ70" s="3243"/>
      <c r="BR70" s="3241"/>
      <c r="BS70" s="3242"/>
      <c r="BT70" s="3242"/>
      <c r="BU70" s="3242"/>
      <c r="BV70" s="3242"/>
      <c r="BW70" s="3242"/>
      <c r="BX70" s="3242"/>
      <c r="BY70" s="3242"/>
      <c r="BZ70" s="3242"/>
      <c r="CA70" s="3243"/>
      <c r="CB70" s="3241"/>
      <c r="CC70" s="3242"/>
      <c r="CD70" s="3242"/>
      <c r="CE70" s="3242"/>
      <c r="CF70" s="3242"/>
      <c r="CG70" s="3242"/>
      <c r="CH70" s="3242"/>
      <c r="CI70" s="3242"/>
      <c r="CJ70" s="3242"/>
      <c r="CK70" s="3243"/>
      <c r="CL70" s="931"/>
      <c r="CM70" s="931"/>
      <c r="CN70" s="931"/>
      <c r="CO70" s="931"/>
      <c r="CP70" s="931"/>
      <c r="CQ70" s="931"/>
      <c r="CR70" s="931"/>
      <c r="CS70" s="931"/>
      <c r="CT70" s="931"/>
      <c r="CU70" s="931"/>
      <c r="CV70" s="931"/>
      <c r="CW70" s="931"/>
      <c r="CX70" s="931"/>
      <c r="CY70" s="931"/>
      <c r="CZ70" s="931"/>
      <c r="DA70" s="1038"/>
    </row>
    <row r="71" spans="4:105" s="428" customFormat="1" ht="15" customHeight="1">
      <c r="D71" s="711"/>
      <c r="E71" s="922"/>
      <c r="F71" s="922"/>
      <c r="G71" s="922"/>
      <c r="H71" s="712"/>
      <c r="I71" s="712"/>
      <c r="J71" s="712"/>
      <c r="K71" s="712"/>
      <c r="L71" s="922"/>
      <c r="M71" s="922"/>
      <c r="N71" s="922"/>
      <c r="O71" s="922"/>
      <c r="P71" s="420"/>
      <c r="Q71" s="2574"/>
      <c r="R71" s="2574"/>
      <c r="S71" s="2574"/>
      <c r="T71" s="2574"/>
      <c r="U71" s="2574"/>
      <c r="V71" s="2574"/>
      <c r="W71" s="2574"/>
      <c r="X71" s="2574"/>
      <c r="Y71" s="421"/>
      <c r="Z71" s="420"/>
      <c r="AA71" s="862"/>
      <c r="AB71" s="2575"/>
      <c r="AC71" s="2575"/>
      <c r="AD71" s="2575"/>
      <c r="AE71" s="2575"/>
      <c r="AF71" s="2575"/>
      <c r="AG71" s="2575"/>
      <c r="AH71" s="2575"/>
      <c r="AI71" s="2575"/>
      <c r="AJ71" s="862"/>
      <c r="AK71" s="345"/>
      <c r="AL71" s="420"/>
      <c r="AM71" s="345"/>
      <c r="AN71" s="345"/>
      <c r="AO71" s="345"/>
      <c r="AP71" s="2799"/>
      <c r="AQ71" s="2799"/>
      <c r="AR71" s="2799"/>
      <c r="AS71" s="2799"/>
      <c r="AT71" s="2799"/>
      <c r="AU71" s="861"/>
      <c r="AV71" s="861"/>
      <c r="AW71" s="421"/>
      <c r="AX71" s="928"/>
      <c r="AY71" s="2950"/>
      <c r="AZ71" s="2950"/>
      <c r="BA71" s="2950"/>
      <c r="BB71" s="2950"/>
      <c r="BC71" s="2950"/>
      <c r="BD71" s="2950"/>
      <c r="BE71" s="2950"/>
      <c r="BF71" s="2950"/>
      <c r="BG71" s="266"/>
      <c r="BH71" s="3241"/>
      <c r="BI71" s="3242"/>
      <c r="BJ71" s="3242"/>
      <c r="BK71" s="3242"/>
      <c r="BL71" s="3242"/>
      <c r="BM71" s="3242"/>
      <c r="BN71" s="3242"/>
      <c r="BO71" s="3242"/>
      <c r="BP71" s="3242"/>
      <c r="BQ71" s="3243"/>
      <c r="BR71" s="3241"/>
      <c r="BS71" s="3242"/>
      <c r="BT71" s="3242"/>
      <c r="BU71" s="3242"/>
      <c r="BV71" s="3242"/>
      <c r="BW71" s="3242"/>
      <c r="BX71" s="3242"/>
      <c r="BY71" s="3242"/>
      <c r="BZ71" s="3242"/>
      <c r="CA71" s="3243"/>
      <c r="CB71" s="3241"/>
      <c r="CC71" s="3242"/>
      <c r="CD71" s="3242"/>
      <c r="CE71" s="3242"/>
      <c r="CF71" s="3242"/>
      <c r="CG71" s="3242"/>
      <c r="CH71" s="3242"/>
      <c r="CI71" s="3242"/>
      <c r="CJ71" s="3242"/>
      <c r="CK71" s="3243"/>
      <c r="CL71" s="345"/>
      <c r="CM71" s="345"/>
      <c r="CN71" s="345"/>
      <c r="CO71" s="345"/>
      <c r="CP71" s="345"/>
      <c r="CQ71" s="345"/>
      <c r="CR71" s="345"/>
      <c r="CS71" s="345"/>
      <c r="CT71" s="345"/>
      <c r="CU71" s="345"/>
      <c r="CV71" s="345"/>
      <c r="CW71" s="345"/>
      <c r="CX71" s="345"/>
      <c r="CY71" s="345"/>
      <c r="CZ71" s="345"/>
      <c r="DA71" s="1107"/>
    </row>
    <row r="72" spans="4:105" s="428" customFormat="1" ht="15" customHeight="1">
      <c r="D72" s="713"/>
      <c r="E72" s="876"/>
      <c r="F72" s="876"/>
      <c r="G72" s="876"/>
      <c r="H72" s="876"/>
      <c r="I72" s="876"/>
      <c r="J72" s="876"/>
      <c r="K72" s="876"/>
      <c r="L72" s="876"/>
      <c r="M72" s="876"/>
      <c r="N72" s="876"/>
      <c r="O72" s="876"/>
      <c r="P72" s="923"/>
      <c r="Q72" s="876"/>
      <c r="R72" s="876"/>
      <c r="S72" s="876"/>
      <c r="T72" s="2694" t="s">
        <v>861</v>
      </c>
      <c r="U72" s="2694"/>
      <c r="V72" s="2694"/>
      <c r="W72" s="876"/>
      <c r="X72" s="876"/>
      <c r="Y72" s="290"/>
      <c r="Z72" s="876"/>
      <c r="AA72" s="876"/>
      <c r="AB72" s="876"/>
      <c r="AC72" s="876"/>
      <c r="AD72" s="876"/>
      <c r="AE72" s="876"/>
      <c r="AF72" s="876"/>
      <c r="AG72" s="876"/>
      <c r="AH72" s="876"/>
      <c r="AI72" s="876"/>
      <c r="AJ72" s="876"/>
      <c r="AK72" s="876"/>
      <c r="AL72" s="923"/>
      <c r="AM72" s="876"/>
      <c r="AN72" s="876"/>
      <c r="AO72" s="876"/>
      <c r="AP72" s="2958">
        <f>SUM(AP64:AS71)</f>
        <v>4.4000000000000004</v>
      </c>
      <c r="AQ72" s="2958"/>
      <c r="AR72" s="2958"/>
      <c r="AS72" s="2958"/>
      <c r="AT72" s="2958"/>
      <c r="AU72" s="876"/>
      <c r="AV72" s="876"/>
      <c r="AW72" s="290"/>
      <c r="AX72" s="876"/>
      <c r="AY72" s="876"/>
      <c r="AZ72" s="876"/>
      <c r="BA72" s="876"/>
      <c r="BB72" s="876"/>
      <c r="BC72" s="876"/>
      <c r="BD72" s="876"/>
      <c r="BE72" s="876"/>
      <c r="BF72" s="876"/>
      <c r="BG72" s="876"/>
      <c r="BH72" s="923"/>
      <c r="BI72" s="876"/>
      <c r="BJ72" s="876"/>
      <c r="BK72" s="876"/>
      <c r="BL72" s="876"/>
      <c r="BM72" s="876"/>
      <c r="BN72" s="876"/>
      <c r="BO72" s="876"/>
      <c r="BP72" s="876"/>
      <c r="BQ72" s="290"/>
      <c r="BR72" s="876"/>
      <c r="BS72" s="876"/>
      <c r="BT72" s="876"/>
      <c r="BU72" s="876"/>
      <c r="BV72" s="876"/>
      <c r="BW72" s="876"/>
      <c r="BX72" s="876"/>
      <c r="BY72" s="876"/>
      <c r="BZ72" s="876"/>
      <c r="CA72" s="876"/>
      <c r="CB72" s="923"/>
      <c r="CC72" s="876"/>
      <c r="CD72" s="876"/>
      <c r="CE72" s="876"/>
      <c r="CF72" s="876"/>
      <c r="CG72" s="876"/>
      <c r="CH72" s="876"/>
      <c r="CI72" s="876"/>
      <c r="CJ72" s="876"/>
      <c r="CK72" s="290"/>
      <c r="CL72" s="876"/>
      <c r="CM72" s="876"/>
      <c r="CN72" s="876"/>
      <c r="CO72" s="876"/>
      <c r="CP72" s="876"/>
      <c r="CQ72" s="876"/>
      <c r="CR72" s="876"/>
      <c r="CS72" s="876"/>
      <c r="CT72" s="876"/>
      <c r="CU72" s="876"/>
      <c r="CV72" s="876"/>
      <c r="CW72" s="876"/>
      <c r="CX72" s="876"/>
      <c r="CY72" s="876"/>
      <c r="CZ72" s="876"/>
      <c r="DA72" s="714"/>
    </row>
    <row r="73" spans="4:105" ht="21" customHeight="1">
      <c r="DA73" s="415"/>
    </row>
    <row r="74" spans="4:105" s="426" customFormat="1" ht="21" customHeight="1">
      <c r="D74" s="404" t="s">
        <v>1038</v>
      </c>
      <c r="E74" s="404"/>
      <c r="F74" s="404"/>
      <c r="G74" s="404" t="s">
        <v>1024</v>
      </c>
      <c r="H74" s="404"/>
    </row>
    <row r="75" spans="4:105" s="426" customFormat="1" ht="21" customHeight="1">
      <c r="D75" s="709" t="s">
        <v>751</v>
      </c>
      <c r="DA75" s="360" t="s">
        <v>1037</v>
      </c>
    </row>
    <row r="76" spans="4:105" ht="15" customHeight="1">
      <c r="D76" s="2802"/>
      <c r="E76" s="2803"/>
      <c r="F76" s="2803"/>
      <c r="G76" s="2803"/>
      <c r="H76" s="2803"/>
      <c r="I76" s="2803"/>
      <c r="J76" s="2803"/>
      <c r="K76" s="2803"/>
      <c r="L76" s="2806" t="s">
        <v>506</v>
      </c>
      <c r="M76" s="2806"/>
      <c r="N76" s="2806"/>
      <c r="O76" s="2806"/>
      <c r="P76" s="2806"/>
      <c r="Q76" s="2806"/>
      <c r="R76" s="2806"/>
      <c r="S76" s="2807"/>
      <c r="T76" s="2546"/>
      <c r="U76" s="2547"/>
      <c r="V76" s="2547"/>
      <c r="W76" s="2547"/>
      <c r="X76" s="2547"/>
      <c r="Y76" s="2547"/>
      <c r="Z76" s="2547"/>
      <c r="AA76" s="2558" t="s">
        <v>819</v>
      </c>
      <c r="AB76" s="2558"/>
      <c r="AC76" s="2558"/>
      <c r="AD76" s="2558"/>
      <c r="AE76" s="2558"/>
      <c r="AF76" s="2558"/>
      <c r="AG76" s="2558"/>
      <c r="AH76" s="2558"/>
      <c r="AI76" s="2558"/>
      <c r="AJ76" s="2558"/>
      <c r="AK76" s="2558"/>
      <c r="AL76" s="2558"/>
      <c r="AM76" s="2558"/>
      <c r="AN76" s="2558"/>
      <c r="AO76" s="2558"/>
      <c r="AP76" s="2558"/>
      <c r="AQ76" s="2558"/>
      <c r="AR76" s="2558"/>
      <c r="AS76" s="2558"/>
      <c r="AT76" s="2558"/>
      <c r="AU76" s="2558"/>
      <c r="AV76" s="2547"/>
      <c r="AW76" s="2547"/>
      <c r="AX76" s="2547"/>
      <c r="AY76" s="2547"/>
      <c r="AZ76" s="2547"/>
      <c r="BA76" s="2547"/>
      <c r="BB76" s="2555"/>
      <c r="BC76" s="2546"/>
      <c r="BD76" s="2547"/>
      <c r="BE76" s="2547"/>
      <c r="BF76" s="2547"/>
      <c r="BG76" s="2547"/>
      <c r="BH76" s="2547"/>
      <c r="BI76" s="2547"/>
      <c r="BJ76" s="2558" t="s">
        <v>360</v>
      </c>
      <c r="BK76" s="2558"/>
      <c r="BL76" s="2558"/>
      <c r="BM76" s="2558"/>
      <c r="BN76" s="2558"/>
      <c r="BO76" s="2558"/>
      <c r="BP76" s="2558"/>
      <c r="BQ76" s="2558"/>
      <c r="BR76" s="2558"/>
      <c r="BS76" s="2558"/>
      <c r="BT76" s="2558"/>
      <c r="BU76" s="2558"/>
      <c r="BV76" s="2558"/>
      <c r="BW76" s="2558"/>
      <c r="BX76" s="2558"/>
      <c r="BY76" s="2558"/>
      <c r="BZ76" s="2558"/>
      <c r="CA76" s="2558"/>
      <c r="CB76" s="2558"/>
      <c r="CC76" s="2558"/>
      <c r="CD76" s="2558"/>
      <c r="CE76" s="2547"/>
      <c r="CF76" s="2547"/>
      <c r="CG76" s="2547"/>
      <c r="CH76" s="2547"/>
      <c r="CI76" s="2547"/>
      <c r="CJ76" s="2547"/>
      <c r="CK76" s="2555"/>
      <c r="CL76" s="2546" t="s">
        <v>836</v>
      </c>
      <c r="CM76" s="2547"/>
      <c r="CN76" s="2547"/>
      <c r="CO76" s="2547"/>
      <c r="CP76" s="2547"/>
      <c r="CQ76" s="2547"/>
      <c r="CR76" s="2547"/>
      <c r="CS76" s="2547"/>
      <c r="CT76" s="2547"/>
      <c r="CU76" s="2547"/>
      <c r="CV76" s="2547"/>
      <c r="CW76" s="2547"/>
      <c r="CX76" s="2547"/>
      <c r="CY76" s="2547"/>
      <c r="CZ76" s="2547"/>
      <c r="DA76" s="2548"/>
    </row>
    <row r="77" spans="4:105" ht="15" customHeight="1">
      <c r="D77" s="2804"/>
      <c r="E77" s="2805"/>
      <c r="F77" s="2805"/>
      <c r="G77" s="2805"/>
      <c r="H77" s="2805"/>
      <c r="I77" s="2805"/>
      <c r="J77" s="2805"/>
      <c r="K77" s="2805"/>
      <c r="L77" s="2674"/>
      <c r="M77" s="2674"/>
      <c r="N77" s="2674"/>
      <c r="O77" s="2674"/>
      <c r="P77" s="2674"/>
      <c r="Q77" s="2674"/>
      <c r="R77" s="2674"/>
      <c r="S77" s="2808"/>
      <c r="T77" s="2573"/>
      <c r="U77" s="2574"/>
      <c r="V77" s="2574"/>
      <c r="W77" s="2574"/>
      <c r="X77" s="2574"/>
      <c r="Y77" s="2574"/>
      <c r="Z77" s="2574"/>
      <c r="AA77" s="2575"/>
      <c r="AB77" s="2575"/>
      <c r="AC77" s="2575"/>
      <c r="AD77" s="2575"/>
      <c r="AE77" s="2575"/>
      <c r="AF77" s="2575"/>
      <c r="AG77" s="2575"/>
      <c r="AH77" s="2575"/>
      <c r="AI77" s="2575"/>
      <c r="AJ77" s="2575"/>
      <c r="AK77" s="2575"/>
      <c r="AL77" s="2575"/>
      <c r="AM77" s="2575"/>
      <c r="AN77" s="2575"/>
      <c r="AO77" s="2575"/>
      <c r="AP77" s="2575"/>
      <c r="AQ77" s="2575"/>
      <c r="AR77" s="2575"/>
      <c r="AS77" s="2575"/>
      <c r="AT77" s="2575"/>
      <c r="AU77" s="2575"/>
      <c r="AV77" s="2574"/>
      <c r="AW77" s="2574"/>
      <c r="AX77" s="2574"/>
      <c r="AY77" s="2574"/>
      <c r="AZ77" s="2574"/>
      <c r="BA77" s="2574"/>
      <c r="BB77" s="2576"/>
      <c r="BC77" s="2573"/>
      <c r="BD77" s="2574"/>
      <c r="BE77" s="2574"/>
      <c r="BF77" s="2574"/>
      <c r="BG77" s="2574"/>
      <c r="BH77" s="2574"/>
      <c r="BI77" s="2574"/>
      <c r="BJ77" s="2575"/>
      <c r="BK77" s="2575"/>
      <c r="BL77" s="2575"/>
      <c r="BM77" s="2575"/>
      <c r="BN77" s="2575"/>
      <c r="BO77" s="2575"/>
      <c r="BP77" s="2575"/>
      <c r="BQ77" s="2575"/>
      <c r="BR77" s="2575"/>
      <c r="BS77" s="2575"/>
      <c r="BT77" s="2575"/>
      <c r="BU77" s="2575"/>
      <c r="BV77" s="2575"/>
      <c r="BW77" s="2575"/>
      <c r="BX77" s="2575"/>
      <c r="BY77" s="2575"/>
      <c r="BZ77" s="2575"/>
      <c r="CA77" s="2575"/>
      <c r="CB77" s="2575"/>
      <c r="CC77" s="2575"/>
      <c r="CD77" s="2575"/>
      <c r="CE77" s="2574"/>
      <c r="CF77" s="2574"/>
      <c r="CG77" s="2574"/>
      <c r="CH77" s="2574"/>
      <c r="CI77" s="2574"/>
      <c r="CJ77" s="2574"/>
      <c r="CK77" s="2576"/>
      <c r="CL77" s="2549"/>
      <c r="CM77" s="2550"/>
      <c r="CN77" s="2550"/>
      <c r="CO77" s="2550"/>
      <c r="CP77" s="2550"/>
      <c r="CQ77" s="2550"/>
      <c r="CR77" s="2550"/>
      <c r="CS77" s="2550"/>
      <c r="CT77" s="2550"/>
      <c r="CU77" s="2550"/>
      <c r="CV77" s="2550"/>
      <c r="CW77" s="2550"/>
      <c r="CX77" s="2550"/>
      <c r="CY77" s="2550"/>
      <c r="CZ77" s="2550"/>
      <c r="DA77" s="2551"/>
    </row>
    <row r="78" spans="4:105" ht="15" customHeight="1">
      <c r="D78" s="3232" t="s">
        <v>1036</v>
      </c>
      <c r="E78" s="3233"/>
      <c r="F78" s="3233"/>
      <c r="G78" s="3233"/>
      <c r="H78" s="3233"/>
      <c r="I78" s="3233"/>
      <c r="J78" s="3233"/>
      <c r="K78" s="3233"/>
      <c r="L78" s="3236" t="s">
        <v>1035</v>
      </c>
      <c r="M78" s="3237"/>
      <c r="N78" s="3237"/>
      <c r="O78" s="3237"/>
      <c r="P78" s="3237"/>
      <c r="Q78" s="3237"/>
      <c r="R78" s="3237"/>
      <c r="S78" s="3238"/>
      <c r="T78" s="2549"/>
      <c r="U78" s="2559" t="s">
        <v>397</v>
      </c>
      <c r="V78" s="2559"/>
      <c r="W78" s="2559"/>
      <c r="X78" s="2559"/>
      <c r="Y78" s="2559"/>
      <c r="Z78" s="2550"/>
      <c r="AA78" s="2677"/>
      <c r="AB78" s="2679" t="s">
        <v>719</v>
      </c>
      <c r="AC78" s="2679"/>
      <c r="AD78" s="2679"/>
      <c r="AE78" s="2679"/>
      <c r="AF78" s="2679"/>
      <c r="AG78" s="2561"/>
      <c r="AH78" s="2550"/>
      <c r="AI78" s="2559" t="s">
        <v>1034</v>
      </c>
      <c r="AJ78" s="2559"/>
      <c r="AK78" s="2559"/>
      <c r="AL78" s="2559"/>
      <c r="AM78" s="2559"/>
      <c r="AN78" s="2550"/>
      <c r="AO78" s="2677"/>
      <c r="AP78" s="2679" t="s">
        <v>452</v>
      </c>
      <c r="AQ78" s="2679"/>
      <c r="AR78" s="2679"/>
      <c r="AS78" s="2679"/>
      <c r="AT78" s="2679"/>
      <c r="AU78" s="2561"/>
      <c r="AV78" s="2550" t="s">
        <v>861</v>
      </c>
      <c r="AW78" s="2550"/>
      <c r="AX78" s="2550"/>
      <c r="AY78" s="2550"/>
      <c r="AZ78" s="2550"/>
      <c r="BA78" s="2550"/>
      <c r="BB78" s="2556"/>
      <c r="BC78" s="2550"/>
      <c r="BD78" s="2559" t="s">
        <v>397</v>
      </c>
      <c r="BE78" s="2559"/>
      <c r="BF78" s="2559"/>
      <c r="BG78" s="2559"/>
      <c r="BH78" s="2559"/>
      <c r="BI78" s="2550"/>
      <c r="BJ78" s="2677"/>
      <c r="BK78" s="2679" t="s">
        <v>719</v>
      </c>
      <c r="BL78" s="2679"/>
      <c r="BM78" s="2679"/>
      <c r="BN78" s="2679"/>
      <c r="BO78" s="2679"/>
      <c r="BP78" s="2561"/>
      <c r="BQ78" s="2550"/>
      <c r="BR78" s="2559" t="s">
        <v>1034</v>
      </c>
      <c r="BS78" s="2559"/>
      <c r="BT78" s="2559"/>
      <c r="BU78" s="2559"/>
      <c r="BV78" s="2559"/>
      <c r="BW78" s="2550"/>
      <c r="BX78" s="2677"/>
      <c r="BY78" s="2679" t="s">
        <v>452</v>
      </c>
      <c r="BZ78" s="2679"/>
      <c r="CA78" s="2679"/>
      <c r="CB78" s="2679"/>
      <c r="CC78" s="2679"/>
      <c r="CD78" s="2561"/>
      <c r="CE78" s="2550" t="s">
        <v>861</v>
      </c>
      <c r="CF78" s="2550"/>
      <c r="CG78" s="2550"/>
      <c r="CH78" s="2550"/>
      <c r="CI78" s="2550"/>
      <c r="CJ78" s="2550"/>
      <c r="CK78" s="2550"/>
      <c r="CL78" s="2549"/>
      <c r="CM78" s="2550"/>
      <c r="CN78" s="2550"/>
      <c r="CO78" s="2550"/>
      <c r="CP78" s="2550"/>
      <c r="CQ78" s="2550"/>
      <c r="CR78" s="2550"/>
      <c r="CS78" s="2550"/>
      <c r="CT78" s="2550"/>
      <c r="CU78" s="2550"/>
      <c r="CV78" s="2550"/>
      <c r="CW78" s="2550"/>
      <c r="CX78" s="2550"/>
      <c r="CY78" s="2550"/>
      <c r="CZ78" s="2550"/>
      <c r="DA78" s="2551"/>
    </row>
    <row r="79" spans="4:105" ht="15" customHeight="1">
      <c r="D79" s="3234"/>
      <c r="E79" s="3235"/>
      <c r="F79" s="3235"/>
      <c r="G79" s="3235"/>
      <c r="H79" s="3235"/>
      <c r="I79" s="3235"/>
      <c r="J79" s="3235"/>
      <c r="K79" s="3235"/>
      <c r="L79" s="3239"/>
      <c r="M79" s="3239"/>
      <c r="N79" s="3239"/>
      <c r="O79" s="3239"/>
      <c r="P79" s="3239"/>
      <c r="Q79" s="3239"/>
      <c r="R79" s="3239"/>
      <c r="S79" s="3240"/>
      <c r="T79" s="2552"/>
      <c r="U79" s="2560"/>
      <c r="V79" s="2560"/>
      <c r="W79" s="2560"/>
      <c r="X79" s="2560"/>
      <c r="Y79" s="2560"/>
      <c r="Z79" s="2553"/>
      <c r="AA79" s="2549"/>
      <c r="AB79" s="2559"/>
      <c r="AC79" s="2559"/>
      <c r="AD79" s="2559"/>
      <c r="AE79" s="2559"/>
      <c r="AF79" s="2559"/>
      <c r="AG79" s="2556"/>
      <c r="AH79" s="2550"/>
      <c r="AI79" s="2559"/>
      <c r="AJ79" s="2559"/>
      <c r="AK79" s="2559"/>
      <c r="AL79" s="2559"/>
      <c r="AM79" s="2559"/>
      <c r="AN79" s="2550"/>
      <c r="AO79" s="2549"/>
      <c r="AP79" s="2559"/>
      <c r="AQ79" s="2559"/>
      <c r="AR79" s="2559"/>
      <c r="AS79" s="2559"/>
      <c r="AT79" s="2559"/>
      <c r="AU79" s="2556"/>
      <c r="AV79" s="2553"/>
      <c r="AW79" s="2553"/>
      <c r="AX79" s="2553"/>
      <c r="AY79" s="2553"/>
      <c r="AZ79" s="2553"/>
      <c r="BA79" s="2553"/>
      <c r="BB79" s="2557"/>
      <c r="BC79" s="2550"/>
      <c r="BD79" s="2559"/>
      <c r="BE79" s="2559"/>
      <c r="BF79" s="2559"/>
      <c r="BG79" s="2559"/>
      <c r="BH79" s="2559"/>
      <c r="BI79" s="2550"/>
      <c r="BJ79" s="2549"/>
      <c r="BK79" s="2559"/>
      <c r="BL79" s="2559"/>
      <c r="BM79" s="2559"/>
      <c r="BN79" s="2559"/>
      <c r="BO79" s="2559"/>
      <c r="BP79" s="2556"/>
      <c r="BQ79" s="2550"/>
      <c r="BR79" s="2559"/>
      <c r="BS79" s="2559"/>
      <c r="BT79" s="2559"/>
      <c r="BU79" s="2559"/>
      <c r="BV79" s="2559"/>
      <c r="BW79" s="2550"/>
      <c r="BX79" s="2549"/>
      <c r="BY79" s="2559"/>
      <c r="BZ79" s="2559"/>
      <c r="CA79" s="2559"/>
      <c r="CB79" s="2559"/>
      <c r="CC79" s="2559"/>
      <c r="CD79" s="2556"/>
      <c r="CE79" s="2550"/>
      <c r="CF79" s="2550"/>
      <c r="CG79" s="2550"/>
      <c r="CH79" s="2550"/>
      <c r="CI79" s="2550"/>
      <c r="CJ79" s="2550"/>
      <c r="CK79" s="2550"/>
      <c r="CL79" s="2552"/>
      <c r="CM79" s="2553"/>
      <c r="CN79" s="2553"/>
      <c r="CO79" s="2553"/>
      <c r="CP79" s="2553"/>
      <c r="CQ79" s="2553"/>
      <c r="CR79" s="2553"/>
      <c r="CS79" s="2553"/>
      <c r="CT79" s="2553"/>
      <c r="CU79" s="2553"/>
      <c r="CV79" s="2553"/>
      <c r="CW79" s="2553"/>
      <c r="CX79" s="2553"/>
      <c r="CY79" s="2553"/>
      <c r="CZ79" s="2553"/>
      <c r="DA79" s="2554"/>
    </row>
    <row r="80" spans="4:105" ht="15" customHeight="1">
      <c r="D80" s="2595"/>
      <c r="E80" s="2596"/>
      <c r="F80" s="2596"/>
      <c r="G80" s="2597"/>
      <c r="H80" s="416"/>
      <c r="I80" s="2558" t="s">
        <v>1026</v>
      </c>
      <c r="J80" s="2558"/>
      <c r="K80" s="2558"/>
      <c r="L80" s="2558"/>
      <c r="M80" s="2558"/>
      <c r="N80" s="2558"/>
      <c r="O80" s="2558"/>
      <c r="P80" s="2558"/>
      <c r="Q80" s="2558"/>
      <c r="R80" s="2558"/>
      <c r="S80" s="417"/>
      <c r="T80" s="2546"/>
      <c r="U80" s="2547"/>
      <c r="V80" s="2547"/>
      <c r="W80" s="2547"/>
      <c r="X80" s="2547"/>
      <c r="Y80" s="2547"/>
      <c r="Z80" s="2547"/>
      <c r="AA80" s="2546"/>
      <c r="AB80" s="2547"/>
      <c r="AC80" s="2547"/>
      <c r="AD80" s="2547"/>
      <c r="AE80" s="2547"/>
      <c r="AF80" s="2547"/>
      <c r="AG80" s="2555"/>
      <c r="AH80" s="2547"/>
      <c r="AI80" s="2547"/>
      <c r="AJ80" s="2547"/>
      <c r="AK80" s="2547"/>
      <c r="AL80" s="2547"/>
      <c r="AM80" s="2547"/>
      <c r="AN80" s="2547"/>
      <c r="AO80" s="2546"/>
      <c r="AP80" s="2547"/>
      <c r="AQ80" s="2547"/>
      <c r="AR80" s="2547"/>
      <c r="AS80" s="2547"/>
      <c r="AT80" s="2547"/>
      <c r="AU80" s="2555"/>
      <c r="AV80" s="2547"/>
      <c r="AW80" s="2547"/>
      <c r="AX80" s="2547"/>
      <c r="AY80" s="2547"/>
      <c r="AZ80" s="2547"/>
      <c r="BA80" s="2547"/>
      <c r="BB80" s="2555"/>
      <c r="BC80" s="2547"/>
      <c r="BD80" s="2547"/>
      <c r="BE80" s="2547"/>
      <c r="BF80" s="2547"/>
      <c r="BG80" s="2547"/>
      <c r="BH80" s="2547"/>
      <c r="BI80" s="2547"/>
      <c r="BJ80" s="2546"/>
      <c r="BK80" s="2547"/>
      <c r="BL80" s="2547"/>
      <c r="BM80" s="2547"/>
      <c r="BN80" s="2547"/>
      <c r="BO80" s="2547"/>
      <c r="BP80" s="2555"/>
      <c r="BQ80" s="2547"/>
      <c r="BR80" s="2547"/>
      <c r="BS80" s="2547"/>
      <c r="BT80" s="2547"/>
      <c r="BU80" s="2547"/>
      <c r="BV80" s="2547"/>
      <c r="BW80" s="2547"/>
      <c r="BX80" s="2546"/>
      <c r="BY80" s="2547"/>
      <c r="BZ80" s="2547"/>
      <c r="CA80" s="2547"/>
      <c r="CB80" s="2547"/>
      <c r="CC80" s="2547"/>
      <c r="CD80" s="2555"/>
      <c r="CE80" s="2547"/>
      <c r="CF80" s="2547"/>
      <c r="CG80" s="2547"/>
      <c r="CH80" s="2547"/>
      <c r="CI80" s="2547"/>
      <c r="CJ80" s="2547"/>
      <c r="CK80" s="2547"/>
      <c r="CL80" s="3231"/>
      <c r="CM80" s="2687"/>
      <c r="CN80" s="2687"/>
      <c r="CO80" s="2687"/>
      <c r="CP80" s="2687"/>
      <c r="CQ80" s="2687"/>
      <c r="CR80" s="2687"/>
      <c r="CS80" s="2687"/>
      <c r="CT80" s="2687"/>
      <c r="CU80" s="2687"/>
      <c r="CV80" s="2687"/>
      <c r="CW80" s="2687"/>
      <c r="CX80" s="2687"/>
      <c r="CY80" s="2687"/>
      <c r="CZ80" s="2687"/>
      <c r="DA80" s="3064"/>
    </row>
    <row r="81" spans="4:105" ht="15" customHeight="1">
      <c r="D81" s="2598"/>
      <c r="E81" s="2599"/>
      <c r="F81" s="2599"/>
      <c r="G81" s="2600"/>
      <c r="H81" s="928"/>
      <c r="I81" s="2950" t="s">
        <v>1023</v>
      </c>
      <c r="J81" s="2950"/>
      <c r="K81" s="2950"/>
      <c r="L81" s="2950"/>
      <c r="M81" s="2950"/>
      <c r="N81" s="2950"/>
      <c r="O81" s="2950"/>
      <c r="P81" s="2950"/>
      <c r="Q81" s="2950"/>
      <c r="R81" s="2950"/>
      <c r="S81" s="907"/>
      <c r="T81" s="2952"/>
      <c r="U81" s="2951"/>
      <c r="V81" s="2951"/>
      <c r="W81" s="2951"/>
      <c r="X81" s="2951"/>
      <c r="Y81" s="2951"/>
      <c r="Z81" s="2951"/>
      <c r="AA81" s="2952"/>
      <c r="AB81" s="2951"/>
      <c r="AC81" s="2951"/>
      <c r="AD81" s="2951"/>
      <c r="AE81" s="2951"/>
      <c r="AF81" s="2951"/>
      <c r="AG81" s="3037"/>
      <c r="AH81" s="2951"/>
      <c r="AI81" s="2951"/>
      <c r="AJ81" s="2951"/>
      <c r="AK81" s="2951"/>
      <c r="AL81" s="2951"/>
      <c r="AM81" s="2951"/>
      <c r="AN81" s="2951"/>
      <c r="AO81" s="2952"/>
      <c r="AP81" s="2951"/>
      <c r="AQ81" s="2951"/>
      <c r="AR81" s="2951"/>
      <c r="AS81" s="2951"/>
      <c r="AT81" s="2951"/>
      <c r="AU81" s="3037"/>
      <c r="AV81" s="2951"/>
      <c r="AW81" s="2951"/>
      <c r="AX81" s="2951"/>
      <c r="AY81" s="2951"/>
      <c r="AZ81" s="2951"/>
      <c r="BA81" s="2951"/>
      <c r="BB81" s="3037"/>
      <c r="BC81" s="2951"/>
      <c r="BD81" s="2951"/>
      <c r="BE81" s="2951"/>
      <c r="BF81" s="2951"/>
      <c r="BG81" s="2951"/>
      <c r="BH81" s="2951"/>
      <c r="BI81" s="2951"/>
      <c r="BJ81" s="2952"/>
      <c r="BK81" s="2951"/>
      <c r="BL81" s="2951"/>
      <c r="BM81" s="2951"/>
      <c r="BN81" s="2951"/>
      <c r="BO81" s="2951"/>
      <c r="BP81" s="3037"/>
      <c r="BQ81" s="2951"/>
      <c r="BR81" s="2951"/>
      <c r="BS81" s="2951"/>
      <c r="BT81" s="2951"/>
      <c r="BU81" s="2951"/>
      <c r="BV81" s="2951"/>
      <c r="BW81" s="2951"/>
      <c r="BX81" s="2952"/>
      <c r="BY81" s="2951"/>
      <c r="BZ81" s="2951"/>
      <c r="CA81" s="2951"/>
      <c r="CB81" s="2951"/>
      <c r="CC81" s="2951"/>
      <c r="CD81" s="3037"/>
      <c r="CE81" s="2951"/>
      <c r="CF81" s="2951"/>
      <c r="CG81" s="2951"/>
      <c r="CH81" s="2951"/>
      <c r="CI81" s="2951"/>
      <c r="CJ81" s="2951"/>
      <c r="CK81" s="2951"/>
      <c r="CL81" s="3230"/>
      <c r="CM81" s="2954"/>
      <c r="CN81" s="2954"/>
      <c r="CO81" s="2954"/>
      <c r="CP81" s="2954"/>
      <c r="CQ81" s="2954"/>
      <c r="CR81" s="2954"/>
      <c r="CS81" s="2954"/>
      <c r="CT81" s="2954"/>
      <c r="CU81" s="2954"/>
      <c r="CV81" s="2954"/>
      <c r="CW81" s="2954"/>
      <c r="CX81" s="2954"/>
      <c r="CY81" s="2954"/>
      <c r="CZ81" s="2954"/>
      <c r="DA81" s="3089"/>
    </row>
    <row r="82" spans="4:105" ht="15" customHeight="1">
      <c r="D82" s="2598"/>
      <c r="E82" s="2599"/>
      <c r="F82" s="2599"/>
      <c r="G82" s="2600"/>
      <c r="H82" s="921"/>
      <c r="I82" s="2559" t="s">
        <v>1020</v>
      </c>
      <c r="J82" s="2559"/>
      <c r="K82" s="2559"/>
      <c r="L82" s="2559"/>
      <c r="M82" s="2559"/>
      <c r="N82" s="2559"/>
      <c r="O82" s="2559"/>
      <c r="P82" s="2559"/>
      <c r="Q82" s="2559"/>
      <c r="R82" s="2559"/>
      <c r="S82" s="922"/>
      <c r="T82" s="2549"/>
      <c r="U82" s="2550"/>
      <c r="V82" s="2550"/>
      <c r="W82" s="2550"/>
      <c r="X82" s="2550"/>
      <c r="Y82" s="2550"/>
      <c r="Z82" s="2550"/>
      <c r="AA82" s="2549"/>
      <c r="AB82" s="2550"/>
      <c r="AC82" s="2550"/>
      <c r="AD82" s="2550"/>
      <c r="AE82" s="2550"/>
      <c r="AF82" s="2550"/>
      <c r="AG82" s="2556"/>
      <c r="AH82" s="2550"/>
      <c r="AI82" s="2550"/>
      <c r="AJ82" s="2550"/>
      <c r="AK82" s="2550"/>
      <c r="AL82" s="2550"/>
      <c r="AM82" s="2550"/>
      <c r="AN82" s="2550"/>
      <c r="AO82" s="2549"/>
      <c r="AP82" s="2550"/>
      <c r="AQ82" s="2550"/>
      <c r="AR82" s="2550"/>
      <c r="AS82" s="2550"/>
      <c r="AT82" s="2550"/>
      <c r="AU82" s="2556"/>
      <c r="AV82" s="2550"/>
      <c r="AW82" s="2550"/>
      <c r="AX82" s="2550"/>
      <c r="AY82" s="2550"/>
      <c r="AZ82" s="2550"/>
      <c r="BA82" s="2550"/>
      <c r="BB82" s="2556"/>
      <c r="BC82" s="2550"/>
      <c r="BD82" s="2550"/>
      <c r="BE82" s="2550"/>
      <c r="BF82" s="2550"/>
      <c r="BG82" s="2550"/>
      <c r="BH82" s="2550"/>
      <c r="BI82" s="2550"/>
      <c r="BJ82" s="2549"/>
      <c r="BK82" s="2550"/>
      <c r="BL82" s="2550"/>
      <c r="BM82" s="2550"/>
      <c r="BN82" s="2550"/>
      <c r="BO82" s="2550"/>
      <c r="BP82" s="2556"/>
      <c r="BQ82" s="2550"/>
      <c r="BR82" s="2550"/>
      <c r="BS82" s="2550"/>
      <c r="BT82" s="2550"/>
      <c r="BU82" s="2550"/>
      <c r="BV82" s="2550"/>
      <c r="BW82" s="2550"/>
      <c r="BX82" s="2549"/>
      <c r="BY82" s="2550"/>
      <c r="BZ82" s="2550"/>
      <c r="CA82" s="2550"/>
      <c r="CB82" s="2550"/>
      <c r="CC82" s="2550"/>
      <c r="CD82" s="2556"/>
      <c r="CE82" s="2550"/>
      <c r="CF82" s="2550"/>
      <c r="CG82" s="2550"/>
      <c r="CH82" s="2550"/>
      <c r="CI82" s="2550"/>
      <c r="CJ82" s="2550"/>
      <c r="CK82" s="2550"/>
      <c r="CL82" s="3229"/>
      <c r="CM82" s="2712"/>
      <c r="CN82" s="2712"/>
      <c r="CO82" s="2712"/>
      <c r="CP82" s="2712"/>
      <c r="CQ82" s="2712"/>
      <c r="CR82" s="2712"/>
      <c r="CS82" s="2712"/>
      <c r="CT82" s="2712"/>
      <c r="CU82" s="2712"/>
      <c r="CV82" s="2712"/>
      <c r="CW82" s="2712"/>
      <c r="CX82" s="2712"/>
      <c r="CY82" s="2712"/>
      <c r="CZ82" s="2712"/>
      <c r="DA82" s="3067"/>
    </row>
    <row r="83" spans="4:105" ht="15" customHeight="1">
      <c r="D83" s="2598"/>
      <c r="E83" s="2599"/>
      <c r="F83" s="2599"/>
      <c r="G83" s="2600"/>
      <c r="H83" s="928"/>
      <c r="I83" s="2950" t="s">
        <v>923</v>
      </c>
      <c r="J83" s="2950"/>
      <c r="K83" s="2950"/>
      <c r="L83" s="2950"/>
      <c r="M83" s="2950"/>
      <c r="N83" s="2950"/>
      <c r="O83" s="2950"/>
      <c r="P83" s="2950"/>
      <c r="Q83" s="2950"/>
      <c r="R83" s="2950"/>
      <c r="S83" s="907"/>
      <c r="T83" s="2952"/>
      <c r="U83" s="2951"/>
      <c r="V83" s="2951"/>
      <c r="W83" s="2951"/>
      <c r="X83" s="2951"/>
      <c r="Y83" s="2951"/>
      <c r="Z83" s="2951"/>
      <c r="AA83" s="2952"/>
      <c r="AB83" s="2951"/>
      <c r="AC83" s="2951"/>
      <c r="AD83" s="2951"/>
      <c r="AE83" s="2951"/>
      <c r="AF83" s="2951"/>
      <c r="AG83" s="3037"/>
      <c r="AH83" s="2951"/>
      <c r="AI83" s="2951"/>
      <c r="AJ83" s="2951"/>
      <c r="AK83" s="2951"/>
      <c r="AL83" s="2951"/>
      <c r="AM83" s="2951"/>
      <c r="AN83" s="2951"/>
      <c r="AO83" s="2952"/>
      <c r="AP83" s="2951"/>
      <c r="AQ83" s="2951"/>
      <c r="AR83" s="2951"/>
      <c r="AS83" s="2951"/>
      <c r="AT83" s="2951"/>
      <c r="AU83" s="3037"/>
      <c r="AV83" s="2951"/>
      <c r="AW83" s="2951"/>
      <c r="AX83" s="2951"/>
      <c r="AY83" s="2951"/>
      <c r="AZ83" s="2951"/>
      <c r="BA83" s="2951"/>
      <c r="BB83" s="3037"/>
      <c r="BC83" s="2951"/>
      <c r="BD83" s="2951"/>
      <c r="BE83" s="2951"/>
      <c r="BF83" s="2951"/>
      <c r="BG83" s="2951"/>
      <c r="BH83" s="2951"/>
      <c r="BI83" s="2951"/>
      <c r="BJ83" s="2952"/>
      <c r="BK83" s="2951"/>
      <c r="BL83" s="2951"/>
      <c r="BM83" s="2951"/>
      <c r="BN83" s="2951"/>
      <c r="BO83" s="2951"/>
      <c r="BP83" s="3037"/>
      <c r="BQ83" s="2951"/>
      <c r="BR83" s="2951"/>
      <c r="BS83" s="2951"/>
      <c r="BT83" s="2951"/>
      <c r="BU83" s="2951"/>
      <c r="BV83" s="2951"/>
      <c r="BW83" s="2951"/>
      <c r="BX83" s="2952"/>
      <c r="BY83" s="2951"/>
      <c r="BZ83" s="2951"/>
      <c r="CA83" s="2951"/>
      <c r="CB83" s="2951"/>
      <c r="CC83" s="2951"/>
      <c r="CD83" s="3037"/>
      <c r="CE83" s="2951"/>
      <c r="CF83" s="2951"/>
      <c r="CG83" s="2951"/>
      <c r="CH83" s="2951"/>
      <c r="CI83" s="2951"/>
      <c r="CJ83" s="2951"/>
      <c r="CK83" s="2951"/>
      <c r="CL83" s="3230"/>
      <c r="CM83" s="2954"/>
      <c r="CN83" s="2954"/>
      <c r="CO83" s="2954"/>
      <c r="CP83" s="2954"/>
      <c r="CQ83" s="2954"/>
      <c r="CR83" s="2954"/>
      <c r="CS83" s="2954"/>
      <c r="CT83" s="2954"/>
      <c r="CU83" s="2954"/>
      <c r="CV83" s="2954"/>
      <c r="CW83" s="2954"/>
      <c r="CX83" s="2954"/>
      <c r="CY83" s="2954"/>
      <c r="CZ83" s="2954"/>
      <c r="DA83" s="3089"/>
    </row>
    <row r="84" spans="4:105" ht="15" customHeight="1">
      <c r="D84" s="2598"/>
      <c r="E84" s="2599"/>
      <c r="F84" s="2599"/>
      <c r="G84" s="2600"/>
      <c r="H84" s="928"/>
      <c r="I84" s="2950" t="s">
        <v>833</v>
      </c>
      <c r="J84" s="2950"/>
      <c r="K84" s="2950"/>
      <c r="L84" s="2950"/>
      <c r="M84" s="2950"/>
      <c r="N84" s="2950"/>
      <c r="O84" s="2950"/>
      <c r="P84" s="2950"/>
      <c r="Q84" s="2950"/>
      <c r="R84" s="2950"/>
      <c r="S84" s="907"/>
      <c r="T84" s="2952"/>
      <c r="U84" s="2951"/>
      <c r="V84" s="2951"/>
      <c r="W84" s="2951"/>
      <c r="X84" s="2951"/>
      <c r="Y84" s="2951"/>
      <c r="Z84" s="2951"/>
      <c r="AA84" s="2952"/>
      <c r="AB84" s="2951"/>
      <c r="AC84" s="2951"/>
      <c r="AD84" s="2951"/>
      <c r="AE84" s="2951"/>
      <c r="AF84" s="2951"/>
      <c r="AG84" s="3037"/>
      <c r="AH84" s="2951"/>
      <c r="AI84" s="2951"/>
      <c r="AJ84" s="2951"/>
      <c r="AK84" s="2951"/>
      <c r="AL84" s="2951"/>
      <c r="AM84" s="2951"/>
      <c r="AN84" s="2951"/>
      <c r="AO84" s="2952"/>
      <c r="AP84" s="2951"/>
      <c r="AQ84" s="2951"/>
      <c r="AR84" s="2951"/>
      <c r="AS84" s="2951"/>
      <c r="AT84" s="2951"/>
      <c r="AU84" s="3037"/>
      <c r="AV84" s="2951"/>
      <c r="AW84" s="2951"/>
      <c r="AX84" s="2951"/>
      <c r="AY84" s="2951"/>
      <c r="AZ84" s="2951"/>
      <c r="BA84" s="2951"/>
      <c r="BB84" s="3037"/>
      <c r="BC84" s="2951"/>
      <c r="BD84" s="2951"/>
      <c r="BE84" s="2951"/>
      <c r="BF84" s="2951"/>
      <c r="BG84" s="2951"/>
      <c r="BH84" s="2951"/>
      <c r="BI84" s="2951"/>
      <c r="BJ84" s="2952"/>
      <c r="BK84" s="2951"/>
      <c r="BL84" s="2951"/>
      <c r="BM84" s="2951"/>
      <c r="BN84" s="2951"/>
      <c r="BO84" s="2951"/>
      <c r="BP84" s="3037"/>
      <c r="BQ84" s="2951"/>
      <c r="BR84" s="2951"/>
      <c r="BS84" s="2951"/>
      <c r="BT84" s="2951"/>
      <c r="BU84" s="2951"/>
      <c r="BV84" s="2951"/>
      <c r="BW84" s="2951"/>
      <c r="BX84" s="2952"/>
      <c r="BY84" s="2951"/>
      <c r="BZ84" s="2951"/>
      <c r="CA84" s="2951"/>
      <c r="CB84" s="2951"/>
      <c r="CC84" s="2951"/>
      <c r="CD84" s="3037"/>
      <c r="CE84" s="2951"/>
      <c r="CF84" s="2951"/>
      <c r="CG84" s="2951"/>
      <c r="CH84" s="2951"/>
      <c r="CI84" s="2951"/>
      <c r="CJ84" s="2951"/>
      <c r="CK84" s="2951"/>
      <c r="CL84" s="3230"/>
      <c r="CM84" s="2954"/>
      <c r="CN84" s="2954"/>
      <c r="CO84" s="2954"/>
      <c r="CP84" s="2954"/>
      <c r="CQ84" s="2954"/>
      <c r="CR84" s="2954"/>
      <c r="CS84" s="2954"/>
      <c r="CT84" s="2954"/>
      <c r="CU84" s="2954"/>
      <c r="CV84" s="2954"/>
      <c r="CW84" s="2954"/>
      <c r="CX84" s="2954"/>
      <c r="CY84" s="2954"/>
      <c r="CZ84" s="2954"/>
      <c r="DA84" s="3089"/>
    </row>
    <row r="85" spans="4:105" ht="15" customHeight="1">
      <c r="D85" s="2598"/>
      <c r="E85" s="2599"/>
      <c r="F85" s="2599"/>
      <c r="G85" s="2600"/>
      <c r="H85" s="928"/>
      <c r="I85" s="2950" t="s">
        <v>1016</v>
      </c>
      <c r="J85" s="2950"/>
      <c r="K85" s="2950"/>
      <c r="L85" s="2950"/>
      <c r="M85" s="2950"/>
      <c r="N85" s="2950"/>
      <c r="O85" s="2950"/>
      <c r="P85" s="2950"/>
      <c r="Q85" s="2950"/>
      <c r="R85" s="2950"/>
      <c r="S85" s="907"/>
      <c r="T85" s="2952"/>
      <c r="U85" s="2951"/>
      <c r="V85" s="2951"/>
      <c r="W85" s="2951"/>
      <c r="X85" s="2951"/>
      <c r="Y85" s="2951"/>
      <c r="Z85" s="2951"/>
      <c r="AA85" s="2952"/>
      <c r="AB85" s="2951"/>
      <c r="AC85" s="2951"/>
      <c r="AD85" s="2951"/>
      <c r="AE85" s="2951"/>
      <c r="AF85" s="2951"/>
      <c r="AG85" s="3037"/>
      <c r="AH85" s="2951"/>
      <c r="AI85" s="2951"/>
      <c r="AJ85" s="2951"/>
      <c r="AK85" s="2951"/>
      <c r="AL85" s="2951"/>
      <c r="AM85" s="2951"/>
      <c r="AN85" s="2951"/>
      <c r="AO85" s="2952"/>
      <c r="AP85" s="2951"/>
      <c r="AQ85" s="2951"/>
      <c r="AR85" s="2951"/>
      <c r="AS85" s="2951"/>
      <c r="AT85" s="2951"/>
      <c r="AU85" s="3037"/>
      <c r="AV85" s="2951"/>
      <c r="AW85" s="2951"/>
      <c r="AX85" s="2951"/>
      <c r="AY85" s="2951"/>
      <c r="AZ85" s="2951"/>
      <c r="BA85" s="2951"/>
      <c r="BB85" s="3037"/>
      <c r="BC85" s="2951"/>
      <c r="BD85" s="2951"/>
      <c r="BE85" s="2951"/>
      <c r="BF85" s="2951"/>
      <c r="BG85" s="2951"/>
      <c r="BH85" s="2951"/>
      <c r="BI85" s="2951"/>
      <c r="BJ85" s="2952"/>
      <c r="BK85" s="2951"/>
      <c r="BL85" s="2951"/>
      <c r="BM85" s="2951"/>
      <c r="BN85" s="2951"/>
      <c r="BO85" s="2951"/>
      <c r="BP85" s="3037"/>
      <c r="BQ85" s="2951"/>
      <c r="BR85" s="2951"/>
      <c r="BS85" s="2951"/>
      <c r="BT85" s="2951"/>
      <c r="BU85" s="2951"/>
      <c r="BV85" s="2951"/>
      <c r="BW85" s="2951"/>
      <c r="BX85" s="2952"/>
      <c r="BY85" s="2951"/>
      <c r="BZ85" s="2951"/>
      <c r="CA85" s="2951"/>
      <c r="CB85" s="2951"/>
      <c r="CC85" s="2951"/>
      <c r="CD85" s="3037"/>
      <c r="CE85" s="2951"/>
      <c r="CF85" s="2951"/>
      <c r="CG85" s="2951"/>
      <c r="CH85" s="2951"/>
      <c r="CI85" s="2951"/>
      <c r="CJ85" s="2951"/>
      <c r="CK85" s="2951"/>
      <c r="CL85" s="3230"/>
      <c r="CM85" s="2954"/>
      <c r="CN85" s="2954"/>
      <c r="CO85" s="2954"/>
      <c r="CP85" s="2954"/>
      <c r="CQ85" s="2954"/>
      <c r="CR85" s="2954"/>
      <c r="CS85" s="2954"/>
      <c r="CT85" s="2954"/>
      <c r="CU85" s="2954"/>
      <c r="CV85" s="2954"/>
      <c r="CW85" s="2954"/>
      <c r="CX85" s="2954"/>
      <c r="CY85" s="2954"/>
      <c r="CZ85" s="2954"/>
      <c r="DA85" s="3089"/>
    </row>
    <row r="86" spans="4:105" ht="15" customHeight="1">
      <c r="D86" s="2601"/>
      <c r="E86" s="2602"/>
      <c r="F86" s="2602"/>
      <c r="G86" s="2603"/>
      <c r="H86" s="921"/>
      <c r="I86" s="1784" t="s">
        <v>1033</v>
      </c>
      <c r="J86" s="1784"/>
      <c r="K86" s="1784"/>
      <c r="L86" s="1784"/>
      <c r="M86" s="1784"/>
      <c r="N86" s="1784"/>
      <c r="O86" s="1784"/>
      <c r="P86" s="1784"/>
      <c r="Q86" s="1784"/>
      <c r="R86" s="1784"/>
      <c r="S86" s="922"/>
      <c r="T86" s="2549"/>
      <c r="U86" s="2550"/>
      <c r="V86" s="2550"/>
      <c r="W86" s="2550"/>
      <c r="X86" s="2550"/>
      <c r="Y86" s="2550"/>
      <c r="Z86" s="2550"/>
      <c r="AA86" s="2549"/>
      <c r="AB86" s="2550"/>
      <c r="AC86" s="2550"/>
      <c r="AD86" s="2550"/>
      <c r="AE86" s="2550"/>
      <c r="AF86" s="2550"/>
      <c r="AG86" s="2556"/>
      <c r="AH86" s="2550"/>
      <c r="AI86" s="2550"/>
      <c r="AJ86" s="2550"/>
      <c r="AK86" s="2550"/>
      <c r="AL86" s="2550"/>
      <c r="AM86" s="2550"/>
      <c r="AN86" s="2550"/>
      <c r="AO86" s="2549"/>
      <c r="AP86" s="2550"/>
      <c r="AQ86" s="2550"/>
      <c r="AR86" s="2550"/>
      <c r="AS86" s="2550"/>
      <c r="AT86" s="2550"/>
      <c r="AU86" s="2556"/>
      <c r="AV86" s="2550"/>
      <c r="AW86" s="2550"/>
      <c r="AX86" s="2550"/>
      <c r="AY86" s="2550"/>
      <c r="AZ86" s="2550"/>
      <c r="BA86" s="2550"/>
      <c r="BB86" s="2556"/>
      <c r="BC86" s="2550"/>
      <c r="BD86" s="2550"/>
      <c r="BE86" s="2550"/>
      <c r="BF86" s="2550"/>
      <c r="BG86" s="2550"/>
      <c r="BH86" s="2550"/>
      <c r="BI86" s="2550"/>
      <c r="BJ86" s="2549"/>
      <c r="BK86" s="2550"/>
      <c r="BL86" s="2550"/>
      <c r="BM86" s="2550"/>
      <c r="BN86" s="2550"/>
      <c r="BO86" s="2550"/>
      <c r="BP86" s="2556"/>
      <c r="BQ86" s="2550"/>
      <c r="BR86" s="2550"/>
      <c r="BS86" s="2550"/>
      <c r="BT86" s="2550"/>
      <c r="BU86" s="2550"/>
      <c r="BV86" s="2550"/>
      <c r="BW86" s="2550"/>
      <c r="BX86" s="2549"/>
      <c r="BY86" s="2550"/>
      <c r="BZ86" s="2550"/>
      <c r="CA86" s="2550"/>
      <c r="CB86" s="2550"/>
      <c r="CC86" s="2550"/>
      <c r="CD86" s="2556"/>
      <c r="CE86" s="2550"/>
      <c r="CF86" s="2550"/>
      <c r="CG86" s="2550"/>
      <c r="CH86" s="2550"/>
      <c r="CI86" s="2550"/>
      <c r="CJ86" s="2550"/>
      <c r="CK86" s="2550"/>
      <c r="CL86" s="3229"/>
      <c r="CM86" s="2712"/>
      <c r="CN86" s="2712"/>
      <c r="CO86" s="2712"/>
      <c r="CP86" s="2712"/>
      <c r="CQ86" s="2712"/>
      <c r="CR86" s="2712"/>
      <c r="CS86" s="2712"/>
      <c r="CT86" s="2712"/>
      <c r="CU86" s="2712"/>
      <c r="CV86" s="2712"/>
      <c r="CW86" s="2712"/>
      <c r="CX86" s="2712"/>
      <c r="CY86" s="2712"/>
      <c r="CZ86" s="2712"/>
      <c r="DA86" s="3067"/>
    </row>
    <row r="87" spans="4:105" ht="15" customHeight="1">
      <c r="D87" s="434"/>
      <c r="E87" s="824"/>
      <c r="F87" s="824"/>
      <c r="G87" s="2950"/>
      <c r="H87" s="2950"/>
      <c r="I87" s="2950"/>
      <c r="J87" s="2950"/>
      <c r="K87" s="2950"/>
      <c r="L87" s="2950"/>
      <c r="M87" s="2950"/>
      <c r="N87" s="2950"/>
      <c r="O87" s="2950"/>
      <c r="P87" s="2950"/>
      <c r="Q87" s="2950"/>
      <c r="R87" s="2951"/>
      <c r="S87" s="3037"/>
      <c r="T87" s="2952"/>
      <c r="U87" s="2951"/>
      <c r="V87" s="2951"/>
      <c r="W87" s="2951"/>
      <c r="X87" s="2951"/>
      <c r="Y87" s="2951"/>
      <c r="Z87" s="2951"/>
      <c r="AA87" s="2952"/>
      <c r="AB87" s="2951"/>
      <c r="AC87" s="2951"/>
      <c r="AD87" s="2951"/>
      <c r="AE87" s="2951"/>
      <c r="AF87" s="2951"/>
      <c r="AG87" s="3037"/>
      <c r="AH87" s="2951"/>
      <c r="AI87" s="2951"/>
      <c r="AJ87" s="2951"/>
      <c r="AK87" s="2951"/>
      <c r="AL87" s="2951"/>
      <c r="AM87" s="2951"/>
      <c r="AN87" s="2951"/>
      <c r="AO87" s="2952"/>
      <c r="AP87" s="2951"/>
      <c r="AQ87" s="2951"/>
      <c r="AR87" s="2951"/>
      <c r="AS87" s="2951"/>
      <c r="AT87" s="2951"/>
      <c r="AU87" s="3037"/>
      <c r="AV87" s="2951"/>
      <c r="AW87" s="2951"/>
      <c r="AX87" s="2951"/>
      <c r="AY87" s="2951"/>
      <c r="AZ87" s="2951"/>
      <c r="BA87" s="2951"/>
      <c r="BB87" s="3037"/>
      <c r="BC87" s="2951"/>
      <c r="BD87" s="2951"/>
      <c r="BE87" s="2951"/>
      <c r="BF87" s="2951"/>
      <c r="BG87" s="2951"/>
      <c r="BH87" s="2951"/>
      <c r="BI87" s="2951"/>
      <c r="BJ87" s="2952"/>
      <c r="BK87" s="2951"/>
      <c r="BL87" s="2951"/>
      <c r="BM87" s="2951"/>
      <c r="BN87" s="2951"/>
      <c r="BO87" s="2951"/>
      <c r="BP87" s="3037"/>
      <c r="BQ87" s="2951"/>
      <c r="BR87" s="2951"/>
      <c r="BS87" s="2951"/>
      <c r="BT87" s="2951"/>
      <c r="BU87" s="2951"/>
      <c r="BV87" s="2951"/>
      <c r="BW87" s="2951"/>
      <c r="BX87" s="2952"/>
      <c r="BY87" s="2951"/>
      <c r="BZ87" s="2951"/>
      <c r="CA87" s="2951"/>
      <c r="CB87" s="2951"/>
      <c r="CC87" s="2951"/>
      <c r="CD87" s="3037"/>
      <c r="CE87" s="2951"/>
      <c r="CF87" s="2951"/>
      <c r="CG87" s="2951"/>
      <c r="CH87" s="2951"/>
      <c r="CI87" s="2951"/>
      <c r="CJ87" s="2951"/>
      <c r="CK87" s="2951"/>
      <c r="CL87" s="3230"/>
      <c r="CM87" s="2954"/>
      <c r="CN87" s="2954"/>
      <c r="CO87" s="2954"/>
      <c r="CP87" s="2954"/>
      <c r="CQ87" s="2954"/>
      <c r="CR87" s="2954"/>
      <c r="CS87" s="2954"/>
      <c r="CT87" s="2954"/>
      <c r="CU87" s="2954"/>
      <c r="CV87" s="2954"/>
      <c r="CW87" s="2954"/>
      <c r="CX87" s="2954"/>
      <c r="CY87" s="2954"/>
      <c r="CZ87" s="2954"/>
      <c r="DA87" s="3089"/>
    </row>
    <row r="88" spans="4:105" ht="15" customHeight="1">
      <c r="D88" s="875"/>
      <c r="E88" s="857"/>
      <c r="F88" s="857"/>
      <c r="G88" s="2553"/>
      <c r="H88" s="2553"/>
      <c r="I88" s="2553"/>
      <c r="J88" s="2553"/>
      <c r="K88" s="2553"/>
      <c r="L88" s="2553"/>
      <c r="M88" s="2553"/>
      <c r="N88" s="2553"/>
      <c r="O88" s="2553"/>
      <c r="P88" s="2553"/>
      <c r="Q88" s="2553"/>
      <c r="R88" s="2553"/>
      <c r="S88" s="2557"/>
      <c r="T88" s="2552"/>
      <c r="U88" s="2553"/>
      <c r="V88" s="2553"/>
      <c r="W88" s="2553"/>
      <c r="X88" s="2553"/>
      <c r="Y88" s="2553"/>
      <c r="Z88" s="2553"/>
      <c r="AA88" s="2552"/>
      <c r="AB88" s="2553"/>
      <c r="AC88" s="2553"/>
      <c r="AD88" s="2553"/>
      <c r="AE88" s="2553"/>
      <c r="AF88" s="2553"/>
      <c r="AG88" s="2557"/>
      <c r="AH88" s="2553"/>
      <c r="AI88" s="2553"/>
      <c r="AJ88" s="2553"/>
      <c r="AK88" s="2553"/>
      <c r="AL88" s="2553"/>
      <c r="AM88" s="2553"/>
      <c r="AN88" s="2553"/>
      <c r="AO88" s="2552"/>
      <c r="AP88" s="2553"/>
      <c r="AQ88" s="2553"/>
      <c r="AR88" s="2553"/>
      <c r="AS88" s="2553"/>
      <c r="AT88" s="2553"/>
      <c r="AU88" s="2557"/>
      <c r="AV88" s="2553"/>
      <c r="AW88" s="2553"/>
      <c r="AX88" s="2553"/>
      <c r="AY88" s="2553"/>
      <c r="AZ88" s="2553"/>
      <c r="BA88" s="2553"/>
      <c r="BB88" s="2557"/>
      <c r="BC88" s="2553"/>
      <c r="BD88" s="2553"/>
      <c r="BE88" s="2553"/>
      <c r="BF88" s="2553"/>
      <c r="BG88" s="2553"/>
      <c r="BH88" s="2553"/>
      <c r="BI88" s="2553"/>
      <c r="BJ88" s="2552"/>
      <c r="BK88" s="2553"/>
      <c r="BL88" s="2553"/>
      <c r="BM88" s="2553"/>
      <c r="BN88" s="2553"/>
      <c r="BO88" s="2553"/>
      <c r="BP88" s="2557"/>
      <c r="BQ88" s="2553"/>
      <c r="BR88" s="2553"/>
      <c r="BS88" s="2553"/>
      <c r="BT88" s="2553"/>
      <c r="BU88" s="2553"/>
      <c r="BV88" s="2553"/>
      <c r="BW88" s="2553"/>
      <c r="BX88" s="2552"/>
      <c r="BY88" s="2553"/>
      <c r="BZ88" s="2553"/>
      <c r="CA88" s="2553"/>
      <c r="CB88" s="2553"/>
      <c r="CC88" s="2553"/>
      <c r="CD88" s="2557"/>
      <c r="CE88" s="2553"/>
      <c r="CF88" s="2553"/>
      <c r="CG88" s="2553"/>
      <c r="CH88" s="2553"/>
      <c r="CI88" s="2553"/>
      <c r="CJ88" s="2553"/>
      <c r="CK88" s="2553"/>
      <c r="CL88" s="3225"/>
      <c r="CM88" s="2695"/>
      <c r="CN88" s="2695"/>
      <c r="CO88" s="2695"/>
      <c r="CP88" s="2695"/>
      <c r="CQ88" s="2695"/>
      <c r="CR88" s="2695"/>
      <c r="CS88" s="2695"/>
      <c r="CT88" s="2695"/>
      <c r="CU88" s="2695"/>
      <c r="CV88" s="2695"/>
      <c r="CW88" s="2695"/>
      <c r="CX88" s="2695"/>
      <c r="CY88" s="2695"/>
      <c r="CZ88" s="2695"/>
      <c r="DA88" s="2696"/>
    </row>
    <row r="89" spans="4:105" ht="21" customHeight="1"/>
    <row r="90" spans="4:105" s="715" customFormat="1" ht="19.149999999999999" customHeight="1">
      <c r="D90" s="404" t="s">
        <v>852</v>
      </c>
      <c r="E90" s="404"/>
      <c r="F90" s="404"/>
      <c r="G90" s="404" t="s">
        <v>1031</v>
      </c>
      <c r="H90" s="404"/>
      <c r="I90" s="404"/>
    </row>
    <row r="91" spans="4:105" ht="21" customHeight="1">
      <c r="D91" s="709" t="s">
        <v>751</v>
      </c>
      <c r="DA91" s="360" t="s">
        <v>1029</v>
      </c>
    </row>
    <row r="92" spans="4:105" ht="15" customHeight="1">
      <c r="D92" s="2537" t="s">
        <v>193</v>
      </c>
      <c r="E92" s="2538"/>
      <c r="F92" s="2538"/>
      <c r="G92" s="2657"/>
      <c r="H92" s="2657"/>
      <c r="I92" s="2657"/>
      <c r="J92" s="2657"/>
      <c r="K92" s="2657"/>
      <c r="L92" s="2658"/>
      <c r="M92" s="2546" t="s">
        <v>1027</v>
      </c>
      <c r="N92" s="2547"/>
      <c r="O92" s="2547"/>
      <c r="P92" s="2547"/>
      <c r="Q92" s="2547"/>
      <c r="R92" s="2547"/>
      <c r="S92" s="2547"/>
      <c r="T92" s="2547"/>
      <c r="U92" s="2555"/>
      <c r="V92" s="2946"/>
      <c r="W92" s="2945"/>
      <c r="X92" s="2945"/>
      <c r="Y92" s="2945"/>
      <c r="Z92" s="2945"/>
      <c r="AA92" s="2945"/>
      <c r="AB92" s="2945"/>
      <c r="AC92" s="2944" t="s">
        <v>795</v>
      </c>
      <c r="AD92" s="2944"/>
      <c r="AE92" s="2944"/>
      <c r="AF92" s="2944"/>
      <c r="AG92" s="2944"/>
      <c r="AH92" s="2944"/>
      <c r="AI92" s="2944"/>
      <c r="AJ92" s="2944"/>
      <c r="AK92" s="2944"/>
      <c r="AL92" s="2944"/>
      <c r="AM92" s="2944"/>
      <c r="AN92" s="2944"/>
      <c r="AO92" s="2944"/>
      <c r="AP92" s="2944"/>
      <c r="AQ92" s="2944"/>
      <c r="AR92" s="2944"/>
      <c r="AS92" s="2944"/>
      <c r="AT92" s="2944"/>
      <c r="AU92" s="2944"/>
      <c r="AV92" s="2944"/>
      <c r="AW92" s="2944"/>
      <c r="AX92" s="2944"/>
      <c r="AY92" s="2944"/>
      <c r="AZ92" s="2944"/>
      <c r="BA92" s="2944"/>
      <c r="BB92" s="2944"/>
      <c r="BC92" s="2944"/>
      <c r="BD92" s="2944"/>
      <c r="BE92" s="2944"/>
      <c r="BF92" s="2944"/>
      <c r="BG92" s="2944"/>
      <c r="BH92" s="2944"/>
      <c r="BI92" s="2944"/>
      <c r="BJ92" s="2944"/>
      <c r="BK92" s="2944"/>
      <c r="BL92" s="2944"/>
      <c r="BM92" s="2944"/>
      <c r="BN92" s="2944"/>
      <c r="BO92" s="2944"/>
      <c r="BP92" s="2944"/>
      <c r="BQ92" s="2944"/>
      <c r="BR92" s="2944"/>
      <c r="BS92" s="2944"/>
      <c r="BT92" s="2944"/>
      <c r="BU92" s="2945" t="s">
        <v>796</v>
      </c>
      <c r="BV92" s="2945"/>
      <c r="BW92" s="2945"/>
      <c r="BX92" s="2945"/>
      <c r="BY92" s="2945"/>
      <c r="BZ92" s="2945"/>
      <c r="CA92" s="2945"/>
      <c r="CB92" s="2945"/>
      <c r="CC92" s="2945"/>
      <c r="CD92" s="2945"/>
      <c r="CE92" s="2945"/>
      <c r="CF92" s="2945"/>
      <c r="CG92" s="2945"/>
      <c r="CH92" s="2948"/>
      <c r="CI92" s="2546" t="s">
        <v>873</v>
      </c>
      <c r="CJ92" s="2547"/>
      <c r="CK92" s="2547"/>
      <c r="CL92" s="2547"/>
      <c r="CM92" s="2547"/>
      <c r="CN92" s="2547"/>
      <c r="CO92" s="2547"/>
      <c r="CP92" s="2547"/>
      <c r="CQ92" s="2547"/>
      <c r="CR92" s="2547"/>
      <c r="CS92" s="2547"/>
      <c r="CT92" s="2547"/>
      <c r="CU92" s="2547"/>
      <c r="CV92" s="2547"/>
      <c r="CW92" s="2547"/>
      <c r="CX92" s="2547"/>
      <c r="CY92" s="2547"/>
      <c r="CZ92" s="2547"/>
      <c r="DA92" s="2548"/>
    </row>
    <row r="93" spans="4:105" ht="15" customHeight="1">
      <c r="D93" s="2671"/>
      <c r="E93" s="2672"/>
      <c r="F93" s="2672"/>
      <c r="G93" s="2672"/>
      <c r="H93" s="2672"/>
      <c r="I93" s="2672"/>
      <c r="J93" s="2672"/>
      <c r="K93" s="2672"/>
      <c r="L93" s="2673"/>
      <c r="M93" s="2549"/>
      <c r="N93" s="2550"/>
      <c r="O93" s="2550"/>
      <c r="P93" s="2550"/>
      <c r="Q93" s="2550"/>
      <c r="R93" s="2550"/>
      <c r="S93" s="2550"/>
      <c r="T93" s="2550"/>
      <c r="U93" s="2556"/>
      <c r="V93" s="2549" t="s">
        <v>1026</v>
      </c>
      <c r="W93" s="2550"/>
      <c r="X93" s="2550"/>
      <c r="Y93" s="2550"/>
      <c r="Z93" s="2550"/>
      <c r="AA93" s="2550"/>
      <c r="AB93" s="2556"/>
      <c r="AC93" s="2549" t="s">
        <v>1023</v>
      </c>
      <c r="AD93" s="2550"/>
      <c r="AE93" s="2550"/>
      <c r="AF93" s="2550"/>
      <c r="AG93" s="2550"/>
      <c r="AH93" s="2550"/>
      <c r="AI93" s="2556"/>
      <c r="AJ93" s="2952" t="s">
        <v>1020</v>
      </c>
      <c r="AK93" s="2951"/>
      <c r="AL93" s="2951"/>
      <c r="AM93" s="2951"/>
      <c r="AN93" s="2951"/>
      <c r="AO93" s="2951"/>
      <c r="AP93" s="2951"/>
      <c r="AQ93" s="2951"/>
      <c r="AR93" s="2951"/>
      <c r="AS93" s="2951"/>
      <c r="AT93" s="2951"/>
      <c r="AU93" s="2951"/>
      <c r="AV93" s="2951"/>
      <c r="AW93" s="2951"/>
      <c r="AX93" s="2951"/>
      <c r="AY93" s="2951"/>
      <c r="AZ93" s="2951"/>
      <c r="BA93" s="2951"/>
      <c r="BB93" s="2951"/>
      <c r="BC93" s="2951"/>
      <c r="BD93" s="3037"/>
      <c r="BE93" s="2549"/>
      <c r="BF93" s="2795"/>
      <c r="BG93" s="2795"/>
      <c r="BH93" s="2795"/>
      <c r="BI93" s="2795"/>
      <c r="BJ93" s="2795"/>
      <c r="BK93" s="2556"/>
      <c r="BL93" s="2549"/>
      <c r="BM93" s="2550"/>
      <c r="BN93" s="2550"/>
      <c r="BO93" s="2550"/>
      <c r="BP93" s="2550"/>
      <c r="BQ93" s="2550"/>
      <c r="BR93" s="2556"/>
      <c r="BS93" s="2549"/>
      <c r="BT93" s="2550"/>
      <c r="BU93" s="2550"/>
      <c r="BV93" s="2550"/>
      <c r="BW93" s="2550"/>
      <c r="BX93" s="2550"/>
      <c r="BY93" s="2556"/>
      <c r="BZ93" s="2549" t="s">
        <v>861</v>
      </c>
      <c r="CA93" s="2550"/>
      <c r="CB93" s="2550"/>
      <c r="CC93" s="2550"/>
      <c r="CD93" s="2550"/>
      <c r="CE93" s="2550"/>
      <c r="CF93" s="2550"/>
      <c r="CG93" s="2550"/>
      <c r="CH93" s="2556"/>
      <c r="CI93" s="2549"/>
      <c r="CJ93" s="2550"/>
      <c r="CK93" s="2550"/>
      <c r="CL93" s="2550"/>
      <c r="CM93" s="2550"/>
      <c r="CN93" s="2550"/>
      <c r="CO93" s="2550"/>
      <c r="CP93" s="2550"/>
      <c r="CQ93" s="2550"/>
      <c r="CR93" s="2550"/>
      <c r="CS93" s="2550"/>
      <c r="CT93" s="2550"/>
      <c r="CU93" s="2550"/>
      <c r="CV93" s="2550"/>
      <c r="CW93" s="2550"/>
      <c r="CX93" s="2550"/>
      <c r="CY93" s="2550"/>
      <c r="CZ93" s="2550"/>
      <c r="DA93" s="2551"/>
    </row>
    <row r="94" spans="4:105" ht="15" customHeight="1">
      <c r="D94" s="2659"/>
      <c r="E94" s="2660"/>
      <c r="F94" s="2660"/>
      <c r="G94" s="2660"/>
      <c r="H94" s="2660"/>
      <c r="I94" s="2660"/>
      <c r="J94" s="2660"/>
      <c r="K94" s="2660"/>
      <c r="L94" s="2661"/>
      <c r="M94" s="2552" t="s">
        <v>1018</v>
      </c>
      <c r="N94" s="2553"/>
      <c r="O94" s="2553"/>
      <c r="P94" s="2553"/>
      <c r="Q94" s="2553"/>
      <c r="R94" s="2553"/>
      <c r="S94" s="2553"/>
      <c r="T94" s="2553"/>
      <c r="U94" s="2557"/>
      <c r="V94" s="2552"/>
      <c r="W94" s="2553"/>
      <c r="X94" s="2553"/>
      <c r="Y94" s="2553"/>
      <c r="Z94" s="2553"/>
      <c r="AA94" s="2553"/>
      <c r="AB94" s="2557"/>
      <c r="AC94" s="2552"/>
      <c r="AD94" s="2553"/>
      <c r="AE94" s="2553"/>
      <c r="AF94" s="2553"/>
      <c r="AG94" s="2553"/>
      <c r="AH94" s="2553"/>
      <c r="AI94" s="2557"/>
      <c r="AJ94" s="922"/>
      <c r="AK94" s="2560" t="s">
        <v>923</v>
      </c>
      <c r="AL94" s="2560"/>
      <c r="AM94" s="2560"/>
      <c r="AN94" s="2560"/>
      <c r="AO94" s="2560"/>
      <c r="AP94" s="860"/>
      <c r="AQ94" s="925"/>
      <c r="AR94" s="2560" t="s">
        <v>833</v>
      </c>
      <c r="AS94" s="2560"/>
      <c r="AT94" s="2560"/>
      <c r="AU94" s="2560"/>
      <c r="AV94" s="2560"/>
      <c r="AW94" s="924"/>
      <c r="AX94" s="860"/>
      <c r="AY94" s="2560" t="s">
        <v>1016</v>
      </c>
      <c r="AZ94" s="2560"/>
      <c r="BA94" s="2560"/>
      <c r="BB94" s="2560"/>
      <c r="BC94" s="2560"/>
      <c r="BD94" s="419"/>
      <c r="BE94" s="2552"/>
      <c r="BF94" s="2553"/>
      <c r="BG94" s="2553"/>
      <c r="BH94" s="2553"/>
      <c r="BI94" s="2553"/>
      <c r="BJ94" s="2553"/>
      <c r="BK94" s="2557"/>
      <c r="BL94" s="2552"/>
      <c r="BM94" s="2553"/>
      <c r="BN94" s="2553"/>
      <c r="BO94" s="2553"/>
      <c r="BP94" s="2553"/>
      <c r="BQ94" s="2553"/>
      <c r="BR94" s="2557"/>
      <c r="BS94" s="2552"/>
      <c r="BT94" s="2553"/>
      <c r="BU94" s="2553"/>
      <c r="BV94" s="2553"/>
      <c r="BW94" s="2553"/>
      <c r="BX94" s="2553"/>
      <c r="BY94" s="2557"/>
      <c r="BZ94" s="2552"/>
      <c r="CA94" s="2553"/>
      <c r="CB94" s="2553"/>
      <c r="CC94" s="2553"/>
      <c r="CD94" s="2553"/>
      <c r="CE94" s="2553"/>
      <c r="CF94" s="2553"/>
      <c r="CG94" s="2553"/>
      <c r="CH94" s="2557"/>
      <c r="CI94" s="2552"/>
      <c r="CJ94" s="2553"/>
      <c r="CK94" s="2553"/>
      <c r="CL94" s="2553"/>
      <c r="CM94" s="2553"/>
      <c r="CN94" s="2553"/>
      <c r="CO94" s="2553"/>
      <c r="CP94" s="2553"/>
      <c r="CQ94" s="2553"/>
      <c r="CR94" s="2553"/>
      <c r="CS94" s="2553"/>
      <c r="CT94" s="2553"/>
      <c r="CU94" s="2553"/>
      <c r="CV94" s="2553"/>
      <c r="CW94" s="2553"/>
      <c r="CX94" s="2553"/>
      <c r="CY94" s="2553"/>
      <c r="CZ94" s="2553"/>
      <c r="DA94" s="2554"/>
    </row>
    <row r="95" spans="4:105" ht="15" customHeight="1">
      <c r="D95" s="716"/>
      <c r="E95" s="893"/>
      <c r="F95" s="893"/>
      <c r="G95" s="2982"/>
      <c r="H95" s="2982"/>
      <c r="I95" s="2982"/>
      <c r="J95" s="2982"/>
      <c r="K95" s="2982"/>
      <c r="L95" s="893"/>
      <c r="M95" s="2983"/>
      <c r="N95" s="2723"/>
      <c r="O95" s="3228"/>
      <c r="P95" s="3228"/>
      <c r="Q95" s="3228"/>
      <c r="R95" s="3228"/>
      <c r="S95" s="3228"/>
      <c r="T95" s="2723"/>
      <c r="U95" s="2724"/>
      <c r="V95" s="933"/>
      <c r="W95" s="2786"/>
      <c r="X95" s="2786"/>
      <c r="Y95" s="2786"/>
      <c r="Z95" s="2786"/>
      <c r="AA95" s="2786"/>
      <c r="AB95" s="893"/>
      <c r="AC95" s="933"/>
      <c r="AD95" s="2786"/>
      <c r="AE95" s="2786"/>
      <c r="AF95" s="2786"/>
      <c r="AG95" s="2786"/>
      <c r="AH95" s="2786"/>
      <c r="AI95" s="934"/>
      <c r="AJ95" s="933"/>
      <c r="AK95" s="2786"/>
      <c r="AL95" s="2786"/>
      <c r="AM95" s="2786"/>
      <c r="AN95" s="2786"/>
      <c r="AO95" s="2786"/>
      <c r="AP95" s="934"/>
      <c r="AQ95" s="893"/>
      <c r="AR95" s="2786"/>
      <c r="AS95" s="2786"/>
      <c r="AT95" s="2786"/>
      <c r="AU95" s="2786"/>
      <c r="AV95" s="2786"/>
      <c r="AW95" s="893"/>
      <c r="AX95" s="933"/>
      <c r="AY95" s="2786"/>
      <c r="AZ95" s="2786"/>
      <c r="BA95" s="2786"/>
      <c r="BB95" s="2786"/>
      <c r="BC95" s="2786"/>
      <c r="BD95" s="934"/>
      <c r="BE95" s="893"/>
      <c r="BF95" s="2786"/>
      <c r="BG95" s="2786"/>
      <c r="BH95" s="2786"/>
      <c r="BI95" s="2786"/>
      <c r="BJ95" s="2786"/>
      <c r="BK95" s="934"/>
      <c r="BL95" s="893"/>
      <c r="BM95" s="2786"/>
      <c r="BN95" s="2786"/>
      <c r="BO95" s="2786"/>
      <c r="BP95" s="2786"/>
      <c r="BQ95" s="2786"/>
      <c r="BR95" s="893"/>
      <c r="BS95" s="933"/>
      <c r="BT95" s="2786"/>
      <c r="BU95" s="2786"/>
      <c r="BV95" s="2786"/>
      <c r="BW95" s="2786"/>
      <c r="BX95" s="2786"/>
      <c r="BY95" s="934"/>
      <c r="BZ95" s="933"/>
      <c r="CA95" s="2786"/>
      <c r="CB95" s="2786"/>
      <c r="CC95" s="2786"/>
      <c r="CD95" s="2786"/>
      <c r="CE95" s="2786"/>
      <c r="CF95" s="2786"/>
      <c r="CG95" s="2786"/>
      <c r="CH95" s="934"/>
      <c r="CI95" s="2783"/>
      <c r="CJ95" s="2784"/>
      <c r="CK95" s="2784"/>
      <c r="CL95" s="2784"/>
      <c r="CM95" s="2784"/>
      <c r="CN95" s="2784"/>
      <c r="CO95" s="2784"/>
      <c r="CP95" s="2784"/>
      <c r="CQ95" s="2784"/>
      <c r="CR95" s="2784"/>
      <c r="CS95" s="2784"/>
      <c r="CT95" s="2784"/>
      <c r="CU95" s="2784"/>
      <c r="CV95" s="2784"/>
      <c r="CW95" s="2784"/>
      <c r="CX95" s="2784"/>
      <c r="CY95" s="2784"/>
      <c r="CZ95" s="2784"/>
      <c r="DA95" s="2785"/>
    </row>
    <row r="96" spans="4:105" ht="15" customHeight="1">
      <c r="D96" s="717"/>
      <c r="E96" s="935"/>
      <c r="F96" s="935"/>
      <c r="G96" s="3226"/>
      <c r="H96" s="3226"/>
      <c r="I96" s="3226"/>
      <c r="J96" s="3226"/>
      <c r="K96" s="3226"/>
      <c r="L96" s="935"/>
      <c r="M96" s="3146"/>
      <c r="N96" s="3141"/>
      <c r="O96" s="3227"/>
      <c r="P96" s="3227"/>
      <c r="Q96" s="3227"/>
      <c r="R96" s="3227"/>
      <c r="S96" s="3227"/>
      <c r="T96" s="3141"/>
      <c r="U96" s="3147"/>
      <c r="V96" s="936"/>
      <c r="W96" s="3143"/>
      <c r="X96" s="3143"/>
      <c r="Y96" s="3143"/>
      <c r="Z96" s="3143"/>
      <c r="AA96" s="3143"/>
      <c r="AB96" s="935"/>
      <c r="AC96" s="936"/>
      <c r="AD96" s="3143"/>
      <c r="AE96" s="3143"/>
      <c r="AF96" s="3143"/>
      <c r="AG96" s="3143"/>
      <c r="AH96" s="3143"/>
      <c r="AI96" s="937"/>
      <c r="AJ96" s="936"/>
      <c r="AK96" s="3143"/>
      <c r="AL96" s="3143"/>
      <c r="AM96" s="3143"/>
      <c r="AN96" s="3143"/>
      <c r="AO96" s="3143"/>
      <c r="AP96" s="937"/>
      <c r="AQ96" s="935"/>
      <c r="AR96" s="3143"/>
      <c r="AS96" s="3143"/>
      <c r="AT96" s="3143"/>
      <c r="AU96" s="3143"/>
      <c r="AV96" s="3143"/>
      <c r="AW96" s="935"/>
      <c r="AX96" s="936"/>
      <c r="AY96" s="3143"/>
      <c r="AZ96" s="3143"/>
      <c r="BA96" s="3143"/>
      <c r="BB96" s="3143"/>
      <c r="BC96" s="3143"/>
      <c r="BD96" s="937"/>
      <c r="BE96" s="935"/>
      <c r="BF96" s="3143"/>
      <c r="BG96" s="3143"/>
      <c r="BH96" s="3143"/>
      <c r="BI96" s="3143"/>
      <c r="BJ96" s="3143"/>
      <c r="BK96" s="937"/>
      <c r="BL96" s="935"/>
      <c r="BM96" s="3143"/>
      <c r="BN96" s="3143"/>
      <c r="BO96" s="3143"/>
      <c r="BP96" s="3143"/>
      <c r="BQ96" s="3143"/>
      <c r="BR96" s="935"/>
      <c r="BS96" s="936"/>
      <c r="BT96" s="3143"/>
      <c r="BU96" s="3143"/>
      <c r="BV96" s="3143"/>
      <c r="BW96" s="3143"/>
      <c r="BX96" s="3143"/>
      <c r="BY96" s="937"/>
      <c r="BZ96" s="936"/>
      <c r="CA96" s="3143"/>
      <c r="CB96" s="3143"/>
      <c r="CC96" s="3143"/>
      <c r="CD96" s="3143"/>
      <c r="CE96" s="3143"/>
      <c r="CF96" s="3143"/>
      <c r="CG96" s="3143"/>
      <c r="CH96" s="937"/>
      <c r="CI96" s="3142"/>
      <c r="CJ96" s="3142"/>
      <c r="CK96" s="3142"/>
      <c r="CL96" s="3142"/>
      <c r="CM96" s="3142"/>
      <c r="CN96" s="3142"/>
      <c r="CO96" s="3142"/>
      <c r="CP96" s="3142"/>
      <c r="CQ96" s="3142"/>
      <c r="CR96" s="3142"/>
      <c r="CS96" s="3142"/>
      <c r="CT96" s="3142"/>
      <c r="CU96" s="3142"/>
      <c r="CV96" s="3142"/>
      <c r="CW96" s="3142"/>
      <c r="CX96" s="3142"/>
      <c r="CY96" s="3142"/>
      <c r="CZ96" s="3142"/>
      <c r="DA96" s="3148"/>
    </row>
    <row r="97" spans="3:106" ht="21" customHeight="1"/>
    <row r="98" spans="3:106" s="404" customFormat="1" ht="21" customHeight="1">
      <c r="C98" s="669" t="s">
        <v>692</v>
      </c>
      <c r="H98" s="404" t="s">
        <v>618</v>
      </c>
    </row>
    <row r="99" spans="3:106" s="426" customFormat="1" ht="21" customHeight="1">
      <c r="D99" s="404" t="s">
        <v>104</v>
      </c>
      <c r="E99" s="404"/>
      <c r="F99" s="404"/>
      <c r="G99" s="404" t="s">
        <v>1790</v>
      </c>
      <c r="H99" s="404"/>
      <c r="I99" s="404"/>
      <c r="V99" s="401"/>
      <c r="W99" s="587" t="s">
        <v>1766</v>
      </c>
      <c r="X99" s="587"/>
      <c r="Y99" s="587"/>
      <c r="Z99" s="587"/>
      <c r="AA99" s="588"/>
      <c r="AB99" s="588"/>
      <c r="AC99" s="588"/>
      <c r="AD99" s="588"/>
      <c r="AE99" s="588"/>
      <c r="AF99" s="588"/>
      <c r="AG99" s="588"/>
      <c r="AH99" s="588"/>
      <c r="AI99" s="588"/>
      <c r="AJ99" s="588"/>
      <c r="AK99" s="588"/>
      <c r="AL99" s="588"/>
      <c r="AM99" s="588"/>
      <c r="AN99" s="588"/>
      <c r="AO99" s="588"/>
      <c r="AP99" s="588"/>
      <c r="AQ99" s="588"/>
      <c r="AR99" s="588"/>
      <c r="AS99" s="588"/>
      <c r="AT99" s="588"/>
      <c r="AU99" s="588"/>
      <c r="AV99" s="588"/>
      <c r="AW99" s="588"/>
      <c r="AX99" s="588"/>
      <c r="AY99" s="588"/>
      <c r="AZ99" s="588"/>
      <c r="BA99" s="588"/>
      <c r="BB99" s="588"/>
      <c r="BC99" s="588"/>
      <c r="BD99" s="588"/>
      <c r="BE99" s="588"/>
      <c r="BF99" s="588"/>
      <c r="BG99" s="588"/>
      <c r="BH99" s="588"/>
      <c r="BI99" s="588"/>
      <c r="BJ99" s="588"/>
      <c r="BK99" s="588"/>
      <c r="BL99" s="588"/>
      <c r="BM99" s="588"/>
      <c r="BN99" s="588"/>
      <c r="BO99" s="588"/>
      <c r="BP99" s="588"/>
      <c r="BQ99" s="588"/>
      <c r="BR99" s="588"/>
      <c r="BS99" s="588"/>
      <c r="BT99" s="588"/>
      <c r="BU99" s="588"/>
      <c r="BV99" s="588"/>
      <c r="BW99" s="588"/>
      <c r="BX99" s="588"/>
      <c r="BY99" s="588"/>
      <c r="BZ99" s="588"/>
      <c r="CA99" s="588"/>
      <c r="CB99" s="588"/>
      <c r="CC99" s="588"/>
      <c r="CD99" s="588"/>
      <c r="CE99" s="588"/>
      <c r="CF99" s="588"/>
      <c r="CG99" s="588"/>
      <c r="CH99" s="588"/>
      <c r="CI99" s="588"/>
      <c r="CJ99" s="588"/>
      <c r="CK99" s="588"/>
      <c r="CL99" s="588"/>
      <c r="CM99" s="588"/>
      <c r="CN99" s="588"/>
      <c r="CO99" s="588"/>
      <c r="CP99" s="588"/>
      <c r="CQ99" s="588"/>
      <c r="CR99" s="588"/>
      <c r="CS99" s="588"/>
      <c r="CT99" s="718"/>
      <c r="CU99" s="719"/>
      <c r="CV99" s="719"/>
      <c r="CW99" s="719"/>
      <c r="CX99" s="414"/>
    </row>
    <row r="100" spans="3:106" s="426" customFormat="1" ht="21" customHeight="1">
      <c r="D100" s="404" t="s">
        <v>43</v>
      </c>
      <c r="E100" s="404"/>
      <c r="F100" s="404"/>
      <c r="G100" s="404" t="s">
        <v>1014</v>
      </c>
      <c r="V100" s="401"/>
      <c r="W100" s="587" t="s">
        <v>1769</v>
      </c>
      <c r="X100" s="587"/>
      <c r="Y100" s="587"/>
      <c r="Z100" s="587"/>
      <c r="AA100" s="588"/>
      <c r="AB100" s="588"/>
      <c r="AC100" s="588"/>
      <c r="AD100" s="588"/>
      <c r="AE100" s="588"/>
      <c r="AF100" s="588"/>
      <c r="AG100" s="588"/>
      <c r="AH100" s="588"/>
      <c r="AI100" s="588"/>
      <c r="AJ100" s="588"/>
      <c r="AK100" s="588"/>
      <c r="AL100" s="588"/>
      <c r="AM100" s="588"/>
      <c r="AN100" s="588"/>
      <c r="AO100" s="588"/>
      <c r="AP100" s="588"/>
      <c r="AQ100" s="588"/>
      <c r="AR100" s="588"/>
      <c r="AS100" s="588"/>
      <c r="AT100" s="588"/>
      <c r="AU100" s="588"/>
      <c r="AV100" s="588"/>
      <c r="AW100" s="588"/>
      <c r="AX100" s="588"/>
      <c r="AY100" s="588"/>
      <c r="AZ100" s="588"/>
      <c r="BA100" s="588"/>
      <c r="BB100" s="588"/>
      <c r="BC100" s="588"/>
      <c r="BD100" s="588"/>
      <c r="BE100" s="588"/>
      <c r="BF100" s="588"/>
      <c r="BG100" s="588"/>
      <c r="BH100" s="588"/>
      <c r="BI100" s="588"/>
      <c r="BJ100" s="588"/>
      <c r="BK100" s="588"/>
      <c r="BL100" s="588"/>
      <c r="BM100" s="588"/>
      <c r="BN100" s="588"/>
      <c r="BO100" s="588"/>
      <c r="BP100" s="588"/>
      <c r="BQ100" s="588"/>
      <c r="BR100" s="588"/>
      <c r="BS100" s="588"/>
      <c r="BT100" s="588"/>
      <c r="BU100" s="588"/>
      <c r="BV100" s="588"/>
      <c r="BW100" s="588"/>
      <c r="BX100" s="588"/>
      <c r="BY100" s="588"/>
      <c r="BZ100" s="588"/>
      <c r="CA100" s="588"/>
      <c r="CB100" s="588"/>
      <c r="CC100" s="588"/>
      <c r="CD100" s="588"/>
      <c r="CE100" s="588"/>
      <c r="CF100" s="588"/>
      <c r="CG100" s="588"/>
      <c r="CH100" s="588"/>
      <c r="CI100" s="588"/>
      <c r="CJ100" s="588"/>
      <c r="CK100" s="588"/>
      <c r="CL100" s="588"/>
      <c r="CM100" s="588"/>
      <c r="CN100" s="588"/>
      <c r="CO100" s="588"/>
      <c r="CP100" s="588"/>
      <c r="CQ100" s="588"/>
      <c r="CR100" s="588"/>
      <c r="CS100" s="588"/>
      <c r="CT100" s="718"/>
      <c r="CU100" s="719"/>
      <c r="CV100" s="719"/>
      <c r="CW100" s="719"/>
      <c r="CX100" s="872"/>
    </row>
    <row r="101" spans="3:106" s="426" customFormat="1" ht="21" customHeight="1">
      <c r="D101" s="404"/>
      <c r="E101" s="404"/>
      <c r="F101" s="404"/>
      <c r="G101" s="404"/>
      <c r="V101" s="587"/>
      <c r="W101" s="587"/>
      <c r="X101" s="587"/>
      <c r="Y101" s="587"/>
      <c r="Z101" s="587"/>
      <c r="AA101" s="588"/>
      <c r="AB101" s="588"/>
      <c r="AC101" s="588"/>
      <c r="AD101" s="588"/>
      <c r="AE101" s="588"/>
      <c r="AF101" s="588"/>
      <c r="AG101" s="588"/>
      <c r="AH101" s="588"/>
      <c r="AI101" s="588"/>
      <c r="AJ101" s="588"/>
      <c r="AK101" s="588"/>
      <c r="AL101" s="588"/>
      <c r="AM101" s="588"/>
      <c r="AN101" s="588"/>
      <c r="AO101" s="588"/>
      <c r="AP101" s="588"/>
      <c r="AQ101" s="588"/>
      <c r="AR101" s="588"/>
      <c r="AS101" s="588"/>
      <c r="AT101" s="588"/>
      <c r="AU101" s="588"/>
      <c r="AV101" s="588"/>
      <c r="AW101" s="588"/>
      <c r="AX101" s="588"/>
      <c r="AY101" s="588"/>
      <c r="AZ101" s="588"/>
      <c r="BA101" s="588"/>
      <c r="BB101" s="588"/>
      <c r="BC101" s="588"/>
      <c r="BD101" s="588"/>
      <c r="BE101" s="588"/>
      <c r="BF101" s="588"/>
      <c r="BG101" s="588"/>
      <c r="BH101" s="588"/>
      <c r="BI101" s="588"/>
      <c r="BJ101" s="588"/>
      <c r="BK101" s="588"/>
      <c r="BL101" s="588"/>
      <c r="BM101" s="588"/>
      <c r="BN101" s="588"/>
      <c r="BO101" s="588"/>
      <c r="BP101" s="588"/>
      <c r="BQ101" s="588"/>
      <c r="BR101" s="588"/>
      <c r="BS101" s="588"/>
      <c r="BT101" s="588"/>
      <c r="BU101" s="588"/>
      <c r="BV101" s="588"/>
      <c r="BW101" s="588"/>
      <c r="BX101" s="588"/>
      <c r="BY101" s="588"/>
      <c r="BZ101" s="588"/>
      <c r="CA101" s="588"/>
      <c r="CB101" s="588"/>
      <c r="CC101" s="588"/>
      <c r="CD101" s="588"/>
      <c r="CE101" s="588"/>
      <c r="CF101" s="588"/>
      <c r="CG101" s="588"/>
      <c r="CH101" s="588"/>
      <c r="CI101" s="588"/>
      <c r="CJ101" s="588"/>
      <c r="CK101" s="588"/>
      <c r="CL101" s="588"/>
      <c r="CM101" s="588"/>
      <c r="CN101" s="588"/>
      <c r="CO101" s="588"/>
      <c r="CP101" s="588"/>
      <c r="CQ101" s="588"/>
      <c r="CR101" s="588"/>
      <c r="CS101" s="588"/>
      <c r="CT101" s="718"/>
      <c r="CU101" s="719"/>
      <c r="CV101" s="719"/>
      <c r="CW101" s="719"/>
      <c r="CX101" s="872"/>
    </row>
    <row r="102" spans="3:106" s="404" customFormat="1" ht="21" customHeight="1">
      <c r="D102" s="404" t="s">
        <v>860</v>
      </c>
      <c r="G102" s="404" t="s">
        <v>862</v>
      </c>
      <c r="V102" s="401"/>
      <c r="W102" s="587" t="s">
        <v>1770</v>
      </c>
      <c r="X102" s="587"/>
      <c r="Y102" s="587"/>
      <c r="Z102" s="587"/>
      <c r="AA102" s="588"/>
      <c r="AB102" s="588"/>
      <c r="AC102" s="588"/>
      <c r="AD102" s="588"/>
      <c r="AE102" s="588"/>
      <c r="AF102" s="588"/>
      <c r="AG102" s="588"/>
      <c r="AH102" s="588"/>
      <c r="AI102" s="588"/>
      <c r="AJ102" s="588"/>
      <c r="AK102" s="588"/>
      <c r="AL102" s="588"/>
      <c r="AM102" s="588"/>
      <c r="AN102" s="588"/>
      <c r="AO102" s="588"/>
      <c r="AP102" s="588"/>
      <c r="AQ102" s="588"/>
      <c r="AR102" s="588"/>
      <c r="AS102" s="588"/>
      <c r="AT102" s="588"/>
      <c r="AU102" s="588"/>
      <c r="AV102" s="588"/>
      <c r="AW102" s="588"/>
      <c r="AX102" s="588"/>
      <c r="AY102" s="588"/>
      <c r="AZ102" s="588"/>
      <c r="BA102" s="588"/>
      <c r="BB102" s="588"/>
      <c r="BC102" s="588"/>
      <c r="BD102" s="588"/>
      <c r="BE102" s="588"/>
      <c r="BF102" s="588"/>
      <c r="BG102" s="588"/>
      <c r="BH102" s="588"/>
      <c r="BI102" s="588"/>
      <c r="BJ102" s="588"/>
      <c r="BK102" s="588"/>
      <c r="BL102" s="588"/>
      <c r="BM102" s="588"/>
      <c r="BN102" s="588"/>
      <c r="BO102" s="588"/>
      <c r="BP102" s="588"/>
      <c r="BQ102" s="588"/>
      <c r="BR102" s="588"/>
      <c r="BS102" s="588"/>
      <c r="BT102" s="588"/>
      <c r="BU102" s="588"/>
      <c r="BV102" s="588"/>
      <c r="BW102" s="588"/>
      <c r="BX102" s="588"/>
      <c r="BY102" s="588"/>
      <c r="BZ102" s="588"/>
      <c r="CA102" s="588"/>
      <c r="CB102" s="588"/>
      <c r="CC102" s="588"/>
      <c r="CD102" s="588"/>
      <c r="CE102" s="588"/>
      <c r="CF102" s="588"/>
      <c r="CG102" s="588"/>
      <c r="CH102" s="588"/>
      <c r="CI102" s="588"/>
      <c r="CJ102" s="588"/>
      <c r="CK102" s="588"/>
      <c r="CL102" s="588"/>
      <c r="CM102" s="588"/>
      <c r="CN102" s="588"/>
      <c r="CO102" s="588"/>
      <c r="CP102" s="588"/>
      <c r="CQ102" s="588"/>
      <c r="CR102" s="588"/>
      <c r="CS102" s="588"/>
      <c r="CT102" s="718"/>
      <c r="CU102" s="719"/>
      <c r="CV102" s="719"/>
      <c r="CW102" s="719"/>
    </row>
    <row r="103" spans="3:106" ht="21" customHeight="1"/>
    <row r="104" spans="3:106" ht="21" customHeight="1">
      <c r="D104" s="404" t="s">
        <v>1012</v>
      </c>
      <c r="E104" s="404"/>
      <c r="F104" s="404"/>
      <c r="G104" s="404" t="s">
        <v>1011</v>
      </c>
    </row>
    <row r="105" spans="3:106" s="715" customFormat="1" ht="21" customHeight="1">
      <c r="E105" s="404" t="s">
        <v>1009</v>
      </c>
      <c r="F105" s="720"/>
      <c r="G105" s="720"/>
    </row>
    <row r="106" spans="3:106" s="426" customFormat="1" ht="21" customHeight="1">
      <c r="E106" s="709" t="s">
        <v>751</v>
      </c>
      <c r="DB106" s="414" t="s">
        <v>1008</v>
      </c>
    </row>
    <row r="107" spans="3:106" s="426" customFormat="1" ht="12" customHeight="1">
      <c r="E107" s="2604" t="s">
        <v>1005</v>
      </c>
      <c r="F107" s="2605"/>
      <c r="G107" s="2605"/>
      <c r="H107" s="2606"/>
      <c r="I107" s="2607"/>
      <c r="J107" s="2614" t="s">
        <v>1003</v>
      </c>
      <c r="K107" s="2596"/>
      <c r="L107" s="2597"/>
      <c r="M107" s="2737" t="s">
        <v>1002</v>
      </c>
      <c r="N107" s="2738"/>
      <c r="O107" s="2738"/>
      <c r="P107" s="2738"/>
      <c r="Q107" s="2738"/>
      <c r="R107" s="2794"/>
      <c r="S107" s="2737"/>
      <c r="T107" s="2738"/>
      <c r="U107" s="2738"/>
      <c r="V107" s="2558" t="s">
        <v>292</v>
      </c>
      <c r="W107" s="2558"/>
      <c r="X107" s="2558"/>
      <c r="Y107" s="2558"/>
      <c r="Z107" s="2558"/>
      <c r="AA107" s="2558"/>
      <c r="AB107" s="2558"/>
      <c r="AC107" s="2558"/>
      <c r="AD107" s="2558"/>
      <c r="AE107" s="2558"/>
      <c r="AF107" s="2558"/>
      <c r="AG107" s="2558"/>
      <c r="AH107" s="2558"/>
      <c r="AI107" s="2547"/>
      <c r="AJ107" s="2547"/>
      <c r="AK107" s="2555"/>
      <c r="AL107" s="2546" t="s">
        <v>1001</v>
      </c>
      <c r="AM107" s="2547"/>
      <c r="AN107" s="2547"/>
      <c r="AO107" s="2547"/>
      <c r="AP107" s="2547"/>
      <c r="AQ107" s="2547"/>
      <c r="AR107" s="2547"/>
      <c r="AS107" s="2547"/>
      <c r="AT107" s="2547"/>
      <c r="AU107" s="2547"/>
      <c r="AV107" s="2547"/>
      <c r="AW107" s="2547"/>
      <c r="AX107" s="2547"/>
      <c r="AY107" s="2547"/>
      <c r="AZ107" s="2555"/>
      <c r="BA107" s="2546"/>
      <c r="BB107" s="2547"/>
      <c r="BC107" s="2547"/>
      <c r="BD107" s="2547"/>
      <c r="BE107" s="2547"/>
      <c r="BF107" s="2558" t="s">
        <v>1000</v>
      </c>
      <c r="BG107" s="2558"/>
      <c r="BH107" s="2558"/>
      <c r="BI107" s="2558"/>
      <c r="BJ107" s="2558"/>
      <c r="BK107" s="2558"/>
      <c r="BL107" s="2558"/>
      <c r="BM107" s="2558"/>
      <c r="BN107" s="2558"/>
      <c r="BO107" s="2558"/>
      <c r="BP107" s="2558"/>
      <c r="BQ107" s="2558"/>
      <c r="BR107" s="2558"/>
      <c r="BS107" s="2558"/>
      <c r="BT107" s="2558"/>
      <c r="BU107" s="2558"/>
      <c r="BV107" s="2558"/>
      <c r="BW107" s="2558"/>
      <c r="BX107" s="2558"/>
      <c r="BY107" s="2558"/>
      <c r="BZ107" s="2558"/>
      <c r="CA107" s="2558"/>
      <c r="CB107" s="2558"/>
      <c r="CC107" s="2558"/>
      <c r="CD107" s="2547"/>
      <c r="CE107" s="2547"/>
      <c r="CF107" s="2547"/>
      <c r="CG107" s="2547"/>
      <c r="CH107" s="2555"/>
      <c r="CI107" s="2737"/>
      <c r="CJ107" s="2738"/>
      <c r="CK107" s="2738"/>
      <c r="CL107" s="2794"/>
      <c r="CM107" s="2737"/>
      <c r="CN107" s="2738"/>
      <c r="CO107" s="2738"/>
      <c r="CP107" s="2794"/>
      <c r="CQ107" s="2546" t="s">
        <v>546</v>
      </c>
      <c r="CR107" s="2547"/>
      <c r="CS107" s="2547"/>
      <c r="CT107" s="2547"/>
      <c r="CU107" s="2547"/>
      <c r="CV107" s="2547"/>
      <c r="CW107" s="2547"/>
      <c r="CX107" s="2555"/>
      <c r="CY107" s="2546" t="s">
        <v>999</v>
      </c>
      <c r="CZ107" s="2547"/>
      <c r="DA107" s="2547"/>
      <c r="DB107" s="2548"/>
    </row>
    <row r="108" spans="3:106" s="426" customFormat="1" ht="12" customHeight="1">
      <c r="E108" s="2608"/>
      <c r="F108" s="2609"/>
      <c r="G108" s="2609"/>
      <c r="H108" s="2609"/>
      <c r="I108" s="2610"/>
      <c r="J108" s="2615"/>
      <c r="K108" s="2599"/>
      <c r="L108" s="2600"/>
      <c r="M108" s="2649"/>
      <c r="N108" s="2796"/>
      <c r="O108" s="2796"/>
      <c r="P108" s="2796"/>
      <c r="Q108" s="2796"/>
      <c r="R108" s="2647"/>
      <c r="S108" s="2619"/>
      <c r="T108" s="2637"/>
      <c r="U108" s="2637"/>
      <c r="V108" s="2559"/>
      <c r="W108" s="2559"/>
      <c r="X108" s="2559"/>
      <c r="Y108" s="2559"/>
      <c r="Z108" s="2559"/>
      <c r="AA108" s="2559"/>
      <c r="AB108" s="2559"/>
      <c r="AC108" s="2559"/>
      <c r="AD108" s="2559"/>
      <c r="AE108" s="2559"/>
      <c r="AF108" s="2559"/>
      <c r="AG108" s="2559"/>
      <c r="AH108" s="2559"/>
      <c r="AI108" s="2550"/>
      <c r="AJ108" s="2550"/>
      <c r="AK108" s="2556"/>
      <c r="AL108" s="2549"/>
      <c r="AM108" s="2550"/>
      <c r="AN108" s="2550"/>
      <c r="AO108" s="2550"/>
      <c r="AP108" s="2550"/>
      <c r="AQ108" s="2550"/>
      <c r="AR108" s="2550"/>
      <c r="AS108" s="2550"/>
      <c r="AT108" s="2550"/>
      <c r="AU108" s="2550"/>
      <c r="AV108" s="2550"/>
      <c r="AW108" s="2550"/>
      <c r="AX108" s="2550"/>
      <c r="AY108" s="2550"/>
      <c r="AZ108" s="2556"/>
      <c r="BA108" s="2573"/>
      <c r="BB108" s="2574"/>
      <c r="BC108" s="2574"/>
      <c r="BD108" s="2574"/>
      <c r="BE108" s="2574"/>
      <c r="BF108" s="2575"/>
      <c r="BG108" s="2575"/>
      <c r="BH108" s="2575"/>
      <c r="BI108" s="2575"/>
      <c r="BJ108" s="2575"/>
      <c r="BK108" s="2575"/>
      <c r="BL108" s="2575"/>
      <c r="BM108" s="2575"/>
      <c r="BN108" s="2575"/>
      <c r="BO108" s="2575"/>
      <c r="BP108" s="2575"/>
      <c r="BQ108" s="2575"/>
      <c r="BR108" s="2575"/>
      <c r="BS108" s="2575"/>
      <c r="BT108" s="2575"/>
      <c r="BU108" s="2575"/>
      <c r="BV108" s="2575"/>
      <c r="BW108" s="2575"/>
      <c r="BX108" s="2575"/>
      <c r="BY108" s="2575"/>
      <c r="BZ108" s="2575"/>
      <c r="CA108" s="2575"/>
      <c r="CB108" s="2575"/>
      <c r="CC108" s="2575"/>
      <c r="CD108" s="2574"/>
      <c r="CE108" s="2574"/>
      <c r="CF108" s="2574"/>
      <c r="CG108" s="2574"/>
      <c r="CH108" s="2576"/>
      <c r="CI108" s="2619"/>
      <c r="CJ108" s="2620" t="s">
        <v>998</v>
      </c>
      <c r="CK108" s="2620"/>
      <c r="CL108" s="2556"/>
      <c r="CM108" s="2549"/>
      <c r="CN108" s="2620" t="s">
        <v>690</v>
      </c>
      <c r="CO108" s="2620"/>
      <c r="CP108" s="2621"/>
      <c r="CQ108" s="2549"/>
      <c r="CR108" s="2550"/>
      <c r="CS108" s="2550"/>
      <c r="CT108" s="2550"/>
      <c r="CU108" s="2550"/>
      <c r="CV108" s="2550"/>
      <c r="CW108" s="2550"/>
      <c r="CX108" s="2556"/>
      <c r="CY108" s="2549"/>
      <c r="CZ108" s="2550"/>
      <c r="DA108" s="2550"/>
      <c r="DB108" s="2551"/>
    </row>
    <row r="109" spans="3:106" s="426" customFormat="1" ht="12" customHeight="1">
      <c r="E109" s="2608"/>
      <c r="F109" s="2609"/>
      <c r="G109" s="2609"/>
      <c r="H109" s="2609"/>
      <c r="I109" s="2610"/>
      <c r="J109" s="2615"/>
      <c r="K109" s="2599"/>
      <c r="L109" s="2600"/>
      <c r="M109" s="2648" t="s">
        <v>764</v>
      </c>
      <c r="N109" s="2787"/>
      <c r="O109" s="2787"/>
      <c r="P109" s="2787"/>
      <c r="Q109" s="2787"/>
      <c r="R109" s="2646"/>
      <c r="S109" s="2649"/>
      <c r="T109" s="2796"/>
      <c r="U109" s="2796"/>
      <c r="V109" s="2559"/>
      <c r="W109" s="2559"/>
      <c r="X109" s="2559"/>
      <c r="Y109" s="2559"/>
      <c r="Z109" s="2559"/>
      <c r="AA109" s="2559"/>
      <c r="AB109" s="2559"/>
      <c r="AC109" s="2559"/>
      <c r="AD109" s="2559"/>
      <c r="AE109" s="2559"/>
      <c r="AF109" s="2559"/>
      <c r="AG109" s="2559"/>
      <c r="AH109" s="2559"/>
      <c r="AI109" s="2574"/>
      <c r="AJ109" s="2574"/>
      <c r="AK109" s="2576"/>
      <c r="AL109" s="2573"/>
      <c r="AM109" s="2574"/>
      <c r="AN109" s="2574"/>
      <c r="AO109" s="2574"/>
      <c r="AP109" s="2574"/>
      <c r="AQ109" s="2574"/>
      <c r="AR109" s="2574"/>
      <c r="AS109" s="2574"/>
      <c r="AT109" s="2574"/>
      <c r="AU109" s="2574"/>
      <c r="AV109" s="2574"/>
      <c r="AW109" s="2574"/>
      <c r="AX109" s="2574"/>
      <c r="AY109" s="2574"/>
      <c r="AZ109" s="2576"/>
      <c r="BA109" s="2677"/>
      <c r="BB109" s="2678"/>
      <c r="BC109" s="2679" t="s">
        <v>292</v>
      </c>
      <c r="BD109" s="2679"/>
      <c r="BE109" s="2679"/>
      <c r="BF109" s="2679"/>
      <c r="BG109" s="2679"/>
      <c r="BH109" s="2679"/>
      <c r="BI109" s="2679"/>
      <c r="BJ109" s="2679"/>
      <c r="BK109" s="2679"/>
      <c r="BL109" s="2679"/>
      <c r="BM109" s="2679"/>
      <c r="BN109" s="2679"/>
      <c r="BO109" s="2679"/>
      <c r="BP109" s="2679"/>
      <c r="BQ109" s="2679"/>
      <c r="BR109" s="2678"/>
      <c r="BS109" s="2561"/>
      <c r="BT109" s="2677"/>
      <c r="BU109" s="2678"/>
      <c r="BV109" s="2679" t="s">
        <v>997</v>
      </c>
      <c r="BW109" s="2797"/>
      <c r="BX109" s="2797"/>
      <c r="BY109" s="2797"/>
      <c r="BZ109" s="2797"/>
      <c r="CA109" s="2797"/>
      <c r="CB109" s="2797"/>
      <c r="CC109" s="2797"/>
      <c r="CD109" s="2797"/>
      <c r="CE109" s="2797"/>
      <c r="CF109" s="2797"/>
      <c r="CG109" s="2678"/>
      <c r="CH109" s="2561"/>
      <c r="CI109" s="2619"/>
      <c r="CJ109" s="2620"/>
      <c r="CK109" s="2620"/>
      <c r="CL109" s="2556"/>
      <c r="CM109" s="2549"/>
      <c r="CN109" s="2620"/>
      <c r="CO109" s="2620"/>
      <c r="CP109" s="2621"/>
      <c r="CQ109" s="2549"/>
      <c r="CR109" s="2550"/>
      <c r="CS109" s="2550"/>
      <c r="CT109" s="2550"/>
      <c r="CU109" s="2550"/>
      <c r="CV109" s="2550"/>
      <c r="CW109" s="2550"/>
      <c r="CX109" s="2556"/>
      <c r="CY109" s="2549"/>
      <c r="CZ109" s="2550"/>
      <c r="DA109" s="2550"/>
      <c r="DB109" s="2551"/>
    </row>
    <row r="110" spans="3:106" s="426" customFormat="1" ht="12" customHeight="1">
      <c r="E110" s="2608"/>
      <c r="F110" s="2609"/>
      <c r="G110" s="2609"/>
      <c r="H110" s="2609"/>
      <c r="I110" s="2610"/>
      <c r="J110" s="2615"/>
      <c r="K110" s="2599"/>
      <c r="L110" s="2600"/>
      <c r="M110" s="2649"/>
      <c r="N110" s="2796"/>
      <c r="O110" s="2796"/>
      <c r="P110" s="2796"/>
      <c r="Q110" s="2796"/>
      <c r="R110" s="2647"/>
      <c r="S110" s="2648"/>
      <c r="T110" s="2644" t="s">
        <v>94</v>
      </c>
      <c r="U110" s="2644"/>
      <c r="V110" s="2644"/>
      <c r="W110" s="2644"/>
      <c r="X110" s="2644"/>
      <c r="Y110" s="2646"/>
      <c r="Z110" s="2648"/>
      <c r="AA110" s="2644" t="s">
        <v>979</v>
      </c>
      <c r="AB110" s="2644"/>
      <c r="AC110" s="2644"/>
      <c r="AD110" s="2644"/>
      <c r="AE110" s="2644"/>
      <c r="AF110" s="2646"/>
      <c r="AG110" s="2677" t="s">
        <v>994</v>
      </c>
      <c r="AH110" s="2678"/>
      <c r="AI110" s="2678"/>
      <c r="AJ110" s="2678"/>
      <c r="AK110" s="2561"/>
      <c r="AL110" s="2622" t="s">
        <v>1452</v>
      </c>
      <c r="AM110" s="2623"/>
      <c r="AN110" s="2623"/>
      <c r="AO110" s="2623"/>
      <c r="AP110" s="2623"/>
      <c r="AQ110" s="2623"/>
      <c r="AR110" s="2624"/>
      <c r="AS110" s="2622" t="s">
        <v>147</v>
      </c>
      <c r="AT110" s="2623"/>
      <c r="AU110" s="2624"/>
      <c r="AV110" s="2677" t="s">
        <v>994</v>
      </c>
      <c r="AW110" s="2678"/>
      <c r="AX110" s="2678"/>
      <c r="AY110" s="2678"/>
      <c r="AZ110" s="2561"/>
      <c r="BA110" s="2573"/>
      <c r="BB110" s="2574"/>
      <c r="BC110" s="2575"/>
      <c r="BD110" s="2575"/>
      <c r="BE110" s="2575"/>
      <c r="BF110" s="2575"/>
      <c r="BG110" s="2575"/>
      <c r="BH110" s="2575"/>
      <c r="BI110" s="2575"/>
      <c r="BJ110" s="2575"/>
      <c r="BK110" s="2575"/>
      <c r="BL110" s="2575"/>
      <c r="BM110" s="2575"/>
      <c r="BN110" s="2575"/>
      <c r="BO110" s="2575"/>
      <c r="BP110" s="2575"/>
      <c r="BQ110" s="2575"/>
      <c r="BR110" s="2574"/>
      <c r="BS110" s="2576"/>
      <c r="BT110" s="2573"/>
      <c r="BU110" s="2574"/>
      <c r="BV110" s="2798"/>
      <c r="BW110" s="2798"/>
      <c r="BX110" s="2798"/>
      <c r="BY110" s="2798"/>
      <c r="BZ110" s="2798"/>
      <c r="CA110" s="2798"/>
      <c r="CB110" s="2798"/>
      <c r="CC110" s="2798"/>
      <c r="CD110" s="2798"/>
      <c r="CE110" s="2798"/>
      <c r="CF110" s="2798"/>
      <c r="CG110" s="2574"/>
      <c r="CH110" s="2576"/>
      <c r="CI110" s="2619"/>
      <c r="CJ110" s="2620"/>
      <c r="CK110" s="2620"/>
      <c r="CL110" s="2556"/>
      <c r="CM110" s="2549"/>
      <c r="CN110" s="2620"/>
      <c r="CO110" s="2620"/>
      <c r="CP110" s="2621"/>
      <c r="CQ110" s="2549"/>
      <c r="CR110" s="2550"/>
      <c r="CS110" s="2550"/>
      <c r="CT110" s="2550"/>
      <c r="CU110" s="2550"/>
      <c r="CV110" s="2550"/>
      <c r="CW110" s="2550"/>
      <c r="CX110" s="2556"/>
      <c r="CY110" s="2549"/>
      <c r="CZ110" s="2550"/>
      <c r="DA110" s="2550"/>
      <c r="DB110" s="2551"/>
    </row>
    <row r="111" spans="3:106" s="426" customFormat="1" ht="12" customHeight="1">
      <c r="E111" s="2608"/>
      <c r="F111" s="2609"/>
      <c r="G111" s="2609"/>
      <c r="H111" s="2609"/>
      <c r="I111" s="2610"/>
      <c r="J111" s="2615"/>
      <c r="K111" s="2599"/>
      <c r="L111" s="2600"/>
      <c r="M111" s="2628" t="str">
        <f>D7</f>
        <v>農地中間管理機構関連農地整備事業</v>
      </c>
      <c r="N111" s="2629"/>
      <c r="O111" s="2629"/>
      <c r="P111" s="2629"/>
      <c r="Q111" s="2629"/>
      <c r="R111" s="2630"/>
      <c r="S111" s="2619"/>
      <c r="T111" s="2744"/>
      <c r="U111" s="2744"/>
      <c r="V111" s="2744"/>
      <c r="W111" s="2744"/>
      <c r="X111" s="2744"/>
      <c r="Y111" s="2621"/>
      <c r="Z111" s="2619"/>
      <c r="AA111" s="2744"/>
      <c r="AB111" s="2744"/>
      <c r="AC111" s="2744"/>
      <c r="AD111" s="2744"/>
      <c r="AE111" s="2744"/>
      <c r="AF111" s="2621"/>
      <c r="AG111" s="2549"/>
      <c r="AH111" s="2550"/>
      <c r="AI111" s="2550"/>
      <c r="AJ111" s="2550"/>
      <c r="AK111" s="2556"/>
      <c r="AL111" s="2625"/>
      <c r="AM111" s="2626"/>
      <c r="AN111" s="2626"/>
      <c r="AO111" s="2626"/>
      <c r="AP111" s="2626"/>
      <c r="AQ111" s="2626"/>
      <c r="AR111" s="2627"/>
      <c r="AS111" s="2625"/>
      <c r="AT111" s="2626"/>
      <c r="AU111" s="2627"/>
      <c r="AV111" s="2549"/>
      <c r="AW111" s="2550"/>
      <c r="AX111" s="2550"/>
      <c r="AY111" s="2550"/>
      <c r="AZ111" s="2556"/>
      <c r="BA111" s="2648"/>
      <c r="BB111" s="2644" t="s">
        <v>94</v>
      </c>
      <c r="BC111" s="2644"/>
      <c r="BD111" s="2644"/>
      <c r="BE111" s="2644"/>
      <c r="BF111" s="2644"/>
      <c r="BG111" s="2646"/>
      <c r="BH111" s="2648"/>
      <c r="BI111" s="2644" t="s">
        <v>979</v>
      </c>
      <c r="BJ111" s="2644"/>
      <c r="BK111" s="2644"/>
      <c r="BL111" s="2644"/>
      <c r="BM111" s="2644"/>
      <c r="BN111" s="2646"/>
      <c r="BO111" s="2648" t="s">
        <v>994</v>
      </c>
      <c r="BP111" s="2787"/>
      <c r="BQ111" s="2787"/>
      <c r="BR111" s="2787"/>
      <c r="BS111" s="2646"/>
      <c r="BT111" s="2622" t="s">
        <v>1452</v>
      </c>
      <c r="BU111" s="2623"/>
      <c r="BV111" s="2623"/>
      <c r="BW111" s="2623"/>
      <c r="BX111" s="2623"/>
      <c r="BY111" s="2623"/>
      <c r="BZ111" s="2624"/>
      <c r="CA111" s="2788" t="s">
        <v>147</v>
      </c>
      <c r="CB111" s="2789"/>
      <c r="CC111" s="2790"/>
      <c r="CD111" s="2550" t="s">
        <v>994</v>
      </c>
      <c r="CE111" s="2550"/>
      <c r="CF111" s="2550"/>
      <c r="CG111" s="2550"/>
      <c r="CH111" s="2556"/>
      <c r="CI111" s="2619"/>
      <c r="CJ111" s="2620"/>
      <c r="CK111" s="2620"/>
      <c r="CL111" s="2556"/>
      <c r="CM111" s="2549"/>
      <c r="CN111" s="2620"/>
      <c r="CO111" s="2620"/>
      <c r="CP111" s="2621"/>
      <c r="CQ111" s="2677" t="s">
        <v>913</v>
      </c>
      <c r="CR111" s="2678"/>
      <c r="CS111" s="2678"/>
      <c r="CT111" s="2561"/>
      <c r="CU111" s="2677" t="s">
        <v>407</v>
      </c>
      <c r="CV111" s="2678"/>
      <c r="CW111" s="2678"/>
      <c r="CX111" s="2561"/>
      <c r="CY111" s="2549"/>
      <c r="CZ111" s="2550"/>
      <c r="DA111" s="2550"/>
      <c r="DB111" s="2551"/>
    </row>
    <row r="112" spans="3:106" s="426" customFormat="1" ht="12" customHeight="1">
      <c r="E112" s="2608"/>
      <c r="F112" s="2609"/>
      <c r="G112" s="2609"/>
      <c r="H112" s="2609"/>
      <c r="I112" s="2610"/>
      <c r="J112" s="2615"/>
      <c r="K112" s="2599"/>
      <c r="L112" s="2600"/>
      <c r="M112" s="2631"/>
      <c r="N112" s="2632"/>
      <c r="O112" s="2632"/>
      <c r="P112" s="2632"/>
      <c r="Q112" s="2632"/>
      <c r="R112" s="2633"/>
      <c r="S112" s="2649"/>
      <c r="T112" s="2645"/>
      <c r="U112" s="2645"/>
      <c r="V112" s="2645"/>
      <c r="W112" s="2645"/>
      <c r="X112" s="2645"/>
      <c r="Y112" s="2647"/>
      <c r="Z112" s="2649"/>
      <c r="AA112" s="2645"/>
      <c r="AB112" s="2645"/>
      <c r="AC112" s="2645"/>
      <c r="AD112" s="2645"/>
      <c r="AE112" s="2645"/>
      <c r="AF112" s="2647"/>
      <c r="AG112" s="2549"/>
      <c r="AH112" s="2550"/>
      <c r="AI112" s="2550"/>
      <c r="AJ112" s="2550"/>
      <c r="AK112" s="2556"/>
      <c r="AL112" s="2625"/>
      <c r="AM112" s="2626"/>
      <c r="AN112" s="2626"/>
      <c r="AO112" s="2626"/>
      <c r="AP112" s="2626"/>
      <c r="AQ112" s="2626"/>
      <c r="AR112" s="2627"/>
      <c r="AS112" s="2625"/>
      <c r="AT112" s="2626"/>
      <c r="AU112" s="2627"/>
      <c r="AV112" s="2549"/>
      <c r="AW112" s="2550"/>
      <c r="AX112" s="2550"/>
      <c r="AY112" s="2550"/>
      <c r="AZ112" s="2556"/>
      <c r="BA112" s="2649"/>
      <c r="BB112" s="2645"/>
      <c r="BC112" s="2645"/>
      <c r="BD112" s="2645"/>
      <c r="BE112" s="2645"/>
      <c r="BF112" s="2645"/>
      <c r="BG112" s="2647"/>
      <c r="BH112" s="2649"/>
      <c r="BI112" s="2645"/>
      <c r="BJ112" s="2645"/>
      <c r="BK112" s="2645"/>
      <c r="BL112" s="2645"/>
      <c r="BM112" s="2645"/>
      <c r="BN112" s="2647"/>
      <c r="BO112" s="2619"/>
      <c r="BP112" s="2637"/>
      <c r="BQ112" s="2637"/>
      <c r="BR112" s="2637"/>
      <c r="BS112" s="2621"/>
      <c r="BT112" s="2625"/>
      <c r="BU112" s="2626"/>
      <c r="BV112" s="2626"/>
      <c r="BW112" s="2626"/>
      <c r="BX112" s="2626"/>
      <c r="BY112" s="2626"/>
      <c r="BZ112" s="2627"/>
      <c r="CA112" s="2791"/>
      <c r="CB112" s="2792"/>
      <c r="CC112" s="2793"/>
      <c r="CD112" s="2550"/>
      <c r="CE112" s="2550"/>
      <c r="CF112" s="2550"/>
      <c r="CG112" s="2550"/>
      <c r="CH112" s="2556"/>
      <c r="CI112" s="2619"/>
      <c r="CJ112" s="2620"/>
      <c r="CK112" s="2620"/>
      <c r="CL112" s="2556"/>
      <c r="CM112" s="2549"/>
      <c r="CN112" s="2620"/>
      <c r="CO112" s="2620"/>
      <c r="CP112" s="2621"/>
      <c r="CQ112" s="2549"/>
      <c r="CR112" s="2550"/>
      <c r="CS112" s="2550"/>
      <c r="CT112" s="2556"/>
      <c r="CU112" s="2549"/>
      <c r="CV112" s="2550"/>
      <c r="CW112" s="2550"/>
      <c r="CX112" s="2556"/>
      <c r="CY112" s="2549"/>
      <c r="CZ112" s="2550"/>
      <c r="DA112" s="2550"/>
      <c r="DB112" s="2551"/>
    </row>
    <row r="113" spans="5:106" s="426" customFormat="1" ht="12" customHeight="1">
      <c r="E113" s="2608"/>
      <c r="F113" s="2609"/>
      <c r="G113" s="2609"/>
      <c r="H113" s="2609"/>
      <c r="I113" s="2610"/>
      <c r="J113" s="2615"/>
      <c r="K113" s="2599"/>
      <c r="L113" s="2600"/>
      <c r="M113" s="2631"/>
      <c r="N113" s="2632"/>
      <c r="O113" s="2632"/>
      <c r="P113" s="2632"/>
      <c r="Q113" s="2632"/>
      <c r="R113" s="2633"/>
      <c r="S113" s="2622" t="s">
        <v>575</v>
      </c>
      <c r="T113" s="2623"/>
      <c r="U113" s="2623"/>
      <c r="V113" s="2623"/>
      <c r="W113" s="2623"/>
      <c r="X113" s="2623"/>
      <c r="Y113" s="2623"/>
      <c r="Z113" s="2622" t="s">
        <v>955</v>
      </c>
      <c r="AA113" s="2623"/>
      <c r="AB113" s="2623"/>
      <c r="AC113" s="2623"/>
      <c r="AD113" s="2623"/>
      <c r="AE113" s="2623"/>
      <c r="AF113" s="2624"/>
      <c r="AG113" s="2549"/>
      <c r="AH113" s="2550"/>
      <c r="AI113" s="2550"/>
      <c r="AJ113" s="2550"/>
      <c r="AK113" s="2556"/>
      <c r="AL113" s="2625"/>
      <c r="AM113" s="2626"/>
      <c r="AN113" s="2626"/>
      <c r="AO113" s="2626"/>
      <c r="AP113" s="2626"/>
      <c r="AQ113" s="2626"/>
      <c r="AR113" s="2627"/>
      <c r="AS113" s="2625"/>
      <c r="AT113" s="2626"/>
      <c r="AU113" s="2627"/>
      <c r="AV113" s="2549"/>
      <c r="AW113" s="2550"/>
      <c r="AX113" s="2550"/>
      <c r="AY113" s="2550"/>
      <c r="AZ113" s="2556"/>
      <c r="BA113" s="2622" t="s">
        <v>575</v>
      </c>
      <c r="BB113" s="2623"/>
      <c r="BC113" s="2623"/>
      <c r="BD113" s="2623"/>
      <c r="BE113" s="2623"/>
      <c r="BF113" s="2623"/>
      <c r="BG113" s="2624"/>
      <c r="BH113" s="2622" t="s">
        <v>955</v>
      </c>
      <c r="BI113" s="2623"/>
      <c r="BJ113" s="2623"/>
      <c r="BK113" s="2623"/>
      <c r="BL113" s="2623"/>
      <c r="BM113" s="2623"/>
      <c r="BN113" s="2624"/>
      <c r="BO113" s="2619"/>
      <c r="BP113" s="2637"/>
      <c r="BQ113" s="2637"/>
      <c r="BR113" s="2637"/>
      <c r="BS113" s="2621"/>
      <c r="BT113" s="2625"/>
      <c r="BU113" s="2626"/>
      <c r="BV113" s="2626"/>
      <c r="BW113" s="2626"/>
      <c r="BX113" s="2626"/>
      <c r="BY113" s="2626"/>
      <c r="BZ113" s="2627"/>
      <c r="CA113" s="2791"/>
      <c r="CB113" s="2792"/>
      <c r="CC113" s="2793"/>
      <c r="CD113" s="2550"/>
      <c r="CE113" s="2550"/>
      <c r="CF113" s="2550"/>
      <c r="CG113" s="2550"/>
      <c r="CH113" s="2556"/>
      <c r="CI113" s="2619"/>
      <c r="CJ113" s="2620"/>
      <c r="CK113" s="2620"/>
      <c r="CL113" s="2556"/>
      <c r="CM113" s="2549"/>
      <c r="CN113" s="2620"/>
      <c r="CO113" s="2620"/>
      <c r="CP113" s="2621"/>
      <c r="CQ113" s="2549"/>
      <c r="CR113" s="2550"/>
      <c r="CS113" s="2550"/>
      <c r="CT113" s="2556"/>
      <c r="CU113" s="2549"/>
      <c r="CV113" s="2550"/>
      <c r="CW113" s="2550"/>
      <c r="CX113" s="2556"/>
      <c r="CY113" s="2549"/>
      <c r="CZ113" s="2550"/>
      <c r="DA113" s="2550"/>
      <c r="DB113" s="2551"/>
    </row>
    <row r="114" spans="5:106" s="426" customFormat="1" ht="12" customHeight="1">
      <c r="E114" s="2608"/>
      <c r="F114" s="2609"/>
      <c r="G114" s="2609"/>
      <c r="H114" s="2609"/>
      <c r="I114" s="2610"/>
      <c r="J114" s="2615"/>
      <c r="K114" s="2599"/>
      <c r="L114" s="2600"/>
      <c r="M114" s="2631"/>
      <c r="N114" s="2632"/>
      <c r="O114" s="2632"/>
      <c r="P114" s="2632"/>
      <c r="Q114" s="2632"/>
      <c r="R114" s="2633"/>
      <c r="S114" s="2625"/>
      <c r="T114" s="2626"/>
      <c r="U114" s="2626"/>
      <c r="V114" s="2626"/>
      <c r="W114" s="2626"/>
      <c r="X114" s="2626"/>
      <c r="Y114" s="2626"/>
      <c r="Z114" s="2625"/>
      <c r="AA114" s="2626"/>
      <c r="AB114" s="2626"/>
      <c r="AC114" s="2626"/>
      <c r="AD114" s="2626"/>
      <c r="AE114" s="2626"/>
      <c r="AF114" s="2627"/>
      <c r="AG114" s="2549" t="s">
        <v>938</v>
      </c>
      <c r="AH114" s="2550"/>
      <c r="AI114" s="2550"/>
      <c r="AJ114" s="2550"/>
      <c r="AK114" s="2556"/>
      <c r="AL114" s="2625"/>
      <c r="AM114" s="2626"/>
      <c r="AN114" s="2626"/>
      <c r="AO114" s="2626"/>
      <c r="AP114" s="2626"/>
      <c r="AQ114" s="2626"/>
      <c r="AR114" s="2627"/>
      <c r="AS114" s="2625"/>
      <c r="AT114" s="2626"/>
      <c r="AU114" s="2627"/>
      <c r="AV114" s="2549" t="s">
        <v>938</v>
      </c>
      <c r="AW114" s="2550"/>
      <c r="AX114" s="2550"/>
      <c r="AY114" s="2550"/>
      <c r="AZ114" s="2556"/>
      <c r="BA114" s="2625"/>
      <c r="BB114" s="2626"/>
      <c r="BC114" s="2626"/>
      <c r="BD114" s="2626"/>
      <c r="BE114" s="2626"/>
      <c r="BF114" s="2626"/>
      <c r="BG114" s="2627"/>
      <c r="BH114" s="2625"/>
      <c r="BI114" s="2626"/>
      <c r="BJ114" s="2626"/>
      <c r="BK114" s="2626"/>
      <c r="BL114" s="2626"/>
      <c r="BM114" s="2626"/>
      <c r="BN114" s="2627"/>
      <c r="BO114" s="2619"/>
      <c r="BP114" s="2637"/>
      <c r="BQ114" s="2637"/>
      <c r="BR114" s="2637"/>
      <c r="BS114" s="2621"/>
      <c r="BT114" s="2625"/>
      <c r="BU114" s="2626"/>
      <c r="BV114" s="2626"/>
      <c r="BW114" s="2626"/>
      <c r="BX114" s="2626"/>
      <c r="BY114" s="2626"/>
      <c r="BZ114" s="2627"/>
      <c r="CA114" s="2791"/>
      <c r="CB114" s="2792"/>
      <c r="CC114" s="2793"/>
      <c r="CD114" s="2550"/>
      <c r="CE114" s="2550"/>
      <c r="CF114" s="2550"/>
      <c r="CG114" s="2550"/>
      <c r="CH114" s="2556"/>
      <c r="CI114" s="2619"/>
      <c r="CJ114" s="2620"/>
      <c r="CK114" s="2620"/>
      <c r="CL114" s="2556"/>
      <c r="CM114" s="2549"/>
      <c r="CN114" s="2620"/>
      <c r="CO114" s="2620"/>
      <c r="CP114" s="2621"/>
      <c r="CQ114" s="2549"/>
      <c r="CR114" s="2550"/>
      <c r="CS114" s="2550"/>
      <c r="CT114" s="2556"/>
      <c r="CU114" s="2549"/>
      <c r="CV114" s="2550"/>
      <c r="CW114" s="2550"/>
      <c r="CX114" s="2556"/>
      <c r="CY114" s="2549"/>
      <c r="CZ114" s="2550"/>
      <c r="DA114" s="2550"/>
      <c r="DB114" s="2551"/>
    </row>
    <row r="115" spans="5:106" s="426" customFormat="1" ht="12" customHeight="1">
      <c r="E115" s="2608"/>
      <c r="F115" s="2609"/>
      <c r="G115" s="2609"/>
      <c r="H115" s="2609"/>
      <c r="I115" s="2610"/>
      <c r="J115" s="2615"/>
      <c r="K115" s="2599"/>
      <c r="L115" s="2600"/>
      <c r="M115" s="2631"/>
      <c r="N115" s="2632"/>
      <c r="O115" s="2632"/>
      <c r="P115" s="2632"/>
      <c r="Q115" s="2632"/>
      <c r="R115" s="2633"/>
      <c r="S115" s="2625"/>
      <c r="T115" s="2626"/>
      <c r="U115" s="2626"/>
      <c r="V115" s="2626"/>
      <c r="W115" s="2626"/>
      <c r="X115" s="2626"/>
      <c r="Y115" s="2626"/>
      <c r="Z115" s="2625"/>
      <c r="AA115" s="2626"/>
      <c r="AB115" s="2626"/>
      <c r="AC115" s="2626"/>
      <c r="AD115" s="2626"/>
      <c r="AE115" s="2626"/>
      <c r="AF115" s="2627"/>
      <c r="AG115" s="2549"/>
      <c r="AH115" s="2550"/>
      <c r="AI115" s="2550"/>
      <c r="AJ115" s="2550"/>
      <c r="AK115" s="2556"/>
      <c r="AL115" s="2625"/>
      <c r="AM115" s="2626"/>
      <c r="AN115" s="2626"/>
      <c r="AO115" s="2626"/>
      <c r="AP115" s="2626"/>
      <c r="AQ115" s="2626"/>
      <c r="AR115" s="2627"/>
      <c r="AS115" s="2625"/>
      <c r="AT115" s="2626"/>
      <c r="AU115" s="2627"/>
      <c r="AV115" s="2549"/>
      <c r="AW115" s="2550"/>
      <c r="AX115" s="2550"/>
      <c r="AY115" s="2550"/>
      <c r="AZ115" s="2556"/>
      <c r="BA115" s="2625"/>
      <c r="BB115" s="2626"/>
      <c r="BC115" s="2626"/>
      <c r="BD115" s="2626"/>
      <c r="BE115" s="2626"/>
      <c r="BF115" s="2626"/>
      <c r="BG115" s="2627"/>
      <c r="BH115" s="2625"/>
      <c r="BI115" s="2626"/>
      <c r="BJ115" s="2626"/>
      <c r="BK115" s="2626"/>
      <c r="BL115" s="2626"/>
      <c r="BM115" s="2626"/>
      <c r="BN115" s="2627"/>
      <c r="BO115" s="2619" t="s">
        <v>938</v>
      </c>
      <c r="BP115" s="2637"/>
      <c r="BQ115" s="2637"/>
      <c r="BR115" s="2637"/>
      <c r="BS115" s="2621"/>
      <c r="BT115" s="2625"/>
      <c r="BU115" s="2626"/>
      <c r="BV115" s="2626"/>
      <c r="BW115" s="2626"/>
      <c r="BX115" s="2626"/>
      <c r="BY115" s="2626"/>
      <c r="BZ115" s="2627"/>
      <c r="CA115" s="2791"/>
      <c r="CB115" s="2792"/>
      <c r="CC115" s="2793"/>
      <c r="CD115" s="2550" t="s">
        <v>938</v>
      </c>
      <c r="CE115" s="2550"/>
      <c r="CF115" s="2550"/>
      <c r="CG115" s="2550"/>
      <c r="CH115" s="2556"/>
      <c r="CI115" s="2619"/>
      <c r="CJ115" s="2620"/>
      <c r="CK115" s="2620"/>
      <c r="CL115" s="2556"/>
      <c r="CM115" s="2549"/>
      <c r="CN115" s="2620"/>
      <c r="CO115" s="2620"/>
      <c r="CP115" s="2621"/>
      <c r="CQ115" s="2549"/>
      <c r="CR115" s="2550"/>
      <c r="CS115" s="2550"/>
      <c r="CT115" s="2556"/>
      <c r="CU115" s="2549"/>
      <c r="CV115" s="2550"/>
      <c r="CW115" s="2550"/>
      <c r="CX115" s="2556"/>
      <c r="CY115" s="2549"/>
      <c r="CZ115" s="2550"/>
      <c r="DA115" s="2550"/>
      <c r="DB115" s="2551"/>
    </row>
    <row r="116" spans="5:106" s="426" customFormat="1" ht="12" customHeight="1">
      <c r="E116" s="2608"/>
      <c r="F116" s="2609"/>
      <c r="G116" s="2609"/>
      <c r="H116" s="2609"/>
      <c r="I116" s="2610"/>
      <c r="J116" s="2615"/>
      <c r="K116" s="2599"/>
      <c r="L116" s="2600"/>
      <c r="M116" s="2631"/>
      <c r="N116" s="2632"/>
      <c r="O116" s="2632"/>
      <c r="P116" s="2632"/>
      <c r="Q116" s="2632"/>
      <c r="R116" s="2633"/>
      <c r="S116" s="2625"/>
      <c r="T116" s="2626"/>
      <c r="U116" s="2626"/>
      <c r="V116" s="2626"/>
      <c r="W116" s="2626"/>
      <c r="X116" s="2626"/>
      <c r="Y116" s="2626"/>
      <c r="Z116" s="2625"/>
      <c r="AA116" s="2626"/>
      <c r="AB116" s="2626"/>
      <c r="AC116" s="2626"/>
      <c r="AD116" s="2626"/>
      <c r="AE116" s="2626"/>
      <c r="AF116" s="2627"/>
      <c r="AG116" s="2549"/>
      <c r="AH116" s="2550"/>
      <c r="AI116" s="2550"/>
      <c r="AJ116" s="2550"/>
      <c r="AK116" s="2556"/>
      <c r="AL116" s="2625"/>
      <c r="AM116" s="2626"/>
      <c r="AN116" s="2626"/>
      <c r="AO116" s="2626"/>
      <c r="AP116" s="2626"/>
      <c r="AQ116" s="2626"/>
      <c r="AR116" s="2627"/>
      <c r="AS116" s="2625"/>
      <c r="AT116" s="2626"/>
      <c r="AU116" s="2627"/>
      <c r="AV116" s="2549"/>
      <c r="AW116" s="2550"/>
      <c r="AX116" s="2550"/>
      <c r="AY116" s="2550"/>
      <c r="AZ116" s="2556"/>
      <c r="BA116" s="2625"/>
      <c r="BB116" s="2626"/>
      <c r="BC116" s="2626"/>
      <c r="BD116" s="2626"/>
      <c r="BE116" s="2626"/>
      <c r="BF116" s="2626"/>
      <c r="BG116" s="2627"/>
      <c r="BH116" s="2625"/>
      <c r="BI116" s="2626"/>
      <c r="BJ116" s="2626"/>
      <c r="BK116" s="2626"/>
      <c r="BL116" s="2626"/>
      <c r="BM116" s="2626"/>
      <c r="BN116" s="2627"/>
      <c r="BO116" s="2619"/>
      <c r="BP116" s="2637"/>
      <c r="BQ116" s="2637"/>
      <c r="BR116" s="2637"/>
      <c r="BS116" s="2621"/>
      <c r="BT116" s="2625"/>
      <c r="BU116" s="2626"/>
      <c r="BV116" s="2626"/>
      <c r="BW116" s="2626"/>
      <c r="BX116" s="2626"/>
      <c r="BY116" s="2626"/>
      <c r="BZ116" s="2627"/>
      <c r="CA116" s="2791"/>
      <c r="CB116" s="2792"/>
      <c r="CC116" s="2793"/>
      <c r="CD116" s="2550"/>
      <c r="CE116" s="2550"/>
      <c r="CF116" s="2550"/>
      <c r="CG116" s="2550"/>
      <c r="CH116" s="2556"/>
      <c r="CI116" s="2619"/>
      <c r="CJ116" s="2637"/>
      <c r="CK116" s="2637"/>
      <c r="CL116" s="2621"/>
      <c r="CM116" s="2619"/>
      <c r="CN116" s="2637"/>
      <c r="CO116" s="2637"/>
      <c r="CP116" s="2621"/>
      <c r="CQ116" s="2549"/>
      <c r="CR116" s="2550"/>
      <c r="CS116" s="2550"/>
      <c r="CT116" s="2556"/>
      <c r="CU116" s="2549"/>
      <c r="CV116" s="2550"/>
      <c r="CW116" s="2550"/>
      <c r="CX116" s="2556"/>
      <c r="CY116" s="2549"/>
      <c r="CZ116" s="2550"/>
      <c r="DA116" s="2550"/>
      <c r="DB116" s="2551"/>
    </row>
    <row r="117" spans="5:106" s="426" customFormat="1" ht="12" customHeight="1">
      <c r="E117" s="2608"/>
      <c r="F117" s="2609"/>
      <c r="G117" s="2609"/>
      <c r="H117" s="2609"/>
      <c r="I117" s="2610"/>
      <c r="J117" s="2615"/>
      <c r="K117" s="2599"/>
      <c r="L117" s="2600"/>
      <c r="M117" s="2631"/>
      <c r="N117" s="2632"/>
      <c r="O117" s="2632"/>
      <c r="P117" s="2632"/>
      <c r="Q117" s="2632"/>
      <c r="R117" s="2633"/>
      <c r="S117" s="2619" t="s">
        <v>813</v>
      </c>
      <c r="T117" s="2637"/>
      <c r="U117" s="2637"/>
      <c r="V117" s="2637"/>
      <c r="W117" s="2637"/>
      <c r="X117" s="2637"/>
      <c r="Y117" s="2637"/>
      <c r="Z117" s="2619" t="s">
        <v>993</v>
      </c>
      <c r="AA117" s="2637"/>
      <c r="AB117" s="2637"/>
      <c r="AC117" s="2637"/>
      <c r="AD117" s="2637"/>
      <c r="AE117" s="2637"/>
      <c r="AF117" s="2621"/>
      <c r="AG117" s="2637" t="s">
        <v>796</v>
      </c>
      <c r="AH117" s="2637"/>
      <c r="AI117" s="2637"/>
      <c r="AJ117" s="2637"/>
      <c r="AK117" s="2621"/>
      <c r="AL117" s="2619" t="s">
        <v>992</v>
      </c>
      <c r="AM117" s="2637"/>
      <c r="AN117" s="2637"/>
      <c r="AO117" s="2637"/>
      <c r="AP117" s="2637"/>
      <c r="AQ117" s="2637"/>
      <c r="AR117" s="2621"/>
      <c r="AS117" s="2619" t="s">
        <v>810</v>
      </c>
      <c r="AT117" s="2637"/>
      <c r="AU117" s="2621"/>
      <c r="AV117" s="2637" t="s">
        <v>796</v>
      </c>
      <c r="AW117" s="2637"/>
      <c r="AX117" s="2637"/>
      <c r="AY117" s="2637"/>
      <c r="AZ117" s="2621"/>
      <c r="BA117" s="2619" t="s">
        <v>813</v>
      </c>
      <c r="BB117" s="2637"/>
      <c r="BC117" s="2637"/>
      <c r="BD117" s="2637"/>
      <c r="BE117" s="2637"/>
      <c r="BF117" s="2637"/>
      <c r="BG117" s="2621"/>
      <c r="BH117" s="2619" t="s">
        <v>859</v>
      </c>
      <c r="BI117" s="2637"/>
      <c r="BJ117" s="2637"/>
      <c r="BK117" s="2637"/>
      <c r="BL117" s="2637"/>
      <c r="BM117" s="2637"/>
      <c r="BN117" s="2621"/>
      <c r="BO117" s="2619" t="s">
        <v>796</v>
      </c>
      <c r="BP117" s="2637"/>
      <c r="BQ117" s="2637"/>
      <c r="BR117" s="2637"/>
      <c r="BS117" s="2621"/>
      <c r="BT117" s="2619" t="s">
        <v>813</v>
      </c>
      <c r="BU117" s="2637"/>
      <c r="BV117" s="2637"/>
      <c r="BW117" s="2637"/>
      <c r="BX117" s="2637"/>
      <c r="BY117" s="2637"/>
      <c r="BZ117" s="2621"/>
      <c r="CA117" s="2619" t="s">
        <v>810</v>
      </c>
      <c r="CB117" s="2637"/>
      <c r="CC117" s="2621"/>
      <c r="CD117" s="2637" t="s">
        <v>796</v>
      </c>
      <c r="CE117" s="2637"/>
      <c r="CF117" s="2637"/>
      <c r="CG117" s="2637"/>
      <c r="CH117" s="2621"/>
      <c r="CI117" s="2638" t="s">
        <v>157</v>
      </c>
      <c r="CJ117" s="2639"/>
      <c r="CK117" s="2639"/>
      <c r="CL117" s="2640"/>
      <c r="CM117" s="2638" t="s">
        <v>157</v>
      </c>
      <c r="CN117" s="2639"/>
      <c r="CO117" s="2639"/>
      <c r="CP117" s="2640"/>
      <c r="CQ117" s="2638" t="s">
        <v>157</v>
      </c>
      <c r="CR117" s="2639"/>
      <c r="CS117" s="2639"/>
      <c r="CT117" s="2640"/>
      <c r="CU117" s="2638" t="s">
        <v>157</v>
      </c>
      <c r="CV117" s="2639"/>
      <c r="CW117" s="2639"/>
      <c r="CX117" s="2640"/>
      <c r="CY117" s="2549"/>
      <c r="CZ117" s="2550"/>
      <c r="DA117" s="2550"/>
      <c r="DB117" s="2551"/>
    </row>
    <row r="118" spans="5:106" s="426" customFormat="1" ht="12" customHeight="1">
      <c r="E118" s="2611"/>
      <c r="F118" s="2612"/>
      <c r="G118" s="2612"/>
      <c r="H118" s="2612"/>
      <c r="I118" s="2613"/>
      <c r="J118" s="2616"/>
      <c r="K118" s="2617"/>
      <c r="L118" s="2618"/>
      <c r="M118" s="2634"/>
      <c r="N118" s="2635"/>
      <c r="O118" s="2635"/>
      <c r="P118" s="2635"/>
      <c r="Q118" s="2635"/>
      <c r="R118" s="2636"/>
      <c r="S118" s="2619"/>
      <c r="T118" s="2637"/>
      <c r="U118" s="2637"/>
      <c r="V118" s="2637"/>
      <c r="W118" s="2637"/>
      <c r="X118" s="2637"/>
      <c r="Y118" s="2637"/>
      <c r="Z118" s="2619"/>
      <c r="AA118" s="2637"/>
      <c r="AB118" s="2637"/>
      <c r="AC118" s="2637"/>
      <c r="AD118" s="2637"/>
      <c r="AE118" s="2637"/>
      <c r="AF118" s="2621"/>
      <c r="AG118" s="2637"/>
      <c r="AH118" s="2637"/>
      <c r="AI118" s="2637"/>
      <c r="AJ118" s="2637"/>
      <c r="AK118" s="2621"/>
      <c r="AL118" s="2619"/>
      <c r="AM118" s="2637"/>
      <c r="AN118" s="2637"/>
      <c r="AO118" s="2637"/>
      <c r="AP118" s="2637"/>
      <c r="AQ118" s="2637"/>
      <c r="AR118" s="2621"/>
      <c r="AS118" s="2619"/>
      <c r="AT118" s="2637"/>
      <c r="AU118" s="2621"/>
      <c r="AV118" s="2637"/>
      <c r="AW118" s="2637"/>
      <c r="AX118" s="2637"/>
      <c r="AY118" s="2637"/>
      <c r="AZ118" s="2621"/>
      <c r="BA118" s="2741"/>
      <c r="BB118" s="2742"/>
      <c r="BC118" s="2742"/>
      <c r="BD118" s="2742"/>
      <c r="BE118" s="2742"/>
      <c r="BF118" s="2742"/>
      <c r="BG118" s="2909"/>
      <c r="BH118" s="2741"/>
      <c r="BI118" s="2742"/>
      <c r="BJ118" s="2742"/>
      <c r="BK118" s="2742"/>
      <c r="BL118" s="2742"/>
      <c r="BM118" s="2742"/>
      <c r="BN118" s="2909"/>
      <c r="BO118" s="2741"/>
      <c r="BP118" s="2742"/>
      <c r="BQ118" s="2742"/>
      <c r="BR118" s="2742"/>
      <c r="BS118" s="2909"/>
      <c r="BT118" s="2619"/>
      <c r="BU118" s="2637"/>
      <c r="BV118" s="2637"/>
      <c r="BW118" s="2637"/>
      <c r="BX118" s="2637"/>
      <c r="BY118" s="2637"/>
      <c r="BZ118" s="2621"/>
      <c r="CA118" s="2741"/>
      <c r="CB118" s="2742"/>
      <c r="CC118" s="2909"/>
      <c r="CD118" s="2637"/>
      <c r="CE118" s="2637"/>
      <c r="CF118" s="2637"/>
      <c r="CG118" s="2637"/>
      <c r="CH118" s="2621"/>
      <c r="CI118" s="2641"/>
      <c r="CJ118" s="2642"/>
      <c r="CK118" s="2642"/>
      <c r="CL118" s="2643"/>
      <c r="CM118" s="2641"/>
      <c r="CN118" s="2642"/>
      <c r="CO118" s="2642"/>
      <c r="CP118" s="2643"/>
      <c r="CQ118" s="2641"/>
      <c r="CR118" s="2642"/>
      <c r="CS118" s="2642"/>
      <c r="CT118" s="2643"/>
      <c r="CU118" s="2641"/>
      <c r="CV118" s="2642"/>
      <c r="CW118" s="2642"/>
      <c r="CX118" s="2643"/>
      <c r="CY118" s="2552"/>
      <c r="CZ118" s="2553"/>
      <c r="DA118" s="2553"/>
      <c r="DB118" s="2554"/>
    </row>
    <row r="119" spans="5:106" s="399" customFormat="1" ht="30" customHeight="1">
      <c r="E119" s="3195"/>
      <c r="F119" s="3196"/>
      <c r="G119" s="3196"/>
      <c r="H119" s="3196"/>
      <c r="I119" s="3197"/>
      <c r="J119" s="3200"/>
      <c r="K119" s="3201"/>
      <c r="L119" s="3202"/>
      <c r="M119" s="3203"/>
      <c r="N119" s="3204"/>
      <c r="O119" s="3204"/>
      <c r="P119" s="3204"/>
      <c r="Q119" s="3204"/>
      <c r="R119" s="3205"/>
      <c r="S119" s="3206"/>
      <c r="T119" s="3207"/>
      <c r="U119" s="3207"/>
      <c r="V119" s="3207"/>
      <c r="W119" s="3207"/>
      <c r="X119" s="3207"/>
      <c r="Y119" s="3208"/>
      <c r="Z119" s="3209"/>
      <c r="AA119" s="3210"/>
      <c r="AB119" s="3210"/>
      <c r="AC119" s="3210"/>
      <c r="AD119" s="3210"/>
      <c r="AE119" s="3210"/>
      <c r="AF119" s="3211"/>
      <c r="AG119" s="3212"/>
      <c r="AH119" s="3213"/>
      <c r="AI119" s="3213"/>
      <c r="AJ119" s="3213"/>
      <c r="AK119" s="3214"/>
      <c r="AL119" s="3209"/>
      <c r="AM119" s="3210"/>
      <c r="AN119" s="3210"/>
      <c r="AO119" s="3210"/>
      <c r="AP119" s="3210"/>
      <c r="AQ119" s="3210"/>
      <c r="AR119" s="3211"/>
      <c r="AS119" s="3215"/>
      <c r="AT119" s="3215"/>
      <c r="AU119" s="3216"/>
      <c r="AV119" s="3217"/>
      <c r="AW119" s="3218"/>
      <c r="AX119" s="3218"/>
      <c r="AY119" s="3218"/>
      <c r="AZ119" s="3219"/>
      <c r="BA119" s="3209"/>
      <c r="BB119" s="3210"/>
      <c r="BC119" s="3210"/>
      <c r="BD119" s="3210"/>
      <c r="BE119" s="3210"/>
      <c r="BF119" s="3210"/>
      <c r="BG119" s="3210"/>
      <c r="BH119" s="3209"/>
      <c r="BI119" s="3210"/>
      <c r="BJ119" s="3210"/>
      <c r="BK119" s="3210"/>
      <c r="BL119" s="3210"/>
      <c r="BM119" s="3210"/>
      <c r="BN119" s="3211"/>
      <c r="BO119" s="3220"/>
      <c r="BP119" s="3220"/>
      <c r="BQ119" s="3220"/>
      <c r="BR119" s="3220"/>
      <c r="BS119" s="3221"/>
      <c r="BT119" s="3209"/>
      <c r="BU119" s="3210"/>
      <c r="BV119" s="3210"/>
      <c r="BW119" s="3210"/>
      <c r="BX119" s="3210"/>
      <c r="BY119" s="3210"/>
      <c r="BZ119" s="3211"/>
      <c r="CA119" s="3215"/>
      <c r="CB119" s="3215"/>
      <c r="CC119" s="3216"/>
      <c r="CD119" s="3220"/>
      <c r="CE119" s="3220"/>
      <c r="CF119" s="3220"/>
      <c r="CG119" s="3220"/>
      <c r="CH119" s="3221"/>
      <c r="CI119" s="3222"/>
      <c r="CJ119" s="3223"/>
      <c r="CK119" s="3223"/>
      <c r="CL119" s="3224"/>
      <c r="CM119" s="3198"/>
      <c r="CN119" s="3171"/>
      <c r="CO119" s="3171"/>
      <c r="CP119" s="3199"/>
      <c r="CQ119" s="3171"/>
      <c r="CR119" s="3171"/>
      <c r="CS119" s="3171"/>
      <c r="CT119" s="3171"/>
      <c r="CU119" s="3172"/>
      <c r="CV119" s="3173"/>
      <c r="CW119" s="3173"/>
      <c r="CX119" s="3174"/>
      <c r="CY119" s="3175"/>
      <c r="CZ119" s="3176"/>
      <c r="DA119" s="3176"/>
      <c r="DB119" s="3177"/>
    </row>
    <row r="120" spans="5:106" s="404" customFormat="1" ht="30" customHeight="1">
      <c r="E120" s="3178"/>
      <c r="F120" s="3179"/>
      <c r="G120" s="3179"/>
      <c r="H120" s="3179"/>
      <c r="I120" s="3180"/>
      <c r="J120" s="3181"/>
      <c r="K120" s="3182"/>
      <c r="L120" s="3183"/>
      <c r="M120" s="3150"/>
      <c r="N120" s="3149"/>
      <c r="O120" s="3149"/>
      <c r="P120" s="3149"/>
      <c r="Q120" s="3149"/>
      <c r="R120" s="3151"/>
      <c r="S120" s="3184"/>
      <c r="T120" s="3185"/>
      <c r="U120" s="3185"/>
      <c r="V120" s="3185"/>
      <c r="W120" s="3185"/>
      <c r="X120" s="3185"/>
      <c r="Y120" s="3185"/>
      <c r="Z120" s="3184"/>
      <c r="AA120" s="3185"/>
      <c r="AB120" s="3185"/>
      <c r="AC120" s="3185"/>
      <c r="AD120" s="3185"/>
      <c r="AE120" s="3185"/>
      <c r="AF120" s="3186"/>
      <c r="AG120" s="3149"/>
      <c r="AH120" s="3149"/>
      <c r="AI120" s="3149"/>
      <c r="AJ120" s="3149"/>
      <c r="AK120" s="3151"/>
      <c r="AL120" s="3187"/>
      <c r="AM120" s="3152"/>
      <c r="AN120" s="3152"/>
      <c r="AO120" s="3152"/>
      <c r="AP120" s="3152"/>
      <c r="AQ120" s="3152"/>
      <c r="AR120" s="3170"/>
      <c r="AS120" s="3188"/>
      <c r="AT120" s="3189"/>
      <c r="AU120" s="3190"/>
      <c r="AV120" s="3187"/>
      <c r="AW120" s="3152"/>
      <c r="AX120" s="3152"/>
      <c r="AY120" s="3152"/>
      <c r="AZ120" s="3170"/>
      <c r="BA120" s="3150"/>
      <c r="BB120" s="3149"/>
      <c r="BC120" s="3149"/>
      <c r="BD120" s="3149"/>
      <c r="BE120" s="3149"/>
      <c r="BF120" s="3149"/>
      <c r="BG120" s="3149"/>
      <c r="BH120" s="3150"/>
      <c r="BI120" s="3149"/>
      <c r="BJ120" s="3149"/>
      <c r="BK120" s="3149"/>
      <c r="BL120" s="3149"/>
      <c r="BM120" s="3149"/>
      <c r="BN120" s="3151"/>
      <c r="BO120" s="3149"/>
      <c r="BP120" s="3149"/>
      <c r="BQ120" s="3149"/>
      <c r="BR120" s="3149"/>
      <c r="BS120" s="3151"/>
      <c r="BT120" s="3150"/>
      <c r="BU120" s="3149"/>
      <c r="BV120" s="3149"/>
      <c r="BW120" s="3149"/>
      <c r="BX120" s="3149"/>
      <c r="BY120" s="3149"/>
      <c r="BZ120" s="3151"/>
      <c r="CA120" s="3189"/>
      <c r="CB120" s="3189"/>
      <c r="CC120" s="3190"/>
      <c r="CD120" s="3149"/>
      <c r="CE120" s="3149"/>
      <c r="CF120" s="3149"/>
      <c r="CG120" s="3149"/>
      <c r="CH120" s="3151"/>
      <c r="CI120" s="3191"/>
      <c r="CJ120" s="3152"/>
      <c r="CK120" s="3152"/>
      <c r="CL120" s="3152"/>
      <c r="CM120" s="3192"/>
      <c r="CN120" s="3193"/>
      <c r="CO120" s="3193"/>
      <c r="CP120" s="3194"/>
      <c r="CQ120" s="3193"/>
      <c r="CR120" s="3193"/>
      <c r="CS120" s="3193"/>
      <c r="CT120" s="3193"/>
      <c r="CU120" s="3187"/>
      <c r="CV120" s="3152"/>
      <c r="CW120" s="3152"/>
      <c r="CX120" s="3170"/>
      <c r="CY120" s="3152"/>
      <c r="CZ120" s="3152"/>
      <c r="DA120" s="3152"/>
      <c r="DB120" s="3153"/>
    </row>
    <row r="121" spans="5:106" s="404" customFormat="1" ht="15" customHeight="1">
      <c r="E121" s="3168"/>
      <c r="F121" s="3152"/>
      <c r="G121" s="3152"/>
      <c r="H121" s="3152"/>
      <c r="I121" s="3152"/>
      <c r="J121" s="3169"/>
      <c r="K121" s="3152"/>
      <c r="L121" s="3170"/>
      <c r="M121" s="3169"/>
      <c r="N121" s="3152"/>
      <c r="O121" s="3152"/>
      <c r="P121" s="3152"/>
      <c r="Q121" s="3152"/>
      <c r="R121" s="3170"/>
      <c r="S121" s="3150"/>
      <c r="T121" s="3149"/>
      <c r="U121" s="3149"/>
      <c r="V121" s="3149"/>
      <c r="W121" s="3149"/>
      <c r="X121" s="3149"/>
      <c r="Y121" s="3149"/>
      <c r="Z121" s="3150"/>
      <c r="AA121" s="3149"/>
      <c r="AB121" s="3149"/>
      <c r="AC121" s="3149"/>
      <c r="AD121" s="3149"/>
      <c r="AE121" s="3149"/>
      <c r="AF121" s="3151"/>
      <c r="AG121" s="3149"/>
      <c r="AH121" s="3149"/>
      <c r="AI121" s="3149"/>
      <c r="AJ121" s="3149"/>
      <c r="AK121" s="3151"/>
      <c r="AL121" s="3150"/>
      <c r="AM121" s="3149"/>
      <c r="AN121" s="3149"/>
      <c r="AO121" s="3149"/>
      <c r="AP121" s="3149"/>
      <c r="AQ121" s="3149"/>
      <c r="AR121" s="3151"/>
      <c r="AS121" s="3169"/>
      <c r="AT121" s="3152"/>
      <c r="AU121" s="3170"/>
      <c r="AV121" s="3149"/>
      <c r="AW121" s="3149"/>
      <c r="AX121" s="3149"/>
      <c r="AY121" s="3149"/>
      <c r="AZ121" s="3151"/>
      <c r="BA121" s="3150"/>
      <c r="BB121" s="3149"/>
      <c r="BC121" s="3149"/>
      <c r="BD121" s="3149"/>
      <c r="BE121" s="3149"/>
      <c r="BF121" s="3149"/>
      <c r="BG121" s="3149"/>
      <c r="BH121" s="3150"/>
      <c r="BI121" s="3149"/>
      <c r="BJ121" s="3149"/>
      <c r="BK121" s="3149"/>
      <c r="BL121" s="3149"/>
      <c r="BM121" s="3149"/>
      <c r="BN121" s="3151"/>
      <c r="BO121" s="3149"/>
      <c r="BP121" s="3149"/>
      <c r="BQ121" s="3149"/>
      <c r="BR121" s="3149"/>
      <c r="BS121" s="3151"/>
      <c r="BT121" s="3150"/>
      <c r="BU121" s="3149"/>
      <c r="BV121" s="3149"/>
      <c r="BW121" s="3149"/>
      <c r="BX121" s="3149"/>
      <c r="BY121" s="3149"/>
      <c r="BZ121" s="3151"/>
      <c r="CA121" s="3152"/>
      <c r="CB121" s="3152"/>
      <c r="CC121" s="3170"/>
      <c r="CD121" s="3149"/>
      <c r="CE121" s="3149"/>
      <c r="CF121" s="3149"/>
      <c r="CG121" s="3149"/>
      <c r="CH121" s="3151"/>
      <c r="CI121" s="3149"/>
      <c r="CJ121" s="3149"/>
      <c r="CK121" s="3149"/>
      <c r="CL121" s="3149"/>
      <c r="CM121" s="3150"/>
      <c r="CN121" s="3149"/>
      <c r="CO121" s="3149"/>
      <c r="CP121" s="3151"/>
      <c r="CQ121" s="3149"/>
      <c r="CR121" s="3149"/>
      <c r="CS121" s="3149"/>
      <c r="CT121" s="3149"/>
      <c r="CU121" s="3150"/>
      <c r="CV121" s="3149"/>
      <c r="CW121" s="3149"/>
      <c r="CX121" s="3151"/>
      <c r="CY121" s="3152"/>
      <c r="CZ121" s="3152"/>
      <c r="DA121" s="3152"/>
      <c r="DB121" s="3153"/>
    </row>
    <row r="122" spans="5:106" s="404" customFormat="1" ht="15" customHeight="1">
      <c r="E122" s="3154"/>
      <c r="F122" s="3155"/>
      <c r="G122" s="3155"/>
      <c r="H122" s="3155"/>
      <c r="I122" s="3156"/>
      <c r="J122" s="3157"/>
      <c r="K122" s="3158"/>
      <c r="L122" s="3159"/>
      <c r="M122" s="3160"/>
      <c r="N122" s="3155"/>
      <c r="O122" s="3155"/>
      <c r="P122" s="3161"/>
      <c r="Q122" s="3161"/>
      <c r="R122" s="3162"/>
      <c r="S122" s="3163"/>
      <c r="T122" s="3164"/>
      <c r="U122" s="3164"/>
      <c r="V122" s="3164"/>
      <c r="W122" s="3164"/>
      <c r="X122" s="3164"/>
      <c r="Y122" s="3164"/>
      <c r="Z122" s="3163"/>
      <c r="AA122" s="3164"/>
      <c r="AB122" s="3164"/>
      <c r="AC122" s="3164"/>
      <c r="AD122" s="3164"/>
      <c r="AE122" s="3164"/>
      <c r="AF122" s="3165"/>
      <c r="AG122" s="3164"/>
      <c r="AH122" s="3164"/>
      <c r="AI122" s="3164"/>
      <c r="AJ122" s="3164"/>
      <c r="AK122" s="3165"/>
      <c r="AL122" s="3160"/>
      <c r="AM122" s="3155"/>
      <c r="AN122" s="3155"/>
      <c r="AO122" s="3155"/>
      <c r="AP122" s="3155"/>
      <c r="AQ122" s="3155"/>
      <c r="AR122" s="3156"/>
      <c r="AS122" s="3157"/>
      <c r="AT122" s="3158"/>
      <c r="AU122" s="3159"/>
      <c r="AV122" s="3160"/>
      <c r="AW122" s="3155"/>
      <c r="AX122" s="3155"/>
      <c r="AY122" s="3155"/>
      <c r="AZ122" s="3156"/>
      <c r="BA122" s="3163"/>
      <c r="BB122" s="3164"/>
      <c r="BC122" s="3164"/>
      <c r="BD122" s="3164"/>
      <c r="BE122" s="3164"/>
      <c r="BF122" s="3164"/>
      <c r="BG122" s="3164"/>
      <c r="BH122" s="3163"/>
      <c r="BI122" s="3164"/>
      <c r="BJ122" s="3164"/>
      <c r="BK122" s="3164"/>
      <c r="BL122" s="3164"/>
      <c r="BM122" s="3164"/>
      <c r="BN122" s="3165"/>
      <c r="BO122" s="3164"/>
      <c r="BP122" s="3164"/>
      <c r="BQ122" s="3164"/>
      <c r="BR122" s="3164"/>
      <c r="BS122" s="3165"/>
      <c r="BT122" s="3163"/>
      <c r="BU122" s="3164"/>
      <c r="BV122" s="3164"/>
      <c r="BW122" s="3164"/>
      <c r="BX122" s="3164"/>
      <c r="BY122" s="3164"/>
      <c r="BZ122" s="3165"/>
      <c r="CA122" s="3158"/>
      <c r="CB122" s="3158"/>
      <c r="CC122" s="3159"/>
      <c r="CD122" s="3164"/>
      <c r="CE122" s="3164"/>
      <c r="CF122" s="3164"/>
      <c r="CG122" s="3164"/>
      <c r="CH122" s="3165"/>
      <c r="CI122" s="3160"/>
      <c r="CJ122" s="3155"/>
      <c r="CK122" s="3155"/>
      <c r="CL122" s="3156"/>
      <c r="CM122" s="3163"/>
      <c r="CN122" s="3164"/>
      <c r="CO122" s="3164"/>
      <c r="CP122" s="3165"/>
      <c r="CQ122" s="3164"/>
      <c r="CR122" s="3164"/>
      <c r="CS122" s="3164"/>
      <c r="CT122" s="3164"/>
      <c r="CU122" s="3166"/>
      <c r="CV122" s="3158"/>
      <c r="CW122" s="3158"/>
      <c r="CX122" s="3159"/>
      <c r="CY122" s="3158"/>
      <c r="CZ122" s="3158"/>
      <c r="DA122" s="3158"/>
      <c r="DB122" s="3167"/>
    </row>
    <row r="123" spans="5:106" s="426" customFormat="1" ht="21" customHeight="1">
      <c r="Z123" s="721"/>
      <c r="CN123" s="414"/>
      <c r="CO123" s="414"/>
      <c r="CP123" s="414"/>
      <c r="CQ123" s="414"/>
      <c r="CR123" s="414"/>
      <c r="CS123" s="414"/>
      <c r="CT123" s="414"/>
      <c r="CU123" s="414"/>
      <c r="CV123" s="414"/>
      <c r="CW123" s="414"/>
      <c r="CX123" s="414"/>
    </row>
    <row r="124" spans="5:106" s="404" customFormat="1" ht="21" customHeight="1">
      <c r="E124" s="404" t="s">
        <v>991</v>
      </c>
      <c r="F124" s="720"/>
      <c r="G124" s="720"/>
      <c r="Z124" s="721"/>
      <c r="CN124" s="414"/>
      <c r="CO124" s="414"/>
      <c r="CP124" s="414"/>
      <c r="CQ124" s="414"/>
      <c r="CR124" s="414"/>
      <c r="CS124" s="414"/>
      <c r="CT124" s="414"/>
      <c r="CU124" s="414"/>
      <c r="CV124" s="414"/>
      <c r="CW124" s="414"/>
      <c r="CX124" s="414"/>
    </row>
    <row r="125" spans="5:106" s="404" customFormat="1" ht="21" customHeight="1">
      <c r="E125" s="709" t="s">
        <v>751</v>
      </c>
      <c r="Z125" s="721"/>
      <c r="CN125" s="414"/>
      <c r="CO125" s="414"/>
      <c r="CP125" s="414"/>
      <c r="CQ125" s="414"/>
      <c r="CR125" s="414"/>
      <c r="CS125" s="414"/>
      <c r="CT125" s="414"/>
      <c r="CU125" s="414"/>
      <c r="CV125" s="414"/>
      <c r="CW125" s="414"/>
      <c r="CX125" s="414"/>
      <c r="DB125" s="414" t="s">
        <v>988</v>
      </c>
    </row>
    <row r="126" spans="5:106" s="426" customFormat="1" ht="10.15" customHeight="1">
      <c r="E126" s="2698" t="s">
        <v>485</v>
      </c>
      <c r="F126" s="2547"/>
      <c r="G126" s="2547"/>
      <c r="H126" s="2547"/>
      <c r="I126" s="2547"/>
      <c r="J126" s="2547"/>
      <c r="K126" s="2547"/>
      <c r="L126" s="2547"/>
      <c r="M126" s="2555"/>
      <c r="N126" s="2546" t="s">
        <v>629</v>
      </c>
      <c r="O126" s="2547"/>
      <c r="P126" s="2547"/>
      <c r="Q126" s="2547"/>
      <c r="R126" s="2547"/>
      <c r="S126" s="2547"/>
      <c r="T126" s="2547"/>
      <c r="U126" s="2547"/>
      <c r="V126" s="2547"/>
      <c r="W126" s="2547"/>
      <c r="X126" s="2555"/>
      <c r="Y126" s="2546" t="s">
        <v>857</v>
      </c>
      <c r="Z126" s="2547"/>
      <c r="AA126" s="2547"/>
      <c r="AB126" s="2547"/>
      <c r="AC126" s="2547"/>
      <c r="AD126" s="2547"/>
      <c r="AE126" s="2547"/>
      <c r="AF126" s="2547"/>
      <c r="AG126" s="2547"/>
      <c r="AH126" s="2547"/>
      <c r="AI126" s="2547"/>
      <c r="AJ126" s="2547"/>
      <c r="AK126" s="2547"/>
      <c r="AL126" s="2547"/>
      <c r="AM126" s="2555"/>
      <c r="AN126" s="2546" t="s">
        <v>986</v>
      </c>
      <c r="AO126" s="2547"/>
      <c r="AP126" s="2547"/>
      <c r="AQ126" s="2547"/>
      <c r="AR126" s="2547"/>
      <c r="AS126" s="2547"/>
      <c r="AT126" s="2547"/>
      <c r="AU126" s="2547"/>
      <c r="AV126" s="2547"/>
      <c r="AW126" s="2547"/>
      <c r="AX126" s="2547"/>
      <c r="AY126" s="2547"/>
      <c r="AZ126" s="2547"/>
      <c r="BA126" s="2547"/>
      <c r="BB126" s="2547"/>
      <c r="BC126" s="2547"/>
      <c r="BD126" s="2547"/>
      <c r="BE126" s="2547"/>
      <c r="BF126" s="2547"/>
      <c r="BG126" s="2547"/>
      <c r="BH126" s="2547"/>
      <c r="BI126" s="2555"/>
      <c r="BJ126" s="2546"/>
      <c r="BK126" s="2558" t="s">
        <v>984</v>
      </c>
      <c r="BL126" s="2558"/>
      <c r="BM126" s="2558"/>
      <c r="BN126" s="2555"/>
      <c r="BO126" s="2546"/>
      <c r="BP126" s="2558" t="s">
        <v>870</v>
      </c>
      <c r="BQ126" s="2558"/>
      <c r="BR126" s="2558"/>
      <c r="BS126" s="2555"/>
      <c r="BT126" s="2546" t="s">
        <v>869</v>
      </c>
      <c r="BU126" s="2547"/>
      <c r="BV126" s="2547"/>
      <c r="BW126" s="2547"/>
      <c r="BX126" s="2547"/>
      <c r="BY126" s="2547"/>
      <c r="BZ126" s="2547"/>
      <c r="CA126" s="2547"/>
      <c r="CB126" s="2547"/>
      <c r="CC126" s="2547"/>
      <c r="CD126" s="2547"/>
      <c r="CE126" s="2547"/>
      <c r="CF126" s="2547"/>
      <c r="CG126" s="2547"/>
      <c r="CH126" s="2547"/>
      <c r="CI126" s="2547"/>
      <c r="CJ126" s="2547"/>
      <c r="CK126" s="2547"/>
      <c r="CL126" s="2547"/>
      <c r="CM126" s="2547"/>
      <c r="CN126" s="2547"/>
      <c r="CO126" s="2547"/>
      <c r="CP126" s="2547"/>
      <c r="CQ126" s="2547"/>
      <c r="CR126" s="2547"/>
      <c r="CS126" s="2547"/>
      <c r="CT126" s="2547"/>
      <c r="CU126" s="2547"/>
      <c r="CV126" s="2547"/>
      <c r="CW126" s="2547"/>
      <c r="CX126" s="2547"/>
      <c r="CY126" s="2547"/>
      <c r="CZ126" s="2547"/>
      <c r="DA126" s="2547"/>
      <c r="DB126" s="2548"/>
    </row>
    <row r="127" spans="5:106" s="426" customFormat="1" ht="10.15" customHeight="1">
      <c r="E127" s="2782"/>
      <c r="F127" s="2550"/>
      <c r="G127" s="2550"/>
      <c r="H127" s="2550"/>
      <c r="I127" s="2550"/>
      <c r="J127" s="2550"/>
      <c r="K127" s="2550"/>
      <c r="L127" s="2550"/>
      <c r="M127" s="2556"/>
      <c r="N127" s="2549"/>
      <c r="O127" s="2550"/>
      <c r="P127" s="2550"/>
      <c r="Q127" s="2550"/>
      <c r="R127" s="2550"/>
      <c r="S127" s="2550"/>
      <c r="T127" s="2550"/>
      <c r="U127" s="2550"/>
      <c r="V127" s="2550"/>
      <c r="W127" s="2550"/>
      <c r="X127" s="2556"/>
      <c r="Y127" s="2573"/>
      <c r="Z127" s="2574"/>
      <c r="AA127" s="2574"/>
      <c r="AB127" s="2574"/>
      <c r="AC127" s="2574"/>
      <c r="AD127" s="2574"/>
      <c r="AE127" s="2574"/>
      <c r="AF127" s="2574"/>
      <c r="AG127" s="2574"/>
      <c r="AH127" s="2574"/>
      <c r="AI127" s="2574"/>
      <c r="AJ127" s="2574"/>
      <c r="AK127" s="2574"/>
      <c r="AL127" s="2574"/>
      <c r="AM127" s="2576"/>
      <c r="AN127" s="2573"/>
      <c r="AO127" s="2574"/>
      <c r="AP127" s="2574"/>
      <c r="AQ127" s="2574"/>
      <c r="AR127" s="2574"/>
      <c r="AS127" s="2574"/>
      <c r="AT127" s="2574"/>
      <c r="AU127" s="2574"/>
      <c r="AV127" s="2574"/>
      <c r="AW127" s="2574"/>
      <c r="AX127" s="2574"/>
      <c r="AY127" s="2574"/>
      <c r="AZ127" s="2574"/>
      <c r="BA127" s="2574"/>
      <c r="BB127" s="2574"/>
      <c r="BC127" s="2574"/>
      <c r="BD127" s="2574"/>
      <c r="BE127" s="2574"/>
      <c r="BF127" s="2574"/>
      <c r="BG127" s="2574"/>
      <c r="BH127" s="2574"/>
      <c r="BI127" s="2576"/>
      <c r="BJ127" s="2549"/>
      <c r="BK127" s="2559"/>
      <c r="BL127" s="2559"/>
      <c r="BM127" s="2559"/>
      <c r="BN127" s="2556"/>
      <c r="BO127" s="2549"/>
      <c r="BP127" s="2559"/>
      <c r="BQ127" s="2559"/>
      <c r="BR127" s="2559"/>
      <c r="BS127" s="2556"/>
      <c r="BT127" s="2549"/>
      <c r="BU127" s="2550"/>
      <c r="BV127" s="2550"/>
      <c r="BW127" s="2550"/>
      <c r="BX127" s="2550"/>
      <c r="BY127" s="2550"/>
      <c r="BZ127" s="2550"/>
      <c r="CA127" s="2550"/>
      <c r="CB127" s="2550"/>
      <c r="CC127" s="2550"/>
      <c r="CD127" s="2550"/>
      <c r="CE127" s="2550"/>
      <c r="CF127" s="2550"/>
      <c r="CG127" s="2550"/>
      <c r="CH127" s="2550"/>
      <c r="CI127" s="2550"/>
      <c r="CJ127" s="2550"/>
      <c r="CK127" s="2550"/>
      <c r="CL127" s="2550"/>
      <c r="CM127" s="2550"/>
      <c r="CN127" s="2550"/>
      <c r="CO127" s="2550"/>
      <c r="CP127" s="2550"/>
      <c r="CQ127" s="2550"/>
      <c r="CR127" s="2550"/>
      <c r="CS127" s="2550"/>
      <c r="CT127" s="2550"/>
      <c r="CU127" s="2550"/>
      <c r="CV127" s="2550"/>
      <c r="CW127" s="2550"/>
      <c r="CX127" s="2550"/>
      <c r="CY127" s="2550"/>
      <c r="CZ127" s="2550"/>
      <c r="DA127" s="2550"/>
      <c r="DB127" s="2551"/>
    </row>
    <row r="128" spans="5:106" s="426" customFormat="1" ht="10.15" customHeight="1">
      <c r="E128" s="2782"/>
      <c r="F128" s="2550"/>
      <c r="G128" s="2550"/>
      <c r="H128" s="2550"/>
      <c r="I128" s="2550"/>
      <c r="J128" s="2550"/>
      <c r="K128" s="2550"/>
      <c r="L128" s="2550"/>
      <c r="M128" s="2556"/>
      <c r="N128" s="2549"/>
      <c r="O128" s="2550"/>
      <c r="P128" s="2550"/>
      <c r="Q128" s="2550"/>
      <c r="R128" s="2550"/>
      <c r="S128" s="2550"/>
      <c r="T128" s="2550"/>
      <c r="U128" s="2550"/>
      <c r="V128" s="2550"/>
      <c r="W128" s="2550"/>
      <c r="X128" s="2556"/>
      <c r="Y128" s="2677" t="s">
        <v>674</v>
      </c>
      <c r="Z128" s="2678"/>
      <c r="AA128" s="2678"/>
      <c r="AB128" s="2678"/>
      <c r="AC128" s="2678"/>
      <c r="AD128" s="2678"/>
      <c r="AE128" s="2678"/>
      <c r="AF128" s="2678"/>
      <c r="AG128" s="2678"/>
      <c r="AH128" s="2678"/>
      <c r="AI128" s="2678"/>
      <c r="AJ128" s="2678"/>
      <c r="AK128" s="2678"/>
      <c r="AL128" s="2678"/>
      <c r="AM128" s="2561"/>
      <c r="AN128" s="2677" t="s">
        <v>983</v>
      </c>
      <c r="AO128" s="2678"/>
      <c r="AP128" s="2678"/>
      <c r="AQ128" s="2678"/>
      <c r="AR128" s="2678"/>
      <c r="AS128" s="2678"/>
      <c r="AT128" s="2678"/>
      <c r="AU128" s="2678"/>
      <c r="AV128" s="2678"/>
      <c r="AW128" s="2678"/>
      <c r="AX128" s="2561"/>
      <c r="AY128" s="2677" t="s">
        <v>858</v>
      </c>
      <c r="AZ128" s="2678"/>
      <c r="BA128" s="2678"/>
      <c r="BB128" s="2678"/>
      <c r="BC128" s="2678"/>
      <c r="BD128" s="2678"/>
      <c r="BE128" s="2678"/>
      <c r="BF128" s="2678"/>
      <c r="BG128" s="2678"/>
      <c r="BH128" s="2678"/>
      <c r="BI128" s="2561"/>
      <c r="BJ128" s="2549"/>
      <c r="BK128" s="2559"/>
      <c r="BL128" s="2559"/>
      <c r="BM128" s="2559"/>
      <c r="BN128" s="2556"/>
      <c r="BO128" s="2549"/>
      <c r="BP128" s="2559"/>
      <c r="BQ128" s="2559"/>
      <c r="BR128" s="2559"/>
      <c r="BS128" s="2556"/>
      <c r="BT128" s="2549"/>
      <c r="BU128" s="2550"/>
      <c r="BV128" s="2550"/>
      <c r="BW128" s="2550"/>
      <c r="BX128" s="2550"/>
      <c r="BY128" s="2550"/>
      <c r="BZ128" s="2550"/>
      <c r="CA128" s="2550"/>
      <c r="CB128" s="2550"/>
      <c r="CC128" s="2550"/>
      <c r="CD128" s="2550"/>
      <c r="CE128" s="2550"/>
      <c r="CF128" s="2550"/>
      <c r="CG128" s="2550"/>
      <c r="CH128" s="2550"/>
      <c r="CI128" s="2550"/>
      <c r="CJ128" s="2550"/>
      <c r="CK128" s="2550"/>
      <c r="CL128" s="2550"/>
      <c r="CM128" s="2550"/>
      <c r="CN128" s="2550"/>
      <c r="CO128" s="2550"/>
      <c r="CP128" s="2550"/>
      <c r="CQ128" s="2550"/>
      <c r="CR128" s="2550"/>
      <c r="CS128" s="2550"/>
      <c r="CT128" s="2550"/>
      <c r="CU128" s="2550"/>
      <c r="CV128" s="2550"/>
      <c r="CW128" s="2550"/>
      <c r="CX128" s="2550"/>
      <c r="CY128" s="2550"/>
      <c r="CZ128" s="2550"/>
      <c r="DA128" s="2550"/>
      <c r="DB128" s="2551"/>
    </row>
    <row r="129" spans="4:106" s="426" customFormat="1" ht="10.15" customHeight="1">
      <c r="E129" s="2782"/>
      <c r="F129" s="2550"/>
      <c r="G129" s="2550"/>
      <c r="H129" s="2550"/>
      <c r="I129" s="2550"/>
      <c r="J129" s="2550"/>
      <c r="K129" s="2550"/>
      <c r="L129" s="2550"/>
      <c r="M129" s="2556"/>
      <c r="N129" s="2549"/>
      <c r="O129" s="2550"/>
      <c r="P129" s="2550"/>
      <c r="Q129" s="2550"/>
      <c r="R129" s="2550"/>
      <c r="S129" s="2550"/>
      <c r="T129" s="2550"/>
      <c r="U129" s="2550"/>
      <c r="V129" s="2550"/>
      <c r="W129" s="2550"/>
      <c r="X129" s="2556"/>
      <c r="Y129" s="2573"/>
      <c r="Z129" s="2574"/>
      <c r="AA129" s="2574"/>
      <c r="AB129" s="2574"/>
      <c r="AC129" s="2574"/>
      <c r="AD129" s="2574"/>
      <c r="AE129" s="2574"/>
      <c r="AF129" s="2574"/>
      <c r="AG129" s="2574"/>
      <c r="AH129" s="2574"/>
      <c r="AI129" s="2574"/>
      <c r="AJ129" s="2574"/>
      <c r="AK129" s="2574"/>
      <c r="AL129" s="2574"/>
      <c r="AM129" s="2576"/>
      <c r="AN129" s="2549"/>
      <c r="AO129" s="2550"/>
      <c r="AP129" s="2550"/>
      <c r="AQ129" s="2550"/>
      <c r="AR129" s="2550"/>
      <c r="AS129" s="2550"/>
      <c r="AT129" s="2550"/>
      <c r="AU129" s="2550"/>
      <c r="AV129" s="2550"/>
      <c r="AW129" s="2550"/>
      <c r="AX129" s="2556"/>
      <c r="AY129" s="2549"/>
      <c r="AZ129" s="2550"/>
      <c r="BA129" s="2550"/>
      <c r="BB129" s="2550"/>
      <c r="BC129" s="2550"/>
      <c r="BD129" s="2550"/>
      <c r="BE129" s="2550"/>
      <c r="BF129" s="2550"/>
      <c r="BG129" s="2550"/>
      <c r="BH129" s="2550"/>
      <c r="BI129" s="2556"/>
      <c r="BJ129" s="2549"/>
      <c r="BK129" s="2559"/>
      <c r="BL129" s="2559"/>
      <c r="BM129" s="2559"/>
      <c r="BN129" s="2556"/>
      <c r="BO129" s="2549"/>
      <c r="BP129" s="2559"/>
      <c r="BQ129" s="2559"/>
      <c r="BR129" s="2559"/>
      <c r="BS129" s="2556"/>
      <c r="BT129" s="2549"/>
      <c r="BU129" s="2550"/>
      <c r="BV129" s="2550"/>
      <c r="BW129" s="2550"/>
      <c r="BX129" s="2550"/>
      <c r="BY129" s="2550"/>
      <c r="BZ129" s="2550"/>
      <c r="CA129" s="2550"/>
      <c r="CB129" s="2550"/>
      <c r="CC129" s="2550"/>
      <c r="CD129" s="2550"/>
      <c r="CE129" s="2550"/>
      <c r="CF129" s="2550"/>
      <c r="CG129" s="2550"/>
      <c r="CH129" s="2550"/>
      <c r="CI129" s="2550"/>
      <c r="CJ129" s="2550"/>
      <c r="CK129" s="2550"/>
      <c r="CL129" s="2550"/>
      <c r="CM129" s="2550"/>
      <c r="CN129" s="2550"/>
      <c r="CO129" s="2550"/>
      <c r="CP129" s="2550"/>
      <c r="CQ129" s="2550"/>
      <c r="CR129" s="2550"/>
      <c r="CS129" s="2550"/>
      <c r="CT129" s="2550"/>
      <c r="CU129" s="2550"/>
      <c r="CV129" s="2550"/>
      <c r="CW129" s="2550"/>
      <c r="CX129" s="2550"/>
      <c r="CY129" s="2550"/>
      <c r="CZ129" s="2550"/>
      <c r="DA129" s="2550"/>
      <c r="DB129" s="2551"/>
    </row>
    <row r="130" spans="4:106" s="426" customFormat="1" ht="10.15" customHeight="1">
      <c r="E130" s="2782"/>
      <c r="F130" s="2550"/>
      <c r="G130" s="2550"/>
      <c r="H130" s="2550"/>
      <c r="I130" s="2550"/>
      <c r="J130" s="2550"/>
      <c r="K130" s="2550"/>
      <c r="L130" s="2550"/>
      <c r="M130" s="2556"/>
      <c r="N130" s="2549"/>
      <c r="O130" s="2550"/>
      <c r="P130" s="2550"/>
      <c r="Q130" s="2550"/>
      <c r="R130" s="2550"/>
      <c r="S130" s="2550"/>
      <c r="T130" s="2550"/>
      <c r="U130" s="2550"/>
      <c r="V130" s="2550"/>
      <c r="W130" s="2550"/>
      <c r="X130" s="2556"/>
      <c r="Y130" s="2677"/>
      <c r="Z130" s="2678"/>
      <c r="AA130" s="2678"/>
      <c r="AB130" s="2678"/>
      <c r="AC130" s="2561"/>
      <c r="AD130" s="2677"/>
      <c r="AE130" s="2678"/>
      <c r="AF130" s="2678"/>
      <c r="AG130" s="2678"/>
      <c r="AH130" s="2561"/>
      <c r="AI130" s="2677" t="s">
        <v>861</v>
      </c>
      <c r="AJ130" s="2678"/>
      <c r="AK130" s="2678"/>
      <c r="AL130" s="2678"/>
      <c r="AM130" s="2561"/>
      <c r="AN130" s="2549"/>
      <c r="AO130" s="2550"/>
      <c r="AP130" s="2550"/>
      <c r="AQ130" s="2550"/>
      <c r="AR130" s="2550"/>
      <c r="AS130" s="2550"/>
      <c r="AT130" s="2550"/>
      <c r="AU130" s="2550"/>
      <c r="AV130" s="2550"/>
      <c r="AW130" s="2550"/>
      <c r="AX130" s="2556"/>
      <c r="AY130" s="2549"/>
      <c r="AZ130" s="2550"/>
      <c r="BA130" s="2550"/>
      <c r="BB130" s="2550"/>
      <c r="BC130" s="2550"/>
      <c r="BD130" s="2550"/>
      <c r="BE130" s="2550"/>
      <c r="BF130" s="2550"/>
      <c r="BG130" s="2550"/>
      <c r="BH130" s="2550"/>
      <c r="BI130" s="2556"/>
      <c r="BJ130" s="2549"/>
      <c r="BK130" s="2559"/>
      <c r="BL130" s="2559"/>
      <c r="BM130" s="2559"/>
      <c r="BN130" s="2556"/>
      <c r="BO130" s="2549"/>
      <c r="BP130" s="2559"/>
      <c r="BQ130" s="2559"/>
      <c r="BR130" s="2559"/>
      <c r="BS130" s="2556"/>
      <c r="BT130" s="2549"/>
      <c r="BU130" s="2550"/>
      <c r="BV130" s="2550"/>
      <c r="BW130" s="2550"/>
      <c r="BX130" s="2550"/>
      <c r="BY130" s="2550"/>
      <c r="BZ130" s="2550"/>
      <c r="CA130" s="2550"/>
      <c r="CB130" s="2550"/>
      <c r="CC130" s="2550"/>
      <c r="CD130" s="2550"/>
      <c r="CE130" s="2550"/>
      <c r="CF130" s="2550"/>
      <c r="CG130" s="2550"/>
      <c r="CH130" s="2550"/>
      <c r="CI130" s="2550"/>
      <c r="CJ130" s="2550"/>
      <c r="CK130" s="2550"/>
      <c r="CL130" s="2550"/>
      <c r="CM130" s="2550"/>
      <c r="CN130" s="2550"/>
      <c r="CO130" s="2550"/>
      <c r="CP130" s="2550"/>
      <c r="CQ130" s="2550"/>
      <c r="CR130" s="2550"/>
      <c r="CS130" s="2550"/>
      <c r="CT130" s="2550"/>
      <c r="CU130" s="2550"/>
      <c r="CV130" s="2550"/>
      <c r="CW130" s="2550"/>
      <c r="CX130" s="2550"/>
      <c r="CY130" s="2550"/>
      <c r="CZ130" s="2550"/>
      <c r="DA130" s="2550"/>
      <c r="DB130" s="2551"/>
    </row>
    <row r="131" spans="4:106" s="426" customFormat="1" ht="10.15" customHeight="1">
      <c r="E131" s="2699"/>
      <c r="F131" s="2553"/>
      <c r="G131" s="2553"/>
      <c r="H131" s="2553"/>
      <c r="I131" s="2553"/>
      <c r="J131" s="2553"/>
      <c r="K131" s="2553"/>
      <c r="L131" s="2553"/>
      <c r="M131" s="2557"/>
      <c r="N131" s="2552"/>
      <c r="O131" s="2553"/>
      <c r="P131" s="2553"/>
      <c r="Q131" s="2553"/>
      <c r="R131" s="2553"/>
      <c r="S131" s="2553"/>
      <c r="T131" s="2553"/>
      <c r="U131" s="2553"/>
      <c r="V131" s="2553"/>
      <c r="W131" s="2553"/>
      <c r="X131" s="2557"/>
      <c r="Y131" s="2552"/>
      <c r="Z131" s="2553"/>
      <c r="AA131" s="2553"/>
      <c r="AB131" s="2553"/>
      <c r="AC131" s="2557"/>
      <c r="AD131" s="2552"/>
      <c r="AE131" s="2553"/>
      <c r="AF131" s="2553"/>
      <c r="AG131" s="2553"/>
      <c r="AH131" s="2557"/>
      <c r="AI131" s="2552"/>
      <c r="AJ131" s="2553"/>
      <c r="AK131" s="2553"/>
      <c r="AL131" s="2553"/>
      <c r="AM131" s="2557"/>
      <c r="AN131" s="2552"/>
      <c r="AO131" s="2553"/>
      <c r="AP131" s="2553"/>
      <c r="AQ131" s="2553"/>
      <c r="AR131" s="2553"/>
      <c r="AS131" s="2553"/>
      <c r="AT131" s="2553"/>
      <c r="AU131" s="2553"/>
      <c r="AV131" s="2553"/>
      <c r="AW131" s="2553"/>
      <c r="AX131" s="2557"/>
      <c r="AY131" s="2552"/>
      <c r="AZ131" s="2553"/>
      <c r="BA131" s="2553"/>
      <c r="BB131" s="2553"/>
      <c r="BC131" s="2553"/>
      <c r="BD131" s="2553"/>
      <c r="BE131" s="2553"/>
      <c r="BF131" s="2553"/>
      <c r="BG131" s="2553"/>
      <c r="BH131" s="2553"/>
      <c r="BI131" s="2557"/>
      <c r="BJ131" s="2552"/>
      <c r="BK131" s="2560"/>
      <c r="BL131" s="2560"/>
      <c r="BM131" s="2560"/>
      <c r="BN131" s="2557"/>
      <c r="BO131" s="2552"/>
      <c r="BP131" s="2560"/>
      <c r="BQ131" s="2560"/>
      <c r="BR131" s="2560"/>
      <c r="BS131" s="2557"/>
      <c r="BT131" s="2552"/>
      <c r="BU131" s="2553"/>
      <c r="BV131" s="2553"/>
      <c r="BW131" s="2553"/>
      <c r="BX131" s="2553"/>
      <c r="BY131" s="2553"/>
      <c r="BZ131" s="2553"/>
      <c r="CA131" s="2553"/>
      <c r="CB131" s="2553"/>
      <c r="CC131" s="2553"/>
      <c r="CD131" s="2553"/>
      <c r="CE131" s="2553"/>
      <c r="CF131" s="2553"/>
      <c r="CG131" s="2553"/>
      <c r="CH131" s="2553"/>
      <c r="CI131" s="2553"/>
      <c r="CJ131" s="2553"/>
      <c r="CK131" s="2553"/>
      <c r="CL131" s="2553"/>
      <c r="CM131" s="2553"/>
      <c r="CN131" s="2553"/>
      <c r="CO131" s="2553"/>
      <c r="CP131" s="2553"/>
      <c r="CQ131" s="2553"/>
      <c r="CR131" s="2553"/>
      <c r="CS131" s="2553"/>
      <c r="CT131" s="2553"/>
      <c r="CU131" s="2553"/>
      <c r="CV131" s="2553"/>
      <c r="CW131" s="2553"/>
      <c r="CX131" s="2553"/>
      <c r="CY131" s="2553"/>
      <c r="CZ131" s="2553"/>
      <c r="DA131" s="2553"/>
      <c r="DB131" s="2554"/>
    </row>
    <row r="132" spans="4:106" s="426" customFormat="1" ht="15" customHeight="1">
      <c r="E132" s="716"/>
      <c r="F132" s="2723"/>
      <c r="G132" s="2723"/>
      <c r="H132" s="2723"/>
      <c r="I132" s="2723"/>
      <c r="J132" s="2723"/>
      <c r="K132" s="2723"/>
      <c r="L132" s="2723"/>
      <c r="M132" s="893"/>
      <c r="N132" s="933"/>
      <c r="O132" s="2784"/>
      <c r="P132" s="2784"/>
      <c r="Q132" s="2784"/>
      <c r="R132" s="2784"/>
      <c r="S132" s="2784"/>
      <c r="T132" s="2784"/>
      <c r="U132" s="2784"/>
      <c r="V132" s="2784"/>
      <c r="W132" s="2784"/>
      <c r="X132" s="934"/>
      <c r="Y132" s="3139"/>
      <c r="Z132" s="2786"/>
      <c r="AA132" s="2786"/>
      <c r="AB132" s="2786"/>
      <c r="AC132" s="3140"/>
      <c r="AD132" s="3139"/>
      <c r="AE132" s="2786"/>
      <c r="AF132" s="2786"/>
      <c r="AG132" s="2786"/>
      <c r="AH132" s="3140"/>
      <c r="AI132" s="2786"/>
      <c r="AJ132" s="2786"/>
      <c r="AK132" s="2786"/>
      <c r="AL132" s="2786"/>
      <c r="AM132" s="3140"/>
      <c r="AN132" s="933"/>
      <c r="AO132" s="2786"/>
      <c r="AP132" s="2786"/>
      <c r="AQ132" s="2786"/>
      <c r="AR132" s="2786"/>
      <c r="AS132" s="2786"/>
      <c r="AT132" s="2786"/>
      <c r="AU132" s="2786"/>
      <c r="AV132" s="2786"/>
      <c r="AW132" s="2786"/>
      <c r="AX132" s="934"/>
      <c r="AY132" s="893"/>
      <c r="AZ132" s="2786"/>
      <c r="BA132" s="2786"/>
      <c r="BB132" s="2786"/>
      <c r="BC132" s="2786"/>
      <c r="BD132" s="2786"/>
      <c r="BE132" s="2786"/>
      <c r="BF132" s="2786"/>
      <c r="BG132" s="2786"/>
      <c r="BH132" s="2786"/>
      <c r="BI132" s="934"/>
      <c r="BJ132" s="2983"/>
      <c r="BK132" s="2723"/>
      <c r="BL132" s="2723"/>
      <c r="BM132" s="2723"/>
      <c r="BN132" s="2724"/>
      <c r="BO132" s="2983"/>
      <c r="BP132" s="2723"/>
      <c r="BQ132" s="2723"/>
      <c r="BR132" s="2723"/>
      <c r="BS132" s="2724"/>
      <c r="BT132" s="893"/>
      <c r="BU132" s="2784"/>
      <c r="BV132" s="2784"/>
      <c r="BW132" s="2784"/>
      <c r="BX132" s="2784"/>
      <c r="BY132" s="2784"/>
      <c r="BZ132" s="2784"/>
      <c r="CA132" s="2784"/>
      <c r="CB132" s="2784"/>
      <c r="CC132" s="2784"/>
      <c r="CD132" s="2784"/>
      <c r="CE132" s="2784"/>
      <c r="CF132" s="2784"/>
      <c r="CG132" s="2784"/>
      <c r="CH132" s="2784"/>
      <c r="CI132" s="2784"/>
      <c r="CJ132" s="2784"/>
      <c r="CK132" s="2784"/>
      <c r="CL132" s="2784"/>
      <c r="CM132" s="2784"/>
      <c r="CN132" s="2784"/>
      <c r="CO132" s="2784"/>
      <c r="CP132" s="2784"/>
      <c r="CQ132" s="2784"/>
      <c r="CR132" s="2784"/>
      <c r="CS132" s="2784"/>
      <c r="CT132" s="2784"/>
      <c r="CU132" s="2784"/>
      <c r="CV132" s="2784"/>
      <c r="CW132" s="2784"/>
      <c r="CX132" s="2784"/>
      <c r="CY132" s="2784"/>
      <c r="CZ132" s="2784"/>
      <c r="DA132" s="2784"/>
      <c r="DB132" s="2785"/>
    </row>
    <row r="133" spans="4:106" s="426" customFormat="1" ht="15" customHeight="1">
      <c r="E133" s="717"/>
      <c r="F133" s="3141"/>
      <c r="G133" s="3141"/>
      <c r="H133" s="3141"/>
      <c r="I133" s="3141"/>
      <c r="J133" s="3141"/>
      <c r="K133" s="3141"/>
      <c r="L133" s="3141"/>
      <c r="M133" s="935"/>
      <c r="N133" s="936"/>
      <c r="O133" s="3142"/>
      <c r="P133" s="3142"/>
      <c r="Q133" s="3142"/>
      <c r="R133" s="3142"/>
      <c r="S133" s="3142"/>
      <c r="T133" s="3142"/>
      <c r="U133" s="3142"/>
      <c r="V133" s="3142"/>
      <c r="W133" s="3142"/>
      <c r="X133" s="937"/>
      <c r="Y133" s="3143"/>
      <c r="Z133" s="3143"/>
      <c r="AA133" s="3143"/>
      <c r="AB133" s="3143"/>
      <c r="AC133" s="3143"/>
      <c r="AD133" s="3144"/>
      <c r="AE133" s="3143"/>
      <c r="AF133" s="3143"/>
      <c r="AG133" s="3143"/>
      <c r="AH133" s="3145"/>
      <c r="AI133" s="3143"/>
      <c r="AJ133" s="3143"/>
      <c r="AK133" s="3143"/>
      <c r="AL133" s="3143"/>
      <c r="AM133" s="3145"/>
      <c r="AN133" s="936"/>
      <c r="AO133" s="3143"/>
      <c r="AP133" s="3143"/>
      <c r="AQ133" s="3143"/>
      <c r="AR133" s="3143"/>
      <c r="AS133" s="3143"/>
      <c r="AT133" s="3143"/>
      <c r="AU133" s="3143"/>
      <c r="AV133" s="3143"/>
      <c r="AW133" s="3143"/>
      <c r="AX133" s="937"/>
      <c r="AY133" s="935"/>
      <c r="AZ133" s="3143"/>
      <c r="BA133" s="3143"/>
      <c r="BB133" s="3143"/>
      <c r="BC133" s="3143"/>
      <c r="BD133" s="3143"/>
      <c r="BE133" s="3143"/>
      <c r="BF133" s="3143"/>
      <c r="BG133" s="3143"/>
      <c r="BH133" s="3143"/>
      <c r="BI133" s="937"/>
      <c r="BJ133" s="3146"/>
      <c r="BK133" s="3141"/>
      <c r="BL133" s="3141"/>
      <c r="BM133" s="3141"/>
      <c r="BN133" s="3147"/>
      <c r="BO133" s="3146"/>
      <c r="BP133" s="3141"/>
      <c r="BQ133" s="3141"/>
      <c r="BR133" s="3141"/>
      <c r="BS133" s="3147"/>
      <c r="BT133" s="935"/>
      <c r="BU133" s="3142"/>
      <c r="BV133" s="3142"/>
      <c r="BW133" s="3142"/>
      <c r="BX133" s="3142"/>
      <c r="BY133" s="3142"/>
      <c r="BZ133" s="3142"/>
      <c r="CA133" s="3142"/>
      <c r="CB133" s="3142"/>
      <c r="CC133" s="3142"/>
      <c r="CD133" s="3142"/>
      <c r="CE133" s="3142"/>
      <c r="CF133" s="3142"/>
      <c r="CG133" s="3142"/>
      <c r="CH133" s="3142"/>
      <c r="CI133" s="3142"/>
      <c r="CJ133" s="3142"/>
      <c r="CK133" s="3142"/>
      <c r="CL133" s="3142"/>
      <c r="CM133" s="3142"/>
      <c r="CN133" s="3142"/>
      <c r="CO133" s="3142"/>
      <c r="CP133" s="3142"/>
      <c r="CQ133" s="3142"/>
      <c r="CR133" s="3142"/>
      <c r="CS133" s="3142"/>
      <c r="CT133" s="3142"/>
      <c r="CU133" s="3142"/>
      <c r="CV133" s="3142"/>
      <c r="CW133" s="3142"/>
      <c r="CX133" s="3142"/>
      <c r="CY133" s="3142"/>
      <c r="CZ133" s="3142"/>
      <c r="DA133" s="3142"/>
      <c r="DB133" s="3148"/>
    </row>
    <row r="134" spans="4:106" s="426" customFormat="1" ht="21" customHeight="1">
      <c r="Z134" s="721"/>
      <c r="CN134" s="414"/>
      <c r="CO134" s="414"/>
      <c r="CP134" s="414"/>
      <c r="CQ134" s="414"/>
      <c r="CR134" s="414"/>
      <c r="CS134" s="414"/>
      <c r="CT134" s="414"/>
      <c r="CU134" s="414"/>
      <c r="CV134" s="414"/>
      <c r="CW134" s="414"/>
      <c r="CX134" s="414"/>
    </row>
    <row r="135" spans="4:106" s="426" customFormat="1" ht="21" customHeight="1">
      <c r="D135" s="404" t="s">
        <v>982</v>
      </c>
      <c r="E135" s="404"/>
      <c r="F135" s="404"/>
      <c r="G135" s="404" t="s">
        <v>981</v>
      </c>
      <c r="Z135" s="721"/>
      <c r="CN135" s="414"/>
      <c r="CO135" s="414"/>
      <c r="CP135" s="414"/>
      <c r="CQ135" s="414"/>
      <c r="CR135" s="414"/>
      <c r="CS135" s="414"/>
      <c r="CT135" s="414"/>
      <c r="CU135" s="414"/>
      <c r="CV135" s="414"/>
      <c r="CW135" s="414"/>
      <c r="CX135" s="414"/>
    </row>
    <row r="136" spans="4:106" s="404" customFormat="1" ht="21" customHeight="1">
      <c r="E136" s="399" t="s">
        <v>980</v>
      </c>
      <c r="Z136" s="721"/>
      <c r="CN136" s="414"/>
      <c r="CO136" s="414"/>
      <c r="CP136" s="414"/>
      <c r="CQ136" s="414"/>
      <c r="CR136" s="414"/>
      <c r="CS136" s="414"/>
      <c r="CT136" s="414"/>
      <c r="CU136" s="414"/>
      <c r="CV136" s="414"/>
      <c r="CW136" s="414"/>
      <c r="CX136" s="414"/>
    </row>
    <row r="137" spans="4:106" s="426" customFormat="1" ht="21" customHeight="1">
      <c r="E137" s="709"/>
      <c r="Z137" s="721"/>
      <c r="CN137" s="414"/>
      <c r="CO137" s="414"/>
      <c r="CP137" s="414"/>
      <c r="CQ137" s="414"/>
      <c r="CR137" s="414"/>
      <c r="CS137" s="414"/>
      <c r="CT137" s="414"/>
      <c r="CU137" s="414"/>
      <c r="CV137" s="414"/>
      <c r="CW137" s="414"/>
      <c r="CX137" s="414"/>
      <c r="DB137" s="414" t="s">
        <v>853</v>
      </c>
    </row>
    <row r="138" spans="4:106" s="426" customFormat="1" ht="15" customHeight="1">
      <c r="E138" s="2604" t="s">
        <v>816</v>
      </c>
      <c r="F138" s="2605"/>
      <c r="G138" s="2605"/>
      <c r="H138" s="2606"/>
      <c r="I138" s="2606"/>
      <c r="J138" s="2606"/>
      <c r="K138" s="2606"/>
      <c r="L138" s="2607"/>
      <c r="M138" s="3120" t="s">
        <v>908</v>
      </c>
      <c r="N138" s="3121"/>
      <c r="O138" s="3121"/>
      <c r="P138" s="3121"/>
      <c r="Q138" s="3121"/>
      <c r="R138" s="3121"/>
      <c r="S138" s="3122"/>
      <c r="T138" s="3120" t="s">
        <v>96</v>
      </c>
      <c r="U138" s="3121"/>
      <c r="V138" s="3121"/>
      <c r="W138" s="3121"/>
      <c r="X138" s="3121"/>
      <c r="Y138" s="3121"/>
      <c r="Z138" s="3122"/>
      <c r="AA138" s="3120" t="s">
        <v>814</v>
      </c>
      <c r="AB138" s="3121"/>
      <c r="AC138" s="3121"/>
      <c r="AD138" s="3121"/>
      <c r="AE138" s="3121"/>
      <c r="AF138" s="3121"/>
      <c r="AG138" s="3122"/>
      <c r="AH138" s="3120" t="s">
        <v>546</v>
      </c>
      <c r="AI138" s="3121"/>
      <c r="AJ138" s="3121"/>
      <c r="AK138" s="3121"/>
      <c r="AL138" s="3121"/>
      <c r="AM138" s="3121"/>
      <c r="AN138" s="3122"/>
      <c r="AO138" s="2983"/>
      <c r="AP138" s="2723"/>
      <c r="AQ138" s="2982" t="s">
        <v>911</v>
      </c>
      <c r="AR138" s="2982"/>
      <c r="AS138" s="2982"/>
      <c r="AT138" s="2982"/>
      <c r="AU138" s="2982"/>
      <c r="AV138" s="2982"/>
      <c r="AW138" s="2982"/>
      <c r="AX138" s="2982"/>
      <c r="AY138" s="2982"/>
      <c r="AZ138" s="2982"/>
      <c r="BA138" s="2982"/>
      <c r="BB138" s="2982"/>
      <c r="BC138" s="2982"/>
      <c r="BD138" s="2982"/>
      <c r="BE138" s="2982"/>
      <c r="BF138" s="2982"/>
      <c r="BG138" s="2982"/>
      <c r="BH138" s="2723"/>
      <c r="BI138" s="2724"/>
      <c r="BJ138" s="2983" t="s">
        <v>883</v>
      </c>
      <c r="BK138" s="2723"/>
      <c r="BL138" s="2723"/>
      <c r="BM138" s="2723"/>
      <c r="BN138" s="2723"/>
      <c r="BO138" s="2723"/>
      <c r="BP138" s="2723"/>
      <c r="BQ138" s="2723"/>
      <c r="BR138" s="2723"/>
      <c r="BS138" s="2723"/>
      <c r="BT138" s="2723"/>
      <c r="BU138" s="2723"/>
      <c r="BV138" s="2723"/>
      <c r="BW138" s="2724"/>
      <c r="BX138" s="2983" t="s">
        <v>355</v>
      </c>
      <c r="BY138" s="2723"/>
      <c r="BZ138" s="2723"/>
      <c r="CA138" s="2723"/>
      <c r="CB138" s="2723"/>
      <c r="CC138" s="2723"/>
      <c r="CD138" s="2723"/>
      <c r="CE138" s="2723"/>
      <c r="CF138" s="2723"/>
      <c r="CG138" s="2723"/>
      <c r="CH138" s="2723"/>
      <c r="CI138" s="2724"/>
      <c r="CJ138" s="3133" t="s">
        <v>977</v>
      </c>
      <c r="CK138" s="3134"/>
      <c r="CL138" s="3134"/>
      <c r="CM138" s="3134"/>
      <c r="CN138" s="3135"/>
      <c r="CO138" s="2737" t="s">
        <v>444</v>
      </c>
      <c r="CP138" s="2738"/>
      <c r="CQ138" s="2738"/>
      <c r="CR138" s="2738"/>
      <c r="CS138" s="2738"/>
      <c r="CT138" s="2738"/>
      <c r="CU138" s="2738"/>
      <c r="CV138" s="2738"/>
      <c r="CW138" s="2738"/>
      <c r="CX138" s="2738"/>
      <c r="CY138" s="2738"/>
      <c r="CZ138" s="2738"/>
      <c r="DA138" s="2738"/>
      <c r="DB138" s="2739"/>
    </row>
    <row r="139" spans="4:106" s="426" customFormat="1" ht="15" customHeight="1">
      <c r="E139" s="2608"/>
      <c r="F139" s="2609"/>
      <c r="G139" s="2609"/>
      <c r="H139" s="2609"/>
      <c r="I139" s="2609"/>
      <c r="J139" s="2609"/>
      <c r="K139" s="2609"/>
      <c r="L139" s="2610"/>
      <c r="M139" s="2748"/>
      <c r="N139" s="2749"/>
      <c r="O139" s="2749"/>
      <c r="P139" s="2749"/>
      <c r="Q139" s="2749"/>
      <c r="R139" s="2749"/>
      <c r="S139" s="2750"/>
      <c r="T139" s="2748"/>
      <c r="U139" s="2749"/>
      <c r="V139" s="2749"/>
      <c r="W139" s="2749"/>
      <c r="X139" s="2749"/>
      <c r="Y139" s="2749"/>
      <c r="Z139" s="2750"/>
      <c r="AA139" s="2748"/>
      <c r="AB139" s="2749"/>
      <c r="AC139" s="2749"/>
      <c r="AD139" s="2749"/>
      <c r="AE139" s="2749"/>
      <c r="AF139" s="2749"/>
      <c r="AG139" s="2750"/>
      <c r="AH139" s="2748"/>
      <c r="AI139" s="2749"/>
      <c r="AJ139" s="2749"/>
      <c r="AK139" s="2749"/>
      <c r="AL139" s="2749"/>
      <c r="AM139" s="2749"/>
      <c r="AN139" s="2750"/>
      <c r="AO139" s="415"/>
      <c r="AP139" s="2644" t="s">
        <v>828</v>
      </c>
      <c r="AQ139" s="2644"/>
      <c r="AR139" s="2644"/>
      <c r="AS139" s="2644"/>
      <c r="AT139" s="2644"/>
      <c r="AU139" s="415"/>
      <c r="AV139" s="2745" t="s">
        <v>976</v>
      </c>
      <c r="AW139" s="2746"/>
      <c r="AX139" s="2746"/>
      <c r="AY139" s="2746"/>
      <c r="AZ139" s="2746"/>
      <c r="BA139" s="2746"/>
      <c r="BB139" s="2747"/>
      <c r="BC139" s="2745" t="s">
        <v>111</v>
      </c>
      <c r="BD139" s="2746"/>
      <c r="BE139" s="2746"/>
      <c r="BF139" s="2746"/>
      <c r="BG139" s="2746"/>
      <c r="BH139" s="2746"/>
      <c r="BI139" s="2747"/>
      <c r="BJ139" s="2745" t="s">
        <v>973</v>
      </c>
      <c r="BK139" s="2746"/>
      <c r="BL139" s="2746"/>
      <c r="BM139" s="2746"/>
      <c r="BN139" s="2746"/>
      <c r="BO139" s="2746"/>
      <c r="BP139" s="2747"/>
      <c r="BQ139" s="888"/>
      <c r="BR139" s="2746" t="s">
        <v>865</v>
      </c>
      <c r="BS139" s="2746"/>
      <c r="BT139" s="2746"/>
      <c r="BU139" s="2746"/>
      <c r="BV139" s="2746"/>
      <c r="BW139" s="889"/>
      <c r="BX139" s="2745" t="s">
        <v>972</v>
      </c>
      <c r="BY139" s="2746"/>
      <c r="BZ139" s="2746"/>
      <c r="CA139" s="2746"/>
      <c r="CB139" s="2746"/>
      <c r="CC139" s="2746"/>
      <c r="CD139" s="2747"/>
      <c r="CE139" s="2745" t="s">
        <v>969</v>
      </c>
      <c r="CF139" s="2746"/>
      <c r="CG139" s="2746"/>
      <c r="CH139" s="2746"/>
      <c r="CI139" s="2747"/>
      <c r="CJ139" s="3136"/>
      <c r="CK139" s="3137"/>
      <c r="CL139" s="3137"/>
      <c r="CM139" s="3137"/>
      <c r="CN139" s="3138"/>
      <c r="CO139" s="2619"/>
      <c r="CP139" s="2637"/>
      <c r="CQ139" s="2637"/>
      <c r="CR139" s="2637"/>
      <c r="CS139" s="2637"/>
      <c r="CT139" s="2637"/>
      <c r="CU139" s="2637"/>
      <c r="CV139" s="2637"/>
      <c r="CW139" s="2637"/>
      <c r="CX139" s="2637"/>
      <c r="CY139" s="2637"/>
      <c r="CZ139" s="2637"/>
      <c r="DA139" s="2637"/>
      <c r="DB139" s="2740"/>
    </row>
    <row r="140" spans="4:106" s="426" customFormat="1" ht="15" customHeight="1">
      <c r="E140" s="2608"/>
      <c r="F140" s="2609"/>
      <c r="G140" s="2609"/>
      <c r="H140" s="2609"/>
      <c r="I140" s="2609"/>
      <c r="J140" s="2609"/>
      <c r="K140" s="2609"/>
      <c r="L140" s="2610"/>
      <c r="M140" s="2748"/>
      <c r="N140" s="2749"/>
      <c r="O140" s="2749"/>
      <c r="P140" s="2749"/>
      <c r="Q140" s="2749"/>
      <c r="R140" s="2749"/>
      <c r="S140" s="2750"/>
      <c r="T140" s="2748"/>
      <c r="U140" s="2749"/>
      <c r="V140" s="2749"/>
      <c r="W140" s="2749"/>
      <c r="X140" s="2749"/>
      <c r="Y140" s="2749"/>
      <c r="Z140" s="2750"/>
      <c r="AA140" s="2748"/>
      <c r="AB140" s="2749"/>
      <c r="AC140" s="2749"/>
      <c r="AD140" s="2749"/>
      <c r="AE140" s="2749"/>
      <c r="AF140" s="2749"/>
      <c r="AG140" s="2750"/>
      <c r="AH140" s="2748"/>
      <c r="AI140" s="2749"/>
      <c r="AJ140" s="2749"/>
      <c r="AK140" s="2749"/>
      <c r="AL140" s="2749"/>
      <c r="AM140" s="2749"/>
      <c r="AN140" s="2750"/>
      <c r="AO140" s="415"/>
      <c r="AP140" s="2744"/>
      <c r="AQ140" s="2744"/>
      <c r="AR140" s="2744"/>
      <c r="AS140" s="2744"/>
      <c r="AT140" s="2744"/>
      <c r="AU140" s="415"/>
      <c r="AV140" s="2748" t="s">
        <v>449</v>
      </c>
      <c r="AW140" s="2749"/>
      <c r="AX140" s="2749"/>
      <c r="AY140" s="2749"/>
      <c r="AZ140" s="2749"/>
      <c r="BA140" s="2749"/>
      <c r="BB140" s="2750"/>
      <c r="BC140" s="2748" t="s">
        <v>449</v>
      </c>
      <c r="BD140" s="2749"/>
      <c r="BE140" s="2749"/>
      <c r="BF140" s="2749"/>
      <c r="BG140" s="2749"/>
      <c r="BH140" s="2749"/>
      <c r="BI140" s="2750"/>
      <c r="BJ140" s="2748"/>
      <c r="BK140" s="2749"/>
      <c r="BL140" s="2749"/>
      <c r="BM140" s="2749"/>
      <c r="BN140" s="2749"/>
      <c r="BO140" s="2749"/>
      <c r="BP140" s="2750"/>
      <c r="BQ140" s="890"/>
      <c r="BR140" s="2749" t="s">
        <v>393</v>
      </c>
      <c r="BS140" s="2749"/>
      <c r="BT140" s="2749"/>
      <c r="BU140" s="2749"/>
      <c r="BV140" s="2749"/>
      <c r="BW140" s="891"/>
      <c r="BX140" s="2748"/>
      <c r="BY140" s="2749"/>
      <c r="BZ140" s="2749"/>
      <c r="CA140" s="2749"/>
      <c r="CB140" s="2749"/>
      <c r="CC140" s="2749"/>
      <c r="CD140" s="2750"/>
      <c r="CE140" s="2748"/>
      <c r="CF140" s="2749"/>
      <c r="CG140" s="2749"/>
      <c r="CH140" s="2749"/>
      <c r="CI140" s="2750"/>
      <c r="CJ140" s="2619"/>
      <c r="CK140" s="2637"/>
      <c r="CL140" s="2637"/>
      <c r="CM140" s="2637"/>
      <c r="CN140" s="2621"/>
      <c r="CO140" s="2619"/>
      <c r="CP140" s="2637"/>
      <c r="CQ140" s="2637"/>
      <c r="CR140" s="2637"/>
      <c r="CS140" s="2637"/>
      <c r="CT140" s="2637"/>
      <c r="CU140" s="2637"/>
      <c r="CV140" s="2637"/>
      <c r="CW140" s="2637"/>
      <c r="CX140" s="2637"/>
      <c r="CY140" s="2637"/>
      <c r="CZ140" s="2637"/>
      <c r="DA140" s="2637"/>
      <c r="DB140" s="2740"/>
    </row>
    <row r="141" spans="4:106" s="426" customFormat="1" ht="15" customHeight="1">
      <c r="E141" s="2608"/>
      <c r="F141" s="2609"/>
      <c r="G141" s="2609"/>
      <c r="H141" s="2609"/>
      <c r="I141" s="2609"/>
      <c r="J141" s="2609"/>
      <c r="K141" s="2609"/>
      <c r="L141" s="2610"/>
      <c r="M141" s="2619" t="s">
        <v>484</v>
      </c>
      <c r="N141" s="2637"/>
      <c r="O141" s="2637"/>
      <c r="P141" s="2637"/>
      <c r="Q141" s="2637"/>
      <c r="R141" s="2637"/>
      <c r="S141" s="2621"/>
      <c r="T141" s="2619" t="s">
        <v>966</v>
      </c>
      <c r="U141" s="2637"/>
      <c r="V141" s="2637"/>
      <c r="W141" s="2637"/>
      <c r="X141" s="2637"/>
      <c r="Y141" s="2637"/>
      <c r="Z141" s="2621"/>
      <c r="AA141" s="2619" t="s">
        <v>425</v>
      </c>
      <c r="AB141" s="2637"/>
      <c r="AC141" s="2637"/>
      <c r="AD141" s="2637"/>
      <c r="AE141" s="2637"/>
      <c r="AF141" s="2637"/>
      <c r="AG141" s="2621"/>
      <c r="AH141" s="2619" t="s">
        <v>965</v>
      </c>
      <c r="AI141" s="2637"/>
      <c r="AJ141" s="2637"/>
      <c r="AK141" s="2637"/>
      <c r="AL141" s="2637"/>
      <c r="AM141" s="2637"/>
      <c r="AN141" s="2621"/>
      <c r="AO141" s="2619"/>
      <c r="AP141" s="2637"/>
      <c r="AQ141" s="2637"/>
      <c r="AR141" s="2637"/>
      <c r="AS141" s="2637"/>
      <c r="AT141" s="2637"/>
      <c r="AU141" s="2621"/>
      <c r="AV141" s="2619" t="s">
        <v>383</v>
      </c>
      <c r="AW141" s="2637"/>
      <c r="AX141" s="2637"/>
      <c r="AY141" s="2637"/>
      <c r="AZ141" s="2637"/>
      <c r="BA141" s="2637"/>
      <c r="BB141" s="2621"/>
      <c r="BC141" s="2619" t="s">
        <v>830</v>
      </c>
      <c r="BD141" s="2637"/>
      <c r="BE141" s="2637"/>
      <c r="BF141" s="2637"/>
      <c r="BG141" s="2637"/>
      <c r="BH141" s="2637"/>
      <c r="BI141" s="2621"/>
      <c r="BJ141" s="2637" t="s">
        <v>767</v>
      </c>
      <c r="BK141" s="2637"/>
      <c r="BL141" s="2637"/>
      <c r="BM141" s="2637"/>
      <c r="BN141" s="2637"/>
      <c r="BO141" s="2637"/>
      <c r="BP141" s="2621"/>
      <c r="BQ141" s="2619" t="s">
        <v>680</v>
      </c>
      <c r="BR141" s="2637"/>
      <c r="BS141" s="2637"/>
      <c r="BT141" s="2637"/>
      <c r="BU141" s="2637"/>
      <c r="BV141" s="2637"/>
      <c r="BW141" s="2621"/>
      <c r="BX141" s="2619"/>
      <c r="BY141" s="2637"/>
      <c r="BZ141" s="2637"/>
      <c r="CA141" s="2637"/>
      <c r="CB141" s="2637"/>
      <c r="CC141" s="2637"/>
      <c r="CD141" s="2621"/>
      <c r="CE141" s="2619"/>
      <c r="CF141" s="2637"/>
      <c r="CG141" s="2637"/>
      <c r="CH141" s="2637"/>
      <c r="CI141" s="2621"/>
      <c r="CJ141" s="2751" t="s">
        <v>944</v>
      </c>
      <c r="CK141" s="2752"/>
      <c r="CL141" s="2752"/>
      <c r="CM141" s="2752"/>
      <c r="CN141" s="2753"/>
      <c r="CO141" s="2619"/>
      <c r="CP141" s="2637"/>
      <c r="CQ141" s="2637"/>
      <c r="CR141" s="2637"/>
      <c r="CS141" s="2637"/>
      <c r="CT141" s="2637"/>
      <c r="CU141" s="2637"/>
      <c r="CV141" s="2637"/>
      <c r="CW141" s="2637"/>
      <c r="CX141" s="2637"/>
      <c r="CY141" s="2637"/>
      <c r="CZ141" s="2637"/>
      <c r="DA141" s="2637"/>
      <c r="DB141" s="2740"/>
    </row>
    <row r="142" spans="4:106" s="426" customFormat="1" ht="15" customHeight="1">
      <c r="E142" s="2611"/>
      <c r="F142" s="2612"/>
      <c r="G142" s="2612"/>
      <c r="H142" s="2612"/>
      <c r="I142" s="2612"/>
      <c r="J142" s="2612"/>
      <c r="K142" s="2612"/>
      <c r="L142" s="2613"/>
      <c r="M142" s="2741" t="s">
        <v>940</v>
      </c>
      <c r="N142" s="2742"/>
      <c r="O142" s="2742"/>
      <c r="P142" s="2742"/>
      <c r="Q142" s="2742"/>
      <c r="R142" s="2742"/>
      <c r="S142" s="2909"/>
      <c r="T142" s="2741" t="s">
        <v>940</v>
      </c>
      <c r="U142" s="2742"/>
      <c r="V142" s="2742"/>
      <c r="W142" s="2742"/>
      <c r="X142" s="2742"/>
      <c r="Y142" s="2742"/>
      <c r="Z142" s="2909"/>
      <c r="AA142" s="2741" t="s">
        <v>940</v>
      </c>
      <c r="AB142" s="2742"/>
      <c r="AC142" s="2742"/>
      <c r="AD142" s="2742"/>
      <c r="AE142" s="2742"/>
      <c r="AF142" s="2742"/>
      <c r="AG142" s="2909"/>
      <c r="AH142" s="2741" t="s">
        <v>940</v>
      </c>
      <c r="AI142" s="2742"/>
      <c r="AJ142" s="2742"/>
      <c r="AK142" s="2742"/>
      <c r="AL142" s="2742"/>
      <c r="AM142" s="2742"/>
      <c r="AN142" s="2909"/>
      <c r="AO142" s="2741"/>
      <c r="AP142" s="2742"/>
      <c r="AQ142" s="2742"/>
      <c r="AR142" s="2742"/>
      <c r="AS142" s="2742"/>
      <c r="AT142" s="2742"/>
      <c r="AU142" s="2909"/>
      <c r="AV142" s="2619" t="s">
        <v>940</v>
      </c>
      <c r="AW142" s="2637"/>
      <c r="AX142" s="2637"/>
      <c r="AY142" s="2637"/>
      <c r="AZ142" s="2637"/>
      <c r="BA142" s="2637"/>
      <c r="BB142" s="2621"/>
      <c r="BC142" s="2637" t="s">
        <v>940</v>
      </c>
      <c r="BD142" s="2637"/>
      <c r="BE142" s="2637"/>
      <c r="BF142" s="2637"/>
      <c r="BG142" s="2637"/>
      <c r="BH142" s="2637"/>
      <c r="BI142" s="2621"/>
      <c r="BJ142" s="2619" t="s">
        <v>940</v>
      </c>
      <c r="BK142" s="2637"/>
      <c r="BL142" s="2637"/>
      <c r="BM142" s="2637"/>
      <c r="BN142" s="2637"/>
      <c r="BO142" s="2637"/>
      <c r="BP142" s="2621"/>
      <c r="BQ142" s="2637" t="s">
        <v>940</v>
      </c>
      <c r="BR142" s="2637"/>
      <c r="BS142" s="2637"/>
      <c r="BT142" s="2637"/>
      <c r="BU142" s="2637"/>
      <c r="BV142" s="2637"/>
      <c r="BW142" s="2621"/>
      <c r="BX142" s="2741"/>
      <c r="BY142" s="2742"/>
      <c r="BZ142" s="2742"/>
      <c r="CA142" s="2742"/>
      <c r="CB142" s="2742"/>
      <c r="CC142" s="2742"/>
      <c r="CD142" s="2909"/>
      <c r="CE142" s="2741" t="s">
        <v>964</v>
      </c>
      <c r="CF142" s="2742"/>
      <c r="CG142" s="2742"/>
      <c r="CH142" s="2742"/>
      <c r="CI142" s="2909"/>
      <c r="CJ142" s="2754"/>
      <c r="CK142" s="2755"/>
      <c r="CL142" s="2755"/>
      <c r="CM142" s="2755"/>
      <c r="CN142" s="2756"/>
      <c r="CO142" s="2741"/>
      <c r="CP142" s="2742"/>
      <c r="CQ142" s="2742"/>
      <c r="CR142" s="2742"/>
      <c r="CS142" s="2742"/>
      <c r="CT142" s="2742"/>
      <c r="CU142" s="2742"/>
      <c r="CV142" s="2742"/>
      <c r="CW142" s="2742"/>
      <c r="CX142" s="2742"/>
      <c r="CY142" s="2742"/>
      <c r="CZ142" s="2742"/>
      <c r="DA142" s="2742"/>
      <c r="DB142" s="2743"/>
    </row>
    <row r="143" spans="4:106" s="426" customFormat="1" ht="15" customHeight="1">
      <c r="E143" s="690"/>
      <c r="F143" s="692"/>
      <c r="G143" s="692"/>
      <c r="H143" s="692"/>
      <c r="I143" s="692"/>
      <c r="J143" s="692"/>
      <c r="K143" s="692"/>
      <c r="L143" s="691"/>
      <c r="M143" s="692"/>
      <c r="N143" s="692"/>
      <c r="O143" s="692"/>
      <c r="P143" s="692"/>
      <c r="Q143" s="692"/>
      <c r="R143" s="692"/>
      <c r="S143" s="692"/>
      <c r="T143" s="699"/>
      <c r="U143" s="692"/>
      <c r="V143" s="692"/>
      <c r="W143" s="692"/>
      <c r="X143" s="692"/>
      <c r="Y143" s="692"/>
      <c r="Z143" s="691"/>
      <c r="AA143" s="692"/>
      <c r="AB143" s="692"/>
      <c r="AC143" s="692"/>
      <c r="AD143" s="692"/>
      <c r="AE143" s="692"/>
      <c r="AF143" s="692"/>
      <c r="AG143" s="692"/>
      <c r="AH143" s="699"/>
      <c r="AI143" s="692"/>
      <c r="AJ143" s="692"/>
      <c r="AK143" s="692"/>
      <c r="AL143" s="692"/>
      <c r="AM143" s="692"/>
      <c r="AN143" s="691"/>
      <c r="AO143" s="3128"/>
      <c r="AP143" s="2927"/>
      <c r="AQ143" s="2927"/>
      <c r="AR143" s="2927"/>
      <c r="AS143" s="2927"/>
      <c r="AT143" s="2927"/>
      <c r="AU143" s="3129"/>
      <c r="AV143" s="699"/>
      <c r="AW143" s="692"/>
      <c r="AX143" s="692"/>
      <c r="AY143" s="692"/>
      <c r="AZ143" s="692"/>
      <c r="BA143" s="692"/>
      <c r="BB143" s="691"/>
      <c r="BC143" s="692"/>
      <c r="BD143" s="692"/>
      <c r="BE143" s="692"/>
      <c r="BF143" s="692"/>
      <c r="BG143" s="692"/>
      <c r="BH143" s="692"/>
      <c r="BI143" s="691"/>
      <c r="BJ143" s="699"/>
      <c r="BK143" s="692"/>
      <c r="BL143" s="692"/>
      <c r="BM143" s="692"/>
      <c r="BN143" s="692"/>
      <c r="BO143" s="692"/>
      <c r="BP143" s="691"/>
      <c r="BQ143" s="692"/>
      <c r="BR143" s="692"/>
      <c r="BS143" s="692"/>
      <c r="BT143" s="692"/>
      <c r="BU143" s="692"/>
      <c r="BV143" s="692"/>
      <c r="BW143" s="691"/>
      <c r="BX143" s="699"/>
      <c r="BY143" s="692"/>
      <c r="BZ143" s="692"/>
      <c r="CA143" s="692"/>
      <c r="CB143" s="692"/>
      <c r="CC143" s="692"/>
      <c r="CD143" s="691"/>
      <c r="CE143" s="692"/>
      <c r="CF143" s="692"/>
      <c r="CG143" s="692"/>
      <c r="CH143" s="692"/>
      <c r="CI143" s="692"/>
      <c r="CJ143" s="699"/>
      <c r="CK143" s="692"/>
      <c r="CL143" s="692"/>
      <c r="CM143" s="692"/>
      <c r="CN143" s="691"/>
      <c r="CO143" s="692"/>
      <c r="CP143" s="692"/>
      <c r="CQ143" s="692"/>
      <c r="CR143" s="692"/>
      <c r="CS143" s="692"/>
      <c r="CT143" s="692"/>
      <c r="CU143" s="692"/>
      <c r="CV143" s="692"/>
      <c r="CW143" s="692"/>
      <c r="CX143" s="692"/>
      <c r="CY143" s="692"/>
      <c r="CZ143" s="692"/>
      <c r="DA143" s="692"/>
      <c r="DB143" s="1108"/>
    </row>
    <row r="144" spans="4:106" s="426" customFormat="1" ht="15" customHeight="1">
      <c r="E144" s="3254" t="s">
        <v>1764</v>
      </c>
      <c r="F144" s="2637"/>
      <c r="G144" s="2637"/>
      <c r="H144" s="2637"/>
      <c r="I144" s="2637"/>
      <c r="J144" s="2637"/>
      <c r="K144" s="2637"/>
      <c r="L144" s="2621"/>
      <c r="M144" s="415"/>
      <c r="N144" s="3130"/>
      <c r="O144" s="3130"/>
      <c r="P144" s="3130"/>
      <c r="Q144" s="3130"/>
      <c r="R144" s="3130"/>
      <c r="S144" s="1109"/>
      <c r="T144" s="1110"/>
      <c r="U144" s="3131"/>
      <c r="V144" s="3131"/>
      <c r="W144" s="3131"/>
      <c r="X144" s="3131"/>
      <c r="Y144" s="3131"/>
      <c r="Z144" s="1111"/>
      <c r="AA144" s="1109"/>
      <c r="AB144" s="3130"/>
      <c r="AC144" s="3130"/>
      <c r="AD144" s="3130"/>
      <c r="AE144" s="3130"/>
      <c r="AF144" s="3130"/>
      <c r="AG144" s="1109"/>
      <c r="AH144" s="1110"/>
      <c r="AI144" s="3130"/>
      <c r="AJ144" s="3130"/>
      <c r="AK144" s="3130"/>
      <c r="AL144" s="3130"/>
      <c r="AM144" s="3130"/>
      <c r="AN144" s="695"/>
      <c r="AO144" s="415"/>
      <c r="AP144" s="3132" t="s">
        <v>1768</v>
      </c>
      <c r="AQ144" s="3132"/>
      <c r="AR144" s="3132"/>
      <c r="AS144" s="3132"/>
      <c r="AT144" s="3132"/>
      <c r="AU144" s="415"/>
      <c r="AV144" s="700"/>
      <c r="AW144" s="3130"/>
      <c r="AX144" s="3130"/>
      <c r="AY144" s="3130"/>
      <c r="AZ144" s="3130"/>
      <c r="BA144" s="3130"/>
      <c r="BB144" s="695"/>
      <c r="BC144" s="415"/>
      <c r="BD144" s="3131"/>
      <c r="BE144" s="3131"/>
      <c r="BF144" s="3131"/>
      <c r="BG144" s="3131"/>
      <c r="BH144" s="3131"/>
      <c r="BI144" s="866"/>
      <c r="BJ144" s="864"/>
      <c r="BK144" s="3131"/>
      <c r="BL144" s="3131"/>
      <c r="BM144" s="3131"/>
      <c r="BN144" s="3131"/>
      <c r="BO144" s="3131"/>
      <c r="BP144" s="1112"/>
      <c r="BQ144" s="1113"/>
      <c r="BR144" s="3131"/>
      <c r="BS144" s="3131"/>
      <c r="BT144" s="3131"/>
      <c r="BU144" s="3131"/>
      <c r="BV144" s="3131"/>
      <c r="BW144" s="866"/>
      <c r="BX144" s="864"/>
      <c r="BY144" s="2637" t="s">
        <v>1765</v>
      </c>
      <c r="BZ144" s="2637"/>
      <c r="CA144" s="2637"/>
      <c r="CB144" s="2637"/>
      <c r="CC144" s="2637"/>
      <c r="CD144" s="865"/>
      <c r="CE144" s="866"/>
      <c r="CF144" s="2637"/>
      <c r="CG144" s="2637"/>
      <c r="CH144" s="2637"/>
      <c r="CI144" s="866"/>
      <c r="CJ144" s="2619" t="s">
        <v>1767</v>
      </c>
      <c r="CK144" s="2637"/>
      <c r="CL144" s="2637"/>
      <c r="CM144" s="2637"/>
      <c r="CN144" s="2621"/>
      <c r="CO144" s="415"/>
      <c r="CP144" s="415"/>
      <c r="CQ144" s="415"/>
      <c r="CR144" s="415"/>
      <c r="CS144" s="415"/>
      <c r="CT144" s="415"/>
      <c r="CU144" s="415"/>
      <c r="CV144" s="415"/>
      <c r="CW144" s="415"/>
      <c r="CX144" s="415"/>
      <c r="CY144" s="415"/>
      <c r="CZ144" s="415"/>
      <c r="DA144" s="415"/>
      <c r="DB144" s="722"/>
    </row>
    <row r="145" spans="5:106" s="426" customFormat="1" ht="15" customHeight="1">
      <c r="E145" s="694"/>
      <c r="F145" s="415"/>
      <c r="G145" s="415"/>
      <c r="H145" s="415"/>
      <c r="I145" s="415"/>
      <c r="J145" s="415"/>
      <c r="K145" s="415"/>
      <c r="L145" s="695"/>
      <c r="M145" s="415"/>
      <c r="N145" s="415"/>
      <c r="O145" s="415"/>
      <c r="P145" s="415"/>
      <c r="Q145" s="415"/>
      <c r="R145" s="415"/>
      <c r="S145" s="415"/>
      <c r="T145" s="700"/>
      <c r="U145" s="415"/>
      <c r="V145" s="415"/>
      <c r="W145" s="415"/>
      <c r="X145" s="415"/>
      <c r="Y145" s="415"/>
      <c r="Z145" s="695"/>
      <c r="AA145" s="415"/>
      <c r="AB145" s="415"/>
      <c r="AC145" s="415"/>
      <c r="AD145" s="415"/>
      <c r="AE145" s="415"/>
      <c r="AF145" s="415"/>
      <c r="AG145" s="415"/>
      <c r="AH145" s="700"/>
      <c r="AI145" s="415"/>
      <c r="AJ145" s="415"/>
      <c r="AK145" s="415"/>
      <c r="AL145" s="415"/>
      <c r="AM145" s="415"/>
      <c r="AN145" s="695"/>
      <c r="AO145" s="415"/>
      <c r="AP145" s="415"/>
      <c r="AQ145" s="415"/>
      <c r="AR145" s="415"/>
      <c r="AS145" s="415"/>
      <c r="AT145" s="415"/>
      <c r="AU145" s="415"/>
      <c r="AV145" s="700"/>
      <c r="AW145" s="415"/>
      <c r="AX145" s="415"/>
      <c r="AY145" s="415"/>
      <c r="AZ145" s="415"/>
      <c r="BA145" s="415"/>
      <c r="BB145" s="695"/>
      <c r="BC145" s="415"/>
      <c r="BD145" s="415"/>
      <c r="BE145" s="415"/>
      <c r="BF145" s="415"/>
      <c r="BG145" s="415"/>
      <c r="BH145" s="415"/>
      <c r="BI145" s="695"/>
      <c r="BJ145" s="700"/>
      <c r="BK145" s="415"/>
      <c r="BL145" s="415"/>
      <c r="BM145" s="415"/>
      <c r="BN145" s="415"/>
      <c r="BO145" s="415"/>
      <c r="BP145" s="695"/>
      <c r="BQ145" s="415"/>
      <c r="BR145" s="415"/>
      <c r="BS145" s="415"/>
      <c r="BT145" s="415"/>
      <c r="BU145" s="415"/>
      <c r="BV145" s="415"/>
      <c r="BW145" s="695"/>
      <c r="BX145" s="700"/>
      <c r="BY145" s="415"/>
      <c r="BZ145" s="415"/>
      <c r="CA145" s="415"/>
      <c r="CB145" s="415"/>
      <c r="CC145" s="415"/>
      <c r="CD145" s="695"/>
      <c r="CE145" s="415"/>
      <c r="CF145" s="415"/>
      <c r="CG145" s="415"/>
      <c r="CH145" s="415"/>
      <c r="CI145" s="415"/>
      <c r="CJ145" s="700"/>
      <c r="CK145" s="415"/>
      <c r="CL145" s="415"/>
      <c r="CM145" s="415"/>
      <c r="CN145" s="695"/>
      <c r="CO145" s="415"/>
      <c r="CP145" s="415"/>
      <c r="CQ145" s="415"/>
      <c r="CR145" s="415"/>
      <c r="CS145" s="415"/>
      <c r="CT145" s="415"/>
      <c r="CU145" s="415"/>
      <c r="CV145" s="415"/>
      <c r="CW145" s="415"/>
      <c r="CX145" s="415"/>
      <c r="CY145" s="415"/>
      <c r="CZ145" s="415"/>
      <c r="DA145" s="415"/>
      <c r="DB145" s="722"/>
    </row>
    <row r="146" spans="5:106" s="426" customFormat="1" ht="15" customHeight="1">
      <c r="E146" s="723"/>
      <c r="F146" s="705"/>
      <c r="G146" s="705"/>
      <c r="H146" s="705"/>
      <c r="I146" s="705"/>
      <c r="J146" s="705"/>
      <c r="K146" s="705"/>
      <c r="L146" s="703"/>
      <c r="M146" s="705"/>
      <c r="N146" s="705"/>
      <c r="O146" s="705"/>
      <c r="P146" s="705"/>
      <c r="Q146" s="705"/>
      <c r="R146" s="705"/>
      <c r="S146" s="705"/>
      <c r="T146" s="701"/>
      <c r="U146" s="705"/>
      <c r="V146" s="705"/>
      <c r="W146" s="705"/>
      <c r="X146" s="705"/>
      <c r="Y146" s="705"/>
      <c r="Z146" s="703"/>
      <c r="AA146" s="705"/>
      <c r="AB146" s="705"/>
      <c r="AC146" s="705"/>
      <c r="AD146" s="705"/>
      <c r="AE146" s="705"/>
      <c r="AF146" s="705"/>
      <c r="AG146" s="705"/>
      <c r="AH146" s="701"/>
      <c r="AI146" s="705"/>
      <c r="AJ146" s="705"/>
      <c r="AK146" s="705"/>
      <c r="AL146" s="705"/>
      <c r="AM146" s="705"/>
      <c r="AN146" s="703"/>
      <c r="AO146" s="705"/>
      <c r="AP146" s="705"/>
      <c r="AQ146" s="705"/>
      <c r="AR146" s="705"/>
      <c r="AS146" s="705"/>
      <c r="AT146" s="705"/>
      <c r="AU146" s="705"/>
      <c r="AV146" s="701"/>
      <c r="AW146" s="705"/>
      <c r="AX146" s="705"/>
      <c r="AY146" s="705"/>
      <c r="AZ146" s="705"/>
      <c r="BA146" s="705"/>
      <c r="BB146" s="703"/>
      <c r="BC146" s="705"/>
      <c r="BD146" s="705"/>
      <c r="BE146" s="705"/>
      <c r="BF146" s="705"/>
      <c r="BG146" s="705"/>
      <c r="BH146" s="705"/>
      <c r="BI146" s="703"/>
      <c r="BJ146" s="701"/>
      <c r="BK146" s="705"/>
      <c r="BL146" s="705"/>
      <c r="BM146" s="705"/>
      <c r="BN146" s="705"/>
      <c r="BO146" s="705"/>
      <c r="BP146" s="703"/>
      <c r="BQ146" s="705"/>
      <c r="BR146" s="705"/>
      <c r="BS146" s="705"/>
      <c r="BT146" s="705"/>
      <c r="BU146" s="705"/>
      <c r="BV146" s="705"/>
      <c r="BW146" s="703"/>
      <c r="BX146" s="701"/>
      <c r="BY146" s="705"/>
      <c r="BZ146" s="705"/>
      <c r="CA146" s="705"/>
      <c r="CB146" s="705"/>
      <c r="CC146" s="705"/>
      <c r="CD146" s="703"/>
      <c r="CE146" s="705"/>
      <c r="CF146" s="705"/>
      <c r="CG146" s="705"/>
      <c r="CH146" s="705"/>
      <c r="CI146" s="705"/>
      <c r="CJ146" s="701"/>
      <c r="CK146" s="705"/>
      <c r="CL146" s="705"/>
      <c r="CM146" s="705"/>
      <c r="CN146" s="703"/>
      <c r="CO146" s="705"/>
      <c r="CP146" s="705"/>
      <c r="CQ146" s="705"/>
      <c r="CR146" s="705"/>
      <c r="CS146" s="705"/>
      <c r="CT146" s="705"/>
      <c r="CU146" s="705"/>
      <c r="CV146" s="705"/>
      <c r="CW146" s="705"/>
      <c r="CX146" s="705"/>
      <c r="CY146" s="705"/>
      <c r="CZ146" s="705"/>
      <c r="DA146" s="705"/>
      <c r="DB146" s="724"/>
    </row>
    <row r="147" spans="5:106" s="426" customFormat="1" ht="15" customHeight="1">
      <c r="E147" s="694"/>
      <c r="F147" s="415"/>
      <c r="G147" s="415"/>
      <c r="H147" s="415"/>
      <c r="I147" s="415"/>
      <c r="J147" s="415"/>
      <c r="K147" s="415"/>
      <c r="L147" s="695"/>
      <c r="M147" s="415"/>
      <c r="N147" s="415"/>
      <c r="O147" s="415"/>
      <c r="P147" s="415"/>
      <c r="Q147" s="415"/>
      <c r="R147" s="415"/>
      <c r="S147" s="415"/>
      <c r="T147" s="700"/>
      <c r="U147" s="415"/>
      <c r="V147" s="415"/>
      <c r="W147" s="415"/>
      <c r="X147" s="415"/>
      <c r="Y147" s="415"/>
      <c r="Z147" s="695"/>
      <c r="AA147" s="415"/>
      <c r="AB147" s="415"/>
      <c r="AC147" s="415"/>
      <c r="AD147" s="415"/>
      <c r="AE147" s="415"/>
      <c r="AF147" s="415"/>
      <c r="AG147" s="415"/>
      <c r="AH147" s="700"/>
      <c r="AI147" s="415"/>
      <c r="AJ147" s="415"/>
      <c r="AK147" s="415"/>
      <c r="AL147" s="415"/>
      <c r="AM147" s="415"/>
      <c r="AN147" s="695"/>
      <c r="AO147" s="415"/>
      <c r="AP147" s="415"/>
      <c r="AQ147" s="415"/>
      <c r="AR147" s="415"/>
      <c r="AS147" s="415"/>
      <c r="AT147" s="415"/>
      <c r="AU147" s="415"/>
      <c r="AV147" s="700"/>
      <c r="AW147" s="415"/>
      <c r="AX147" s="415"/>
      <c r="AY147" s="415"/>
      <c r="AZ147" s="415"/>
      <c r="BA147" s="415"/>
      <c r="BB147" s="695"/>
      <c r="BC147" s="415"/>
      <c r="BD147" s="415"/>
      <c r="BE147" s="415"/>
      <c r="BF147" s="415"/>
      <c r="BG147" s="415"/>
      <c r="BH147" s="415"/>
      <c r="BI147" s="695"/>
      <c r="BJ147" s="700"/>
      <c r="BK147" s="415"/>
      <c r="BL147" s="415"/>
      <c r="BM147" s="415"/>
      <c r="BN147" s="415"/>
      <c r="BO147" s="415"/>
      <c r="BP147" s="695"/>
      <c r="BQ147" s="415"/>
      <c r="BR147" s="415"/>
      <c r="BS147" s="415"/>
      <c r="BT147" s="415"/>
      <c r="BU147" s="415"/>
      <c r="BV147" s="415"/>
      <c r="BW147" s="695"/>
      <c r="BX147" s="700"/>
      <c r="BY147" s="415"/>
      <c r="BZ147" s="415"/>
      <c r="CA147" s="415"/>
      <c r="CB147" s="415"/>
      <c r="CC147" s="415"/>
      <c r="CD147" s="695"/>
      <c r="CE147" s="415"/>
      <c r="CF147" s="415"/>
      <c r="CG147" s="415"/>
      <c r="CH147" s="415"/>
      <c r="CI147" s="415"/>
      <c r="CJ147" s="700"/>
      <c r="CK147" s="415"/>
      <c r="CL147" s="415"/>
      <c r="CM147" s="415"/>
      <c r="CN147" s="695"/>
      <c r="CO147" s="415"/>
      <c r="CP147" s="415"/>
      <c r="CQ147" s="415"/>
      <c r="CR147" s="415"/>
      <c r="CS147" s="415"/>
      <c r="CT147" s="415"/>
      <c r="CU147" s="415"/>
      <c r="CV147" s="415"/>
      <c r="CW147" s="415"/>
      <c r="CX147" s="415"/>
      <c r="CY147" s="415"/>
      <c r="CZ147" s="415"/>
      <c r="DA147" s="415"/>
      <c r="DB147" s="722"/>
    </row>
    <row r="148" spans="5:106" s="426" customFormat="1" ht="15" customHeight="1">
      <c r="E148" s="725"/>
      <c r="F148" s="710"/>
      <c r="G148" s="710"/>
      <c r="H148" s="710"/>
      <c r="I148" s="710"/>
      <c r="J148" s="710"/>
      <c r="K148" s="710"/>
      <c r="L148" s="704"/>
      <c r="M148" s="710"/>
      <c r="N148" s="710"/>
      <c r="O148" s="710"/>
      <c r="P148" s="710"/>
      <c r="Q148" s="710"/>
      <c r="R148" s="710"/>
      <c r="S148" s="710"/>
      <c r="T148" s="702"/>
      <c r="U148" s="710"/>
      <c r="V148" s="710"/>
      <c r="W148" s="710"/>
      <c r="X148" s="710"/>
      <c r="Y148" s="710"/>
      <c r="Z148" s="704"/>
      <c r="AA148" s="710"/>
      <c r="AB148" s="710"/>
      <c r="AC148" s="710"/>
      <c r="AD148" s="710"/>
      <c r="AE148" s="710"/>
      <c r="AF148" s="710"/>
      <c r="AG148" s="710"/>
      <c r="AH148" s="702"/>
      <c r="AI148" s="710"/>
      <c r="AJ148" s="710"/>
      <c r="AK148" s="710"/>
      <c r="AL148" s="710"/>
      <c r="AM148" s="710"/>
      <c r="AN148" s="704"/>
      <c r="AO148" s="710"/>
      <c r="AP148" s="710"/>
      <c r="AQ148" s="710"/>
      <c r="AR148" s="710"/>
      <c r="AS148" s="710"/>
      <c r="AT148" s="710"/>
      <c r="AU148" s="710"/>
      <c r="AV148" s="702"/>
      <c r="AW148" s="710"/>
      <c r="AX148" s="710"/>
      <c r="AY148" s="710"/>
      <c r="AZ148" s="710"/>
      <c r="BA148" s="710"/>
      <c r="BB148" s="704"/>
      <c r="BC148" s="710"/>
      <c r="BD148" s="710"/>
      <c r="BE148" s="710"/>
      <c r="BF148" s="710"/>
      <c r="BG148" s="710"/>
      <c r="BH148" s="710"/>
      <c r="BI148" s="704"/>
      <c r="BJ148" s="702"/>
      <c r="BK148" s="710"/>
      <c r="BL148" s="710"/>
      <c r="BM148" s="710"/>
      <c r="BN148" s="710"/>
      <c r="BO148" s="710"/>
      <c r="BP148" s="704"/>
      <c r="BQ148" s="710"/>
      <c r="BR148" s="710"/>
      <c r="BS148" s="710"/>
      <c r="BT148" s="710"/>
      <c r="BU148" s="710"/>
      <c r="BV148" s="710"/>
      <c r="BW148" s="704"/>
      <c r="BX148" s="702"/>
      <c r="BY148" s="710"/>
      <c r="BZ148" s="710"/>
      <c r="CA148" s="710"/>
      <c r="CB148" s="710"/>
      <c r="CC148" s="710"/>
      <c r="CD148" s="704"/>
      <c r="CE148" s="710"/>
      <c r="CF148" s="710"/>
      <c r="CG148" s="710"/>
      <c r="CH148" s="710"/>
      <c r="CI148" s="710"/>
      <c r="CJ148" s="702"/>
      <c r="CK148" s="710"/>
      <c r="CL148" s="710"/>
      <c r="CM148" s="710"/>
      <c r="CN148" s="704"/>
      <c r="CO148" s="710"/>
      <c r="CP148" s="710"/>
      <c r="CQ148" s="710"/>
      <c r="CR148" s="710"/>
      <c r="CS148" s="710"/>
      <c r="CT148" s="710"/>
      <c r="CU148" s="710"/>
      <c r="CV148" s="710"/>
      <c r="CW148" s="710"/>
      <c r="CX148" s="710"/>
      <c r="CY148" s="710"/>
      <c r="CZ148" s="710"/>
      <c r="DA148" s="710"/>
      <c r="DB148" s="726"/>
    </row>
    <row r="149" spans="5:106" s="426" customFormat="1" ht="15" customHeight="1">
      <c r="E149" s="694"/>
      <c r="F149" s="415"/>
      <c r="G149" s="415"/>
      <c r="H149" s="415"/>
      <c r="I149" s="415"/>
      <c r="J149" s="415"/>
      <c r="K149" s="415"/>
      <c r="L149" s="695"/>
      <c r="M149" s="415"/>
      <c r="N149" s="415"/>
      <c r="O149" s="415"/>
      <c r="P149" s="415"/>
      <c r="Q149" s="415"/>
      <c r="R149" s="415"/>
      <c r="S149" s="415"/>
      <c r="T149" s="700"/>
      <c r="U149" s="415"/>
      <c r="V149" s="415"/>
      <c r="W149" s="415"/>
      <c r="X149" s="415"/>
      <c r="Y149" s="415"/>
      <c r="Z149" s="695"/>
      <c r="AA149" s="415"/>
      <c r="AB149" s="415"/>
      <c r="AC149" s="415"/>
      <c r="AD149" s="415"/>
      <c r="AE149" s="415"/>
      <c r="AF149" s="415"/>
      <c r="AG149" s="415"/>
      <c r="AH149" s="700"/>
      <c r="AI149" s="415"/>
      <c r="AJ149" s="415"/>
      <c r="AK149" s="415"/>
      <c r="AL149" s="415"/>
      <c r="AM149" s="415"/>
      <c r="AN149" s="695"/>
      <c r="AO149" s="415"/>
      <c r="AP149" s="415"/>
      <c r="AQ149" s="415"/>
      <c r="AR149" s="415"/>
      <c r="AS149" s="415"/>
      <c r="AT149" s="415"/>
      <c r="AU149" s="415"/>
      <c r="AV149" s="700"/>
      <c r="AW149" s="415"/>
      <c r="AX149" s="415"/>
      <c r="AY149" s="415"/>
      <c r="AZ149" s="415"/>
      <c r="BA149" s="415"/>
      <c r="BB149" s="695"/>
      <c r="BC149" s="415"/>
      <c r="BD149" s="415"/>
      <c r="BE149" s="415"/>
      <c r="BF149" s="415"/>
      <c r="BG149" s="415"/>
      <c r="BH149" s="415"/>
      <c r="BI149" s="695"/>
      <c r="BJ149" s="700"/>
      <c r="BK149" s="415"/>
      <c r="BL149" s="415"/>
      <c r="BM149" s="415"/>
      <c r="BN149" s="415"/>
      <c r="BO149" s="415"/>
      <c r="BP149" s="695"/>
      <c r="BQ149" s="415"/>
      <c r="BR149" s="415"/>
      <c r="BS149" s="415"/>
      <c r="BT149" s="415"/>
      <c r="BU149" s="415"/>
      <c r="BV149" s="415"/>
      <c r="BW149" s="695"/>
      <c r="BX149" s="700"/>
      <c r="BY149" s="415"/>
      <c r="BZ149" s="415"/>
      <c r="CA149" s="415"/>
      <c r="CB149" s="415"/>
      <c r="CC149" s="415"/>
      <c r="CD149" s="695"/>
      <c r="CE149" s="415"/>
      <c r="CF149" s="415"/>
      <c r="CG149" s="415"/>
      <c r="CH149" s="415"/>
      <c r="CI149" s="415"/>
      <c r="CJ149" s="700"/>
      <c r="CK149" s="415"/>
      <c r="CL149" s="415"/>
      <c r="CM149" s="415"/>
      <c r="CN149" s="695"/>
      <c r="CO149" s="415"/>
      <c r="CP149" s="415"/>
      <c r="CQ149" s="415"/>
      <c r="CR149" s="415"/>
      <c r="CS149" s="415"/>
      <c r="CT149" s="415"/>
      <c r="CU149" s="415"/>
      <c r="CV149" s="415"/>
      <c r="CW149" s="415"/>
      <c r="CX149" s="415"/>
      <c r="CY149" s="415"/>
      <c r="CZ149" s="415"/>
      <c r="DA149" s="415"/>
      <c r="DB149" s="722"/>
    </row>
    <row r="150" spans="5:106" s="426" customFormat="1" ht="15" customHeight="1">
      <c r="E150" s="694"/>
      <c r="F150" s="415"/>
      <c r="G150" s="415"/>
      <c r="H150" s="415"/>
      <c r="I150" s="415"/>
      <c r="J150" s="415"/>
      <c r="K150" s="415"/>
      <c r="L150" s="695"/>
      <c r="M150" s="415"/>
      <c r="N150" s="415"/>
      <c r="O150" s="415"/>
      <c r="P150" s="415"/>
      <c r="Q150" s="415"/>
      <c r="R150" s="415"/>
      <c r="S150" s="415"/>
      <c r="T150" s="700"/>
      <c r="U150" s="415"/>
      <c r="V150" s="415"/>
      <c r="W150" s="415"/>
      <c r="X150" s="415"/>
      <c r="Y150" s="415"/>
      <c r="Z150" s="695"/>
      <c r="AA150" s="415"/>
      <c r="AB150" s="415"/>
      <c r="AC150" s="415"/>
      <c r="AD150" s="415"/>
      <c r="AE150" s="415"/>
      <c r="AF150" s="415"/>
      <c r="AG150" s="415"/>
      <c r="AH150" s="700"/>
      <c r="AI150" s="415"/>
      <c r="AJ150" s="415"/>
      <c r="AK150" s="415"/>
      <c r="AL150" s="415"/>
      <c r="AM150" s="415"/>
      <c r="AN150" s="695"/>
      <c r="AO150" s="415"/>
      <c r="AP150" s="415"/>
      <c r="AQ150" s="415"/>
      <c r="AR150" s="415"/>
      <c r="AS150" s="415"/>
      <c r="AT150" s="415"/>
      <c r="AU150" s="415"/>
      <c r="AV150" s="700"/>
      <c r="AW150" s="415"/>
      <c r="AX150" s="415"/>
      <c r="AY150" s="415"/>
      <c r="AZ150" s="415"/>
      <c r="BA150" s="415"/>
      <c r="BB150" s="695"/>
      <c r="BC150" s="415"/>
      <c r="BD150" s="415"/>
      <c r="BE150" s="415"/>
      <c r="BF150" s="415"/>
      <c r="BG150" s="415"/>
      <c r="BH150" s="415"/>
      <c r="BI150" s="695"/>
      <c r="BJ150" s="700"/>
      <c r="BK150" s="415"/>
      <c r="BL150" s="415"/>
      <c r="BM150" s="415"/>
      <c r="BN150" s="415"/>
      <c r="BO150" s="415"/>
      <c r="BP150" s="695"/>
      <c r="BQ150" s="415"/>
      <c r="BR150" s="415"/>
      <c r="BS150" s="415"/>
      <c r="BT150" s="415"/>
      <c r="BU150" s="415"/>
      <c r="BV150" s="415"/>
      <c r="BW150" s="695"/>
      <c r="BX150" s="700"/>
      <c r="BY150" s="415"/>
      <c r="BZ150" s="415"/>
      <c r="CA150" s="415"/>
      <c r="CB150" s="415"/>
      <c r="CC150" s="415"/>
      <c r="CD150" s="695"/>
      <c r="CE150" s="415"/>
      <c r="CF150" s="415"/>
      <c r="CG150" s="415"/>
      <c r="CH150" s="415"/>
      <c r="CI150" s="415"/>
      <c r="CJ150" s="700"/>
      <c r="CK150" s="415"/>
      <c r="CL150" s="415"/>
      <c r="CM150" s="415"/>
      <c r="CN150" s="695"/>
      <c r="CO150" s="415"/>
      <c r="CP150" s="415"/>
      <c r="CQ150" s="415"/>
      <c r="CR150" s="415"/>
      <c r="CS150" s="415"/>
      <c r="CT150" s="415"/>
      <c r="CU150" s="415"/>
      <c r="CV150" s="415"/>
      <c r="CW150" s="415"/>
      <c r="CX150" s="415"/>
      <c r="CY150" s="415"/>
      <c r="CZ150" s="415"/>
      <c r="DA150" s="415"/>
      <c r="DB150" s="722"/>
    </row>
    <row r="151" spans="5:106" s="426" customFormat="1" ht="15" customHeight="1">
      <c r="E151" s="694"/>
      <c r="F151" s="415"/>
      <c r="G151" s="415"/>
      <c r="H151" s="415"/>
      <c r="I151" s="415"/>
      <c r="J151" s="415"/>
      <c r="K151" s="415"/>
      <c r="L151" s="695"/>
      <c r="M151" s="415"/>
      <c r="N151" s="415"/>
      <c r="O151" s="415"/>
      <c r="P151" s="415"/>
      <c r="Q151" s="415"/>
      <c r="R151" s="415"/>
      <c r="S151" s="415"/>
      <c r="T151" s="700"/>
      <c r="U151" s="415"/>
      <c r="V151" s="415"/>
      <c r="W151" s="415"/>
      <c r="X151" s="415"/>
      <c r="Y151" s="415"/>
      <c r="Z151" s="695"/>
      <c r="AA151" s="415"/>
      <c r="AB151" s="415"/>
      <c r="AC151" s="415"/>
      <c r="AD151" s="415"/>
      <c r="AE151" s="415"/>
      <c r="AF151" s="415"/>
      <c r="AG151" s="415"/>
      <c r="AH151" s="700"/>
      <c r="AI151" s="415"/>
      <c r="AJ151" s="415"/>
      <c r="AK151" s="415"/>
      <c r="AL151" s="415"/>
      <c r="AM151" s="415"/>
      <c r="AN151" s="695"/>
      <c r="AO151" s="415"/>
      <c r="AP151" s="415"/>
      <c r="AQ151" s="415"/>
      <c r="AR151" s="415"/>
      <c r="AS151" s="415"/>
      <c r="AT151" s="415"/>
      <c r="AU151" s="415"/>
      <c r="AV151" s="700"/>
      <c r="AW151" s="415"/>
      <c r="AX151" s="415"/>
      <c r="AY151" s="415"/>
      <c r="AZ151" s="415"/>
      <c r="BA151" s="415"/>
      <c r="BB151" s="695"/>
      <c r="BC151" s="415"/>
      <c r="BD151" s="415"/>
      <c r="BE151" s="415"/>
      <c r="BF151" s="415"/>
      <c r="BG151" s="415"/>
      <c r="BH151" s="415"/>
      <c r="BI151" s="695"/>
      <c r="BJ151" s="700"/>
      <c r="BK151" s="415"/>
      <c r="BL151" s="415"/>
      <c r="BM151" s="415"/>
      <c r="BN151" s="415"/>
      <c r="BO151" s="415"/>
      <c r="BP151" s="695"/>
      <c r="BQ151" s="415"/>
      <c r="BR151" s="415"/>
      <c r="BS151" s="415"/>
      <c r="BT151" s="415"/>
      <c r="BU151" s="415"/>
      <c r="BV151" s="415"/>
      <c r="BW151" s="695"/>
      <c r="BX151" s="700"/>
      <c r="BY151" s="415"/>
      <c r="BZ151" s="415"/>
      <c r="CA151" s="415"/>
      <c r="CB151" s="415"/>
      <c r="CC151" s="415"/>
      <c r="CD151" s="695"/>
      <c r="CE151" s="415"/>
      <c r="CF151" s="415"/>
      <c r="CG151" s="415"/>
      <c r="CH151" s="415"/>
      <c r="CI151" s="415"/>
      <c r="CJ151" s="700"/>
      <c r="CK151" s="415"/>
      <c r="CL151" s="415"/>
      <c r="CM151" s="415"/>
      <c r="CN151" s="695"/>
      <c r="CO151" s="415"/>
      <c r="CP151" s="415"/>
      <c r="CQ151" s="415"/>
      <c r="CR151" s="415"/>
      <c r="CS151" s="415"/>
      <c r="CT151" s="415"/>
      <c r="CU151" s="415"/>
      <c r="CV151" s="415"/>
      <c r="CW151" s="415"/>
      <c r="CX151" s="415"/>
      <c r="CY151" s="415"/>
      <c r="CZ151" s="415"/>
      <c r="DA151" s="415"/>
      <c r="DB151" s="722"/>
    </row>
    <row r="152" spans="5:106" s="426" customFormat="1" ht="15" customHeight="1">
      <c r="E152" s="723"/>
      <c r="F152" s="705"/>
      <c r="G152" s="705"/>
      <c r="H152" s="705"/>
      <c r="I152" s="705"/>
      <c r="J152" s="705"/>
      <c r="K152" s="705"/>
      <c r="L152" s="703"/>
      <c r="M152" s="705"/>
      <c r="N152" s="705"/>
      <c r="O152" s="705"/>
      <c r="P152" s="705"/>
      <c r="Q152" s="705"/>
      <c r="R152" s="705"/>
      <c r="S152" s="705"/>
      <c r="T152" s="701"/>
      <c r="U152" s="705"/>
      <c r="V152" s="705"/>
      <c r="W152" s="705"/>
      <c r="X152" s="705"/>
      <c r="Y152" s="705"/>
      <c r="Z152" s="703"/>
      <c r="AA152" s="705"/>
      <c r="AB152" s="705"/>
      <c r="AC152" s="705"/>
      <c r="AD152" s="705"/>
      <c r="AE152" s="705"/>
      <c r="AF152" s="705"/>
      <c r="AG152" s="705"/>
      <c r="AH152" s="701"/>
      <c r="AI152" s="705"/>
      <c r="AJ152" s="705"/>
      <c r="AK152" s="705"/>
      <c r="AL152" s="705"/>
      <c r="AM152" s="705"/>
      <c r="AN152" s="703"/>
      <c r="AO152" s="705"/>
      <c r="AP152" s="705"/>
      <c r="AQ152" s="705"/>
      <c r="AR152" s="705"/>
      <c r="AS152" s="705"/>
      <c r="AT152" s="705"/>
      <c r="AU152" s="705"/>
      <c r="AV152" s="701"/>
      <c r="AW152" s="705"/>
      <c r="AX152" s="705"/>
      <c r="AY152" s="705"/>
      <c r="AZ152" s="705"/>
      <c r="BA152" s="705"/>
      <c r="BB152" s="703"/>
      <c r="BC152" s="705"/>
      <c r="BD152" s="705"/>
      <c r="BE152" s="705"/>
      <c r="BF152" s="705"/>
      <c r="BG152" s="705"/>
      <c r="BH152" s="705"/>
      <c r="BI152" s="703"/>
      <c r="BJ152" s="701"/>
      <c r="BK152" s="705"/>
      <c r="BL152" s="705"/>
      <c r="BM152" s="705"/>
      <c r="BN152" s="705"/>
      <c r="BO152" s="705"/>
      <c r="BP152" s="703"/>
      <c r="BQ152" s="705"/>
      <c r="BR152" s="705"/>
      <c r="BS152" s="705"/>
      <c r="BT152" s="705"/>
      <c r="BU152" s="705"/>
      <c r="BV152" s="705"/>
      <c r="BW152" s="703"/>
      <c r="BX152" s="701"/>
      <c r="BY152" s="705"/>
      <c r="BZ152" s="705"/>
      <c r="CA152" s="705"/>
      <c r="CB152" s="705"/>
      <c r="CC152" s="705"/>
      <c r="CD152" s="703"/>
      <c r="CE152" s="705"/>
      <c r="CF152" s="705"/>
      <c r="CG152" s="705"/>
      <c r="CH152" s="705"/>
      <c r="CI152" s="705"/>
      <c r="CJ152" s="701"/>
      <c r="CK152" s="705"/>
      <c r="CL152" s="705"/>
      <c r="CM152" s="705"/>
      <c r="CN152" s="703"/>
      <c r="CO152" s="705"/>
      <c r="CP152" s="705"/>
      <c r="CQ152" s="705"/>
      <c r="CR152" s="705"/>
      <c r="CS152" s="705"/>
      <c r="CT152" s="705"/>
      <c r="CU152" s="705"/>
      <c r="CV152" s="705"/>
      <c r="CW152" s="705"/>
      <c r="CX152" s="705"/>
      <c r="CY152" s="705"/>
      <c r="CZ152" s="705"/>
      <c r="DA152" s="705"/>
      <c r="DB152" s="724"/>
    </row>
    <row r="153" spans="5:106" s="426" customFormat="1" ht="15" customHeight="1">
      <c r="E153" s="694"/>
      <c r="F153" s="415"/>
      <c r="G153" s="415"/>
      <c r="H153" s="415"/>
      <c r="I153" s="415"/>
      <c r="J153" s="415"/>
      <c r="K153" s="415"/>
      <c r="L153" s="695"/>
      <c r="M153" s="415"/>
      <c r="N153" s="415"/>
      <c r="O153" s="415"/>
      <c r="P153" s="415"/>
      <c r="Q153" s="415"/>
      <c r="R153" s="415"/>
      <c r="S153" s="415"/>
      <c r="T153" s="700"/>
      <c r="U153" s="415"/>
      <c r="V153" s="415"/>
      <c r="W153" s="415"/>
      <c r="X153" s="415"/>
      <c r="Y153" s="415"/>
      <c r="Z153" s="695"/>
      <c r="AA153" s="415"/>
      <c r="AB153" s="415"/>
      <c r="AC153" s="415"/>
      <c r="AD153" s="415"/>
      <c r="AE153" s="415"/>
      <c r="AF153" s="415"/>
      <c r="AG153" s="415"/>
      <c r="AH153" s="700"/>
      <c r="AI153" s="415"/>
      <c r="AJ153" s="415"/>
      <c r="AK153" s="415"/>
      <c r="AL153" s="415"/>
      <c r="AM153" s="415"/>
      <c r="AN153" s="695"/>
      <c r="AO153" s="415"/>
      <c r="AP153" s="415"/>
      <c r="AQ153" s="415"/>
      <c r="AR153" s="415"/>
      <c r="AS153" s="415"/>
      <c r="AT153" s="415"/>
      <c r="AU153" s="415"/>
      <c r="AV153" s="700"/>
      <c r="AW153" s="415"/>
      <c r="AX153" s="415"/>
      <c r="AY153" s="415"/>
      <c r="AZ153" s="415"/>
      <c r="BA153" s="415"/>
      <c r="BB153" s="695"/>
      <c r="BC153" s="415"/>
      <c r="BD153" s="415"/>
      <c r="BE153" s="415"/>
      <c r="BF153" s="415"/>
      <c r="BG153" s="415"/>
      <c r="BH153" s="415"/>
      <c r="BI153" s="695"/>
      <c r="BJ153" s="700"/>
      <c r="BK153" s="415"/>
      <c r="BL153" s="415"/>
      <c r="BM153" s="415"/>
      <c r="BN153" s="415"/>
      <c r="BO153" s="415"/>
      <c r="BP153" s="695"/>
      <c r="BQ153" s="415"/>
      <c r="BR153" s="415"/>
      <c r="BS153" s="415"/>
      <c r="BT153" s="415"/>
      <c r="BU153" s="415"/>
      <c r="BV153" s="415"/>
      <c r="BW153" s="695"/>
      <c r="BX153" s="700"/>
      <c r="BY153" s="415"/>
      <c r="BZ153" s="415"/>
      <c r="CA153" s="415"/>
      <c r="CB153" s="415"/>
      <c r="CC153" s="415"/>
      <c r="CD153" s="695"/>
      <c r="CE153" s="415"/>
      <c r="CF153" s="415"/>
      <c r="CG153" s="415"/>
      <c r="CH153" s="415"/>
      <c r="CI153" s="415"/>
      <c r="CJ153" s="700"/>
      <c r="CK153" s="415"/>
      <c r="CL153" s="415"/>
      <c r="CM153" s="415"/>
      <c r="CN153" s="695"/>
      <c r="CO153" s="415"/>
      <c r="CP153" s="415"/>
      <c r="CQ153" s="415"/>
      <c r="CR153" s="415"/>
      <c r="CS153" s="415"/>
      <c r="CT153" s="415"/>
      <c r="CU153" s="415"/>
      <c r="CV153" s="415"/>
      <c r="CW153" s="415"/>
      <c r="CX153" s="415"/>
      <c r="CY153" s="415"/>
      <c r="CZ153" s="415"/>
      <c r="DA153" s="415"/>
      <c r="DB153" s="722"/>
    </row>
    <row r="154" spans="5:106" s="426" customFormat="1" ht="15" customHeight="1">
      <c r="E154" s="694"/>
      <c r="F154" s="415"/>
      <c r="G154" s="415"/>
      <c r="H154" s="415"/>
      <c r="I154" s="415"/>
      <c r="J154" s="415"/>
      <c r="K154" s="415"/>
      <c r="L154" s="695"/>
      <c r="M154" s="415"/>
      <c r="N154" s="415"/>
      <c r="O154" s="415"/>
      <c r="P154" s="415"/>
      <c r="Q154" s="415"/>
      <c r="R154" s="415"/>
      <c r="S154" s="415"/>
      <c r="T154" s="700"/>
      <c r="U154" s="415"/>
      <c r="V154" s="415"/>
      <c r="W154" s="415"/>
      <c r="X154" s="415"/>
      <c r="Y154" s="415"/>
      <c r="Z154" s="695"/>
      <c r="AA154" s="415"/>
      <c r="AB154" s="415"/>
      <c r="AC154" s="415"/>
      <c r="AD154" s="415"/>
      <c r="AE154" s="415"/>
      <c r="AF154" s="415"/>
      <c r="AG154" s="415"/>
      <c r="AH154" s="700"/>
      <c r="AI154" s="415"/>
      <c r="AJ154" s="415"/>
      <c r="AK154" s="415"/>
      <c r="AL154" s="415"/>
      <c r="AM154" s="415"/>
      <c r="AN154" s="695"/>
      <c r="AO154" s="415"/>
      <c r="AP154" s="415"/>
      <c r="AQ154" s="415"/>
      <c r="AR154" s="415"/>
      <c r="AS154" s="415"/>
      <c r="AT154" s="415"/>
      <c r="AU154" s="415"/>
      <c r="AV154" s="700"/>
      <c r="AW154" s="415"/>
      <c r="AX154" s="415"/>
      <c r="AY154" s="415"/>
      <c r="AZ154" s="415"/>
      <c r="BA154" s="415"/>
      <c r="BB154" s="695"/>
      <c r="BC154" s="415"/>
      <c r="BD154" s="415"/>
      <c r="BE154" s="415"/>
      <c r="BF154" s="415"/>
      <c r="BG154" s="415"/>
      <c r="BH154" s="415"/>
      <c r="BI154" s="695"/>
      <c r="BJ154" s="700"/>
      <c r="BK154" s="415"/>
      <c r="BL154" s="415"/>
      <c r="BM154" s="415"/>
      <c r="BN154" s="415"/>
      <c r="BO154" s="415"/>
      <c r="BP154" s="695"/>
      <c r="BQ154" s="415"/>
      <c r="BR154" s="415"/>
      <c r="BS154" s="415"/>
      <c r="BT154" s="415"/>
      <c r="BU154" s="415"/>
      <c r="BV154" s="415"/>
      <c r="BW154" s="695"/>
      <c r="BX154" s="706"/>
      <c r="BY154" s="913"/>
      <c r="BZ154" s="913"/>
      <c r="CA154" s="913"/>
      <c r="CB154" s="913"/>
      <c r="CC154" s="913"/>
      <c r="CD154" s="698"/>
      <c r="CE154" s="415"/>
      <c r="CF154" s="415"/>
      <c r="CG154" s="415"/>
      <c r="CH154" s="415"/>
      <c r="CI154" s="415"/>
      <c r="CJ154" s="700"/>
      <c r="CK154" s="415"/>
      <c r="CL154" s="415"/>
      <c r="CM154" s="415"/>
      <c r="CN154" s="695"/>
      <c r="CO154" s="415"/>
      <c r="CP154" s="415"/>
      <c r="CQ154" s="415"/>
      <c r="CR154" s="415"/>
      <c r="CS154" s="415"/>
      <c r="CT154" s="415"/>
      <c r="CU154" s="415"/>
      <c r="CV154" s="415"/>
      <c r="CW154" s="415"/>
      <c r="CX154" s="415"/>
      <c r="CY154" s="415"/>
      <c r="CZ154" s="415"/>
      <c r="DA154" s="415"/>
      <c r="DB154" s="722"/>
    </row>
    <row r="155" spans="5:106" s="426" customFormat="1" ht="15" customHeight="1">
      <c r="E155" s="727"/>
      <c r="F155" s="3126"/>
      <c r="G155" s="3126"/>
      <c r="H155" s="3126"/>
      <c r="I155" s="3126"/>
      <c r="J155" s="3126"/>
      <c r="K155" s="3126"/>
      <c r="L155" s="728"/>
      <c r="M155" s="729"/>
      <c r="N155" s="3126"/>
      <c r="O155" s="3126"/>
      <c r="P155" s="3126"/>
      <c r="Q155" s="3126"/>
      <c r="R155" s="3126"/>
      <c r="S155" s="729"/>
      <c r="T155" s="730"/>
      <c r="U155" s="3126"/>
      <c r="V155" s="3126"/>
      <c r="W155" s="3126"/>
      <c r="X155" s="3126"/>
      <c r="Y155" s="3126"/>
      <c r="Z155" s="728"/>
      <c r="AA155" s="729"/>
      <c r="AB155" s="3126"/>
      <c r="AC155" s="3126"/>
      <c r="AD155" s="3126"/>
      <c r="AE155" s="3126"/>
      <c r="AF155" s="3126"/>
      <c r="AG155" s="729"/>
      <c r="AH155" s="730"/>
      <c r="AI155" s="3126"/>
      <c r="AJ155" s="3126"/>
      <c r="AK155" s="3126"/>
      <c r="AL155" s="3126"/>
      <c r="AM155" s="3126"/>
      <c r="AN155" s="728"/>
      <c r="AO155" s="729"/>
      <c r="AP155" s="3126"/>
      <c r="AQ155" s="3126"/>
      <c r="AR155" s="3126"/>
      <c r="AS155" s="3126"/>
      <c r="AT155" s="3126"/>
      <c r="AU155" s="729"/>
      <c r="AV155" s="730"/>
      <c r="AW155" s="3126"/>
      <c r="AX155" s="3126"/>
      <c r="AY155" s="3126"/>
      <c r="AZ155" s="3126"/>
      <c r="BA155" s="3126"/>
      <c r="BB155" s="728"/>
      <c r="BC155" s="729"/>
      <c r="BD155" s="3126"/>
      <c r="BE155" s="3126"/>
      <c r="BF155" s="3126"/>
      <c r="BG155" s="3126"/>
      <c r="BH155" s="3126"/>
      <c r="BI155" s="728"/>
      <c r="BJ155" s="730"/>
      <c r="BK155" s="3126"/>
      <c r="BL155" s="3126"/>
      <c r="BM155" s="3126"/>
      <c r="BN155" s="3126"/>
      <c r="BO155" s="3126"/>
      <c r="BP155" s="728"/>
      <c r="BQ155" s="729"/>
      <c r="BR155" s="3126"/>
      <c r="BS155" s="3126"/>
      <c r="BT155" s="3126"/>
      <c r="BU155" s="3126"/>
      <c r="BV155" s="3126"/>
      <c r="BW155" s="728"/>
      <c r="BX155" s="729"/>
      <c r="BY155" s="3126"/>
      <c r="BZ155" s="3126"/>
      <c r="CA155" s="3126"/>
      <c r="CB155" s="3126"/>
      <c r="CC155" s="3126"/>
      <c r="CD155" s="728"/>
      <c r="CE155" s="729"/>
      <c r="CF155" s="3126"/>
      <c r="CG155" s="3126"/>
      <c r="CH155" s="3126"/>
      <c r="CI155" s="729"/>
      <c r="CJ155" s="730"/>
      <c r="CK155" s="3126"/>
      <c r="CL155" s="3126"/>
      <c r="CM155" s="3126"/>
      <c r="CN155" s="728"/>
      <c r="CO155" s="729"/>
      <c r="CP155" s="3126"/>
      <c r="CQ155" s="3126"/>
      <c r="CR155" s="3126"/>
      <c r="CS155" s="3126"/>
      <c r="CT155" s="3126"/>
      <c r="CU155" s="3126"/>
      <c r="CV155" s="3126"/>
      <c r="CW155" s="3126"/>
      <c r="CX155" s="3126"/>
      <c r="CY155" s="3126"/>
      <c r="CZ155" s="3126"/>
      <c r="DA155" s="3126"/>
      <c r="DB155" s="731"/>
    </row>
    <row r="156" spans="5:106" ht="21" customHeight="1">
      <c r="CL156" s="415"/>
      <c r="CM156" s="415"/>
      <c r="CN156" s="415"/>
      <c r="CO156" s="415"/>
      <c r="CP156" s="415"/>
      <c r="CQ156" s="415"/>
      <c r="CR156" s="415"/>
      <c r="CS156" s="415"/>
      <c r="CT156" s="415"/>
      <c r="CU156" s="415"/>
      <c r="CV156" s="415"/>
      <c r="CW156" s="415"/>
    </row>
    <row r="157" spans="5:106" ht="21" customHeight="1"/>
    <row r="158" spans="5:106" ht="21" customHeight="1"/>
    <row r="159" spans="5:106" ht="21" customHeight="1"/>
    <row r="160" spans="5:106" s="404" customFormat="1" ht="21" customHeight="1">
      <c r="E160" s="404" t="s">
        <v>727</v>
      </c>
      <c r="F160" s="720"/>
      <c r="G160" s="720"/>
    </row>
    <row r="161" spans="5:106" s="404" customFormat="1" ht="21" customHeight="1">
      <c r="E161" s="404" t="s">
        <v>960</v>
      </c>
    </row>
    <row r="162" spans="5:106" s="404" customFormat="1" ht="21" customHeight="1">
      <c r="E162" s="709" t="s">
        <v>751</v>
      </c>
      <c r="F162" s="720"/>
      <c r="G162" s="720"/>
      <c r="DB162" s="414" t="s">
        <v>953</v>
      </c>
    </row>
    <row r="163" spans="5:106" s="404" customFormat="1" ht="15" customHeight="1">
      <c r="E163" s="2537" t="s">
        <v>698</v>
      </c>
      <c r="F163" s="2538"/>
      <c r="G163" s="2538"/>
      <c r="H163" s="2538"/>
      <c r="I163" s="2538"/>
      <c r="J163" s="2538"/>
      <c r="K163" s="2538"/>
      <c r="L163" s="2538"/>
      <c r="M163" s="2538"/>
      <c r="N163" s="2538"/>
      <c r="O163" s="2538"/>
      <c r="P163" s="2539"/>
      <c r="Q163" s="416"/>
      <c r="R163" s="2558" t="s">
        <v>931</v>
      </c>
      <c r="S163" s="2558"/>
      <c r="T163" s="2558"/>
      <c r="U163" s="2558"/>
      <c r="V163" s="2558"/>
      <c r="W163" s="2558"/>
      <c r="X163" s="2558"/>
      <c r="Y163" s="2558"/>
      <c r="Z163" s="2558"/>
      <c r="AA163" s="2558"/>
      <c r="AB163" s="2558"/>
      <c r="AC163" s="417"/>
      <c r="AD163" s="2547" t="s">
        <v>796</v>
      </c>
      <c r="AE163" s="2547"/>
      <c r="AF163" s="2547"/>
      <c r="AG163" s="2547"/>
      <c r="AH163" s="418"/>
      <c r="AI163" s="927"/>
      <c r="AJ163" s="903"/>
      <c r="AK163" s="3127" t="s">
        <v>915</v>
      </c>
      <c r="AL163" s="3127"/>
      <c r="AM163" s="3127"/>
      <c r="AN163" s="3127"/>
      <c r="AO163" s="3127"/>
      <c r="AP163" s="3127"/>
      <c r="AQ163" s="3127"/>
      <c r="AR163" s="3127"/>
      <c r="AS163" s="3127"/>
      <c r="AT163" s="3127"/>
      <c r="AU163" s="3127"/>
      <c r="AV163" s="3127"/>
      <c r="AW163" s="3127"/>
      <c r="AX163" s="3127"/>
      <c r="AY163" s="3127"/>
      <c r="AZ163" s="3127"/>
      <c r="BA163" s="3127"/>
      <c r="BB163" s="3127"/>
      <c r="BC163" s="903"/>
      <c r="BD163" s="2945" t="s">
        <v>796</v>
      </c>
      <c r="BE163" s="2945"/>
      <c r="BF163" s="2945"/>
      <c r="BG163" s="2945"/>
      <c r="BH163" s="903"/>
      <c r="BI163" s="402"/>
      <c r="BJ163" s="2546" t="s">
        <v>951</v>
      </c>
      <c r="BK163" s="2547"/>
      <c r="BL163" s="2547"/>
      <c r="BM163" s="2547"/>
      <c r="BN163" s="2547"/>
      <c r="BO163" s="2547"/>
      <c r="BP163" s="2547"/>
      <c r="BQ163" s="2547"/>
      <c r="BR163" s="2555"/>
      <c r="BS163" s="2546" t="s">
        <v>55</v>
      </c>
      <c r="BT163" s="2547"/>
      <c r="BU163" s="2547"/>
      <c r="BV163" s="2547"/>
      <c r="BW163" s="2547"/>
      <c r="BX163" s="2547"/>
      <c r="BY163" s="2547"/>
      <c r="BZ163" s="2547"/>
      <c r="CA163" s="2555"/>
      <c r="CB163" s="2546" t="s">
        <v>785</v>
      </c>
      <c r="CC163" s="2547"/>
      <c r="CD163" s="2547"/>
      <c r="CE163" s="2547"/>
      <c r="CF163" s="2547"/>
      <c r="CG163" s="2547"/>
      <c r="CH163" s="2547"/>
      <c r="CI163" s="2547"/>
      <c r="CJ163" s="2555"/>
      <c r="CK163" s="2546" t="s">
        <v>950</v>
      </c>
      <c r="CL163" s="2547"/>
      <c r="CM163" s="2547"/>
      <c r="CN163" s="2547"/>
      <c r="CO163" s="2547"/>
      <c r="CP163" s="2547"/>
      <c r="CQ163" s="2547"/>
      <c r="CR163" s="2547"/>
      <c r="CS163" s="2555"/>
      <c r="CT163" s="2546" t="s">
        <v>661</v>
      </c>
      <c r="CU163" s="2547"/>
      <c r="CV163" s="2547"/>
      <c r="CW163" s="2547"/>
      <c r="CX163" s="2547"/>
      <c r="CY163" s="2547"/>
      <c r="CZ163" s="2547"/>
      <c r="DA163" s="2547"/>
      <c r="DB163" s="2548"/>
    </row>
    <row r="164" spans="5:106" s="404" customFormat="1" ht="15" customHeight="1">
      <c r="E164" s="2540"/>
      <c r="F164" s="2541"/>
      <c r="G164" s="2541"/>
      <c r="H164" s="2541"/>
      <c r="I164" s="2541"/>
      <c r="J164" s="2541"/>
      <c r="K164" s="2541"/>
      <c r="L164" s="2541"/>
      <c r="M164" s="2541"/>
      <c r="N164" s="2541"/>
      <c r="O164" s="2541"/>
      <c r="P164" s="2542"/>
      <c r="Q164" s="420"/>
      <c r="R164" s="2575"/>
      <c r="S164" s="2575"/>
      <c r="T164" s="2575"/>
      <c r="U164" s="2575"/>
      <c r="V164" s="2575"/>
      <c r="W164" s="2575"/>
      <c r="X164" s="2575"/>
      <c r="Y164" s="2575"/>
      <c r="Z164" s="2575"/>
      <c r="AA164" s="2575"/>
      <c r="AB164" s="2575"/>
      <c r="AC164" s="345"/>
      <c r="AD164" s="2574"/>
      <c r="AE164" s="2574"/>
      <c r="AF164" s="2574"/>
      <c r="AG164" s="2574"/>
      <c r="AH164" s="421"/>
      <c r="AI164" s="928"/>
      <c r="AJ164" s="1784"/>
      <c r="AK164" s="1784"/>
      <c r="AL164" s="1784"/>
      <c r="AM164" s="1784"/>
      <c r="AN164" s="1784"/>
      <c r="AO164" s="1784"/>
      <c r="AP164" s="1784"/>
      <c r="AQ164" s="1784"/>
      <c r="AR164" s="1784"/>
      <c r="AS164" s="1784"/>
      <c r="AT164" s="1784"/>
      <c r="AU164" s="1784"/>
      <c r="AV164" s="1784"/>
      <c r="AW164" s="1784"/>
      <c r="AX164" s="907"/>
      <c r="AY164" s="1784"/>
      <c r="AZ164" s="1784"/>
      <c r="BA164" s="1784"/>
      <c r="BB164" s="1784"/>
      <c r="BC164" s="1784"/>
      <c r="BD164" s="1784"/>
      <c r="BE164" s="1784"/>
      <c r="BF164" s="1784"/>
      <c r="BG164" s="1784"/>
      <c r="BH164" s="1784"/>
      <c r="BI164" s="266"/>
      <c r="BJ164" s="2549"/>
      <c r="BK164" s="2550"/>
      <c r="BL164" s="2550"/>
      <c r="BM164" s="2550"/>
      <c r="BN164" s="2550"/>
      <c r="BO164" s="2550"/>
      <c r="BP164" s="2550"/>
      <c r="BQ164" s="2550"/>
      <c r="BR164" s="2556"/>
      <c r="BS164" s="2549"/>
      <c r="BT164" s="2550"/>
      <c r="BU164" s="2550"/>
      <c r="BV164" s="2550"/>
      <c r="BW164" s="2550"/>
      <c r="BX164" s="2550"/>
      <c r="BY164" s="2550"/>
      <c r="BZ164" s="2550"/>
      <c r="CA164" s="2556"/>
      <c r="CB164" s="2549"/>
      <c r="CC164" s="2550"/>
      <c r="CD164" s="2550"/>
      <c r="CE164" s="2550"/>
      <c r="CF164" s="2550"/>
      <c r="CG164" s="2550"/>
      <c r="CH164" s="2550"/>
      <c r="CI164" s="2550"/>
      <c r="CJ164" s="2556"/>
      <c r="CK164" s="2549"/>
      <c r="CL164" s="2550"/>
      <c r="CM164" s="2550"/>
      <c r="CN164" s="2550"/>
      <c r="CO164" s="2550"/>
      <c r="CP164" s="2550"/>
      <c r="CQ164" s="2550"/>
      <c r="CR164" s="2550"/>
      <c r="CS164" s="2556"/>
      <c r="CT164" s="2549"/>
      <c r="CU164" s="2550"/>
      <c r="CV164" s="2550"/>
      <c r="CW164" s="2550"/>
      <c r="CX164" s="2550"/>
      <c r="CY164" s="2550"/>
      <c r="CZ164" s="2550"/>
      <c r="DA164" s="2550"/>
      <c r="DB164" s="2551"/>
    </row>
    <row r="165" spans="5:106" s="404" customFormat="1" ht="15" customHeight="1">
      <c r="E165" s="2543"/>
      <c r="F165" s="2544"/>
      <c r="G165" s="2544"/>
      <c r="H165" s="2544"/>
      <c r="I165" s="2544"/>
      <c r="J165" s="2544"/>
      <c r="K165" s="2544"/>
      <c r="L165" s="2544"/>
      <c r="M165" s="2544"/>
      <c r="N165" s="2544"/>
      <c r="O165" s="2544"/>
      <c r="P165" s="2545"/>
      <c r="Q165" s="921"/>
      <c r="R165" s="2694" t="s">
        <v>947</v>
      </c>
      <c r="S165" s="2694"/>
      <c r="T165" s="2694"/>
      <c r="U165" s="2694"/>
      <c r="V165" s="2694"/>
      <c r="W165" s="2694"/>
      <c r="X165" s="2694"/>
      <c r="Y165" s="419"/>
      <c r="Z165" s="922"/>
      <c r="AA165" s="2694" t="s">
        <v>307</v>
      </c>
      <c r="AB165" s="2694"/>
      <c r="AC165" s="2694"/>
      <c r="AD165" s="2694"/>
      <c r="AE165" s="2694"/>
      <c r="AF165" s="2694"/>
      <c r="AG165" s="2694"/>
      <c r="AH165" s="419"/>
      <c r="AI165" s="926"/>
      <c r="AJ165" s="1606" t="s">
        <v>475</v>
      </c>
      <c r="AK165" s="1606"/>
      <c r="AL165" s="1606"/>
      <c r="AM165" s="1606"/>
      <c r="AN165" s="1606"/>
      <c r="AO165" s="1606"/>
      <c r="AP165" s="1606"/>
      <c r="AQ165" s="961"/>
      <c r="AR165" s="926"/>
      <c r="AS165" s="1606" t="s">
        <v>943</v>
      </c>
      <c r="AT165" s="1606"/>
      <c r="AU165" s="1606"/>
      <c r="AV165" s="1606"/>
      <c r="AW165" s="1606"/>
      <c r="AX165" s="1606"/>
      <c r="AY165" s="1606"/>
      <c r="AZ165" s="961"/>
      <c r="BA165" s="2955" t="s">
        <v>861</v>
      </c>
      <c r="BB165" s="2694"/>
      <c r="BC165" s="2694"/>
      <c r="BD165" s="2694"/>
      <c r="BE165" s="2694"/>
      <c r="BF165" s="2694"/>
      <c r="BG165" s="2694"/>
      <c r="BH165" s="2694"/>
      <c r="BI165" s="2959"/>
      <c r="BJ165" s="2552" t="s">
        <v>940</v>
      </c>
      <c r="BK165" s="2553"/>
      <c r="BL165" s="2553"/>
      <c r="BM165" s="2553"/>
      <c r="BN165" s="2553"/>
      <c r="BO165" s="2553"/>
      <c r="BP165" s="2553"/>
      <c r="BQ165" s="2553"/>
      <c r="BR165" s="2557"/>
      <c r="BS165" s="2552" t="s">
        <v>940</v>
      </c>
      <c r="BT165" s="2553"/>
      <c r="BU165" s="2553"/>
      <c r="BV165" s="2553"/>
      <c r="BW165" s="2553"/>
      <c r="BX165" s="2553"/>
      <c r="BY165" s="2553"/>
      <c r="BZ165" s="2553"/>
      <c r="CA165" s="2557"/>
      <c r="CB165" s="2552" t="s">
        <v>936</v>
      </c>
      <c r="CC165" s="2553"/>
      <c r="CD165" s="2553"/>
      <c r="CE165" s="2553"/>
      <c r="CF165" s="2553"/>
      <c r="CG165" s="2553"/>
      <c r="CH165" s="2553"/>
      <c r="CI165" s="2553"/>
      <c r="CJ165" s="2557"/>
      <c r="CK165" s="2552" t="s">
        <v>909</v>
      </c>
      <c r="CL165" s="2553"/>
      <c r="CM165" s="2553"/>
      <c r="CN165" s="2553"/>
      <c r="CO165" s="2553"/>
      <c r="CP165" s="2553"/>
      <c r="CQ165" s="2553"/>
      <c r="CR165" s="2553"/>
      <c r="CS165" s="2557"/>
      <c r="CT165" s="2552"/>
      <c r="CU165" s="2553"/>
      <c r="CV165" s="2553"/>
      <c r="CW165" s="2553"/>
      <c r="CX165" s="2553"/>
      <c r="CY165" s="2553"/>
      <c r="CZ165" s="2553"/>
      <c r="DA165" s="2553"/>
      <c r="DB165" s="2554"/>
    </row>
    <row r="166" spans="5:106" s="429" customFormat="1" ht="15" customHeight="1">
      <c r="E166" s="732"/>
      <c r="F166" s="1772"/>
      <c r="G166" s="1772"/>
      <c r="H166" s="1772"/>
      <c r="I166" s="1772"/>
      <c r="J166" s="1772"/>
      <c r="K166" s="1772"/>
      <c r="L166" s="1772"/>
      <c r="M166" s="1772"/>
      <c r="N166" s="1772"/>
      <c r="O166" s="1772"/>
      <c r="P166" s="733"/>
      <c r="Q166" s="3083"/>
      <c r="R166" s="2947"/>
      <c r="S166" s="2947"/>
      <c r="T166" s="2947"/>
      <c r="U166" s="2947"/>
      <c r="V166" s="2947"/>
      <c r="W166" s="2947"/>
      <c r="X166" s="2945"/>
      <c r="Y166" s="2948"/>
      <c r="Z166" s="3115"/>
      <c r="AA166" s="3115"/>
      <c r="AB166" s="3115"/>
      <c r="AC166" s="3115"/>
      <c r="AD166" s="3115"/>
      <c r="AE166" s="3115"/>
      <c r="AF166" s="3115"/>
      <c r="AG166" s="2945"/>
      <c r="AH166" s="2948"/>
      <c r="AI166" s="3083"/>
      <c r="AJ166" s="2947"/>
      <c r="AK166" s="2947"/>
      <c r="AL166" s="2947"/>
      <c r="AM166" s="2947"/>
      <c r="AN166" s="2947"/>
      <c r="AO166" s="2947"/>
      <c r="AP166" s="2945"/>
      <c r="AQ166" s="2945"/>
      <c r="AR166" s="3116"/>
      <c r="AS166" s="3117"/>
      <c r="AT166" s="3117"/>
      <c r="AU166" s="3117"/>
      <c r="AV166" s="3117"/>
      <c r="AW166" s="3117"/>
      <c r="AX166" s="3117"/>
      <c r="AY166" s="3118"/>
      <c r="AZ166" s="3119"/>
      <c r="BA166" s="3117"/>
      <c r="BB166" s="3117"/>
      <c r="BC166" s="3117"/>
      <c r="BD166" s="3117"/>
      <c r="BE166" s="3117"/>
      <c r="BF166" s="3117"/>
      <c r="BG166" s="3117"/>
      <c r="BH166" s="2945"/>
      <c r="BI166" s="2948"/>
      <c r="BJ166" s="3107"/>
      <c r="BK166" s="3107"/>
      <c r="BL166" s="3107"/>
      <c r="BM166" s="3107"/>
      <c r="BN166" s="3107"/>
      <c r="BO166" s="3107"/>
      <c r="BP166" s="3107"/>
      <c r="BQ166" s="2678"/>
      <c r="BR166" s="2678"/>
      <c r="BS166" s="3106"/>
      <c r="BT166" s="3107"/>
      <c r="BU166" s="3107"/>
      <c r="BV166" s="3107"/>
      <c r="BW166" s="3107"/>
      <c r="BX166" s="3107"/>
      <c r="BY166" s="3107"/>
      <c r="BZ166" s="2678"/>
      <c r="CA166" s="2561"/>
      <c r="CB166" s="931"/>
      <c r="CC166" s="2678"/>
      <c r="CD166" s="2678"/>
      <c r="CE166" s="2678"/>
      <c r="CF166" s="2678"/>
      <c r="CG166" s="2678"/>
      <c r="CH166" s="2678"/>
      <c r="CI166" s="2678"/>
      <c r="CJ166" s="931"/>
      <c r="CK166" s="3113"/>
      <c r="CL166" s="3114"/>
      <c r="CM166" s="3114"/>
      <c r="CN166" s="3114"/>
      <c r="CO166" s="3114"/>
      <c r="CP166" s="3114"/>
      <c r="CQ166" s="3114"/>
      <c r="CR166" s="2945"/>
      <c r="CS166" s="2948"/>
      <c r="CT166" s="3123"/>
      <c r="CU166" s="3124"/>
      <c r="CV166" s="3124"/>
      <c r="CW166" s="3124"/>
      <c r="CX166" s="3124"/>
      <c r="CY166" s="3124"/>
      <c r="CZ166" s="3124"/>
      <c r="DA166" s="3124"/>
      <c r="DB166" s="3125"/>
    </row>
    <row r="167" spans="5:106" s="429" customFormat="1" ht="15" customHeight="1">
      <c r="E167" s="734"/>
      <c r="F167" s="2666"/>
      <c r="G167" s="2666"/>
      <c r="H167" s="2666"/>
      <c r="I167" s="2666"/>
      <c r="J167" s="2666"/>
      <c r="K167" s="2666"/>
      <c r="L167" s="2666"/>
      <c r="M167" s="2666"/>
      <c r="N167" s="2666"/>
      <c r="O167" s="2666"/>
      <c r="P167" s="735"/>
      <c r="Q167" s="3106"/>
      <c r="R167" s="3107"/>
      <c r="S167" s="3107"/>
      <c r="T167" s="3107"/>
      <c r="U167" s="3107"/>
      <c r="V167" s="3107"/>
      <c r="W167" s="3107"/>
      <c r="X167" s="2678"/>
      <c r="Y167" s="2561"/>
      <c r="Z167" s="3108"/>
      <c r="AA167" s="3108"/>
      <c r="AB167" s="3108"/>
      <c r="AC167" s="3108"/>
      <c r="AD167" s="3108"/>
      <c r="AE167" s="3108"/>
      <c r="AF167" s="3108"/>
      <c r="AG167" s="2678"/>
      <c r="AH167" s="2561"/>
      <c r="AI167" s="3106"/>
      <c r="AJ167" s="3107"/>
      <c r="AK167" s="3107"/>
      <c r="AL167" s="3107"/>
      <c r="AM167" s="3107"/>
      <c r="AN167" s="3107"/>
      <c r="AO167" s="3107"/>
      <c r="AP167" s="2678"/>
      <c r="AQ167" s="2678"/>
      <c r="AR167" s="3109"/>
      <c r="AS167" s="3110"/>
      <c r="AT167" s="3110"/>
      <c r="AU167" s="3110"/>
      <c r="AV167" s="3110"/>
      <c r="AW167" s="3110"/>
      <c r="AX167" s="3110"/>
      <c r="AY167" s="3111"/>
      <c r="AZ167" s="3112"/>
      <c r="BA167" s="3110"/>
      <c r="BB167" s="3110"/>
      <c r="BC167" s="3110"/>
      <c r="BD167" s="3110"/>
      <c r="BE167" s="3110"/>
      <c r="BF167" s="3110"/>
      <c r="BG167" s="3110"/>
      <c r="BH167" s="2678"/>
      <c r="BI167" s="2561"/>
      <c r="BJ167" s="3107"/>
      <c r="BK167" s="3107"/>
      <c r="BL167" s="3107"/>
      <c r="BM167" s="3107"/>
      <c r="BN167" s="3107"/>
      <c r="BO167" s="3107"/>
      <c r="BP167" s="3107"/>
      <c r="BQ167" s="2678"/>
      <c r="BR167" s="2678"/>
      <c r="BS167" s="3106"/>
      <c r="BT167" s="3107"/>
      <c r="BU167" s="3107"/>
      <c r="BV167" s="3107"/>
      <c r="BW167" s="3107"/>
      <c r="BX167" s="3107"/>
      <c r="BY167" s="3107"/>
      <c r="BZ167" s="2678"/>
      <c r="CA167" s="2561"/>
      <c r="CB167" s="931"/>
      <c r="CC167" s="2678"/>
      <c r="CD167" s="2678"/>
      <c r="CE167" s="2678"/>
      <c r="CF167" s="2678"/>
      <c r="CG167" s="2678"/>
      <c r="CH167" s="2678"/>
      <c r="CI167" s="2678"/>
      <c r="CJ167" s="931"/>
      <c r="CK167" s="3113"/>
      <c r="CL167" s="3114"/>
      <c r="CM167" s="3114"/>
      <c r="CN167" s="3114"/>
      <c r="CO167" s="3114"/>
      <c r="CP167" s="3114"/>
      <c r="CQ167" s="3114"/>
      <c r="CR167" s="2678"/>
      <c r="CS167" s="2561"/>
      <c r="CT167" s="2677"/>
      <c r="CU167" s="2678"/>
      <c r="CV167" s="2678"/>
      <c r="CW167" s="2678"/>
      <c r="CX167" s="2678"/>
      <c r="CY167" s="2678"/>
      <c r="CZ167" s="2678"/>
      <c r="DA167" s="2678"/>
      <c r="DB167" s="3093"/>
    </row>
    <row r="168" spans="5:106" s="429" customFormat="1" ht="15" customHeight="1">
      <c r="E168" s="736"/>
      <c r="F168" s="2668" t="s">
        <v>23</v>
      </c>
      <c r="G168" s="2668"/>
      <c r="H168" s="2668"/>
      <c r="I168" s="2668"/>
      <c r="J168" s="2668"/>
      <c r="K168" s="2668"/>
      <c r="L168" s="2668"/>
      <c r="M168" s="2668"/>
      <c r="N168" s="2668"/>
      <c r="O168" s="2668"/>
      <c r="P168" s="348"/>
      <c r="Q168" s="2267"/>
      <c r="R168" s="2670"/>
      <c r="S168" s="2670"/>
      <c r="T168" s="2670"/>
      <c r="U168" s="2670"/>
      <c r="V168" s="2670"/>
      <c r="W168" s="2670"/>
      <c r="X168" s="2668"/>
      <c r="Y168" s="2956"/>
      <c r="Z168" s="3092"/>
      <c r="AA168" s="3092"/>
      <c r="AB168" s="3092"/>
      <c r="AC168" s="3092"/>
      <c r="AD168" s="3092"/>
      <c r="AE168" s="3092"/>
      <c r="AF168" s="3092"/>
      <c r="AG168" s="2668"/>
      <c r="AH168" s="2956"/>
      <c r="AI168" s="2267"/>
      <c r="AJ168" s="2670"/>
      <c r="AK168" s="2670"/>
      <c r="AL168" s="2670"/>
      <c r="AM168" s="2670"/>
      <c r="AN168" s="2670"/>
      <c r="AO168" s="2670"/>
      <c r="AP168" s="2668"/>
      <c r="AQ168" s="2668"/>
      <c r="AR168" s="3100"/>
      <c r="AS168" s="3101"/>
      <c r="AT168" s="3101"/>
      <c r="AU168" s="3101"/>
      <c r="AV168" s="3101"/>
      <c r="AW168" s="3101"/>
      <c r="AX168" s="3101"/>
      <c r="AY168" s="3102"/>
      <c r="AZ168" s="3103"/>
      <c r="BA168" s="3101"/>
      <c r="BB168" s="3101"/>
      <c r="BC168" s="3101"/>
      <c r="BD168" s="3101"/>
      <c r="BE168" s="3101"/>
      <c r="BF168" s="3101"/>
      <c r="BG168" s="3101"/>
      <c r="BH168" s="2668"/>
      <c r="BI168" s="2956"/>
      <c r="BJ168" s="2267"/>
      <c r="BK168" s="2670"/>
      <c r="BL168" s="2670"/>
      <c r="BM168" s="2670"/>
      <c r="BN168" s="2670"/>
      <c r="BO168" s="2670"/>
      <c r="BP168" s="2670"/>
      <c r="BQ168" s="2668"/>
      <c r="BR168" s="2668"/>
      <c r="BS168" s="2267"/>
      <c r="BT168" s="2670"/>
      <c r="BU168" s="2670"/>
      <c r="BV168" s="2670"/>
      <c r="BW168" s="2670"/>
      <c r="BX168" s="2670"/>
      <c r="BY168" s="2670"/>
      <c r="BZ168" s="2668"/>
      <c r="CA168" s="2956"/>
      <c r="CB168" s="869"/>
      <c r="CC168" s="2668"/>
      <c r="CD168" s="2668"/>
      <c r="CE168" s="2668"/>
      <c r="CF168" s="2668"/>
      <c r="CG168" s="2668"/>
      <c r="CH168" s="2668"/>
      <c r="CI168" s="2668"/>
      <c r="CJ168" s="869"/>
      <c r="CK168" s="3104"/>
      <c r="CL168" s="3105"/>
      <c r="CM168" s="3105"/>
      <c r="CN168" s="3105"/>
      <c r="CO168" s="3105"/>
      <c r="CP168" s="3105"/>
      <c r="CQ168" s="3105"/>
      <c r="CR168" s="2668"/>
      <c r="CS168" s="2956"/>
      <c r="CT168" s="2662"/>
      <c r="CU168" s="2662"/>
      <c r="CV168" s="2662"/>
      <c r="CW168" s="2662"/>
      <c r="CX168" s="2662"/>
      <c r="CY168" s="2662"/>
      <c r="CZ168" s="2662"/>
      <c r="DA168" s="2662"/>
      <c r="DB168" s="2676"/>
    </row>
    <row r="169" spans="5:106" s="404" customFormat="1" ht="21" customHeight="1">
      <c r="F169" s="720"/>
      <c r="G169" s="720"/>
    </row>
    <row r="170" spans="5:106" s="404" customFormat="1" ht="21" customHeight="1">
      <c r="E170" s="399" t="s">
        <v>267</v>
      </c>
      <c r="F170" s="720"/>
      <c r="G170" s="720"/>
    </row>
    <row r="171" spans="5:106" s="404" customFormat="1" ht="21" customHeight="1">
      <c r="E171" s="709" t="s">
        <v>751</v>
      </c>
      <c r="F171" s="720"/>
      <c r="G171" s="720"/>
      <c r="DB171" s="414" t="s">
        <v>935</v>
      </c>
    </row>
    <row r="172" spans="5:106" s="404" customFormat="1" ht="15" customHeight="1">
      <c r="E172" s="2537" t="s">
        <v>932</v>
      </c>
      <c r="F172" s="2757"/>
      <c r="G172" s="2757"/>
      <c r="H172" s="2757"/>
      <c r="I172" s="2757"/>
      <c r="J172" s="2757"/>
      <c r="K172" s="2757"/>
      <c r="L172" s="2757"/>
      <c r="M172" s="2757"/>
      <c r="N172" s="2758"/>
      <c r="O172" s="2546"/>
      <c r="P172" s="2558" t="s">
        <v>40</v>
      </c>
      <c r="Q172" s="2767"/>
      <c r="R172" s="2767"/>
      <c r="S172" s="2767"/>
      <c r="T172" s="2767"/>
      <c r="U172" s="2767"/>
      <c r="V172" s="2555"/>
      <c r="W172" s="2546"/>
      <c r="X172" s="2558" t="s">
        <v>931</v>
      </c>
      <c r="Y172" s="2767"/>
      <c r="Z172" s="2767"/>
      <c r="AA172" s="2767"/>
      <c r="AB172" s="2767"/>
      <c r="AC172" s="2767"/>
      <c r="AD172" s="2767"/>
      <c r="AE172" s="2767"/>
      <c r="AF172" s="2555"/>
      <c r="AG172" s="927"/>
      <c r="AH172" s="737"/>
      <c r="AI172" s="2945" t="s">
        <v>915</v>
      </c>
      <c r="AJ172" s="2945"/>
      <c r="AK172" s="2945"/>
      <c r="AL172" s="2945"/>
      <c r="AM172" s="2945"/>
      <c r="AN172" s="2945"/>
      <c r="AO172" s="2945"/>
      <c r="AP172" s="2945"/>
      <c r="AQ172" s="2945"/>
      <c r="AR172" s="2945"/>
      <c r="AS172" s="2945"/>
      <c r="AT172" s="2945"/>
      <c r="AU172" s="2945"/>
      <c r="AV172" s="2945"/>
      <c r="AW172" s="2945"/>
      <c r="AX172" s="903"/>
      <c r="AY172" s="2945" t="s">
        <v>796</v>
      </c>
      <c r="AZ172" s="2945"/>
      <c r="BA172" s="2945"/>
      <c r="BB172" s="2945"/>
      <c r="BC172" s="737"/>
      <c r="BD172" s="738"/>
      <c r="BE172" s="2546"/>
      <c r="BF172" s="2767"/>
      <c r="BG172" s="2767"/>
      <c r="BH172" s="2767"/>
      <c r="BI172" s="2558" t="s">
        <v>28</v>
      </c>
      <c r="BJ172" s="2767"/>
      <c r="BK172" s="2767"/>
      <c r="BL172" s="2767"/>
      <c r="BM172" s="2767"/>
      <c r="BN172" s="2767"/>
      <c r="BO172" s="2767"/>
      <c r="BP172" s="2767"/>
      <c r="BQ172" s="2767"/>
      <c r="BR172" s="2767"/>
      <c r="BS172" s="2767"/>
      <c r="BT172" s="2767"/>
      <c r="BU172" s="2767"/>
      <c r="BV172" s="2767"/>
      <c r="BW172" s="2767"/>
      <c r="BX172" s="2767"/>
      <c r="BY172" s="2547"/>
      <c r="BZ172" s="2767"/>
      <c r="CA172" s="2767"/>
      <c r="CB172" s="2774"/>
      <c r="CC172" s="2546"/>
      <c r="CD172" s="2558" t="s">
        <v>929</v>
      </c>
      <c r="CE172" s="2767"/>
      <c r="CF172" s="2767"/>
      <c r="CG172" s="2767"/>
      <c r="CH172" s="2767"/>
      <c r="CI172" s="2767"/>
      <c r="CJ172" s="2767"/>
      <c r="CK172" s="2767"/>
      <c r="CL172" s="2555"/>
      <c r="CM172" s="2546" t="s">
        <v>394</v>
      </c>
      <c r="CN172" s="2767"/>
      <c r="CO172" s="2767"/>
      <c r="CP172" s="2767"/>
      <c r="CQ172" s="2767"/>
      <c r="CR172" s="2767"/>
      <c r="CS172" s="2767"/>
      <c r="CT172" s="2767"/>
      <c r="CU172" s="2767"/>
      <c r="CV172" s="2767"/>
      <c r="CW172" s="2767"/>
      <c r="CX172" s="2767"/>
      <c r="CY172" s="2767"/>
      <c r="CZ172" s="2767"/>
      <c r="DA172" s="2767"/>
      <c r="DB172" s="2776"/>
    </row>
    <row r="173" spans="5:106" s="404" customFormat="1" ht="15" customHeight="1">
      <c r="E173" s="2759"/>
      <c r="F173" s="2760"/>
      <c r="G173" s="2760"/>
      <c r="H173" s="2760"/>
      <c r="I173" s="2760"/>
      <c r="J173" s="2760"/>
      <c r="K173" s="2760"/>
      <c r="L173" s="2760"/>
      <c r="M173" s="2760"/>
      <c r="N173" s="2761"/>
      <c r="O173" s="2765"/>
      <c r="P173" s="2768"/>
      <c r="Q173" s="2768"/>
      <c r="R173" s="2768"/>
      <c r="S173" s="2768"/>
      <c r="T173" s="2768"/>
      <c r="U173" s="2768"/>
      <c r="V173" s="2770"/>
      <c r="W173" s="2765"/>
      <c r="X173" s="2768"/>
      <c r="Y173" s="2768"/>
      <c r="Z173" s="2768"/>
      <c r="AA173" s="2768"/>
      <c r="AB173" s="2768"/>
      <c r="AC173" s="2768"/>
      <c r="AD173" s="2768"/>
      <c r="AE173" s="2768"/>
      <c r="AF173" s="2770"/>
      <c r="AG173" s="2779"/>
      <c r="AH173" s="2780"/>
      <c r="AI173" s="2780"/>
      <c r="AJ173" s="2780"/>
      <c r="AK173" s="2705" t="s">
        <v>325</v>
      </c>
      <c r="AL173" s="2780"/>
      <c r="AM173" s="2780"/>
      <c r="AN173" s="2780"/>
      <c r="AO173" s="2780"/>
      <c r="AP173" s="2780"/>
      <c r="AQ173" s="2780"/>
      <c r="AR173" s="2780"/>
      <c r="AS173" s="2780"/>
      <c r="AT173" s="2780"/>
      <c r="AU173" s="2780"/>
      <c r="AV173" s="2780"/>
      <c r="AW173" s="2780"/>
      <c r="AX173" s="2780"/>
      <c r="AY173" s="2780"/>
      <c r="AZ173" s="2780"/>
      <c r="BA173" s="2679"/>
      <c r="BB173" s="2780"/>
      <c r="BC173" s="2780"/>
      <c r="BD173" s="2781"/>
      <c r="BE173" s="2772"/>
      <c r="BF173" s="2773"/>
      <c r="BG173" s="2773"/>
      <c r="BH173" s="2773"/>
      <c r="BI173" s="2773"/>
      <c r="BJ173" s="2773"/>
      <c r="BK173" s="2773"/>
      <c r="BL173" s="2773"/>
      <c r="BM173" s="2773"/>
      <c r="BN173" s="2773"/>
      <c r="BO173" s="2773"/>
      <c r="BP173" s="2773"/>
      <c r="BQ173" s="2773"/>
      <c r="BR173" s="2773"/>
      <c r="BS173" s="2773"/>
      <c r="BT173" s="2773"/>
      <c r="BU173" s="2773"/>
      <c r="BV173" s="2773"/>
      <c r="BW173" s="2773"/>
      <c r="BX173" s="2773"/>
      <c r="BY173" s="2773"/>
      <c r="BZ173" s="2773"/>
      <c r="CA173" s="2773"/>
      <c r="CB173" s="2775"/>
      <c r="CC173" s="2765"/>
      <c r="CD173" s="2768"/>
      <c r="CE173" s="2768"/>
      <c r="CF173" s="2768"/>
      <c r="CG173" s="2768"/>
      <c r="CH173" s="2768"/>
      <c r="CI173" s="2768"/>
      <c r="CJ173" s="2768"/>
      <c r="CK173" s="2768"/>
      <c r="CL173" s="2770"/>
      <c r="CM173" s="2765"/>
      <c r="CN173" s="2768"/>
      <c r="CO173" s="2768"/>
      <c r="CP173" s="2768"/>
      <c r="CQ173" s="2768"/>
      <c r="CR173" s="2768"/>
      <c r="CS173" s="2768"/>
      <c r="CT173" s="2768"/>
      <c r="CU173" s="2768"/>
      <c r="CV173" s="2768"/>
      <c r="CW173" s="2768"/>
      <c r="CX173" s="2768"/>
      <c r="CY173" s="2768"/>
      <c r="CZ173" s="2768"/>
      <c r="DA173" s="2768"/>
      <c r="DB173" s="2777"/>
    </row>
    <row r="174" spans="5:106" s="404" customFormat="1" ht="15" customHeight="1">
      <c r="E174" s="2759"/>
      <c r="F174" s="2760"/>
      <c r="G174" s="2760"/>
      <c r="H174" s="2760"/>
      <c r="I174" s="2760"/>
      <c r="J174" s="2760"/>
      <c r="K174" s="2760"/>
      <c r="L174" s="2760"/>
      <c r="M174" s="2760"/>
      <c r="N174" s="2761"/>
      <c r="O174" s="2765"/>
      <c r="P174" s="2768"/>
      <c r="Q174" s="2768"/>
      <c r="R174" s="2768"/>
      <c r="S174" s="2768"/>
      <c r="T174" s="2768"/>
      <c r="U174" s="2768"/>
      <c r="V174" s="2770"/>
      <c r="W174" s="2765"/>
      <c r="X174" s="2768"/>
      <c r="Y174" s="2768"/>
      <c r="Z174" s="2768"/>
      <c r="AA174" s="2768"/>
      <c r="AB174" s="2768"/>
      <c r="AC174" s="2768"/>
      <c r="AD174" s="2768"/>
      <c r="AE174" s="2768"/>
      <c r="AF174" s="2770"/>
      <c r="AG174" s="2772"/>
      <c r="AH174" s="2773"/>
      <c r="AI174" s="2773"/>
      <c r="AJ174" s="2773"/>
      <c r="AK174" s="2773"/>
      <c r="AL174" s="2773"/>
      <c r="AM174" s="2773"/>
      <c r="AN174" s="2773"/>
      <c r="AO174" s="2773"/>
      <c r="AP174" s="2773"/>
      <c r="AQ174" s="2773"/>
      <c r="AR174" s="2773"/>
      <c r="AS174" s="2773"/>
      <c r="AT174" s="2773"/>
      <c r="AU174" s="2773"/>
      <c r="AV174" s="2773"/>
      <c r="AW174" s="2773"/>
      <c r="AX174" s="2773"/>
      <c r="AY174" s="2773"/>
      <c r="AZ174" s="2773"/>
      <c r="BA174" s="2773"/>
      <c r="BB174" s="2773"/>
      <c r="BC174" s="2773"/>
      <c r="BD174" s="2775"/>
      <c r="BE174" s="932"/>
      <c r="BF174" s="2679" t="s">
        <v>921</v>
      </c>
      <c r="BG174" s="2679"/>
      <c r="BH174" s="2679"/>
      <c r="BI174" s="2679"/>
      <c r="BJ174" s="739"/>
      <c r="BK174" s="2678" t="s">
        <v>595</v>
      </c>
      <c r="BL174" s="2678"/>
      <c r="BM174" s="2678"/>
      <c r="BN174" s="2678"/>
      <c r="BO174" s="2678"/>
      <c r="BP174" s="740"/>
      <c r="BQ174" s="932"/>
      <c r="BR174" s="2679" t="s">
        <v>920</v>
      </c>
      <c r="BS174" s="2679"/>
      <c r="BT174" s="2679"/>
      <c r="BU174" s="2679"/>
      <c r="BV174" s="931"/>
      <c r="BW174" s="2678" t="s">
        <v>595</v>
      </c>
      <c r="BX174" s="2678"/>
      <c r="BY174" s="2678"/>
      <c r="BZ174" s="2678"/>
      <c r="CA174" s="2678"/>
      <c r="CB174" s="740"/>
      <c r="CC174" s="2765"/>
      <c r="CD174" s="2768"/>
      <c r="CE174" s="2768"/>
      <c r="CF174" s="2768"/>
      <c r="CG174" s="2768"/>
      <c r="CH174" s="2768"/>
      <c r="CI174" s="2768"/>
      <c r="CJ174" s="2768"/>
      <c r="CK174" s="2768"/>
      <c r="CL174" s="2770"/>
      <c r="CM174" s="2765"/>
      <c r="CN174" s="2768"/>
      <c r="CO174" s="2768"/>
      <c r="CP174" s="2768"/>
      <c r="CQ174" s="2768"/>
      <c r="CR174" s="2768"/>
      <c r="CS174" s="2768"/>
      <c r="CT174" s="2768"/>
      <c r="CU174" s="2768"/>
      <c r="CV174" s="2768"/>
      <c r="CW174" s="2768"/>
      <c r="CX174" s="2768"/>
      <c r="CY174" s="2768"/>
      <c r="CZ174" s="2768"/>
      <c r="DA174" s="2768"/>
      <c r="DB174" s="2777"/>
    </row>
    <row r="175" spans="5:106" s="404" customFormat="1" ht="15" customHeight="1">
      <c r="E175" s="2762"/>
      <c r="F175" s="2763"/>
      <c r="G175" s="2763"/>
      <c r="H175" s="2763"/>
      <c r="I175" s="2763"/>
      <c r="J175" s="2763"/>
      <c r="K175" s="2763"/>
      <c r="L175" s="2763"/>
      <c r="M175" s="2763"/>
      <c r="N175" s="2764"/>
      <c r="O175" s="2766"/>
      <c r="P175" s="2769"/>
      <c r="Q175" s="2769"/>
      <c r="R175" s="2769"/>
      <c r="S175" s="2769"/>
      <c r="T175" s="2769"/>
      <c r="U175" s="2769"/>
      <c r="V175" s="2771"/>
      <c r="W175" s="2766"/>
      <c r="X175" s="2769"/>
      <c r="Y175" s="2769"/>
      <c r="Z175" s="2769"/>
      <c r="AA175" s="2769"/>
      <c r="AB175" s="2769"/>
      <c r="AC175" s="2769"/>
      <c r="AD175" s="2769"/>
      <c r="AE175" s="2769"/>
      <c r="AF175" s="2771"/>
      <c r="AG175" s="2955" t="s">
        <v>439</v>
      </c>
      <c r="AH175" s="3090"/>
      <c r="AI175" s="3090"/>
      <c r="AJ175" s="3090"/>
      <c r="AK175" s="3090"/>
      <c r="AL175" s="3090"/>
      <c r="AM175" s="3090"/>
      <c r="AN175" s="3091"/>
      <c r="AO175" s="2955" t="s">
        <v>127</v>
      </c>
      <c r="AP175" s="3090"/>
      <c r="AQ175" s="3090"/>
      <c r="AR175" s="3090"/>
      <c r="AS175" s="3090"/>
      <c r="AT175" s="3090"/>
      <c r="AU175" s="3090"/>
      <c r="AV175" s="3091"/>
      <c r="AW175" s="2955" t="s">
        <v>861</v>
      </c>
      <c r="AX175" s="3090"/>
      <c r="AY175" s="3090"/>
      <c r="AZ175" s="3090"/>
      <c r="BA175" s="3090"/>
      <c r="BB175" s="3090"/>
      <c r="BC175" s="3090"/>
      <c r="BD175" s="3091"/>
      <c r="BE175" s="741"/>
      <c r="BF175" s="2560"/>
      <c r="BG175" s="2560"/>
      <c r="BH175" s="2560"/>
      <c r="BI175" s="2560"/>
      <c r="BJ175" s="742"/>
      <c r="BK175" s="2553"/>
      <c r="BL175" s="2553"/>
      <c r="BM175" s="2553"/>
      <c r="BN175" s="2553"/>
      <c r="BO175" s="2553"/>
      <c r="BP175" s="743"/>
      <c r="BQ175" s="923"/>
      <c r="BR175" s="2560"/>
      <c r="BS175" s="2560"/>
      <c r="BT175" s="2560"/>
      <c r="BU175" s="2560"/>
      <c r="BV175" s="876"/>
      <c r="BW175" s="2553"/>
      <c r="BX175" s="2553"/>
      <c r="BY175" s="2553"/>
      <c r="BZ175" s="2553"/>
      <c r="CA175" s="2553"/>
      <c r="CB175" s="743"/>
      <c r="CC175" s="2552" t="s">
        <v>595</v>
      </c>
      <c r="CD175" s="2769"/>
      <c r="CE175" s="2769"/>
      <c r="CF175" s="2769"/>
      <c r="CG175" s="2769"/>
      <c r="CH175" s="2769"/>
      <c r="CI175" s="2769"/>
      <c r="CJ175" s="2769"/>
      <c r="CK175" s="2769"/>
      <c r="CL175" s="2771"/>
      <c r="CM175" s="2766"/>
      <c r="CN175" s="2769"/>
      <c r="CO175" s="2769"/>
      <c r="CP175" s="2769"/>
      <c r="CQ175" s="2769"/>
      <c r="CR175" s="2769"/>
      <c r="CS175" s="2769"/>
      <c r="CT175" s="2769"/>
      <c r="CU175" s="2769"/>
      <c r="CV175" s="2769"/>
      <c r="CW175" s="2769"/>
      <c r="CX175" s="2769"/>
      <c r="CY175" s="2769"/>
      <c r="CZ175" s="2769"/>
      <c r="DA175" s="2769"/>
      <c r="DB175" s="2778"/>
    </row>
    <row r="176" spans="5:106" s="404" customFormat="1" ht="15" customHeight="1">
      <c r="E176" s="329"/>
      <c r="F176" s="903"/>
      <c r="G176" s="903"/>
      <c r="H176" s="2944"/>
      <c r="I176" s="2944"/>
      <c r="J176" s="2944"/>
      <c r="K176" s="2944"/>
      <c r="L176" s="2944"/>
      <c r="M176" s="2944"/>
      <c r="N176" s="402"/>
      <c r="O176" s="903"/>
      <c r="P176" s="2945"/>
      <c r="Q176" s="2945"/>
      <c r="R176" s="2945"/>
      <c r="S176" s="2945"/>
      <c r="T176" s="2945"/>
      <c r="U176" s="2945"/>
      <c r="V176" s="903"/>
      <c r="W176" s="927"/>
      <c r="X176" s="2945"/>
      <c r="Y176" s="2945"/>
      <c r="Z176" s="2945"/>
      <c r="AA176" s="2945"/>
      <c r="AB176" s="2945"/>
      <c r="AC176" s="2945"/>
      <c r="AD176" s="2945"/>
      <c r="AE176" s="2945"/>
      <c r="AF176" s="2948"/>
      <c r="AG176" s="3094"/>
      <c r="AH176" s="3095"/>
      <c r="AI176" s="3095"/>
      <c r="AJ176" s="3095"/>
      <c r="AK176" s="3095"/>
      <c r="AL176" s="3095"/>
      <c r="AM176" s="3095"/>
      <c r="AN176" s="930"/>
      <c r="AO176" s="3096"/>
      <c r="AP176" s="3097"/>
      <c r="AQ176" s="3097"/>
      <c r="AR176" s="3097"/>
      <c r="AS176" s="3097"/>
      <c r="AT176" s="3097"/>
      <c r="AU176" s="3097"/>
      <c r="AV176" s="275"/>
      <c r="AW176" s="3057">
        <f>SUM(AG176:AU176)</f>
        <v>0</v>
      </c>
      <c r="AX176" s="3058"/>
      <c r="AY176" s="3058"/>
      <c r="AZ176" s="3058"/>
      <c r="BA176" s="3058"/>
      <c r="BB176" s="3058"/>
      <c r="BC176" s="3058"/>
      <c r="BD176" s="903"/>
      <c r="BE176" s="3098"/>
      <c r="BF176" s="3099"/>
      <c r="BG176" s="3099"/>
      <c r="BH176" s="3099"/>
      <c r="BI176" s="3099"/>
      <c r="BJ176" s="3099"/>
      <c r="BK176" s="3099"/>
      <c r="BL176" s="3099"/>
      <c r="BM176" s="3099"/>
      <c r="BN176" s="3099"/>
      <c r="BO176" s="2945"/>
      <c r="BP176" s="2948"/>
      <c r="BQ176" s="3098"/>
      <c r="BR176" s="3099"/>
      <c r="BS176" s="3099"/>
      <c r="BT176" s="3099"/>
      <c r="BU176" s="3099"/>
      <c r="BV176" s="3099"/>
      <c r="BW176" s="3099"/>
      <c r="BX176" s="3099"/>
      <c r="BY176" s="3099"/>
      <c r="BZ176" s="3099"/>
      <c r="CA176" s="2945"/>
      <c r="CB176" s="2948"/>
      <c r="CC176" s="3059" t="s">
        <v>872</v>
      </c>
      <c r="CD176" s="3060"/>
      <c r="CE176" s="3060"/>
      <c r="CF176" s="3060"/>
      <c r="CG176" s="3060"/>
      <c r="CH176" s="3060"/>
      <c r="CI176" s="3060"/>
      <c r="CJ176" s="3060"/>
      <c r="CK176" s="2945"/>
      <c r="CL176" s="2948"/>
      <c r="CM176" s="3013"/>
      <c r="CN176" s="2949"/>
      <c r="CO176" s="2949"/>
      <c r="CP176" s="2949"/>
      <c r="CQ176" s="2949"/>
      <c r="CR176" s="2949"/>
      <c r="CS176" s="2949"/>
      <c r="CT176" s="2949"/>
      <c r="CU176" s="2949"/>
      <c r="CV176" s="2949"/>
      <c r="CW176" s="2949"/>
      <c r="CX176" s="2949"/>
      <c r="CY176" s="2949"/>
      <c r="CZ176" s="2949"/>
      <c r="DA176" s="2949"/>
      <c r="DB176" s="2961"/>
    </row>
    <row r="177" spans="5:106" s="404" customFormat="1" ht="15" customHeight="1">
      <c r="E177" s="331"/>
      <c r="F177" s="907"/>
      <c r="G177" s="907"/>
      <c r="H177" s="2954"/>
      <c r="I177" s="2954"/>
      <c r="J177" s="2954"/>
      <c r="K177" s="2954"/>
      <c r="L177" s="2954"/>
      <c r="M177" s="2954"/>
      <c r="N177" s="266"/>
      <c r="O177" s="907"/>
      <c r="P177" s="2950"/>
      <c r="Q177" s="2950"/>
      <c r="R177" s="2950"/>
      <c r="S177" s="2950"/>
      <c r="T177" s="2950"/>
      <c r="U177" s="2950"/>
      <c r="V177" s="907"/>
      <c r="W177" s="928"/>
      <c r="X177" s="2951"/>
      <c r="Y177" s="2951"/>
      <c r="Z177" s="2951"/>
      <c r="AA177" s="2951"/>
      <c r="AB177" s="2951"/>
      <c r="AC177" s="2951"/>
      <c r="AD177" s="2951"/>
      <c r="AE177" s="2951"/>
      <c r="AF177" s="3037"/>
      <c r="AG177" s="2953"/>
      <c r="AH177" s="2953"/>
      <c r="AI177" s="2953"/>
      <c r="AJ177" s="2953"/>
      <c r="AK177" s="2953"/>
      <c r="AL177" s="2953"/>
      <c r="AM177" s="2953"/>
      <c r="AN177" s="907"/>
      <c r="AO177" s="3087"/>
      <c r="AP177" s="2953"/>
      <c r="AQ177" s="2953"/>
      <c r="AR177" s="2953"/>
      <c r="AS177" s="2953"/>
      <c r="AT177" s="2953"/>
      <c r="AU177" s="2953"/>
      <c r="AV177" s="266"/>
      <c r="AW177" s="3088">
        <f>SUM(AG177:AU177)</f>
        <v>0</v>
      </c>
      <c r="AX177" s="3088"/>
      <c r="AY177" s="3088"/>
      <c r="AZ177" s="3088"/>
      <c r="BA177" s="3088"/>
      <c r="BB177" s="3088"/>
      <c r="BC177" s="3088"/>
      <c r="BD177" s="907"/>
      <c r="BE177" s="3087"/>
      <c r="BF177" s="2953"/>
      <c r="BG177" s="2953"/>
      <c r="BH177" s="2953"/>
      <c r="BI177" s="2953"/>
      <c r="BJ177" s="2953"/>
      <c r="BK177" s="2953"/>
      <c r="BL177" s="2953"/>
      <c r="BM177" s="2953"/>
      <c r="BN177" s="2953"/>
      <c r="BO177" s="2951"/>
      <c r="BP177" s="3037"/>
      <c r="BQ177" s="2953"/>
      <c r="BR177" s="2953"/>
      <c r="BS177" s="2953"/>
      <c r="BT177" s="2953"/>
      <c r="BU177" s="2953"/>
      <c r="BV177" s="2953"/>
      <c r="BW177" s="2953"/>
      <c r="BX177" s="2953"/>
      <c r="BY177" s="2953"/>
      <c r="BZ177" s="2953"/>
      <c r="CA177" s="2951"/>
      <c r="CB177" s="3037"/>
      <c r="CC177" s="3087"/>
      <c r="CD177" s="2953"/>
      <c r="CE177" s="2953"/>
      <c r="CF177" s="2953"/>
      <c r="CG177" s="2953"/>
      <c r="CH177" s="2953"/>
      <c r="CI177" s="2953"/>
      <c r="CJ177" s="2953"/>
      <c r="CK177" s="2951"/>
      <c r="CL177" s="3037"/>
      <c r="CM177" s="2954"/>
      <c r="CN177" s="2954"/>
      <c r="CO177" s="2954"/>
      <c r="CP177" s="2954"/>
      <c r="CQ177" s="2954"/>
      <c r="CR177" s="2954"/>
      <c r="CS177" s="2954"/>
      <c r="CT177" s="2954"/>
      <c r="CU177" s="2954"/>
      <c r="CV177" s="2954"/>
      <c r="CW177" s="2954"/>
      <c r="CX177" s="2954"/>
      <c r="CY177" s="2954"/>
      <c r="CZ177" s="2954"/>
      <c r="DA177" s="2954"/>
      <c r="DB177" s="3089"/>
    </row>
    <row r="178" spans="5:106" s="404" customFormat="1" ht="15" customHeight="1">
      <c r="E178" s="331"/>
      <c r="F178" s="907"/>
      <c r="G178" s="907"/>
      <c r="H178" s="2954"/>
      <c r="I178" s="2954"/>
      <c r="J178" s="2954"/>
      <c r="K178" s="2954"/>
      <c r="L178" s="2954"/>
      <c r="M178" s="2954"/>
      <c r="N178" s="266"/>
      <c r="O178" s="907"/>
      <c r="P178" s="2950"/>
      <c r="Q178" s="2950"/>
      <c r="R178" s="2950"/>
      <c r="S178" s="2950"/>
      <c r="T178" s="2950"/>
      <c r="U178" s="2950"/>
      <c r="V178" s="907"/>
      <c r="W178" s="928"/>
      <c r="X178" s="2953"/>
      <c r="Y178" s="2953"/>
      <c r="Z178" s="2953"/>
      <c r="AA178" s="2953"/>
      <c r="AB178" s="2953"/>
      <c r="AC178" s="2953"/>
      <c r="AD178" s="2953"/>
      <c r="AE178" s="2951"/>
      <c r="AF178" s="3037"/>
      <c r="AG178" s="2953"/>
      <c r="AH178" s="2953"/>
      <c r="AI178" s="2953"/>
      <c r="AJ178" s="2953"/>
      <c r="AK178" s="2953"/>
      <c r="AL178" s="2953"/>
      <c r="AM178" s="2953"/>
      <c r="AN178" s="907"/>
      <c r="AO178" s="3087"/>
      <c r="AP178" s="2953"/>
      <c r="AQ178" s="2953"/>
      <c r="AR178" s="2953"/>
      <c r="AS178" s="2953"/>
      <c r="AT178" s="2953"/>
      <c r="AU178" s="2953"/>
      <c r="AV178" s="266"/>
      <c r="AW178" s="3088">
        <f>SUM(AG178:AU178)</f>
        <v>0</v>
      </c>
      <c r="AX178" s="3088"/>
      <c r="AY178" s="3088"/>
      <c r="AZ178" s="3088"/>
      <c r="BA178" s="3088"/>
      <c r="BB178" s="3088"/>
      <c r="BC178" s="3088"/>
      <c r="BD178" s="907"/>
      <c r="BE178" s="3087"/>
      <c r="BF178" s="2953"/>
      <c r="BG178" s="2953"/>
      <c r="BH178" s="2953"/>
      <c r="BI178" s="2953"/>
      <c r="BJ178" s="2953"/>
      <c r="BK178" s="2953"/>
      <c r="BL178" s="2953"/>
      <c r="BM178" s="2953"/>
      <c r="BN178" s="2953"/>
      <c r="BO178" s="2951"/>
      <c r="BP178" s="3037"/>
      <c r="BQ178" s="2953"/>
      <c r="BR178" s="2953"/>
      <c r="BS178" s="2953"/>
      <c r="BT178" s="2953"/>
      <c r="BU178" s="2953"/>
      <c r="BV178" s="2953"/>
      <c r="BW178" s="2953"/>
      <c r="BX178" s="2953"/>
      <c r="BY178" s="2953"/>
      <c r="BZ178" s="2953"/>
      <c r="CA178" s="2951"/>
      <c r="CB178" s="3037"/>
      <c r="CC178" s="3087"/>
      <c r="CD178" s="2953"/>
      <c r="CE178" s="2953"/>
      <c r="CF178" s="2953"/>
      <c r="CG178" s="2953"/>
      <c r="CH178" s="2953"/>
      <c r="CI178" s="2953"/>
      <c r="CJ178" s="2953"/>
      <c r="CK178" s="2951"/>
      <c r="CL178" s="3037"/>
      <c r="CM178" s="2954"/>
      <c r="CN178" s="2954"/>
      <c r="CO178" s="2954"/>
      <c r="CP178" s="2954"/>
      <c r="CQ178" s="2954"/>
      <c r="CR178" s="2954"/>
      <c r="CS178" s="2954"/>
      <c r="CT178" s="2954"/>
      <c r="CU178" s="2954"/>
      <c r="CV178" s="2954"/>
      <c r="CW178" s="2954"/>
      <c r="CX178" s="2954"/>
      <c r="CY178" s="2954"/>
      <c r="CZ178" s="2954"/>
      <c r="DA178" s="2954"/>
      <c r="DB178" s="3089"/>
    </row>
    <row r="179" spans="5:106" s="404" customFormat="1" ht="15" customHeight="1">
      <c r="E179" s="331"/>
      <c r="F179" s="907"/>
      <c r="G179" s="907"/>
      <c r="H179" s="2954"/>
      <c r="I179" s="2954"/>
      <c r="J179" s="2954"/>
      <c r="K179" s="2954"/>
      <c r="L179" s="2954"/>
      <c r="M179" s="2954"/>
      <c r="N179" s="266"/>
      <c r="O179" s="907"/>
      <c r="P179" s="2950"/>
      <c r="Q179" s="2950"/>
      <c r="R179" s="2950"/>
      <c r="S179" s="2950"/>
      <c r="T179" s="2950"/>
      <c r="U179" s="2950"/>
      <c r="V179" s="907"/>
      <c r="W179" s="928"/>
      <c r="X179" s="2953"/>
      <c r="Y179" s="2953"/>
      <c r="Z179" s="2953"/>
      <c r="AA179" s="2953"/>
      <c r="AB179" s="2953"/>
      <c r="AC179" s="2953"/>
      <c r="AD179" s="2953"/>
      <c r="AE179" s="2951"/>
      <c r="AF179" s="3037"/>
      <c r="AG179" s="2953"/>
      <c r="AH179" s="2953"/>
      <c r="AI179" s="2953"/>
      <c r="AJ179" s="2953"/>
      <c r="AK179" s="2953"/>
      <c r="AL179" s="2953"/>
      <c r="AM179" s="2953"/>
      <c r="AN179" s="907"/>
      <c r="AO179" s="3087"/>
      <c r="AP179" s="2953"/>
      <c r="AQ179" s="2953"/>
      <c r="AR179" s="2953"/>
      <c r="AS179" s="2953"/>
      <c r="AT179" s="2953"/>
      <c r="AU179" s="2953"/>
      <c r="AV179" s="266"/>
      <c r="AW179" s="3088">
        <f>SUM(AG179:AU179)</f>
        <v>0</v>
      </c>
      <c r="AX179" s="3088"/>
      <c r="AY179" s="3088"/>
      <c r="AZ179" s="3088"/>
      <c r="BA179" s="3088"/>
      <c r="BB179" s="3088"/>
      <c r="BC179" s="3088"/>
      <c r="BD179" s="907"/>
      <c r="BE179" s="3087"/>
      <c r="BF179" s="2953"/>
      <c r="BG179" s="2953"/>
      <c r="BH179" s="2953"/>
      <c r="BI179" s="2953"/>
      <c r="BJ179" s="2953"/>
      <c r="BK179" s="2953"/>
      <c r="BL179" s="2953"/>
      <c r="BM179" s="2953"/>
      <c r="BN179" s="2953"/>
      <c r="BO179" s="2951"/>
      <c r="BP179" s="3037"/>
      <c r="BQ179" s="2953"/>
      <c r="BR179" s="2953"/>
      <c r="BS179" s="2953"/>
      <c r="BT179" s="2953"/>
      <c r="BU179" s="2953"/>
      <c r="BV179" s="2953"/>
      <c r="BW179" s="2953"/>
      <c r="BX179" s="2953"/>
      <c r="BY179" s="2953"/>
      <c r="BZ179" s="2953"/>
      <c r="CA179" s="2951"/>
      <c r="CB179" s="3037"/>
      <c r="CC179" s="3087"/>
      <c r="CD179" s="2953"/>
      <c r="CE179" s="2953"/>
      <c r="CF179" s="2953"/>
      <c r="CG179" s="2953"/>
      <c r="CH179" s="2953"/>
      <c r="CI179" s="2953"/>
      <c r="CJ179" s="2953"/>
      <c r="CK179" s="2951"/>
      <c r="CL179" s="3037"/>
      <c r="CM179" s="2954"/>
      <c r="CN179" s="2954"/>
      <c r="CO179" s="2954"/>
      <c r="CP179" s="2954"/>
      <c r="CQ179" s="2954"/>
      <c r="CR179" s="2954"/>
      <c r="CS179" s="2954"/>
      <c r="CT179" s="2954"/>
      <c r="CU179" s="2954"/>
      <c r="CV179" s="2954"/>
      <c r="CW179" s="2954"/>
      <c r="CX179" s="2954"/>
      <c r="CY179" s="2954"/>
      <c r="CZ179" s="2954"/>
      <c r="DA179" s="2954"/>
      <c r="DB179" s="3089"/>
    </row>
    <row r="180" spans="5:106" s="404" customFormat="1" ht="15" customHeight="1">
      <c r="E180" s="331"/>
      <c r="F180" s="907"/>
      <c r="G180" s="907"/>
      <c r="H180" s="2954"/>
      <c r="I180" s="2954"/>
      <c r="J180" s="2954"/>
      <c r="K180" s="2954"/>
      <c r="L180" s="2954"/>
      <c r="M180" s="2954"/>
      <c r="N180" s="266"/>
      <c r="O180" s="907"/>
      <c r="P180" s="2950"/>
      <c r="Q180" s="2950"/>
      <c r="R180" s="2950"/>
      <c r="S180" s="2950"/>
      <c r="T180" s="2950"/>
      <c r="U180" s="2950"/>
      <c r="V180" s="907"/>
      <c r="W180" s="928"/>
      <c r="X180" s="2953"/>
      <c r="Y180" s="2953"/>
      <c r="Z180" s="2953"/>
      <c r="AA180" s="2953"/>
      <c r="AB180" s="2953"/>
      <c r="AC180" s="2953"/>
      <c r="AD180" s="2953"/>
      <c r="AE180" s="2951"/>
      <c r="AF180" s="3037"/>
      <c r="AG180" s="2953"/>
      <c r="AH180" s="2953"/>
      <c r="AI180" s="2953"/>
      <c r="AJ180" s="2953"/>
      <c r="AK180" s="2953"/>
      <c r="AL180" s="2953"/>
      <c r="AM180" s="2953"/>
      <c r="AN180" s="907"/>
      <c r="AO180" s="3087"/>
      <c r="AP180" s="2953"/>
      <c r="AQ180" s="2953"/>
      <c r="AR180" s="2953"/>
      <c r="AS180" s="2953"/>
      <c r="AT180" s="2953"/>
      <c r="AU180" s="2953"/>
      <c r="AV180" s="266"/>
      <c r="AW180" s="3088">
        <f>SUM(AG180:AU180)</f>
        <v>0</v>
      </c>
      <c r="AX180" s="3088"/>
      <c r="AY180" s="3088"/>
      <c r="AZ180" s="3088"/>
      <c r="BA180" s="3088"/>
      <c r="BB180" s="3088"/>
      <c r="BC180" s="3088"/>
      <c r="BD180" s="907"/>
      <c r="BE180" s="3087"/>
      <c r="BF180" s="2953"/>
      <c r="BG180" s="2953"/>
      <c r="BH180" s="2953"/>
      <c r="BI180" s="2953"/>
      <c r="BJ180" s="2953"/>
      <c r="BK180" s="2953"/>
      <c r="BL180" s="2953"/>
      <c r="BM180" s="2953"/>
      <c r="BN180" s="2953"/>
      <c r="BO180" s="2951"/>
      <c r="BP180" s="3037"/>
      <c r="BQ180" s="2953"/>
      <c r="BR180" s="2953"/>
      <c r="BS180" s="2953"/>
      <c r="BT180" s="2953"/>
      <c r="BU180" s="2953"/>
      <c r="BV180" s="2953"/>
      <c r="BW180" s="2953"/>
      <c r="BX180" s="2953"/>
      <c r="BY180" s="2953"/>
      <c r="BZ180" s="2953"/>
      <c r="CA180" s="2951"/>
      <c r="CB180" s="3037"/>
      <c r="CC180" s="3087"/>
      <c r="CD180" s="2953"/>
      <c r="CE180" s="2953"/>
      <c r="CF180" s="2953"/>
      <c r="CG180" s="2953"/>
      <c r="CH180" s="2953"/>
      <c r="CI180" s="2953"/>
      <c r="CJ180" s="2953"/>
      <c r="CK180" s="2951"/>
      <c r="CL180" s="3037"/>
      <c r="CM180" s="2954"/>
      <c r="CN180" s="2954"/>
      <c r="CO180" s="2954"/>
      <c r="CP180" s="2954"/>
      <c r="CQ180" s="2954"/>
      <c r="CR180" s="2954"/>
      <c r="CS180" s="2954"/>
      <c r="CT180" s="2954"/>
      <c r="CU180" s="2954"/>
      <c r="CV180" s="2954"/>
      <c r="CW180" s="2954"/>
      <c r="CX180" s="2954"/>
      <c r="CY180" s="2954"/>
      <c r="CZ180" s="2954"/>
      <c r="DA180" s="2954"/>
      <c r="DB180" s="3089"/>
    </row>
    <row r="181" spans="5:106" s="404" customFormat="1" ht="15" customHeight="1">
      <c r="E181" s="713"/>
      <c r="F181" s="876"/>
      <c r="G181" s="876"/>
      <c r="H181" s="2695"/>
      <c r="I181" s="2695"/>
      <c r="J181" s="2695"/>
      <c r="K181" s="2695"/>
      <c r="L181" s="2695"/>
      <c r="M181" s="2695"/>
      <c r="N181" s="290"/>
      <c r="O181" s="876"/>
      <c r="P181" s="2560"/>
      <c r="Q181" s="2560"/>
      <c r="R181" s="2560"/>
      <c r="S181" s="2560"/>
      <c r="T181" s="2560"/>
      <c r="U181" s="2560"/>
      <c r="V181" s="876"/>
      <c r="W181" s="923"/>
      <c r="X181" s="2703"/>
      <c r="Y181" s="2703"/>
      <c r="Z181" s="2703"/>
      <c r="AA181" s="2703"/>
      <c r="AB181" s="2703"/>
      <c r="AC181" s="2703"/>
      <c r="AD181" s="2703"/>
      <c r="AE181" s="2553"/>
      <c r="AF181" s="2557"/>
      <c r="AG181" s="2703"/>
      <c r="AH181" s="2703"/>
      <c r="AI181" s="2703"/>
      <c r="AJ181" s="2703"/>
      <c r="AK181" s="2703"/>
      <c r="AL181" s="2703"/>
      <c r="AM181" s="2703"/>
      <c r="AN181" s="876"/>
      <c r="AO181" s="3068"/>
      <c r="AP181" s="2703"/>
      <c r="AQ181" s="2703"/>
      <c r="AR181" s="2703"/>
      <c r="AS181" s="2703"/>
      <c r="AT181" s="2703"/>
      <c r="AU181" s="2703"/>
      <c r="AV181" s="290"/>
      <c r="AW181" s="2703"/>
      <c r="AX181" s="2703"/>
      <c r="AY181" s="2703"/>
      <c r="AZ181" s="2703"/>
      <c r="BA181" s="2703"/>
      <c r="BB181" s="2703"/>
      <c r="BC181" s="2703"/>
      <c r="BD181" s="876"/>
      <c r="BE181" s="3068"/>
      <c r="BF181" s="2703"/>
      <c r="BG181" s="2703"/>
      <c r="BH181" s="2703"/>
      <c r="BI181" s="2703"/>
      <c r="BJ181" s="2703"/>
      <c r="BK181" s="2703"/>
      <c r="BL181" s="2703"/>
      <c r="BM181" s="2703"/>
      <c r="BN181" s="2703"/>
      <c r="BO181" s="2553"/>
      <c r="BP181" s="2557"/>
      <c r="BQ181" s="2703"/>
      <c r="BR181" s="2703"/>
      <c r="BS181" s="2703"/>
      <c r="BT181" s="2703"/>
      <c r="BU181" s="2703"/>
      <c r="BV181" s="2703"/>
      <c r="BW181" s="2703"/>
      <c r="BX181" s="2703"/>
      <c r="BY181" s="2703"/>
      <c r="BZ181" s="2703"/>
      <c r="CA181" s="2553"/>
      <c r="CB181" s="2557"/>
      <c r="CC181" s="3068"/>
      <c r="CD181" s="2703"/>
      <c r="CE181" s="2703"/>
      <c r="CF181" s="2703"/>
      <c r="CG181" s="2703"/>
      <c r="CH181" s="2703"/>
      <c r="CI181" s="2703"/>
      <c r="CJ181" s="2703"/>
      <c r="CK181" s="2553"/>
      <c r="CL181" s="2557"/>
      <c r="CM181" s="2695"/>
      <c r="CN181" s="2695"/>
      <c r="CO181" s="2695"/>
      <c r="CP181" s="2695"/>
      <c r="CQ181" s="2695"/>
      <c r="CR181" s="2695"/>
      <c r="CS181" s="2695"/>
      <c r="CT181" s="2695"/>
      <c r="CU181" s="2695"/>
      <c r="CV181" s="2695"/>
      <c r="CW181" s="2695"/>
      <c r="CX181" s="2695"/>
      <c r="CY181" s="2695"/>
      <c r="CZ181" s="2695"/>
      <c r="DA181" s="2695"/>
      <c r="DB181" s="2696"/>
    </row>
    <row r="182" spans="5:106" s="404" customFormat="1" ht="21" customHeight="1">
      <c r="F182" s="720"/>
      <c r="G182" s="720"/>
    </row>
    <row r="183" spans="5:106" s="404" customFormat="1" ht="21" customHeight="1">
      <c r="E183" s="399" t="s">
        <v>928</v>
      </c>
      <c r="F183" s="720"/>
      <c r="G183" s="720"/>
    </row>
    <row r="184" spans="5:106" s="404" customFormat="1" ht="21" customHeight="1">
      <c r="E184" s="709"/>
      <c r="F184" s="720"/>
      <c r="G184" s="720"/>
      <c r="DB184" s="414" t="s">
        <v>926</v>
      </c>
    </row>
    <row r="185" spans="5:106" s="429" customFormat="1" ht="15" customHeight="1">
      <c r="E185" s="2537" t="s">
        <v>772</v>
      </c>
      <c r="F185" s="2538"/>
      <c r="G185" s="2538"/>
      <c r="H185" s="2538"/>
      <c r="I185" s="2538"/>
      <c r="J185" s="2538"/>
      <c r="K185" s="2538"/>
      <c r="L185" s="2538"/>
      <c r="M185" s="2538"/>
      <c r="N185" s="2538"/>
      <c r="O185" s="2538"/>
      <c r="P185" s="2539"/>
      <c r="Q185" s="2546" t="s">
        <v>875</v>
      </c>
      <c r="R185" s="2547"/>
      <c r="S185" s="2547"/>
      <c r="T185" s="2547"/>
      <c r="U185" s="2547"/>
      <c r="V185" s="2547"/>
      <c r="W185" s="2547"/>
      <c r="X185" s="2547"/>
      <c r="Y185" s="2547"/>
      <c r="Z185" s="2555"/>
      <c r="AA185" s="902"/>
      <c r="AB185" s="2945" t="s">
        <v>915</v>
      </c>
      <c r="AC185" s="2945"/>
      <c r="AD185" s="2945"/>
      <c r="AE185" s="2945"/>
      <c r="AF185" s="2945"/>
      <c r="AG185" s="2945"/>
      <c r="AH185" s="2945"/>
      <c r="AI185" s="2945"/>
      <c r="AJ185" s="2945"/>
      <c r="AK185" s="2945"/>
      <c r="AL185" s="2945"/>
      <c r="AM185" s="2945"/>
      <c r="AN185" s="2945"/>
      <c r="AO185" s="2945"/>
      <c r="AP185" s="903"/>
      <c r="AQ185" s="2945" t="s">
        <v>796</v>
      </c>
      <c r="AR185" s="2945"/>
      <c r="AS185" s="2945"/>
      <c r="AT185" s="2945"/>
      <c r="AU185" s="402"/>
      <c r="AV185" s="2946"/>
      <c r="AW185" s="2945"/>
      <c r="AX185" s="2944" t="s">
        <v>925</v>
      </c>
      <c r="AY185" s="2944"/>
      <c r="AZ185" s="2944"/>
      <c r="BA185" s="2944"/>
      <c r="BB185" s="2944"/>
      <c r="BC185" s="2944"/>
      <c r="BD185" s="2944"/>
      <c r="BE185" s="2944"/>
      <c r="BF185" s="2944"/>
      <c r="BG185" s="2944"/>
      <c r="BH185" s="2945"/>
      <c r="BI185" s="2948"/>
      <c r="BJ185" s="2946"/>
      <c r="BK185" s="2945"/>
      <c r="BL185" s="2945"/>
      <c r="BM185" s="2945"/>
      <c r="BN185" s="2945"/>
      <c r="BO185" s="2944" t="s">
        <v>924</v>
      </c>
      <c r="BP185" s="2944"/>
      <c r="BQ185" s="2944"/>
      <c r="BR185" s="2944"/>
      <c r="BS185" s="2944"/>
      <c r="BT185" s="2944"/>
      <c r="BU185" s="2944"/>
      <c r="BV185" s="2944"/>
      <c r="BW185" s="2944"/>
      <c r="BX185" s="2944"/>
      <c r="BY185" s="2944"/>
      <c r="BZ185" s="2944"/>
      <c r="CA185" s="2944"/>
      <c r="CB185" s="2944"/>
      <c r="CC185" s="2944"/>
      <c r="CD185" s="2944"/>
      <c r="CE185" s="2944"/>
      <c r="CF185" s="2944"/>
      <c r="CG185" s="2945"/>
      <c r="CH185" s="2945"/>
      <c r="CI185" s="2945"/>
      <c r="CJ185" s="2945"/>
      <c r="CK185" s="2948"/>
      <c r="CL185" s="2546" t="s">
        <v>394</v>
      </c>
      <c r="CM185" s="2547"/>
      <c r="CN185" s="2547"/>
      <c r="CO185" s="2547"/>
      <c r="CP185" s="2547"/>
      <c r="CQ185" s="2547"/>
      <c r="CR185" s="2547"/>
      <c r="CS185" s="2547"/>
      <c r="CT185" s="2547"/>
      <c r="CU185" s="2547"/>
      <c r="CV185" s="2547"/>
      <c r="CW185" s="2547"/>
      <c r="CX185" s="2547"/>
      <c r="CY185" s="2547"/>
      <c r="CZ185" s="2547"/>
      <c r="DA185" s="2547"/>
      <c r="DB185" s="2548"/>
    </row>
    <row r="186" spans="5:106" s="429" customFormat="1" ht="15" customHeight="1">
      <c r="E186" s="2540"/>
      <c r="F186" s="2541"/>
      <c r="G186" s="2541"/>
      <c r="H186" s="2541"/>
      <c r="I186" s="2541"/>
      <c r="J186" s="2541"/>
      <c r="K186" s="2541"/>
      <c r="L186" s="2541"/>
      <c r="M186" s="2541"/>
      <c r="N186" s="2541"/>
      <c r="O186" s="2541"/>
      <c r="P186" s="2542"/>
      <c r="Q186" s="2549"/>
      <c r="R186" s="2550"/>
      <c r="S186" s="2550"/>
      <c r="T186" s="2550"/>
      <c r="U186" s="2550"/>
      <c r="V186" s="2550"/>
      <c r="W186" s="2550"/>
      <c r="X186" s="2550"/>
      <c r="Y186" s="2550"/>
      <c r="Z186" s="2556"/>
      <c r="AA186" s="928"/>
      <c r="AB186" s="1784"/>
      <c r="AC186" s="1784"/>
      <c r="AD186" s="1784"/>
      <c r="AE186" s="1784"/>
      <c r="AF186" s="1784"/>
      <c r="AG186" s="1784"/>
      <c r="AH186" s="1784"/>
      <c r="AI186" s="1784"/>
      <c r="AJ186" s="1784"/>
      <c r="AK186" s="1784"/>
      <c r="AL186" s="1784"/>
      <c r="AM186" s="1784"/>
      <c r="AN186" s="1784"/>
      <c r="AO186" s="1784"/>
      <c r="AP186" s="1784"/>
      <c r="AQ186" s="907"/>
      <c r="AR186" s="2951" t="s">
        <v>90</v>
      </c>
      <c r="AS186" s="2951"/>
      <c r="AT186" s="2951"/>
      <c r="AU186" s="266"/>
      <c r="AV186" s="700"/>
      <c r="AW186" s="2644" t="s">
        <v>921</v>
      </c>
      <c r="AX186" s="2644"/>
      <c r="AY186" s="2644"/>
      <c r="AZ186" s="2644"/>
      <c r="BA186" s="2644"/>
      <c r="BB186" s="887"/>
      <c r="BC186" s="744"/>
      <c r="BD186" s="2644" t="s">
        <v>920</v>
      </c>
      <c r="BE186" s="2644"/>
      <c r="BF186" s="2644"/>
      <c r="BG186" s="2644"/>
      <c r="BH186" s="2644"/>
      <c r="BI186" s="703"/>
      <c r="BJ186" s="701"/>
      <c r="BK186" s="2644" t="s">
        <v>669</v>
      </c>
      <c r="BL186" s="2644"/>
      <c r="BM186" s="2644"/>
      <c r="BN186" s="2644"/>
      <c r="BO186" s="2644"/>
      <c r="BP186" s="745"/>
      <c r="BQ186" s="887"/>
      <c r="BR186" s="2644" t="s">
        <v>919</v>
      </c>
      <c r="BS186" s="2644"/>
      <c r="BT186" s="2644"/>
      <c r="BU186" s="2644"/>
      <c r="BV186" s="2644"/>
      <c r="BW186" s="887"/>
      <c r="BX186" s="744"/>
      <c r="BY186" s="2644" t="s">
        <v>918</v>
      </c>
      <c r="BZ186" s="2644"/>
      <c r="CA186" s="2644"/>
      <c r="CB186" s="2644"/>
      <c r="CC186" s="2644"/>
      <c r="CD186" s="745"/>
      <c r="CE186" s="887"/>
      <c r="CF186" s="2787" t="s">
        <v>243</v>
      </c>
      <c r="CG186" s="2787"/>
      <c r="CH186" s="2787"/>
      <c r="CI186" s="2787"/>
      <c r="CJ186" s="2787"/>
      <c r="CK186" s="695"/>
      <c r="CL186" s="2549"/>
      <c r="CM186" s="2550"/>
      <c r="CN186" s="2550"/>
      <c r="CO186" s="2550"/>
      <c r="CP186" s="2550"/>
      <c r="CQ186" s="2550"/>
      <c r="CR186" s="2550"/>
      <c r="CS186" s="2550"/>
      <c r="CT186" s="2550"/>
      <c r="CU186" s="2550"/>
      <c r="CV186" s="2550"/>
      <c r="CW186" s="2550"/>
      <c r="CX186" s="2550"/>
      <c r="CY186" s="2550"/>
      <c r="CZ186" s="2550"/>
      <c r="DA186" s="2550"/>
      <c r="DB186" s="2551"/>
    </row>
    <row r="187" spans="5:106" s="429" customFormat="1" ht="15" customHeight="1">
      <c r="E187" s="2543"/>
      <c r="F187" s="2544"/>
      <c r="G187" s="2544"/>
      <c r="H187" s="2544"/>
      <c r="I187" s="2544"/>
      <c r="J187" s="2544"/>
      <c r="K187" s="2544"/>
      <c r="L187" s="2544"/>
      <c r="M187" s="2544"/>
      <c r="N187" s="2544"/>
      <c r="O187" s="2544"/>
      <c r="P187" s="2545"/>
      <c r="Q187" s="2552"/>
      <c r="R187" s="2553"/>
      <c r="S187" s="2553"/>
      <c r="T187" s="2553"/>
      <c r="U187" s="2553"/>
      <c r="V187" s="2553"/>
      <c r="W187" s="2553"/>
      <c r="X187" s="2553"/>
      <c r="Y187" s="2553"/>
      <c r="Z187" s="2557"/>
      <c r="AA187" s="2955" t="s">
        <v>439</v>
      </c>
      <c r="AB187" s="2694"/>
      <c r="AC187" s="2694"/>
      <c r="AD187" s="2694"/>
      <c r="AE187" s="2694"/>
      <c r="AF187" s="2694"/>
      <c r="AG187" s="2959"/>
      <c r="AH187" s="2955" t="s">
        <v>127</v>
      </c>
      <c r="AI187" s="2694"/>
      <c r="AJ187" s="2694"/>
      <c r="AK187" s="2694"/>
      <c r="AL187" s="2694"/>
      <c r="AM187" s="2694"/>
      <c r="AN187" s="2959"/>
      <c r="AO187" s="2955" t="s">
        <v>861</v>
      </c>
      <c r="AP187" s="2694"/>
      <c r="AQ187" s="2694"/>
      <c r="AR187" s="2694"/>
      <c r="AS187" s="2694"/>
      <c r="AT187" s="2694"/>
      <c r="AU187" s="2959"/>
      <c r="AV187" s="2741" t="s">
        <v>595</v>
      </c>
      <c r="AW187" s="2742"/>
      <c r="AX187" s="2742"/>
      <c r="AY187" s="2742"/>
      <c r="AZ187" s="2742"/>
      <c r="BA187" s="2742"/>
      <c r="BB187" s="2909"/>
      <c r="BC187" s="2619" t="s">
        <v>595</v>
      </c>
      <c r="BD187" s="2637"/>
      <c r="BE187" s="2637"/>
      <c r="BF187" s="2637"/>
      <c r="BG187" s="2637"/>
      <c r="BH187" s="2637"/>
      <c r="BI187" s="2621"/>
      <c r="BJ187" s="2741" t="s">
        <v>637</v>
      </c>
      <c r="BK187" s="2742"/>
      <c r="BL187" s="2742"/>
      <c r="BM187" s="2742"/>
      <c r="BN187" s="2742"/>
      <c r="BO187" s="2742"/>
      <c r="BP187" s="2909"/>
      <c r="BQ187" s="2637" t="s">
        <v>595</v>
      </c>
      <c r="BR187" s="2637"/>
      <c r="BS187" s="2637"/>
      <c r="BT187" s="2637"/>
      <c r="BU187" s="2637"/>
      <c r="BV187" s="2637"/>
      <c r="BW187" s="2637"/>
      <c r="BX187" s="2741" t="s">
        <v>549</v>
      </c>
      <c r="BY187" s="2742"/>
      <c r="BZ187" s="2742"/>
      <c r="CA187" s="2742"/>
      <c r="CB187" s="2742"/>
      <c r="CC187" s="2742"/>
      <c r="CD187" s="2909"/>
      <c r="CE187" s="2637" t="s">
        <v>595</v>
      </c>
      <c r="CF187" s="2637"/>
      <c r="CG187" s="2637"/>
      <c r="CH187" s="2637"/>
      <c r="CI187" s="2637"/>
      <c r="CJ187" s="2637"/>
      <c r="CK187" s="2621"/>
      <c r="CL187" s="2552"/>
      <c r="CM187" s="2553"/>
      <c r="CN187" s="2553"/>
      <c r="CO187" s="2553"/>
      <c r="CP187" s="2553"/>
      <c r="CQ187" s="2553"/>
      <c r="CR187" s="2553"/>
      <c r="CS187" s="2553"/>
      <c r="CT187" s="2553"/>
      <c r="CU187" s="2553"/>
      <c r="CV187" s="2553"/>
      <c r="CW187" s="2553"/>
      <c r="CX187" s="2553"/>
      <c r="CY187" s="2553"/>
      <c r="CZ187" s="2553"/>
      <c r="DA187" s="2553"/>
      <c r="DB187" s="2554"/>
    </row>
    <row r="188" spans="5:106" s="428" customFormat="1" ht="15" customHeight="1">
      <c r="E188" s="3010" t="s">
        <v>1764</v>
      </c>
      <c r="F188" s="2945"/>
      <c r="G188" s="2945"/>
      <c r="H188" s="2945"/>
      <c r="I188" s="2945"/>
      <c r="J188" s="2945"/>
      <c r="K188" s="2945"/>
      <c r="L188" s="2945"/>
      <c r="M188" s="2945"/>
      <c r="N188" s="2945"/>
      <c r="O188" s="2945"/>
      <c r="P188" s="2948"/>
      <c r="Q188" s="927"/>
      <c r="R188" s="2944" t="s">
        <v>1765</v>
      </c>
      <c r="S188" s="2944"/>
      <c r="T188" s="2944"/>
      <c r="U188" s="2944"/>
      <c r="V188" s="2944"/>
      <c r="W188" s="2944"/>
      <c r="X188" s="2944"/>
      <c r="Y188" s="2944"/>
      <c r="Z188" s="402"/>
      <c r="AA188" s="3083">
        <v>4.5999999999999996</v>
      </c>
      <c r="AB188" s="2947"/>
      <c r="AC188" s="2947"/>
      <c r="AD188" s="2947"/>
      <c r="AE188" s="2947"/>
      <c r="AF188" s="2947"/>
      <c r="AG188" s="903"/>
      <c r="AH188" s="2946">
        <v>0</v>
      </c>
      <c r="AI188" s="2945"/>
      <c r="AJ188" s="2945"/>
      <c r="AK188" s="2945"/>
      <c r="AL188" s="2945"/>
      <c r="AM188" s="2945"/>
      <c r="AN188" s="402"/>
      <c r="AO188" s="2947">
        <v>4.5999999999999996</v>
      </c>
      <c r="AP188" s="2947"/>
      <c r="AQ188" s="2947"/>
      <c r="AR188" s="2947"/>
      <c r="AS188" s="2947"/>
      <c r="AT188" s="2947"/>
      <c r="AU188" s="402"/>
      <c r="AV188" s="3084"/>
      <c r="AW188" s="3085"/>
      <c r="AX188" s="3085"/>
      <c r="AY188" s="3085"/>
      <c r="AZ188" s="3085"/>
      <c r="BA188" s="3085"/>
      <c r="BB188" s="903"/>
      <c r="BC188" s="3084"/>
      <c r="BD188" s="3085"/>
      <c r="BE188" s="3085"/>
      <c r="BF188" s="3085"/>
      <c r="BG188" s="3085"/>
      <c r="BH188" s="3085"/>
      <c r="BI188" s="402"/>
      <c r="BJ188" s="2946">
        <v>10</v>
      </c>
      <c r="BK188" s="2945"/>
      <c r="BL188" s="2945"/>
      <c r="BM188" s="2945"/>
      <c r="BN188" s="2945"/>
      <c r="BO188" s="2945"/>
      <c r="BP188" s="904"/>
      <c r="BQ188" s="3086"/>
      <c r="BR188" s="3086"/>
      <c r="BS188" s="3086"/>
      <c r="BT188" s="3086"/>
      <c r="BU188" s="3086"/>
      <c r="BV188" s="3086"/>
      <c r="BW188" s="821"/>
      <c r="BX188" s="902"/>
      <c r="BY188" s="1751">
        <v>1</v>
      </c>
      <c r="BZ188" s="1751"/>
      <c r="CA188" s="1751"/>
      <c r="CB188" s="1751"/>
      <c r="CC188" s="1751"/>
      <c r="CD188" s="904"/>
      <c r="CE188" s="2945">
        <v>3.3</v>
      </c>
      <c r="CF188" s="2945"/>
      <c r="CG188" s="2945"/>
      <c r="CH188" s="2945"/>
      <c r="CI188" s="2945"/>
      <c r="CJ188" s="2945"/>
      <c r="CK188" s="402"/>
      <c r="CL188" s="3013"/>
      <c r="CM188" s="2949"/>
      <c r="CN188" s="2949"/>
      <c r="CO188" s="2949"/>
      <c r="CP188" s="2949"/>
      <c r="CQ188" s="2949"/>
      <c r="CR188" s="2949"/>
      <c r="CS188" s="2949"/>
      <c r="CT188" s="2949"/>
      <c r="CU188" s="2949"/>
      <c r="CV188" s="2949"/>
      <c r="CW188" s="2949"/>
      <c r="CX188" s="2949"/>
      <c r="CY188" s="2949"/>
      <c r="CZ188" s="2949"/>
      <c r="DA188" s="2949"/>
      <c r="DB188" s="2961"/>
    </row>
    <row r="189" spans="5:106" s="428" customFormat="1" ht="15" customHeight="1">
      <c r="E189" s="335"/>
      <c r="F189" s="910"/>
      <c r="G189" s="910"/>
      <c r="H189" s="2697"/>
      <c r="I189" s="2697"/>
      <c r="J189" s="2697"/>
      <c r="K189" s="2697"/>
      <c r="L189" s="2697"/>
      <c r="M189" s="2697"/>
      <c r="N189" s="2697"/>
      <c r="O189" s="2697"/>
      <c r="P189" s="961"/>
      <c r="Q189" s="926"/>
      <c r="R189" s="2697"/>
      <c r="S189" s="2697"/>
      <c r="T189" s="2697"/>
      <c r="U189" s="2697"/>
      <c r="V189" s="2697"/>
      <c r="W189" s="2697"/>
      <c r="X189" s="2697"/>
      <c r="Y189" s="2697"/>
      <c r="Z189" s="961"/>
      <c r="AA189" s="3080"/>
      <c r="AB189" s="2958"/>
      <c r="AC189" s="2958"/>
      <c r="AD189" s="2958"/>
      <c r="AE189" s="2958"/>
      <c r="AF189" s="2958"/>
      <c r="AG189" s="910"/>
      <c r="AH189" s="3080"/>
      <c r="AI189" s="2958"/>
      <c r="AJ189" s="2958"/>
      <c r="AK189" s="2958"/>
      <c r="AL189" s="2958"/>
      <c r="AM189" s="2958"/>
      <c r="AN189" s="961"/>
      <c r="AO189" s="2958"/>
      <c r="AP189" s="2958"/>
      <c r="AQ189" s="2958"/>
      <c r="AR189" s="2958"/>
      <c r="AS189" s="2958"/>
      <c r="AT189" s="2958"/>
      <c r="AU189" s="961"/>
      <c r="AV189" s="3080"/>
      <c r="AW189" s="2958"/>
      <c r="AX189" s="2958"/>
      <c r="AY189" s="2958"/>
      <c r="AZ189" s="2958"/>
      <c r="BA189" s="2958"/>
      <c r="BB189" s="910"/>
      <c r="BC189" s="3080"/>
      <c r="BD189" s="2958"/>
      <c r="BE189" s="2958"/>
      <c r="BF189" s="2958"/>
      <c r="BG189" s="2958"/>
      <c r="BH189" s="2958"/>
      <c r="BI189" s="961"/>
      <c r="BJ189" s="3080"/>
      <c r="BK189" s="2958"/>
      <c r="BL189" s="2958"/>
      <c r="BM189" s="2958"/>
      <c r="BN189" s="2958"/>
      <c r="BO189" s="2958"/>
      <c r="BP189" s="961"/>
      <c r="BQ189" s="2958"/>
      <c r="BR189" s="2958"/>
      <c r="BS189" s="2958"/>
      <c r="BT189" s="2958"/>
      <c r="BU189" s="2958"/>
      <c r="BV189" s="2958"/>
      <c r="BW189" s="910"/>
      <c r="BX189" s="926"/>
      <c r="BY189" s="2694"/>
      <c r="BZ189" s="2694"/>
      <c r="CA189" s="2694"/>
      <c r="CB189" s="2694"/>
      <c r="CC189" s="2694"/>
      <c r="CD189" s="961"/>
      <c r="CE189" s="2507"/>
      <c r="CF189" s="2507"/>
      <c r="CG189" s="2507"/>
      <c r="CH189" s="2507"/>
      <c r="CI189" s="2507"/>
      <c r="CJ189" s="2507"/>
      <c r="CK189" s="961"/>
      <c r="CL189" s="3015"/>
      <c r="CM189" s="3015"/>
      <c r="CN189" s="3015"/>
      <c r="CO189" s="3015"/>
      <c r="CP189" s="3015"/>
      <c r="CQ189" s="3015"/>
      <c r="CR189" s="3015"/>
      <c r="CS189" s="3015"/>
      <c r="CT189" s="3015"/>
      <c r="CU189" s="3015"/>
      <c r="CV189" s="3015"/>
      <c r="CW189" s="3015"/>
      <c r="CX189" s="3015"/>
      <c r="CY189" s="3015"/>
      <c r="CZ189" s="3015"/>
      <c r="DA189" s="3015"/>
      <c r="DB189" s="3017"/>
    </row>
    <row r="190" spans="5:106" s="428" customFormat="1" ht="15" customHeight="1">
      <c r="E190" s="922"/>
      <c r="F190" s="922"/>
      <c r="G190" s="922"/>
      <c r="H190" s="860"/>
      <c r="I190" s="860"/>
      <c r="J190" s="860"/>
      <c r="K190" s="860"/>
      <c r="L190" s="860"/>
      <c r="M190" s="860"/>
      <c r="N190" s="860"/>
      <c r="O190" s="860"/>
      <c r="P190" s="922"/>
      <c r="Q190" s="922"/>
      <c r="R190" s="860"/>
      <c r="S190" s="860"/>
      <c r="T190" s="860"/>
      <c r="U190" s="860"/>
      <c r="V190" s="860"/>
      <c r="W190" s="860"/>
      <c r="X190" s="860"/>
      <c r="Y190" s="860"/>
      <c r="Z190" s="922"/>
      <c r="AA190" s="922"/>
      <c r="AB190" s="922"/>
      <c r="AC190" s="922"/>
      <c r="AD190" s="922"/>
      <c r="AE190" s="922"/>
      <c r="AF190" s="922"/>
      <c r="AG190" s="922"/>
      <c r="AH190" s="922"/>
      <c r="AI190" s="922"/>
      <c r="AJ190" s="922"/>
      <c r="AK190" s="922"/>
      <c r="AL190" s="922"/>
      <c r="AM190" s="922"/>
      <c r="AN190" s="922"/>
      <c r="AO190" s="922"/>
      <c r="AP190" s="922"/>
      <c r="AQ190" s="922"/>
      <c r="AR190" s="922"/>
      <c r="AS190" s="922"/>
      <c r="AT190" s="922"/>
      <c r="AU190" s="922"/>
      <c r="AV190" s="922"/>
      <c r="AW190" s="922"/>
      <c r="AX190" s="922"/>
      <c r="AY190" s="922"/>
      <c r="AZ190" s="922"/>
      <c r="BA190" s="922"/>
      <c r="BB190" s="922"/>
      <c r="BC190" s="922"/>
      <c r="BD190" s="922"/>
      <c r="BE190" s="922"/>
      <c r="BF190" s="922"/>
      <c r="BG190" s="922"/>
      <c r="BH190" s="922"/>
      <c r="BI190" s="922"/>
      <c r="BJ190" s="922"/>
      <c r="BK190" s="922"/>
      <c r="BL190" s="922"/>
      <c r="BM190" s="922"/>
      <c r="BN190" s="922"/>
      <c r="BO190" s="922"/>
      <c r="BP190" s="922"/>
      <c r="BQ190" s="922"/>
      <c r="BR190" s="922"/>
      <c r="BS190" s="922"/>
      <c r="BT190" s="922"/>
      <c r="BU190" s="922"/>
      <c r="BV190" s="922"/>
      <c r="BW190" s="922"/>
      <c r="BX190" s="922"/>
      <c r="BY190" s="856"/>
      <c r="BZ190" s="856"/>
      <c r="CA190" s="856"/>
      <c r="CB190" s="856"/>
      <c r="CC190" s="856"/>
      <c r="CD190" s="922"/>
      <c r="CE190" s="922"/>
      <c r="CF190" s="922"/>
      <c r="CG190" s="922"/>
      <c r="CH190" s="922"/>
      <c r="CI190" s="922"/>
      <c r="CJ190" s="922"/>
      <c r="CK190" s="922"/>
      <c r="CL190" s="880"/>
      <c r="CM190" s="880"/>
      <c r="CN190" s="880"/>
      <c r="CO190" s="880"/>
      <c r="CP190" s="880"/>
      <c r="CQ190" s="880"/>
      <c r="CR190" s="880"/>
      <c r="CS190" s="880"/>
      <c r="CT190" s="880"/>
      <c r="CU190" s="880"/>
      <c r="CV190" s="880"/>
      <c r="CW190" s="880"/>
      <c r="CX190" s="880"/>
      <c r="CY190" s="880"/>
      <c r="CZ190" s="880"/>
      <c r="DA190" s="880"/>
      <c r="DB190" s="880"/>
    </row>
    <row r="191" spans="5:106" s="404" customFormat="1" ht="21" customHeight="1">
      <c r="E191" s="399" t="s">
        <v>917</v>
      </c>
    </row>
    <row r="192" spans="5:106" s="404" customFormat="1" ht="21" customHeight="1">
      <c r="E192" s="709"/>
      <c r="DB192" s="414" t="s">
        <v>483</v>
      </c>
    </row>
    <row r="193" spans="1:109" ht="15" customHeight="1">
      <c r="E193" s="2537" t="s">
        <v>916</v>
      </c>
      <c r="F193" s="2538"/>
      <c r="G193" s="2538"/>
      <c r="H193" s="2538"/>
      <c r="I193" s="2538"/>
      <c r="J193" s="2538"/>
      <c r="K193" s="2538"/>
      <c r="L193" s="2538"/>
      <c r="M193" s="2538"/>
      <c r="N193" s="2538"/>
      <c r="O193" s="2538"/>
      <c r="P193" s="2539"/>
      <c r="Q193" s="927"/>
      <c r="R193" s="2945" t="s">
        <v>915</v>
      </c>
      <c r="S193" s="2945"/>
      <c r="T193" s="2945"/>
      <c r="U193" s="2945"/>
      <c r="V193" s="2945"/>
      <c r="W193" s="2945"/>
      <c r="X193" s="2945"/>
      <c r="Y193" s="2945"/>
      <c r="Z193" s="2945"/>
      <c r="AA193" s="2945"/>
      <c r="AB193" s="2945"/>
      <c r="AC193" s="2945"/>
      <c r="AD193" s="2945"/>
      <c r="AE193" s="2945"/>
      <c r="AF193" s="2945"/>
      <c r="AG193" s="2945"/>
      <c r="AH193" s="2945"/>
      <c r="AI193" s="2945"/>
      <c r="AJ193" s="2945"/>
      <c r="AK193" s="2945"/>
      <c r="AL193" s="2945" t="s">
        <v>796</v>
      </c>
      <c r="AM193" s="2945"/>
      <c r="AN193" s="2945"/>
      <c r="AO193" s="2945"/>
      <c r="AP193" s="2945"/>
      <c r="AQ193" s="402"/>
      <c r="AR193" s="2546"/>
      <c r="AS193" s="3077" t="s">
        <v>343</v>
      </c>
      <c r="AT193" s="2558"/>
      <c r="AU193" s="2558"/>
      <c r="AV193" s="2558"/>
      <c r="AW193" s="2558"/>
      <c r="AX193" s="2558"/>
      <c r="AY193" s="2558"/>
      <c r="AZ193" s="2719"/>
      <c r="BA193" s="2721"/>
      <c r="BB193" s="2558" t="s">
        <v>912</v>
      </c>
      <c r="BC193" s="2558"/>
      <c r="BD193" s="2558"/>
      <c r="BE193" s="2558"/>
      <c r="BF193" s="2558"/>
      <c r="BG193" s="2558"/>
      <c r="BH193" s="2558"/>
      <c r="BI193" s="2555"/>
      <c r="BJ193" s="2546"/>
      <c r="BK193" s="2547"/>
      <c r="BL193" s="2558" t="s">
        <v>910</v>
      </c>
      <c r="BM193" s="2558"/>
      <c r="BN193" s="2558"/>
      <c r="BO193" s="2558"/>
      <c r="BP193" s="2558"/>
      <c r="BQ193" s="2558"/>
      <c r="BR193" s="2558"/>
      <c r="BS193" s="2558"/>
      <c r="BT193" s="2547"/>
      <c r="BU193" s="2555"/>
      <c r="BV193" s="2546" t="s">
        <v>279</v>
      </c>
      <c r="BW193" s="2547"/>
      <c r="BX193" s="2547"/>
      <c r="BY193" s="2547"/>
      <c r="BZ193" s="2547"/>
      <c r="CA193" s="2547"/>
      <c r="CB193" s="2547"/>
      <c r="CC193" s="2547"/>
      <c r="CD193" s="2547"/>
      <c r="CE193" s="2547"/>
      <c r="CF193" s="2547"/>
      <c r="CG193" s="2547"/>
      <c r="CH193" s="2547"/>
      <c r="CI193" s="2547"/>
      <c r="CJ193" s="2547"/>
      <c r="CK193" s="2547"/>
      <c r="CL193" s="2547"/>
      <c r="CM193" s="2547"/>
      <c r="CN193" s="2547"/>
      <c r="CO193" s="2547"/>
      <c r="CP193" s="2547"/>
      <c r="CQ193" s="2547"/>
      <c r="CR193" s="2547"/>
      <c r="CS193" s="2547"/>
      <c r="CT193" s="2547"/>
      <c r="CU193" s="2547"/>
      <c r="CV193" s="2547"/>
      <c r="CW193" s="2547"/>
      <c r="CX193" s="2547"/>
      <c r="CY193" s="2547"/>
      <c r="CZ193" s="2547"/>
      <c r="DA193" s="2547"/>
      <c r="DB193" s="2548"/>
    </row>
    <row r="194" spans="1:109" ht="15" customHeight="1">
      <c r="E194" s="2540"/>
      <c r="F194" s="2541"/>
      <c r="G194" s="2541"/>
      <c r="H194" s="2541"/>
      <c r="I194" s="2541"/>
      <c r="J194" s="2541"/>
      <c r="K194" s="2541"/>
      <c r="L194" s="2541"/>
      <c r="M194" s="2541"/>
      <c r="N194" s="2541"/>
      <c r="O194" s="2541"/>
      <c r="P194" s="2542"/>
      <c r="Q194" s="928"/>
      <c r="R194" s="3081"/>
      <c r="S194" s="3081"/>
      <c r="T194" s="3081"/>
      <c r="U194" s="3081"/>
      <c r="V194" s="3081"/>
      <c r="W194" s="3081"/>
      <c r="X194" s="3081"/>
      <c r="Y194" s="3081"/>
      <c r="Z194" s="3081"/>
      <c r="AA194" s="3081"/>
      <c r="AB194" s="3081"/>
      <c r="AC194" s="3081"/>
      <c r="AD194" s="3081"/>
      <c r="AE194" s="3082"/>
      <c r="AF194" s="3082"/>
      <c r="AG194" s="3082"/>
      <c r="AH194" s="3082"/>
      <c r="AI194" s="3082"/>
      <c r="AJ194" s="3082"/>
      <c r="AK194" s="3082"/>
      <c r="AL194" s="3082"/>
      <c r="AM194" s="3082"/>
      <c r="AN194" s="3082"/>
      <c r="AO194" s="3082"/>
      <c r="AP194" s="3082"/>
      <c r="AQ194" s="266"/>
      <c r="AR194" s="2549"/>
      <c r="AS194" s="2559"/>
      <c r="AT194" s="2559"/>
      <c r="AU194" s="2559"/>
      <c r="AV194" s="2559"/>
      <c r="AW194" s="2559"/>
      <c r="AX194" s="2559"/>
      <c r="AY194" s="2559"/>
      <c r="AZ194" s="3078"/>
      <c r="BA194" s="3079"/>
      <c r="BB194" s="2559"/>
      <c r="BC194" s="2559"/>
      <c r="BD194" s="2559"/>
      <c r="BE194" s="2559"/>
      <c r="BF194" s="2559"/>
      <c r="BG194" s="2559"/>
      <c r="BH194" s="2559"/>
      <c r="BI194" s="2556"/>
      <c r="BJ194" s="2549"/>
      <c r="BK194" s="2550"/>
      <c r="BL194" s="2559"/>
      <c r="BM194" s="2559"/>
      <c r="BN194" s="2559"/>
      <c r="BO194" s="2559"/>
      <c r="BP194" s="2559"/>
      <c r="BQ194" s="2559"/>
      <c r="BR194" s="2559"/>
      <c r="BS194" s="2559"/>
      <c r="BT194" s="2550"/>
      <c r="BU194" s="2556"/>
      <c r="BV194" s="2549"/>
      <c r="BW194" s="2550"/>
      <c r="BX194" s="2550"/>
      <c r="BY194" s="2550"/>
      <c r="BZ194" s="2550"/>
      <c r="CA194" s="2550"/>
      <c r="CB194" s="2550"/>
      <c r="CC194" s="2550"/>
      <c r="CD194" s="2550"/>
      <c r="CE194" s="2550"/>
      <c r="CF194" s="2550"/>
      <c r="CG194" s="2550"/>
      <c r="CH194" s="2550"/>
      <c r="CI194" s="2550"/>
      <c r="CJ194" s="2550"/>
      <c r="CK194" s="2550"/>
      <c r="CL194" s="2550"/>
      <c r="CM194" s="2550"/>
      <c r="CN194" s="2550"/>
      <c r="CO194" s="2550"/>
      <c r="CP194" s="2550"/>
      <c r="CQ194" s="2550"/>
      <c r="CR194" s="2550"/>
      <c r="CS194" s="2550"/>
      <c r="CT194" s="2550"/>
      <c r="CU194" s="2550"/>
      <c r="CV194" s="2550"/>
      <c r="CW194" s="2550"/>
      <c r="CX194" s="2550"/>
      <c r="CY194" s="2550"/>
      <c r="CZ194" s="2550"/>
      <c r="DA194" s="2550"/>
      <c r="DB194" s="2551"/>
    </row>
    <row r="195" spans="1:109" ht="15" customHeight="1">
      <c r="A195" s="415"/>
      <c r="B195" s="415"/>
      <c r="C195" s="415"/>
      <c r="D195" s="887"/>
      <c r="E195" s="2543"/>
      <c r="F195" s="2544"/>
      <c r="G195" s="2544"/>
      <c r="H195" s="2544"/>
      <c r="I195" s="2544"/>
      <c r="J195" s="2544"/>
      <c r="K195" s="2544"/>
      <c r="L195" s="2544"/>
      <c r="M195" s="2544"/>
      <c r="N195" s="2544"/>
      <c r="O195" s="2544"/>
      <c r="P195" s="2545"/>
      <c r="Q195" s="2955" t="s">
        <v>439</v>
      </c>
      <c r="R195" s="2694"/>
      <c r="S195" s="2694"/>
      <c r="T195" s="2694"/>
      <c r="U195" s="2694"/>
      <c r="V195" s="2694"/>
      <c r="W195" s="2694"/>
      <c r="X195" s="2694"/>
      <c r="Y195" s="2694"/>
      <c r="Z195" s="2955" t="s">
        <v>127</v>
      </c>
      <c r="AA195" s="2694"/>
      <c r="AB195" s="2694"/>
      <c r="AC195" s="2694"/>
      <c r="AD195" s="2694"/>
      <c r="AE195" s="2694"/>
      <c r="AF195" s="2694"/>
      <c r="AG195" s="2694"/>
      <c r="AH195" s="2959"/>
      <c r="AI195" s="2955" t="s">
        <v>861</v>
      </c>
      <c r="AJ195" s="2694"/>
      <c r="AK195" s="2694"/>
      <c r="AL195" s="2694"/>
      <c r="AM195" s="2694"/>
      <c r="AN195" s="2694"/>
      <c r="AO195" s="2694"/>
      <c r="AP195" s="2694"/>
      <c r="AQ195" s="2959"/>
      <c r="AR195" s="2552" t="s">
        <v>909</v>
      </c>
      <c r="AS195" s="2553"/>
      <c r="AT195" s="2553"/>
      <c r="AU195" s="2553"/>
      <c r="AV195" s="2553"/>
      <c r="AW195" s="2553"/>
      <c r="AX195" s="2553"/>
      <c r="AY195" s="2553"/>
      <c r="AZ195" s="2557"/>
      <c r="BA195" s="2552" t="s">
        <v>637</v>
      </c>
      <c r="BB195" s="2553"/>
      <c r="BC195" s="2553"/>
      <c r="BD195" s="2553"/>
      <c r="BE195" s="2553"/>
      <c r="BF195" s="2553"/>
      <c r="BG195" s="2553"/>
      <c r="BH195" s="2553"/>
      <c r="BI195" s="2557"/>
      <c r="BJ195" s="2552"/>
      <c r="BK195" s="2553"/>
      <c r="BL195" s="2560"/>
      <c r="BM195" s="2560"/>
      <c r="BN195" s="2560"/>
      <c r="BO195" s="2560"/>
      <c r="BP195" s="2560"/>
      <c r="BQ195" s="2560"/>
      <c r="BR195" s="2560"/>
      <c r="BS195" s="2560"/>
      <c r="BT195" s="2553"/>
      <c r="BU195" s="2557"/>
      <c r="BV195" s="2552"/>
      <c r="BW195" s="2553"/>
      <c r="BX195" s="2553"/>
      <c r="BY195" s="2553"/>
      <c r="BZ195" s="2553"/>
      <c r="CA195" s="2553"/>
      <c r="CB195" s="2553"/>
      <c r="CC195" s="2553"/>
      <c r="CD195" s="2553"/>
      <c r="CE195" s="2553"/>
      <c r="CF195" s="2553"/>
      <c r="CG195" s="2553"/>
      <c r="CH195" s="2553"/>
      <c r="CI195" s="2553"/>
      <c r="CJ195" s="2553"/>
      <c r="CK195" s="2553"/>
      <c r="CL195" s="2553"/>
      <c r="CM195" s="2553"/>
      <c r="CN195" s="2553"/>
      <c r="CO195" s="2553"/>
      <c r="CP195" s="2553"/>
      <c r="CQ195" s="2553"/>
      <c r="CR195" s="2553"/>
      <c r="CS195" s="2553"/>
      <c r="CT195" s="2553"/>
      <c r="CU195" s="2553"/>
      <c r="CV195" s="2553"/>
      <c r="CW195" s="2553"/>
      <c r="CX195" s="2553"/>
      <c r="CY195" s="2553"/>
      <c r="CZ195" s="2553"/>
      <c r="DA195" s="2553"/>
      <c r="DB195" s="2554"/>
      <c r="DD195" s="415"/>
      <c r="DE195" s="415"/>
    </row>
    <row r="196" spans="1:109" s="872" customFormat="1" ht="25.15" customHeight="1">
      <c r="E196" s="690"/>
      <c r="F196" s="692"/>
      <c r="G196" s="692"/>
      <c r="H196" s="2547" t="s">
        <v>1763</v>
      </c>
      <c r="I196" s="2547"/>
      <c r="J196" s="2547"/>
      <c r="K196" s="2547"/>
      <c r="L196" s="2547"/>
      <c r="M196" s="2547"/>
      <c r="N196" s="2547"/>
      <c r="O196" s="2547"/>
      <c r="P196" s="418"/>
      <c r="Q196" s="3069">
        <v>4.5999999999999996</v>
      </c>
      <c r="R196" s="3070"/>
      <c r="S196" s="3070"/>
      <c r="T196" s="3070"/>
      <c r="U196" s="3070"/>
      <c r="V196" s="3070"/>
      <c r="W196" s="3070"/>
      <c r="X196" s="2547"/>
      <c r="Y196" s="2555"/>
      <c r="Z196" s="3071">
        <v>0</v>
      </c>
      <c r="AA196" s="3072"/>
      <c r="AB196" s="3072"/>
      <c r="AC196" s="3072"/>
      <c r="AD196" s="3072"/>
      <c r="AE196" s="3072"/>
      <c r="AF196" s="3072"/>
      <c r="AG196" s="2547"/>
      <c r="AH196" s="2555"/>
      <c r="AI196" s="3069">
        <v>4.5999999999999996</v>
      </c>
      <c r="AJ196" s="3070"/>
      <c r="AK196" s="3070"/>
      <c r="AL196" s="3070"/>
      <c r="AM196" s="3070"/>
      <c r="AN196" s="3070"/>
      <c r="AO196" s="3070"/>
      <c r="AP196" s="2547"/>
      <c r="AQ196" s="2555"/>
      <c r="AR196" s="3073"/>
      <c r="AS196" s="3074"/>
      <c r="AT196" s="3074"/>
      <c r="AU196" s="3074"/>
      <c r="AV196" s="3074"/>
      <c r="AW196" s="3074"/>
      <c r="AX196" s="3074"/>
      <c r="AY196" s="2547"/>
      <c r="AZ196" s="2547"/>
      <c r="BA196" s="3075">
        <v>800</v>
      </c>
      <c r="BB196" s="3076"/>
      <c r="BC196" s="3076"/>
      <c r="BD196" s="3076"/>
      <c r="BE196" s="3076"/>
      <c r="BF196" s="3076"/>
      <c r="BG196" s="3076"/>
      <c r="BH196" s="2547"/>
      <c r="BI196" s="2555"/>
      <c r="BJ196" s="416"/>
      <c r="BK196" s="2674" t="s">
        <v>1762</v>
      </c>
      <c r="BL196" s="2674"/>
      <c r="BM196" s="2674"/>
      <c r="BN196" s="2674"/>
      <c r="BO196" s="2674"/>
      <c r="BP196" s="2674"/>
      <c r="BQ196" s="2674"/>
      <c r="BR196" s="2674"/>
      <c r="BS196" s="2674"/>
      <c r="BT196" s="2674"/>
      <c r="BU196" s="418"/>
      <c r="BV196" s="417"/>
      <c r="BW196" s="2687"/>
      <c r="BX196" s="2687"/>
      <c r="BY196" s="2687"/>
      <c r="BZ196" s="2687"/>
      <c r="CA196" s="2687"/>
      <c r="CB196" s="2687"/>
      <c r="CC196" s="2687"/>
      <c r="CD196" s="2687"/>
      <c r="CE196" s="2687"/>
      <c r="CF196" s="2687"/>
      <c r="CG196" s="2687"/>
      <c r="CH196" s="2687"/>
      <c r="CI196" s="2687"/>
      <c r="CJ196" s="2687"/>
      <c r="CK196" s="2687"/>
      <c r="CL196" s="2687"/>
      <c r="CM196" s="2687"/>
      <c r="CN196" s="2687"/>
      <c r="CO196" s="2687"/>
      <c r="CP196" s="2687"/>
      <c r="CQ196" s="2687"/>
      <c r="CR196" s="2687"/>
      <c r="CS196" s="2687"/>
      <c r="CT196" s="2687"/>
      <c r="CU196" s="2687"/>
      <c r="CV196" s="2687"/>
      <c r="CW196" s="2687"/>
      <c r="CX196" s="2687"/>
      <c r="CY196" s="2687"/>
      <c r="CZ196" s="2687"/>
      <c r="DA196" s="2687"/>
      <c r="DB196" s="3064"/>
      <c r="DD196" s="415"/>
      <c r="DE196" s="746"/>
    </row>
    <row r="197" spans="1:109" s="872" customFormat="1" ht="25.15" customHeight="1">
      <c r="E197" s="694"/>
      <c r="F197" s="415"/>
      <c r="G197" s="415"/>
      <c r="H197" s="2559"/>
      <c r="I197" s="2559"/>
      <c r="J197" s="2559"/>
      <c r="K197" s="2559"/>
      <c r="L197" s="2559"/>
      <c r="M197" s="2559"/>
      <c r="N197" s="2559"/>
      <c r="O197" s="2559"/>
      <c r="P197" s="419"/>
      <c r="Q197" s="3065"/>
      <c r="R197" s="3066"/>
      <c r="S197" s="3066"/>
      <c r="T197" s="3066"/>
      <c r="U197" s="3066"/>
      <c r="V197" s="3066"/>
      <c r="W197" s="3066"/>
      <c r="X197" s="2550"/>
      <c r="Y197" s="2550"/>
      <c r="Z197" s="3065"/>
      <c r="AA197" s="3066"/>
      <c r="AB197" s="3066"/>
      <c r="AC197" s="3066"/>
      <c r="AD197" s="3066"/>
      <c r="AE197" s="3066"/>
      <c r="AF197" s="3066"/>
      <c r="AG197" s="2550"/>
      <c r="AH197" s="2556"/>
      <c r="AI197" s="3066"/>
      <c r="AJ197" s="3066"/>
      <c r="AK197" s="3066"/>
      <c r="AL197" s="3066"/>
      <c r="AM197" s="3066"/>
      <c r="AN197" s="3066"/>
      <c r="AO197" s="3066"/>
      <c r="AP197" s="2550"/>
      <c r="AQ197" s="2556"/>
      <c r="AR197" s="3066"/>
      <c r="AS197" s="3066"/>
      <c r="AT197" s="3066"/>
      <c r="AU197" s="3066"/>
      <c r="AV197" s="3066"/>
      <c r="AW197" s="3066"/>
      <c r="AX197" s="3066"/>
      <c r="AY197" s="2550"/>
      <c r="AZ197" s="2550"/>
      <c r="BA197" s="3065"/>
      <c r="BB197" s="3066"/>
      <c r="BC197" s="3066"/>
      <c r="BD197" s="3066"/>
      <c r="BE197" s="3066"/>
      <c r="BF197" s="3066"/>
      <c r="BG197" s="3066"/>
      <c r="BH197" s="2550"/>
      <c r="BI197" s="2556"/>
      <c r="BJ197" s="921"/>
      <c r="BK197" s="2550"/>
      <c r="BL197" s="2550"/>
      <c r="BM197" s="2550"/>
      <c r="BN197" s="2550"/>
      <c r="BO197" s="2550"/>
      <c r="BP197" s="2550"/>
      <c r="BQ197" s="2550"/>
      <c r="BR197" s="2550"/>
      <c r="BS197" s="2550"/>
      <c r="BT197" s="2550"/>
      <c r="BU197" s="419"/>
      <c r="BV197" s="922"/>
      <c r="BW197" s="2712"/>
      <c r="BX197" s="2712"/>
      <c r="BY197" s="2712"/>
      <c r="BZ197" s="2712"/>
      <c r="CA197" s="2712"/>
      <c r="CB197" s="2712"/>
      <c r="CC197" s="2712"/>
      <c r="CD197" s="2712"/>
      <c r="CE197" s="2712"/>
      <c r="CF197" s="2712"/>
      <c r="CG197" s="2712"/>
      <c r="CH197" s="2712"/>
      <c r="CI197" s="2712"/>
      <c r="CJ197" s="2712"/>
      <c r="CK197" s="2712"/>
      <c r="CL197" s="2712"/>
      <c r="CM197" s="2712"/>
      <c r="CN197" s="2712"/>
      <c r="CO197" s="2712"/>
      <c r="CP197" s="2712"/>
      <c r="CQ197" s="2712"/>
      <c r="CR197" s="2712"/>
      <c r="CS197" s="2712"/>
      <c r="CT197" s="2712"/>
      <c r="CU197" s="2712"/>
      <c r="CV197" s="2712"/>
      <c r="CW197" s="2712"/>
      <c r="CX197" s="2712"/>
      <c r="CY197" s="2712"/>
      <c r="CZ197" s="2712"/>
      <c r="DA197" s="2712"/>
      <c r="DB197" s="3067"/>
      <c r="DD197" s="415"/>
      <c r="DE197" s="747"/>
    </row>
    <row r="198" spans="1:109" s="872" customFormat="1" ht="25.15" customHeight="1">
      <c r="E198" s="697"/>
      <c r="F198" s="913"/>
      <c r="G198" s="913"/>
      <c r="H198" s="2560"/>
      <c r="I198" s="2560"/>
      <c r="J198" s="2560"/>
      <c r="K198" s="2560"/>
      <c r="L198" s="2560"/>
      <c r="M198" s="2560"/>
      <c r="N198" s="2560"/>
      <c r="O198" s="2560"/>
      <c r="P198" s="290"/>
      <c r="Q198" s="3068"/>
      <c r="R198" s="2703"/>
      <c r="S198" s="2703"/>
      <c r="T198" s="2703"/>
      <c r="U198" s="2703"/>
      <c r="V198" s="2703"/>
      <c r="W198" s="2703"/>
      <c r="X198" s="2553"/>
      <c r="Y198" s="2553"/>
      <c r="Z198" s="3068"/>
      <c r="AA198" s="2703"/>
      <c r="AB198" s="2703"/>
      <c r="AC198" s="2703"/>
      <c r="AD198" s="2703"/>
      <c r="AE198" s="2703"/>
      <c r="AF198" s="2703"/>
      <c r="AG198" s="2553"/>
      <c r="AH198" s="2557"/>
      <c r="AI198" s="2703"/>
      <c r="AJ198" s="2703"/>
      <c r="AK198" s="2703"/>
      <c r="AL198" s="2703"/>
      <c r="AM198" s="2703"/>
      <c r="AN198" s="2703"/>
      <c r="AO198" s="2703"/>
      <c r="AP198" s="2553"/>
      <c r="AQ198" s="2557"/>
      <c r="AR198" s="2703"/>
      <c r="AS198" s="2703"/>
      <c r="AT198" s="2703"/>
      <c r="AU198" s="2703"/>
      <c r="AV198" s="2703"/>
      <c r="AW198" s="2703"/>
      <c r="AX198" s="2703"/>
      <c r="AY198" s="2553"/>
      <c r="AZ198" s="2553"/>
      <c r="BA198" s="3068"/>
      <c r="BB198" s="2703"/>
      <c r="BC198" s="2703"/>
      <c r="BD198" s="2703"/>
      <c r="BE198" s="2703"/>
      <c r="BF198" s="2703"/>
      <c r="BG198" s="2703"/>
      <c r="BH198" s="2553"/>
      <c r="BI198" s="2557"/>
      <c r="BJ198" s="923"/>
      <c r="BK198" s="2553"/>
      <c r="BL198" s="2553"/>
      <c r="BM198" s="2553"/>
      <c r="BN198" s="2553"/>
      <c r="BO198" s="2553"/>
      <c r="BP198" s="2553"/>
      <c r="BQ198" s="2553"/>
      <c r="BR198" s="2553"/>
      <c r="BS198" s="2553"/>
      <c r="BT198" s="2553"/>
      <c r="BU198" s="290"/>
      <c r="BV198" s="876"/>
      <c r="BW198" s="2695"/>
      <c r="BX198" s="2695"/>
      <c r="BY198" s="2695"/>
      <c r="BZ198" s="2695"/>
      <c r="CA198" s="2695"/>
      <c r="CB198" s="2695"/>
      <c r="CC198" s="2695"/>
      <c r="CD198" s="2695"/>
      <c r="CE198" s="2695"/>
      <c r="CF198" s="2695"/>
      <c r="CG198" s="2695"/>
      <c r="CH198" s="2695"/>
      <c r="CI198" s="2695"/>
      <c r="CJ198" s="2695"/>
      <c r="CK198" s="2695"/>
      <c r="CL198" s="2695"/>
      <c r="CM198" s="2695"/>
      <c r="CN198" s="2695"/>
      <c r="CO198" s="2695"/>
      <c r="CP198" s="2695"/>
      <c r="CQ198" s="2695"/>
      <c r="CR198" s="2695"/>
      <c r="CS198" s="2695"/>
      <c r="CT198" s="2695"/>
      <c r="CU198" s="2695"/>
      <c r="CV198" s="2695"/>
      <c r="CW198" s="2695"/>
      <c r="CX198" s="2695"/>
      <c r="CY198" s="2695"/>
      <c r="CZ198" s="2695"/>
      <c r="DA198" s="2695"/>
      <c r="DB198" s="2696"/>
      <c r="DD198" s="415"/>
      <c r="DE198" s="747"/>
    </row>
    <row r="199" spans="1:109" s="872" customFormat="1" ht="21" customHeight="1">
      <c r="AG199" s="399"/>
      <c r="CJ199" s="399"/>
      <c r="CK199" s="399"/>
      <c r="CL199" s="399"/>
      <c r="CM199" s="399"/>
      <c r="CN199" s="399"/>
      <c r="CO199" s="399"/>
      <c r="CP199" s="399"/>
      <c r="CQ199" s="399"/>
      <c r="CR199" s="399"/>
      <c r="CS199" s="399"/>
      <c r="CT199" s="399"/>
      <c r="CU199" s="399"/>
      <c r="CV199" s="399"/>
      <c r="CW199" s="399"/>
      <c r="CX199" s="399"/>
    </row>
    <row r="200" spans="1:109" s="399" customFormat="1" ht="21" customHeight="1">
      <c r="E200" s="399" t="s">
        <v>51</v>
      </c>
    </row>
    <row r="201" spans="1:109" s="399" customFormat="1" ht="21" customHeight="1">
      <c r="E201" s="748" t="s">
        <v>751</v>
      </c>
      <c r="F201" s="409"/>
      <c r="G201" s="409"/>
      <c r="H201" s="409"/>
      <c r="I201" s="409"/>
      <c r="J201" s="409"/>
      <c r="K201" s="409"/>
      <c r="L201" s="409"/>
      <c r="M201" s="409"/>
      <c r="N201" s="409"/>
      <c r="O201" s="409"/>
      <c r="P201" s="409"/>
      <c r="Q201" s="409"/>
      <c r="R201" s="409"/>
      <c r="S201" s="409"/>
      <c r="T201" s="409"/>
      <c r="U201" s="409"/>
      <c r="V201" s="409"/>
      <c r="W201" s="409"/>
      <c r="X201" s="409"/>
      <c r="Y201" s="409"/>
      <c r="Z201" s="409"/>
      <c r="AA201" s="409"/>
      <c r="AB201" s="409"/>
      <c r="AC201" s="409"/>
      <c r="AD201" s="409"/>
      <c r="AE201" s="409"/>
      <c r="AF201" s="409"/>
      <c r="AG201" s="409"/>
      <c r="AH201" s="409"/>
      <c r="AI201" s="409"/>
      <c r="AJ201" s="409"/>
      <c r="AK201" s="409"/>
      <c r="AL201" s="409"/>
      <c r="AM201" s="409"/>
      <c r="AN201" s="409"/>
      <c r="AO201" s="409"/>
      <c r="AP201" s="409"/>
      <c r="AQ201" s="409"/>
      <c r="AR201" s="409"/>
      <c r="AS201" s="409"/>
      <c r="AT201" s="409"/>
      <c r="AU201" s="409"/>
      <c r="AV201" s="409"/>
      <c r="AW201" s="409"/>
      <c r="AX201" s="409"/>
      <c r="AY201" s="409"/>
      <c r="AZ201" s="409"/>
      <c r="BA201" s="409"/>
      <c r="BB201" s="409"/>
      <c r="BC201" s="409"/>
      <c r="BD201" s="409"/>
      <c r="BE201" s="409"/>
      <c r="BF201" s="409"/>
      <c r="BG201" s="409"/>
      <c r="BH201" s="409"/>
      <c r="BI201" s="409"/>
      <c r="BJ201" s="409"/>
      <c r="BK201" s="409"/>
      <c r="BL201" s="409"/>
      <c r="BM201" s="409"/>
      <c r="BN201" s="409"/>
      <c r="BO201" s="409"/>
      <c r="BP201" s="409"/>
      <c r="BQ201" s="409"/>
      <c r="BR201" s="409"/>
      <c r="BS201" s="409"/>
      <c r="BT201" s="409"/>
      <c r="BU201" s="409"/>
      <c r="BV201" s="409"/>
      <c r="BW201" s="409"/>
      <c r="BX201" s="409"/>
      <c r="BY201" s="409"/>
      <c r="BZ201" s="409"/>
      <c r="CA201" s="409"/>
      <c r="CB201" s="409"/>
      <c r="CC201" s="409"/>
      <c r="CD201" s="409"/>
      <c r="CE201" s="409"/>
      <c r="CF201" s="409"/>
      <c r="CG201" s="409"/>
      <c r="CH201" s="409"/>
      <c r="CI201" s="409"/>
      <c r="CJ201" s="409"/>
      <c r="CK201" s="409"/>
      <c r="CL201" s="409"/>
      <c r="CM201" s="409"/>
      <c r="CN201" s="409"/>
      <c r="CO201" s="409"/>
      <c r="CP201" s="409"/>
      <c r="CQ201" s="409"/>
      <c r="CR201" s="409"/>
      <c r="CS201" s="409"/>
      <c r="CT201" s="409"/>
      <c r="CU201" s="409"/>
      <c r="CV201" s="409"/>
      <c r="CW201" s="409"/>
    </row>
    <row r="202" spans="1:109" s="872" customFormat="1" ht="21" customHeight="1">
      <c r="AG202" s="399"/>
      <c r="CJ202" s="399"/>
      <c r="CK202" s="399"/>
      <c r="CL202" s="399"/>
      <c r="CM202" s="399"/>
      <c r="CN202" s="399"/>
      <c r="CO202" s="399"/>
      <c r="CP202" s="399"/>
      <c r="CQ202" s="399"/>
      <c r="CR202" s="399"/>
      <c r="CS202" s="399"/>
      <c r="CT202" s="399"/>
      <c r="CU202" s="399"/>
      <c r="CV202" s="399"/>
      <c r="CW202" s="399"/>
      <c r="CX202" s="399"/>
    </row>
    <row r="203" spans="1:109" s="872" customFormat="1" ht="21" customHeight="1">
      <c r="E203" s="399" t="s">
        <v>770</v>
      </c>
      <c r="AG203" s="399"/>
      <c r="CJ203" s="399"/>
      <c r="CK203" s="399"/>
      <c r="CL203" s="399"/>
      <c r="CM203" s="399"/>
      <c r="CN203" s="399"/>
      <c r="CO203" s="399"/>
      <c r="CP203" s="399"/>
      <c r="CQ203" s="399"/>
      <c r="CR203" s="399"/>
      <c r="CS203" s="399"/>
      <c r="CT203" s="399"/>
      <c r="CU203" s="399"/>
      <c r="CV203" s="399"/>
      <c r="CW203" s="399"/>
      <c r="CX203" s="399"/>
    </row>
    <row r="204" spans="1:109" s="426" customFormat="1" ht="21" customHeight="1">
      <c r="E204" s="748" t="s">
        <v>751</v>
      </c>
      <c r="F204" s="409"/>
      <c r="G204" s="409"/>
      <c r="H204" s="409"/>
      <c r="I204" s="409"/>
      <c r="J204" s="409"/>
      <c r="K204" s="409"/>
      <c r="L204" s="409"/>
      <c r="M204" s="409"/>
      <c r="N204" s="409"/>
      <c r="O204" s="409"/>
      <c r="P204" s="409"/>
      <c r="Q204" s="409"/>
      <c r="R204" s="409"/>
      <c r="S204" s="409"/>
      <c r="T204" s="409"/>
      <c r="U204" s="409"/>
      <c r="V204" s="409"/>
      <c r="W204" s="409"/>
      <c r="X204" s="409"/>
      <c r="Y204" s="409"/>
      <c r="Z204" s="409"/>
      <c r="AA204" s="409"/>
      <c r="AB204" s="409"/>
      <c r="AC204" s="409"/>
      <c r="AD204" s="409"/>
      <c r="AE204" s="409"/>
      <c r="AF204" s="409"/>
      <c r="AG204" s="409"/>
      <c r="AH204" s="409"/>
      <c r="AI204" s="409"/>
      <c r="AJ204" s="409"/>
      <c r="AK204" s="409"/>
      <c r="AL204" s="409"/>
      <c r="AM204" s="409"/>
      <c r="AN204" s="409"/>
      <c r="AO204" s="409"/>
      <c r="AP204" s="409"/>
      <c r="AQ204" s="409"/>
      <c r="AR204" s="409"/>
      <c r="AS204" s="409"/>
      <c r="AT204" s="409"/>
      <c r="AU204" s="409"/>
      <c r="AV204" s="409"/>
      <c r="AW204" s="409"/>
      <c r="AX204" s="409"/>
      <c r="AY204" s="409"/>
      <c r="AZ204" s="409"/>
      <c r="BA204" s="409"/>
      <c r="BB204" s="409"/>
      <c r="BC204" s="409"/>
      <c r="BD204" s="409"/>
      <c r="BE204" s="409"/>
      <c r="BF204" s="409"/>
      <c r="BG204" s="409"/>
      <c r="BH204" s="409"/>
      <c r="BI204" s="409"/>
      <c r="BJ204" s="409"/>
      <c r="BK204" s="409"/>
      <c r="BL204" s="409"/>
      <c r="BM204" s="409"/>
      <c r="BN204" s="409"/>
      <c r="BO204" s="409"/>
      <c r="BP204" s="409"/>
      <c r="BQ204" s="409"/>
      <c r="BR204" s="409"/>
      <c r="BS204" s="409"/>
      <c r="BT204" s="409"/>
      <c r="BU204" s="409"/>
      <c r="BV204" s="409"/>
      <c r="BW204" s="409"/>
      <c r="BX204" s="409"/>
      <c r="BY204" s="409"/>
      <c r="BZ204" s="409"/>
      <c r="CA204" s="409"/>
      <c r="CB204" s="409"/>
      <c r="CC204" s="409"/>
      <c r="CD204" s="409"/>
      <c r="CE204" s="409"/>
      <c r="CF204" s="409"/>
      <c r="CG204" s="409"/>
      <c r="CH204" s="409"/>
      <c r="CI204" s="409"/>
      <c r="CJ204" s="409"/>
      <c r="CK204" s="409"/>
      <c r="CL204" s="409"/>
      <c r="CM204" s="409"/>
      <c r="CN204" s="409"/>
      <c r="CO204" s="409"/>
      <c r="CP204" s="409"/>
      <c r="CQ204" s="409"/>
      <c r="CR204" s="409"/>
      <c r="CS204" s="409"/>
      <c r="CT204" s="409"/>
      <c r="CU204" s="409"/>
      <c r="CV204" s="409"/>
      <c r="CW204" s="409"/>
    </row>
    <row r="205" spans="1:109" ht="21" customHeight="1"/>
    <row r="206" spans="1:109" ht="21" customHeight="1"/>
    <row r="207" spans="1:109" ht="21" customHeight="1"/>
    <row r="208" spans="1:109" ht="21" customHeight="1"/>
    <row r="209" spans="2:108" ht="21" customHeight="1"/>
    <row r="210" spans="2:108" ht="21" customHeight="1"/>
    <row r="211" spans="2:108" ht="21" customHeight="1"/>
    <row r="212" spans="2:108" s="404" customFormat="1" ht="21" customHeight="1">
      <c r="C212" s="399" t="s">
        <v>655</v>
      </c>
      <c r="H212" s="404" t="s">
        <v>1349</v>
      </c>
      <c r="K212" s="405"/>
      <c r="AN212" s="406"/>
      <c r="AO212" s="407"/>
      <c r="AP212" s="408"/>
      <c r="AQ212" s="408"/>
      <c r="AR212" s="406"/>
    </row>
    <row r="213" spans="2:108" s="404" customFormat="1" ht="21" customHeight="1">
      <c r="K213" s="405"/>
      <c r="AN213" s="406"/>
      <c r="AO213" s="407"/>
      <c r="AP213" s="408"/>
      <c r="AQ213" s="408"/>
      <c r="AR213" s="406"/>
    </row>
    <row r="214" spans="2:108" s="404" customFormat="1" ht="21" customHeight="1">
      <c r="D214" s="399" t="s">
        <v>104</v>
      </c>
      <c r="G214" s="399" t="s">
        <v>1097</v>
      </c>
      <c r="V214" s="409" t="s">
        <v>1772</v>
      </c>
      <c r="W214" s="409"/>
      <c r="X214" s="409"/>
      <c r="Y214" s="409"/>
      <c r="Z214" s="409"/>
      <c r="AA214" s="409"/>
      <c r="AB214" s="409"/>
      <c r="AC214" s="409"/>
      <c r="AD214" s="409"/>
      <c r="AE214" s="409"/>
      <c r="AF214" s="409"/>
      <c r="AG214" s="409"/>
      <c r="AH214" s="410"/>
      <c r="AI214" s="410"/>
      <c r="AJ214" s="410"/>
      <c r="AK214" s="410"/>
      <c r="AL214" s="410"/>
      <c r="AM214" s="410"/>
      <c r="AN214" s="410"/>
      <c r="AO214" s="410"/>
      <c r="AP214" s="897"/>
      <c r="AQ214" s="897"/>
      <c r="AR214" s="897"/>
      <c r="CT214" s="897"/>
      <c r="CU214" s="897"/>
      <c r="CV214" s="897"/>
      <c r="CW214" s="897"/>
      <c r="CX214" s="897"/>
      <c r="CY214" s="897"/>
    </row>
    <row r="215" spans="2:108" s="404" customFormat="1" ht="21" customHeight="1">
      <c r="D215" s="399" t="s">
        <v>43</v>
      </c>
      <c r="G215" s="399" t="s">
        <v>1348</v>
      </c>
      <c r="V215" s="411" t="s">
        <v>1723</v>
      </c>
      <c r="W215" s="409"/>
      <c r="Y215" s="409"/>
      <c r="Z215" s="409"/>
      <c r="AA215" s="409"/>
      <c r="AB215" s="409"/>
      <c r="AC215" s="409"/>
      <c r="AD215" s="409"/>
      <c r="AE215" s="409"/>
      <c r="AF215" s="409"/>
      <c r="AG215" s="409"/>
      <c r="AH215" s="409"/>
      <c r="AI215" s="409"/>
      <c r="AJ215" s="409"/>
      <c r="AK215" s="409"/>
      <c r="AL215" s="409"/>
      <c r="AM215" s="409"/>
      <c r="AN215" s="409"/>
      <c r="AO215" s="409"/>
      <c r="AP215" s="411"/>
      <c r="AQ215" s="411"/>
      <c r="AR215" s="411"/>
      <c r="AS215" s="411"/>
      <c r="AT215" s="411"/>
      <c r="AU215" s="411"/>
      <c r="AV215" s="411"/>
      <c r="AW215" s="411"/>
      <c r="AX215" s="411"/>
      <c r="AY215" s="411"/>
      <c r="AZ215" s="411"/>
      <c r="BA215" s="411"/>
      <c r="BB215" s="411"/>
      <c r="BC215" s="411"/>
      <c r="BD215" s="411"/>
      <c r="BE215" s="411"/>
      <c r="BF215" s="411"/>
      <c r="BG215" s="411"/>
      <c r="BH215" s="411"/>
      <c r="BI215" s="411"/>
      <c r="BJ215" s="411"/>
      <c r="BK215" s="411"/>
      <c r="BL215" s="411"/>
      <c r="BM215" s="412"/>
      <c r="BN215" s="412"/>
      <c r="BO215" s="412"/>
      <c r="BP215" s="412"/>
      <c r="BQ215" s="412"/>
      <c r="BR215" s="412"/>
      <c r="BS215" s="412"/>
      <c r="BT215" s="412"/>
      <c r="BU215" s="412"/>
      <c r="BV215" s="412"/>
      <c r="BW215" s="412"/>
      <c r="BX215" s="412"/>
      <c r="BY215" s="412"/>
      <c r="BZ215" s="412"/>
      <c r="CA215" s="412"/>
      <c r="CB215" s="412"/>
      <c r="CC215" s="412"/>
      <c r="CD215" s="412"/>
      <c r="CE215" s="412"/>
      <c r="CF215" s="411"/>
      <c r="CG215" s="411"/>
      <c r="CH215" s="411"/>
      <c r="CI215" s="411"/>
      <c r="CJ215" s="411"/>
      <c r="CK215" s="411"/>
      <c r="CL215" s="411"/>
      <c r="CM215" s="411"/>
      <c r="CN215" s="411"/>
      <c r="CO215" s="411"/>
      <c r="CP215" s="411"/>
      <c r="CQ215" s="412"/>
      <c r="CR215" s="412"/>
      <c r="CS215" s="412"/>
      <c r="CT215" s="412"/>
      <c r="CU215" s="412"/>
      <c r="CV215" s="412"/>
      <c r="CW215" s="412"/>
      <c r="CX215" s="412"/>
      <c r="CY215" s="897"/>
    </row>
    <row r="216" spans="2:108" s="404" customFormat="1" ht="21" customHeight="1">
      <c r="D216" s="399" t="s">
        <v>860</v>
      </c>
      <c r="G216" s="399" t="s">
        <v>1183</v>
      </c>
      <c r="V216" s="1114" t="s">
        <v>1771</v>
      </c>
      <c r="W216" s="411"/>
      <c r="X216" s="411"/>
      <c r="Y216" s="411"/>
      <c r="Z216" s="411"/>
      <c r="AA216" s="411"/>
      <c r="AB216" s="411"/>
      <c r="AC216" s="411"/>
      <c r="AD216" s="411"/>
      <c r="AE216" s="411"/>
      <c r="AF216" s="411"/>
      <c r="AG216" s="411"/>
      <c r="AH216" s="411"/>
      <c r="AI216" s="411"/>
      <c r="AJ216" s="411"/>
      <c r="AK216" s="411"/>
      <c r="AL216" s="411"/>
      <c r="AM216" s="411"/>
      <c r="AN216" s="411"/>
      <c r="AO216" s="411"/>
      <c r="AP216" s="411"/>
      <c r="AQ216" s="411"/>
      <c r="AR216" s="411"/>
      <c r="AS216" s="411"/>
      <c r="AT216" s="411"/>
      <c r="AU216" s="411"/>
      <c r="AV216" s="411"/>
      <c r="AW216" s="411"/>
      <c r="AX216" s="411"/>
      <c r="AY216" s="411"/>
      <c r="AZ216" s="411"/>
      <c r="BA216" s="411"/>
      <c r="BB216" s="411"/>
      <c r="BC216" s="411"/>
      <c r="BD216" s="411"/>
      <c r="BE216" s="411"/>
      <c r="BF216" s="411"/>
      <c r="BG216" s="411"/>
      <c r="BH216" s="411"/>
      <c r="BI216" s="411"/>
      <c r="BJ216" s="411"/>
      <c r="BK216" s="411"/>
      <c r="BL216" s="411"/>
      <c r="BM216" s="411"/>
      <c r="BN216" s="411"/>
      <c r="BO216" s="411"/>
      <c r="BP216" s="411"/>
      <c r="BQ216" s="411"/>
      <c r="BR216" s="411"/>
      <c r="BS216" s="411"/>
      <c r="BT216" s="411"/>
      <c r="BU216" s="411"/>
      <c r="BV216" s="411"/>
      <c r="BW216" s="411"/>
      <c r="BX216" s="411"/>
      <c r="BY216" s="411"/>
      <c r="BZ216" s="411"/>
      <c r="CA216" s="411"/>
      <c r="CB216" s="411"/>
      <c r="CC216" s="411"/>
      <c r="CD216" s="411"/>
      <c r="CE216" s="411"/>
      <c r="CF216" s="411"/>
      <c r="CG216" s="411"/>
      <c r="CH216" s="411"/>
      <c r="CI216" s="411"/>
      <c r="CJ216" s="411"/>
      <c r="CK216" s="411"/>
      <c r="CL216" s="411"/>
      <c r="CM216" s="411"/>
      <c r="CN216" s="411"/>
      <c r="CO216" s="411"/>
      <c r="CP216" s="411"/>
      <c r="CQ216" s="411"/>
      <c r="CR216" s="411"/>
      <c r="CS216" s="411"/>
      <c r="CT216" s="411"/>
      <c r="CU216" s="411"/>
      <c r="CV216" s="411"/>
      <c r="CW216" s="411"/>
      <c r="CX216" s="411"/>
    </row>
    <row r="217" spans="2:108" s="404" customFormat="1" ht="21" customHeight="1">
      <c r="D217" s="399" t="s">
        <v>1012</v>
      </c>
      <c r="G217" s="399" t="s">
        <v>1791</v>
      </c>
    </row>
    <row r="218" spans="2:108" s="404" customFormat="1" ht="21" customHeight="1">
      <c r="D218" s="413"/>
      <c r="DD218" s="414" t="s">
        <v>1346</v>
      </c>
    </row>
    <row r="219" spans="2:108" ht="8.1" customHeight="1">
      <c r="B219" s="415"/>
      <c r="C219" s="415"/>
      <c r="D219" s="2537" t="s">
        <v>99</v>
      </c>
      <c r="E219" s="2538"/>
      <c r="F219" s="2538"/>
      <c r="G219" s="2538"/>
      <c r="H219" s="2538"/>
      <c r="I219" s="2538"/>
      <c r="J219" s="2539"/>
      <c r="K219" s="416"/>
      <c r="L219" s="417"/>
      <c r="M219" s="2558" t="s">
        <v>1180</v>
      </c>
      <c r="N219" s="2558"/>
      <c r="O219" s="2558"/>
      <c r="P219" s="2558"/>
      <c r="Q219" s="2558"/>
      <c r="R219" s="2558"/>
      <c r="S219" s="2558"/>
      <c r="T219" s="2558"/>
      <c r="U219" s="2558"/>
      <c r="V219" s="2558"/>
      <c r="W219" s="417"/>
      <c r="X219" s="2547" t="s">
        <v>796</v>
      </c>
      <c r="Y219" s="2547"/>
      <c r="Z219" s="2547"/>
      <c r="AA219" s="417"/>
      <c r="AB219" s="418"/>
      <c r="AC219" s="2546"/>
      <c r="AD219" s="2558" t="s">
        <v>931</v>
      </c>
      <c r="AE219" s="2558"/>
      <c r="AF219" s="2558"/>
      <c r="AG219" s="2558"/>
      <c r="AH219" s="2558"/>
      <c r="AI219" s="2558"/>
      <c r="AJ219" s="2558"/>
      <c r="AK219" s="2558"/>
      <c r="AL219" s="2558"/>
      <c r="AM219" s="2558"/>
      <c r="AN219" s="2555"/>
      <c r="AO219" s="2546" t="s">
        <v>734</v>
      </c>
      <c r="AP219" s="2547"/>
      <c r="AQ219" s="2547"/>
      <c r="AR219" s="2547"/>
      <c r="AS219" s="2547"/>
      <c r="AT219" s="2547"/>
      <c r="AU219" s="2555"/>
      <c r="AV219" s="2546"/>
      <c r="AW219" s="2558" t="s">
        <v>1345</v>
      </c>
      <c r="AX219" s="2558"/>
      <c r="AY219" s="2558"/>
      <c r="AZ219" s="2558"/>
      <c r="BA219" s="2558"/>
      <c r="BB219" s="2558"/>
      <c r="BC219" s="2558"/>
      <c r="BD219" s="2558"/>
      <c r="BE219" s="2558"/>
      <c r="BF219" s="2558"/>
      <c r="BG219" s="2555"/>
      <c r="BH219" s="2546"/>
      <c r="BI219" s="2558" t="s">
        <v>930</v>
      </c>
      <c r="BJ219" s="2558"/>
      <c r="BK219" s="2558"/>
      <c r="BL219" s="2558"/>
      <c r="BM219" s="2558"/>
      <c r="BN219" s="2558"/>
      <c r="BO219" s="2558"/>
      <c r="BP219" s="2558"/>
      <c r="BQ219" s="2558"/>
      <c r="BR219" s="2558"/>
      <c r="BS219" s="2555"/>
      <c r="BT219" s="2546"/>
      <c r="BU219" s="2547"/>
      <c r="BV219" s="2558" t="s">
        <v>245</v>
      </c>
      <c r="BW219" s="2558"/>
      <c r="BX219" s="2558"/>
      <c r="BY219" s="2558"/>
      <c r="BZ219" s="2558"/>
      <c r="CA219" s="2558"/>
      <c r="CB219" s="2558"/>
      <c r="CC219" s="2558"/>
      <c r="CD219" s="2558"/>
      <c r="CE219" s="2558"/>
      <c r="CF219" s="2558"/>
      <c r="CG219" s="2547"/>
      <c r="CH219" s="2547" t="s">
        <v>595</v>
      </c>
      <c r="CI219" s="2547"/>
      <c r="CJ219" s="2547"/>
      <c r="CK219" s="2555"/>
      <c r="CL219" s="2546"/>
      <c r="CM219" s="2547"/>
      <c r="CN219" s="2558" t="s">
        <v>987</v>
      </c>
      <c r="CO219" s="2558"/>
      <c r="CP219" s="2558"/>
      <c r="CQ219" s="2558"/>
      <c r="CR219" s="2558"/>
      <c r="CS219" s="2558"/>
      <c r="CT219" s="2558"/>
      <c r="CU219" s="2558"/>
      <c r="CV219" s="2547"/>
      <c r="CW219" s="2555"/>
      <c r="CX219" s="2546" t="s">
        <v>1252</v>
      </c>
      <c r="CY219" s="2547"/>
      <c r="CZ219" s="2547"/>
      <c r="DA219" s="2547"/>
      <c r="DB219" s="2547"/>
      <c r="DC219" s="2547"/>
      <c r="DD219" s="2548"/>
    </row>
    <row r="220" spans="2:108" ht="8.1" customHeight="1">
      <c r="B220" s="415"/>
      <c r="C220" s="415"/>
      <c r="D220" s="2540"/>
      <c r="E220" s="2541"/>
      <c r="F220" s="2541"/>
      <c r="G220" s="2541"/>
      <c r="H220" s="2541"/>
      <c r="I220" s="2541"/>
      <c r="J220" s="2542"/>
      <c r="K220" s="921"/>
      <c r="L220" s="922"/>
      <c r="M220" s="2559"/>
      <c r="N220" s="2559"/>
      <c r="O220" s="2559"/>
      <c r="P220" s="2559"/>
      <c r="Q220" s="2559"/>
      <c r="R220" s="2559"/>
      <c r="S220" s="2559"/>
      <c r="T220" s="2559"/>
      <c r="U220" s="2559"/>
      <c r="V220" s="2559"/>
      <c r="W220" s="922"/>
      <c r="X220" s="2550"/>
      <c r="Y220" s="2550"/>
      <c r="Z220" s="2550"/>
      <c r="AA220" s="922"/>
      <c r="AB220" s="419"/>
      <c r="AC220" s="2549"/>
      <c r="AD220" s="2559"/>
      <c r="AE220" s="2559"/>
      <c r="AF220" s="2559"/>
      <c r="AG220" s="2559"/>
      <c r="AH220" s="2559"/>
      <c r="AI220" s="2559"/>
      <c r="AJ220" s="2559"/>
      <c r="AK220" s="2559"/>
      <c r="AL220" s="2559"/>
      <c r="AM220" s="2559"/>
      <c r="AN220" s="2556"/>
      <c r="AO220" s="2549"/>
      <c r="AP220" s="2550"/>
      <c r="AQ220" s="2550"/>
      <c r="AR220" s="2550"/>
      <c r="AS220" s="2550"/>
      <c r="AT220" s="2550"/>
      <c r="AU220" s="2556"/>
      <c r="AV220" s="2549"/>
      <c r="AW220" s="2559"/>
      <c r="AX220" s="2559"/>
      <c r="AY220" s="2559"/>
      <c r="AZ220" s="2559"/>
      <c r="BA220" s="2559"/>
      <c r="BB220" s="2559"/>
      <c r="BC220" s="2559"/>
      <c r="BD220" s="2559"/>
      <c r="BE220" s="2559"/>
      <c r="BF220" s="2559"/>
      <c r="BG220" s="2556"/>
      <c r="BH220" s="2549"/>
      <c r="BI220" s="2559"/>
      <c r="BJ220" s="2559"/>
      <c r="BK220" s="2559"/>
      <c r="BL220" s="2559"/>
      <c r="BM220" s="2559"/>
      <c r="BN220" s="2559"/>
      <c r="BO220" s="2559"/>
      <c r="BP220" s="2559"/>
      <c r="BQ220" s="2559"/>
      <c r="BR220" s="2559"/>
      <c r="BS220" s="2556"/>
      <c r="BT220" s="2549"/>
      <c r="BU220" s="2550"/>
      <c r="BV220" s="2559"/>
      <c r="BW220" s="2559"/>
      <c r="BX220" s="2559"/>
      <c r="BY220" s="2559"/>
      <c r="BZ220" s="2559"/>
      <c r="CA220" s="2559"/>
      <c r="CB220" s="2559"/>
      <c r="CC220" s="2559"/>
      <c r="CD220" s="2559"/>
      <c r="CE220" s="2559"/>
      <c r="CF220" s="2559"/>
      <c r="CG220" s="2550"/>
      <c r="CH220" s="2550"/>
      <c r="CI220" s="2550"/>
      <c r="CJ220" s="2550"/>
      <c r="CK220" s="2556"/>
      <c r="CL220" s="2549"/>
      <c r="CM220" s="2550"/>
      <c r="CN220" s="2559"/>
      <c r="CO220" s="2559"/>
      <c r="CP220" s="2559"/>
      <c r="CQ220" s="2559"/>
      <c r="CR220" s="2559"/>
      <c r="CS220" s="2559"/>
      <c r="CT220" s="2559"/>
      <c r="CU220" s="2559"/>
      <c r="CV220" s="2550"/>
      <c r="CW220" s="2556"/>
      <c r="CX220" s="2549"/>
      <c r="CY220" s="2550"/>
      <c r="CZ220" s="2550"/>
      <c r="DA220" s="2550"/>
      <c r="DB220" s="2550"/>
      <c r="DC220" s="2550"/>
      <c r="DD220" s="2551"/>
    </row>
    <row r="221" spans="2:108" ht="8.1" customHeight="1">
      <c r="B221" s="415"/>
      <c r="C221" s="415"/>
      <c r="D221" s="2540"/>
      <c r="E221" s="2541"/>
      <c r="F221" s="2541"/>
      <c r="G221" s="2541"/>
      <c r="H221" s="2541"/>
      <c r="I221" s="2541"/>
      <c r="J221" s="2542"/>
      <c r="K221" s="420"/>
      <c r="L221" s="345"/>
      <c r="M221" s="2575"/>
      <c r="N221" s="2575"/>
      <c r="O221" s="2575"/>
      <c r="P221" s="2575"/>
      <c r="Q221" s="2575"/>
      <c r="R221" s="2575"/>
      <c r="S221" s="2575"/>
      <c r="T221" s="2575"/>
      <c r="U221" s="2575"/>
      <c r="V221" s="2575"/>
      <c r="W221" s="345"/>
      <c r="X221" s="2574"/>
      <c r="Y221" s="2574"/>
      <c r="Z221" s="2574"/>
      <c r="AA221" s="345"/>
      <c r="AB221" s="421"/>
      <c r="AC221" s="2549"/>
      <c r="AD221" s="2559"/>
      <c r="AE221" s="2559"/>
      <c r="AF221" s="2559"/>
      <c r="AG221" s="2559"/>
      <c r="AH221" s="2559"/>
      <c r="AI221" s="2559"/>
      <c r="AJ221" s="2559"/>
      <c r="AK221" s="2559"/>
      <c r="AL221" s="2559"/>
      <c r="AM221" s="2559"/>
      <c r="AN221" s="2556"/>
      <c r="AO221" s="2549"/>
      <c r="AP221" s="2550"/>
      <c r="AQ221" s="2550"/>
      <c r="AR221" s="2550"/>
      <c r="AS221" s="2550"/>
      <c r="AT221" s="2550"/>
      <c r="AU221" s="2556"/>
      <c r="AV221" s="2549"/>
      <c r="AW221" s="2559" t="s">
        <v>1344</v>
      </c>
      <c r="AX221" s="2559"/>
      <c r="AY221" s="2559"/>
      <c r="AZ221" s="2559"/>
      <c r="BA221" s="2559"/>
      <c r="BB221" s="2559"/>
      <c r="BC221" s="2559"/>
      <c r="BD221" s="2559"/>
      <c r="BE221" s="2559"/>
      <c r="BF221" s="2559"/>
      <c r="BG221" s="2556"/>
      <c r="BH221" s="2549"/>
      <c r="BI221" s="2559"/>
      <c r="BJ221" s="2559"/>
      <c r="BK221" s="2559"/>
      <c r="BL221" s="2559"/>
      <c r="BM221" s="2559"/>
      <c r="BN221" s="2559"/>
      <c r="BO221" s="2559"/>
      <c r="BP221" s="2559"/>
      <c r="BQ221" s="2559"/>
      <c r="BR221" s="2559"/>
      <c r="BS221" s="2556"/>
      <c r="BT221" s="2549"/>
      <c r="BU221" s="2550"/>
      <c r="BV221" s="2559"/>
      <c r="BW221" s="2559"/>
      <c r="BX221" s="2559"/>
      <c r="BY221" s="2559"/>
      <c r="BZ221" s="2559"/>
      <c r="CA221" s="2559"/>
      <c r="CB221" s="2559"/>
      <c r="CC221" s="2559"/>
      <c r="CD221" s="2559"/>
      <c r="CE221" s="2559"/>
      <c r="CF221" s="2559"/>
      <c r="CG221" s="2550"/>
      <c r="CH221" s="2550"/>
      <c r="CI221" s="2550"/>
      <c r="CJ221" s="2550"/>
      <c r="CK221" s="2556"/>
      <c r="CL221" s="2549"/>
      <c r="CM221" s="2550"/>
      <c r="CN221" s="2559"/>
      <c r="CO221" s="2559"/>
      <c r="CP221" s="2559"/>
      <c r="CQ221" s="2559"/>
      <c r="CR221" s="2559"/>
      <c r="CS221" s="2559"/>
      <c r="CT221" s="2559"/>
      <c r="CU221" s="2559"/>
      <c r="CV221" s="2550"/>
      <c r="CW221" s="2556"/>
      <c r="CX221" s="2549"/>
      <c r="CY221" s="2550"/>
      <c r="CZ221" s="2550"/>
      <c r="DA221" s="2550"/>
      <c r="DB221" s="2550"/>
      <c r="DC221" s="2550"/>
      <c r="DD221" s="2551"/>
    </row>
    <row r="222" spans="2:108" ht="8.1" customHeight="1">
      <c r="B222" s="415"/>
      <c r="C222" s="415"/>
      <c r="D222" s="2540"/>
      <c r="E222" s="2541"/>
      <c r="F222" s="2541"/>
      <c r="G222" s="2541"/>
      <c r="H222" s="2541"/>
      <c r="I222" s="2541"/>
      <c r="J222" s="2542"/>
      <c r="K222" s="932"/>
      <c r="L222" s="2679"/>
      <c r="M222" s="2679"/>
      <c r="N222" s="2679"/>
      <c r="O222" s="2679"/>
      <c r="P222" s="2679"/>
      <c r="Q222" s="2679"/>
      <c r="R222" s="2679"/>
      <c r="S222" s="2679"/>
      <c r="T222" s="2679"/>
      <c r="U222" s="2679"/>
      <c r="V222" s="2679"/>
      <c r="W222" s="871"/>
      <c r="X222" s="2679" t="s">
        <v>90</v>
      </c>
      <c r="Y222" s="2679"/>
      <c r="Z222" s="2679"/>
      <c r="AA222" s="2679"/>
      <c r="AB222" s="422"/>
      <c r="AC222" s="2549" t="s">
        <v>796</v>
      </c>
      <c r="AD222" s="2550"/>
      <c r="AE222" s="2550"/>
      <c r="AF222" s="2550"/>
      <c r="AG222" s="2550"/>
      <c r="AH222" s="2550"/>
      <c r="AI222" s="2550"/>
      <c r="AJ222" s="2550"/>
      <c r="AK222" s="2550"/>
      <c r="AL222" s="2550"/>
      <c r="AM222" s="2550"/>
      <c r="AN222" s="2556"/>
      <c r="AO222" s="2549" t="s">
        <v>962</v>
      </c>
      <c r="AP222" s="2550"/>
      <c r="AQ222" s="2550"/>
      <c r="AR222" s="2550"/>
      <c r="AS222" s="2550"/>
      <c r="AT222" s="2550"/>
      <c r="AU222" s="2556"/>
      <c r="AV222" s="2549"/>
      <c r="AW222" s="2559"/>
      <c r="AX222" s="2559"/>
      <c r="AY222" s="2559"/>
      <c r="AZ222" s="2559"/>
      <c r="BA222" s="2559"/>
      <c r="BB222" s="2559"/>
      <c r="BC222" s="2559"/>
      <c r="BD222" s="2559"/>
      <c r="BE222" s="2559"/>
      <c r="BF222" s="2559"/>
      <c r="BG222" s="2556"/>
      <c r="BH222" s="2549"/>
      <c r="BI222" s="2550"/>
      <c r="BJ222" s="2550"/>
      <c r="BK222" s="2550"/>
      <c r="BL222" s="2550"/>
      <c r="BM222" s="2550"/>
      <c r="BN222" s="2550"/>
      <c r="BO222" s="2550"/>
      <c r="BP222" s="2550"/>
      <c r="BQ222" s="2550"/>
      <c r="BR222" s="2550"/>
      <c r="BS222" s="2556"/>
      <c r="BT222" s="2677"/>
      <c r="BU222" s="2679" t="s">
        <v>1343</v>
      </c>
      <c r="BV222" s="2679"/>
      <c r="BW222" s="2679"/>
      <c r="BX222" s="2679"/>
      <c r="BY222" s="2678"/>
      <c r="BZ222" s="2677"/>
      <c r="CA222" s="2678"/>
      <c r="CB222" s="2679" t="s">
        <v>1342</v>
      </c>
      <c r="CC222" s="2679"/>
      <c r="CD222" s="2679"/>
      <c r="CE222" s="2679"/>
      <c r="CF222" s="2679"/>
      <c r="CG222" s="2679"/>
      <c r="CH222" s="2679"/>
      <c r="CI222" s="2679"/>
      <c r="CJ222" s="2678"/>
      <c r="CK222" s="2561"/>
      <c r="CL222" s="2549" t="s">
        <v>328</v>
      </c>
      <c r="CM222" s="2550"/>
      <c r="CN222" s="2550"/>
      <c r="CO222" s="2550"/>
      <c r="CP222" s="2550"/>
      <c r="CQ222" s="2550"/>
      <c r="CR222" s="2550"/>
      <c r="CS222" s="2550"/>
      <c r="CT222" s="2550"/>
      <c r="CU222" s="2550"/>
      <c r="CV222" s="2550"/>
      <c r="CW222" s="2556"/>
      <c r="CX222" s="2549"/>
      <c r="CY222" s="2550"/>
      <c r="CZ222" s="2550"/>
      <c r="DA222" s="2550"/>
      <c r="DB222" s="2550"/>
      <c r="DC222" s="2550"/>
      <c r="DD222" s="2551"/>
    </row>
    <row r="223" spans="2:108" ht="8.1" customHeight="1">
      <c r="B223" s="415"/>
      <c r="C223" s="415"/>
      <c r="D223" s="2540"/>
      <c r="E223" s="2541"/>
      <c r="F223" s="2541"/>
      <c r="G223" s="2541"/>
      <c r="H223" s="2541"/>
      <c r="I223" s="2541"/>
      <c r="J223" s="2542"/>
      <c r="K223" s="921"/>
      <c r="L223" s="2559"/>
      <c r="M223" s="2559"/>
      <c r="N223" s="2559"/>
      <c r="O223" s="2559"/>
      <c r="P223" s="2559"/>
      <c r="Q223" s="2559"/>
      <c r="R223" s="2559"/>
      <c r="S223" s="2559"/>
      <c r="T223" s="2559"/>
      <c r="U223" s="2559"/>
      <c r="V223" s="2559"/>
      <c r="W223" s="860"/>
      <c r="X223" s="2559"/>
      <c r="Y223" s="2559"/>
      <c r="Z223" s="2559"/>
      <c r="AA223" s="2559"/>
      <c r="AB223" s="419"/>
      <c r="AC223" s="2549"/>
      <c r="AD223" s="2550"/>
      <c r="AE223" s="2550"/>
      <c r="AF223" s="2550"/>
      <c r="AG223" s="2550"/>
      <c r="AH223" s="2550"/>
      <c r="AI223" s="2550"/>
      <c r="AJ223" s="2550"/>
      <c r="AK223" s="2550"/>
      <c r="AL223" s="2550"/>
      <c r="AM223" s="2550"/>
      <c r="AN223" s="2556"/>
      <c r="AO223" s="2549"/>
      <c r="AP223" s="2550"/>
      <c r="AQ223" s="2550"/>
      <c r="AR223" s="2550"/>
      <c r="AS223" s="2550"/>
      <c r="AT223" s="2550"/>
      <c r="AU223" s="2556"/>
      <c r="AV223" s="2549" t="s">
        <v>595</v>
      </c>
      <c r="AW223" s="2550"/>
      <c r="AX223" s="2550"/>
      <c r="AY223" s="2550"/>
      <c r="AZ223" s="2550"/>
      <c r="BA223" s="2550"/>
      <c r="BB223" s="2550"/>
      <c r="BC223" s="2550"/>
      <c r="BD223" s="2550"/>
      <c r="BE223" s="2550"/>
      <c r="BF223" s="2550"/>
      <c r="BG223" s="2556"/>
      <c r="BH223" s="2549" t="s">
        <v>168</v>
      </c>
      <c r="BI223" s="2550"/>
      <c r="BJ223" s="2550"/>
      <c r="BK223" s="2550"/>
      <c r="BL223" s="2550"/>
      <c r="BM223" s="2550"/>
      <c r="BN223" s="2550"/>
      <c r="BO223" s="2550"/>
      <c r="BP223" s="2550"/>
      <c r="BQ223" s="2550"/>
      <c r="BR223" s="2550"/>
      <c r="BS223" s="2556"/>
      <c r="BT223" s="2549"/>
      <c r="BU223" s="2559"/>
      <c r="BV223" s="2559"/>
      <c r="BW223" s="2559"/>
      <c r="BX223" s="2559"/>
      <c r="BY223" s="2550"/>
      <c r="BZ223" s="2549"/>
      <c r="CA223" s="2550"/>
      <c r="CB223" s="2559"/>
      <c r="CC223" s="2559"/>
      <c r="CD223" s="2559"/>
      <c r="CE223" s="2559"/>
      <c r="CF223" s="2559"/>
      <c r="CG223" s="2559"/>
      <c r="CH223" s="2559"/>
      <c r="CI223" s="2559"/>
      <c r="CJ223" s="2550"/>
      <c r="CK223" s="2556"/>
      <c r="CL223" s="2549"/>
      <c r="CM223" s="2550"/>
      <c r="CN223" s="2550"/>
      <c r="CO223" s="2550"/>
      <c r="CP223" s="2550"/>
      <c r="CQ223" s="2550"/>
      <c r="CR223" s="2550"/>
      <c r="CS223" s="2550"/>
      <c r="CT223" s="2550"/>
      <c r="CU223" s="2550"/>
      <c r="CV223" s="2550"/>
      <c r="CW223" s="2556"/>
      <c r="CX223" s="2549"/>
      <c r="CY223" s="2550"/>
      <c r="CZ223" s="2550"/>
      <c r="DA223" s="2550"/>
      <c r="DB223" s="2550"/>
      <c r="DC223" s="2550"/>
      <c r="DD223" s="2551"/>
    </row>
    <row r="224" spans="2:108" ht="8.1" customHeight="1">
      <c r="B224" s="415"/>
      <c r="C224" s="415"/>
      <c r="D224" s="2540"/>
      <c r="E224" s="2541"/>
      <c r="F224" s="2541"/>
      <c r="G224" s="2541"/>
      <c r="H224" s="2541"/>
      <c r="I224" s="2541"/>
      <c r="J224" s="2542"/>
      <c r="K224" s="420"/>
      <c r="L224" s="2575"/>
      <c r="M224" s="2575"/>
      <c r="N224" s="2575"/>
      <c r="O224" s="2575"/>
      <c r="P224" s="2575"/>
      <c r="Q224" s="2575"/>
      <c r="R224" s="2575"/>
      <c r="S224" s="2575"/>
      <c r="T224" s="2575"/>
      <c r="U224" s="2575"/>
      <c r="V224" s="2575"/>
      <c r="W224" s="862"/>
      <c r="X224" s="2575"/>
      <c r="Y224" s="2575"/>
      <c r="Z224" s="2575"/>
      <c r="AA224" s="2575"/>
      <c r="AB224" s="421"/>
      <c r="AC224" s="2573"/>
      <c r="AD224" s="2574"/>
      <c r="AE224" s="2574"/>
      <c r="AF224" s="2574"/>
      <c r="AG224" s="2574"/>
      <c r="AH224" s="2574"/>
      <c r="AI224" s="2574"/>
      <c r="AJ224" s="2574"/>
      <c r="AK224" s="2574"/>
      <c r="AL224" s="2574"/>
      <c r="AM224" s="2574"/>
      <c r="AN224" s="2576"/>
      <c r="AO224" s="2549"/>
      <c r="AP224" s="2550"/>
      <c r="AQ224" s="2550"/>
      <c r="AR224" s="2550"/>
      <c r="AS224" s="2550"/>
      <c r="AT224" s="2550"/>
      <c r="AU224" s="2556"/>
      <c r="AV224" s="2549"/>
      <c r="AW224" s="2550"/>
      <c r="AX224" s="2550"/>
      <c r="AY224" s="2550"/>
      <c r="AZ224" s="2550"/>
      <c r="BA224" s="2550"/>
      <c r="BB224" s="2550"/>
      <c r="BC224" s="2550"/>
      <c r="BD224" s="2550"/>
      <c r="BE224" s="2550"/>
      <c r="BF224" s="2550"/>
      <c r="BG224" s="2556"/>
      <c r="BH224" s="2549"/>
      <c r="BI224" s="2550"/>
      <c r="BJ224" s="2550"/>
      <c r="BK224" s="2550"/>
      <c r="BL224" s="2550"/>
      <c r="BM224" s="2550"/>
      <c r="BN224" s="2550"/>
      <c r="BO224" s="2550"/>
      <c r="BP224" s="2550"/>
      <c r="BQ224" s="2550"/>
      <c r="BR224" s="2550"/>
      <c r="BS224" s="2556"/>
      <c r="BT224" s="2549"/>
      <c r="BU224" s="2559"/>
      <c r="BV224" s="2559"/>
      <c r="BW224" s="2559"/>
      <c r="BX224" s="2559"/>
      <c r="BY224" s="2550"/>
      <c r="BZ224" s="2573"/>
      <c r="CA224" s="2574"/>
      <c r="CB224" s="2559"/>
      <c r="CC224" s="2559"/>
      <c r="CD224" s="2559"/>
      <c r="CE224" s="2559"/>
      <c r="CF224" s="2559"/>
      <c r="CG224" s="2559"/>
      <c r="CH224" s="2559"/>
      <c r="CI224" s="2559"/>
      <c r="CJ224" s="2550"/>
      <c r="CK224" s="2556"/>
      <c r="CL224" s="2573"/>
      <c r="CM224" s="2574"/>
      <c r="CN224" s="2574"/>
      <c r="CO224" s="2574"/>
      <c r="CP224" s="2574"/>
      <c r="CQ224" s="2574"/>
      <c r="CR224" s="2574"/>
      <c r="CS224" s="2574"/>
      <c r="CT224" s="2574"/>
      <c r="CU224" s="2574"/>
      <c r="CV224" s="2574"/>
      <c r="CW224" s="2576"/>
      <c r="CX224" s="2549"/>
      <c r="CY224" s="2550"/>
      <c r="CZ224" s="2550"/>
      <c r="DA224" s="2550"/>
      <c r="DB224" s="2550"/>
      <c r="DC224" s="2550"/>
      <c r="DD224" s="2551"/>
    </row>
    <row r="225" spans="2:108" ht="8.1" customHeight="1">
      <c r="B225" s="415"/>
      <c r="C225" s="415"/>
      <c r="D225" s="2540"/>
      <c r="E225" s="2541"/>
      <c r="F225" s="2541"/>
      <c r="G225" s="2541"/>
      <c r="H225" s="2541"/>
      <c r="I225" s="2541"/>
      <c r="J225" s="2542"/>
      <c r="K225" s="2677" t="s">
        <v>1335</v>
      </c>
      <c r="L225" s="2678"/>
      <c r="M225" s="2678"/>
      <c r="N225" s="2678"/>
      <c r="O225" s="2678"/>
      <c r="P225" s="2561"/>
      <c r="Q225" s="2677" t="s">
        <v>1334</v>
      </c>
      <c r="R225" s="2678"/>
      <c r="S225" s="2678"/>
      <c r="T225" s="2678"/>
      <c r="U225" s="2678"/>
      <c r="V225" s="2561"/>
      <c r="W225" s="2677" t="s">
        <v>861</v>
      </c>
      <c r="X225" s="2678"/>
      <c r="Y225" s="2678"/>
      <c r="Z225" s="2678"/>
      <c r="AA225" s="2678"/>
      <c r="AB225" s="2561"/>
      <c r="AC225" s="2677" t="s">
        <v>1073</v>
      </c>
      <c r="AD225" s="2678"/>
      <c r="AE225" s="2678"/>
      <c r="AF225" s="2678"/>
      <c r="AG225" s="2678"/>
      <c r="AH225" s="2561"/>
      <c r="AI225" s="2677" t="s">
        <v>1341</v>
      </c>
      <c r="AJ225" s="2678"/>
      <c r="AK225" s="2678"/>
      <c r="AL225" s="2678"/>
      <c r="AM225" s="2678"/>
      <c r="AN225" s="2561"/>
      <c r="AO225" s="2549" t="s">
        <v>837</v>
      </c>
      <c r="AP225" s="2550"/>
      <c r="AQ225" s="2550"/>
      <c r="AR225" s="2550"/>
      <c r="AS225" s="2550"/>
      <c r="AT225" s="2550"/>
      <c r="AU225" s="2556"/>
      <c r="AV225" s="2677" t="s">
        <v>1073</v>
      </c>
      <c r="AW225" s="2678"/>
      <c r="AX225" s="2678"/>
      <c r="AY225" s="2678"/>
      <c r="AZ225" s="2678"/>
      <c r="BA225" s="2678"/>
      <c r="BB225" s="2677" t="s">
        <v>1341</v>
      </c>
      <c r="BC225" s="2678"/>
      <c r="BD225" s="2678"/>
      <c r="BE225" s="2678"/>
      <c r="BF225" s="2678"/>
      <c r="BG225" s="2561"/>
      <c r="BH225" s="2677" t="s">
        <v>1073</v>
      </c>
      <c r="BI225" s="2678"/>
      <c r="BJ225" s="2678"/>
      <c r="BK225" s="2678"/>
      <c r="BL225" s="2678"/>
      <c r="BM225" s="2561"/>
      <c r="BN225" s="2678" t="s">
        <v>1341</v>
      </c>
      <c r="BO225" s="2678"/>
      <c r="BP225" s="2678"/>
      <c r="BQ225" s="2678"/>
      <c r="BR225" s="2678"/>
      <c r="BS225" s="2561"/>
      <c r="BT225" s="2549"/>
      <c r="BU225" s="2559"/>
      <c r="BV225" s="2559"/>
      <c r="BW225" s="2559"/>
      <c r="BX225" s="2559"/>
      <c r="BY225" s="2550"/>
      <c r="BZ225" s="2677" t="s">
        <v>954</v>
      </c>
      <c r="CA225" s="2678"/>
      <c r="CB225" s="2678"/>
      <c r="CC225" s="2678"/>
      <c r="CD225" s="2678"/>
      <c r="CE225" s="2561"/>
      <c r="CF225" s="2677" t="s">
        <v>783</v>
      </c>
      <c r="CG225" s="2678"/>
      <c r="CH225" s="2678"/>
      <c r="CI225" s="2678"/>
      <c r="CJ225" s="2678"/>
      <c r="CK225" s="2561"/>
      <c r="CL225" s="2677" t="s">
        <v>1073</v>
      </c>
      <c r="CM225" s="2678"/>
      <c r="CN225" s="2678"/>
      <c r="CO225" s="2678"/>
      <c r="CP225" s="2678"/>
      <c r="CQ225" s="2561"/>
      <c r="CR225" s="2678" t="s">
        <v>1341</v>
      </c>
      <c r="CS225" s="2678"/>
      <c r="CT225" s="2678"/>
      <c r="CU225" s="2678"/>
      <c r="CV225" s="2678"/>
      <c r="CW225" s="2561"/>
      <c r="CX225" s="2549"/>
      <c r="CY225" s="2550"/>
      <c r="CZ225" s="2550"/>
      <c r="DA225" s="2550"/>
      <c r="DB225" s="2550"/>
      <c r="DC225" s="2550"/>
      <c r="DD225" s="2551"/>
    </row>
    <row r="226" spans="2:108" ht="8.1" customHeight="1">
      <c r="B226" s="415"/>
      <c r="C226" s="415"/>
      <c r="D226" s="2543"/>
      <c r="E226" s="2544"/>
      <c r="F226" s="2544"/>
      <c r="G226" s="2544"/>
      <c r="H226" s="2544"/>
      <c r="I226" s="2544"/>
      <c r="J226" s="2545"/>
      <c r="K226" s="2552"/>
      <c r="L226" s="2553"/>
      <c r="M226" s="2553"/>
      <c r="N226" s="2553"/>
      <c r="O226" s="2553"/>
      <c r="P226" s="2557"/>
      <c r="Q226" s="2552"/>
      <c r="R226" s="2553"/>
      <c r="S226" s="2553"/>
      <c r="T226" s="2553"/>
      <c r="U226" s="2553"/>
      <c r="V226" s="2557"/>
      <c r="W226" s="2552"/>
      <c r="X226" s="2553"/>
      <c r="Y226" s="2553"/>
      <c r="Z226" s="2553"/>
      <c r="AA226" s="2553"/>
      <c r="AB226" s="2557"/>
      <c r="AC226" s="2552"/>
      <c r="AD226" s="2553"/>
      <c r="AE226" s="2553"/>
      <c r="AF226" s="2553"/>
      <c r="AG226" s="2553"/>
      <c r="AH226" s="2557"/>
      <c r="AI226" s="2552"/>
      <c r="AJ226" s="2553"/>
      <c r="AK226" s="2553"/>
      <c r="AL226" s="2553"/>
      <c r="AM226" s="2553"/>
      <c r="AN226" s="2557"/>
      <c r="AO226" s="2549"/>
      <c r="AP226" s="2550"/>
      <c r="AQ226" s="2550"/>
      <c r="AR226" s="2550"/>
      <c r="AS226" s="2550"/>
      <c r="AT226" s="2550"/>
      <c r="AU226" s="2556"/>
      <c r="AV226" s="2552"/>
      <c r="AW226" s="2553"/>
      <c r="AX226" s="2553"/>
      <c r="AY226" s="2553"/>
      <c r="AZ226" s="2553"/>
      <c r="BA226" s="2553"/>
      <c r="BB226" s="2552"/>
      <c r="BC226" s="2553"/>
      <c r="BD226" s="2553"/>
      <c r="BE226" s="2553"/>
      <c r="BF226" s="2553"/>
      <c r="BG226" s="2557"/>
      <c r="BH226" s="2552"/>
      <c r="BI226" s="2553"/>
      <c r="BJ226" s="2553"/>
      <c r="BK226" s="2553"/>
      <c r="BL226" s="2553"/>
      <c r="BM226" s="2557"/>
      <c r="BN226" s="2553"/>
      <c r="BO226" s="2553"/>
      <c r="BP226" s="2553"/>
      <c r="BQ226" s="2553"/>
      <c r="BR226" s="2553"/>
      <c r="BS226" s="2557"/>
      <c r="BT226" s="2552"/>
      <c r="BU226" s="2560"/>
      <c r="BV226" s="2560"/>
      <c r="BW226" s="2560"/>
      <c r="BX226" s="2560"/>
      <c r="BY226" s="2553"/>
      <c r="BZ226" s="2552"/>
      <c r="CA226" s="2553"/>
      <c r="CB226" s="2553"/>
      <c r="CC226" s="2553"/>
      <c r="CD226" s="2553"/>
      <c r="CE226" s="2557"/>
      <c r="CF226" s="2552"/>
      <c r="CG226" s="2553"/>
      <c r="CH226" s="2553"/>
      <c r="CI226" s="2553"/>
      <c r="CJ226" s="2553"/>
      <c r="CK226" s="2557"/>
      <c r="CL226" s="2552"/>
      <c r="CM226" s="2553"/>
      <c r="CN226" s="2553"/>
      <c r="CO226" s="2553"/>
      <c r="CP226" s="2553"/>
      <c r="CQ226" s="2557"/>
      <c r="CR226" s="2553"/>
      <c r="CS226" s="2553"/>
      <c r="CT226" s="2553"/>
      <c r="CU226" s="2553"/>
      <c r="CV226" s="2553"/>
      <c r="CW226" s="2557"/>
      <c r="CX226" s="2552"/>
      <c r="CY226" s="2553"/>
      <c r="CZ226" s="2553"/>
      <c r="DA226" s="2553"/>
      <c r="DB226" s="2553"/>
      <c r="DC226" s="2553"/>
      <c r="DD226" s="2554"/>
    </row>
    <row r="227" spans="2:108" ht="15" customHeight="1">
      <c r="B227" s="415"/>
      <c r="C227" s="415"/>
      <c r="D227" s="1771" t="s">
        <v>1724</v>
      </c>
      <c r="E227" s="1772"/>
      <c r="F227" s="1772"/>
      <c r="G227" s="1772"/>
      <c r="H227" s="1772"/>
      <c r="I227" s="1772"/>
      <c r="J227" s="2665"/>
      <c r="K227" s="3055">
        <v>5.3</v>
      </c>
      <c r="L227" s="3056"/>
      <c r="M227" s="3056"/>
      <c r="N227" s="3056"/>
      <c r="O227" s="3056"/>
      <c r="P227" s="1115"/>
      <c r="Q227" s="3055">
        <v>0.4</v>
      </c>
      <c r="R227" s="3056"/>
      <c r="S227" s="3056"/>
      <c r="T227" s="3056"/>
      <c r="U227" s="3056"/>
      <c r="V227" s="1116"/>
      <c r="W227" s="3057">
        <f>SUM(K227:V227)</f>
        <v>5.7</v>
      </c>
      <c r="X227" s="3058"/>
      <c r="Y227" s="3058"/>
      <c r="Z227" s="3058"/>
      <c r="AA227" s="3058"/>
      <c r="AB227" s="1116"/>
      <c r="AC227" s="3059"/>
      <c r="AD227" s="3060"/>
      <c r="AE227" s="3060"/>
      <c r="AF227" s="3060"/>
      <c r="AG227" s="3060"/>
      <c r="AH227" s="423"/>
      <c r="AI227" s="3060">
        <v>15.2</v>
      </c>
      <c r="AJ227" s="3060"/>
      <c r="AK227" s="3060"/>
      <c r="AL227" s="3060"/>
      <c r="AM227" s="3060"/>
      <c r="AN227" s="423"/>
      <c r="AO227" s="3033">
        <v>61</v>
      </c>
      <c r="AP227" s="3034"/>
      <c r="AQ227" s="3034"/>
      <c r="AR227" s="3034"/>
      <c r="AS227" s="3034"/>
      <c r="AT227" s="3034"/>
      <c r="AU227" s="3061"/>
      <c r="AV227" s="3059"/>
      <c r="AW227" s="3060"/>
      <c r="AX227" s="3060"/>
      <c r="AY227" s="3060"/>
      <c r="AZ227" s="3060"/>
      <c r="BA227" s="920"/>
      <c r="BB227" s="3059"/>
      <c r="BC227" s="3060"/>
      <c r="BD227" s="3060"/>
      <c r="BE227" s="3060"/>
      <c r="BF227" s="3060"/>
      <c r="BG227" s="3062"/>
      <c r="BH227" s="3059"/>
      <c r="BI227" s="3060"/>
      <c r="BJ227" s="3060"/>
      <c r="BK227" s="3060"/>
      <c r="BL227" s="3060"/>
      <c r="BM227" s="423"/>
      <c r="BN227" s="3060"/>
      <c r="BO227" s="3060"/>
      <c r="BP227" s="3060"/>
      <c r="BQ227" s="3060"/>
      <c r="BR227" s="3060"/>
      <c r="BS227" s="423"/>
      <c r="BT227" s="3059"/>
      <c r="BU227" s="3060"/>
      <c r="BV227" s="3060"/>
      <c r="BW227" s="3060"/>
      <c r="BX227" s="3060"/>
      <c r="BY227" s="920"/>
      <c r="BZ227" s="3059">
        <v>1.4</v>
      </c>
      <c r="CA227" s="3060"/>
      <c r="CB227" s="3060"/>
      <c r="CC227" s="3060"/>
      <c r="CD227" s="3060"/>
      <c r="CE227" s="423"/>
      <c r="CF227" s="3063"/>
      <c r="CG227" s="3063"/>
      <c r="CH227" s="3063"/>
      <c r="CI227" s="3063"/>
      <c r="CJ227" s="3063"/>
      <c r="CK227" s="423"/>
      <c r="CL227" s="3059"/>
      <c r="CM227" s="3060"/>
      <c r="CN227" s="3060"/>
      <c r="CO227" s="3060"/>
      <c r="CP227" s="3060"/>
      <c r="CQ227" s="1117"/>
      <c r="CR227" s="3060">
        <f>+BZ227/AI227</f>
        <v>9.2105263157894732E-2</v>
      </c>
      <c r="CS227" s="3060"/>
      <c r="CT227" s="3060"/>
      <c r="CU227" s="3060"/>
      <c r="CV227" s="3060"/>
      <c r="CW227" s="423"/>
      <c r="CX227" s="3033"/>
      <c r="CY227" s="3034"/>
      <c r="CZ227" s="3034"/>
      <c r="DA227" s="3034"/>
      <c r="DB227" s="3034"/>
      <c r="DC227" s="3034"/>
      <c r="DD227" s="3035"/>
    </row>
    <row r="228" spans="2:108" ht="15" customHeight="1">
      <c r="B228" s="415"/>
      <c r="C228" s="415"/>
      <c r="D228" s="3036"/>
      <c r="E228" s="2951"/>
      <c r="F228" s="2951"/>
      <c r="G228" s="2951"/>
      <c r="H228" s="2951"/>
      <c r="I228" s="2951"/>
      <c r="J228" s="3037"/>
      <c r="K228" s="3038"/>
      <c r="L228" s="3039"/>
      <c r="M228" s="3039"/>
      <c r="N228" s="3039"/>
      <c r="O228" s="3039"/>
      <c r="P228" s="1118"/>
      <c r="Q228" s="3040"/>
      <c r="R228" s="3041"/>
      <c r="S228" s="3041"/>
      <c r="T228" s="3041"/>
      <c r="U228" s="3041"/>
      <c r="V228" s="1119"/>
      <c r="W228" s="3041"/>
      <c r="X228" s="3041"/>
      <c r="Y228" s="3041"/>
      <c r="Z228" s="3041"/>
      <c r="AA228" s="3041"/>
      <c r="AB228" s="1119"/>
      <c r="AC228" s="2713"/>
      <c r="AD228" s="2706"/>
      <c r="AE228" s="2706"/>
      <c r="AF228" s="2706"/>
      <c r="AG228" s="2706"/>
      <c r="AH228" s="424"/>
      <c r="AI228" s="2706"/>
      <c r="AJ228" s="2706"/>
      <c r="AK228" s="2706"/>
      <c r="AL228" s="2706"/>
      <c r="AM228" s="2706"/>
      <c r="AN228" s="424"/>
      <c r="AO228" s="3042"/>
      <c r="AP228" s="1784"/>
      <c r="AQ228" s="1784"/>
      <c r="AR228" s="1784"/>
      <c r="AS228" s="1784"/>
      <c r="AT228" s="1784"/>
      <c r="AU228" s="3043"/>
      <c r="AV228" s="2713"/>
      <c r="AW228" s="2706"/>
      <c r="AX228" s="2706"/>
      <c r="AY228" s="2706"/>
      <c r="AZ228" s="2706"/>
      <c r="BA228" s="878"/>
      <c r="BB228" s="3044"/>
      <c r="BC228" s="3045"/>
      <c r="BD228" s="3045"/>
      <c r="BE228" s="3045"/>
      <c r="BF228" s="3045"/>
      <c r="BG228" s="3046"/>
      <c r="BH228" s="2713"/>
      <c r="BI228" s="2706"/>
      <c r="BJ228" s="2706"/>
      <c r="BK228" s="2706"/>
      <c r="BL228" s="2706"/>
      <c r="BM228" s="424"/>
      <c r="BN228" s="2706"/>
      <c r="BO228" s="2706"/>
      <c r="BP228" s="2706"/>
      <c r="BQ228" s="2706"/>
      <c r="BR228" s="2706"/>
      <c r="BS228" s="424"/>
      <c r="BT228" s="3047"/>
      <c r="BU228" s="3048"/>
      <c r="BV228" s="3048"/>
      <c r="BW228" s="3048"/>
      <c r="BX228" s="3048"/>
      <c r="BY228" s="1120"/>
      <c r="BZ228" s="3047"/>
      <c r="CA228" s="3048"/>
      <c r="CB228" s="3048"/>
      <c r="CC228" s="3048"/>
      <c r="CD228" s="3048"/>
      <c r="CE228" s="424"/>
      <c r="CF228" s="2706"/>
      <c r="CG228" s="2706"/>
      <c r="CH228" s="2706"/>
      <c r="CI228" s="2706"/>
      <c r="CJ228" s="2706"/>
      <c r="CK228" s="424"/>
      <c r="CL228" s="3049"/>
      <c r="CM228" s="3050"/>
      <c r="CN228" s="3050"/>
      <c r="CO228" s="3050"/>
      <c r="CP228" s="3050"/>
      <c r="CQ228" s="1121"/>
      <c r="CR228" s="3051"/>
      <c r="CS228" s="3051"/>
      <c r="CT228" s="3051"/>
      <c r="CU228" s="3051"/>
      <c r="CV228" s="3051"/>
      <c r="CW228" s="424"/>
      <c r="CX228" s="3052"/>
      <c r="CY228" s="3053"/>
      <c r="CZ228" s="3053"/>
      <c r="DA228" s="3053"/>
      <c r="DB228" s="3053"/>
      <c r="DC228" s="3053"/>
      <c r="DD228" s="3054"/>
    </row>
    <row r="229" spans="2:108" ht="15" customHeight="1">
      <c r="B229" s="415"/>
      <c r="C229" s="415"/>
      <c r="D229" s="3020" t="s">
        <v>861</v>
      </c>
      <c r="E229" s="2981"/>
      <c r="F229" s="2981"/>
      <c r="G229" s="2981"/>
      <c r="H229" s="2981"/>
      <c r="I229" s="2981"/>
      <c r="J229" s="3021"/>
      <c r="K229" s="3022">
        <f>SUM(K227:O228)</f>
        <v>5.3</v>
      </c>
      <c r="L229" s="3023"/>
      <c r="M229" s="3023"/>
      <c r="N229" s="3023"/>
      <c r="O229" s="3023"/>
      <c r="P229" s="1122"/>
      <c r="Q229" s="3022">
        <f>SUM(Q227:U228)</f>
        <v>0.4</v>
      </c>
      <c r="R229" s="3023"/>
      <c r="S229" s="3023"/>
      <c r="T229" s="3023"/>
      <c r="U229" s="3023"/>
      <c r="V229" s="1123"/>
      <c r="W229" s="3023">
        <f>SUM(K229:U229)</f>
        <v>5.7</v>
      </c>
      <c r="X229" s="3023"/>
      <c r="Y229" s="3023"/>
      <c r="Z229" s="3023"/>
      <c r="AA229" s="3023"/>
      <c r="AB229" s="1123"/>
      <c r="AC229" s="3023">
        <f>SUM(AC227:AG228)</f>
        <v>0</v>
      </c>
      <c r="AD229" s="3023"/>
      <c r="AE229" s="3023"/>
      <c r="AF229" s="3023"/>
      <c r="AG229" s="3023"/>
      <c r="AH229" s="425"/>
      <c r="AI229" s="3023">
        <f>SUM(AI227:AM228)</f>
        <v>15.2</v>
      </c>
      <c r="AJ229" s="3023"/>
      <c r="AK229" s="3023"/>
      <c r="AL229" s="3023"/>
      <c r="AM229" s="3023"/>
      <c r="AN229" s="425"/>
      <c r="AO229" s="3024">
        <f>AO227</f>
        <v>61</v>
      </c>
      <c r="AP229" s="3025"/>
      <c r="AQ229" s="3025"/>
      <c r="AR229" s="3025"/>
      <c r="AS229" s="3025"/>
      <c r="AT229" s="3025"/>
      <c r="AU229" s="3026"/>
      <c r="AV229" s="3027"/>
      <c r="AW229" s="3028"/>
      <c r="AX229" s="3028"/>
      <c r="AY229" s="3028"/>
      <c r="AZ229" s="3028"/>
      <c r="BA229" s="918"/>
      <c r="BB229" s="3029"/>
      <c r="BC229" s="3030"/>
      <c r="BD229" s="3030"/>
      <c r="BE229" s="3030"/>
      <c r="BF229" s="3030"/>
      <c r="BG229" s="3031"/>
      <c r="BH229" s="3027"/>
      <c r="BI229" s="3028"/>
      <c r="BJ229" s="3028"/>
      <c r="BK229" s="3028"/>
      <c r="BL229" s="3028"/>
      <c r="BM229" s="425"/>
      <c r="BN229" s="3028"/>
      <c r="BO229" s="3028"/>
      <c r="BP229" s="3028"/>
      <c r="BQ229" s="3028"/>
      <c r="BR229" s="3028"/>
      <c r="BS229" s="425"/>
      <c r="BT229" s="3027"/>
      <c r="BU229" s="3028"/>
      <c r="BV229" s="3028"/>
      <c r="BW229" s="3028"/>
      <c r="BX229" s="3028"/>
      <c r="BY229" s="918"/>
      <c r="BZ229" s="3027">
        <f>SUM(BZ227:CD228)</f>
        <v>1.4</v>
      </c>
      <c r="CA229" s="3028"/>
      <c r="CB229" s="3028"/>
      <c r="CC229" s="3028"/>
      <c r="CD229" s="3028"/>
      <c r="CE229" s="425"/>
      <c r="CF229" s="3022">
        <f>SUM(CF227:CJ228)</f>
        <v>0</v>
      </c>
      <c r="CG229" s="3023"/>
      <c r="CH229" s="3023"/>
      <c r="CI229" s="3023"/>
      <c r="CJ229" s="3023"/>
      <c r="CK229" s="425"/>
      <c r="CL229" s="3027"/>
      <c r="CM229" s="3028"/>
      <c r="CN229" s="3028"/>
      <c r="CO229" s="3028"/>
      <c r="CP229" s="3028"/>
      <c r="CQ229" s="425"/>
      <c r="CR229" s="3022">
        <f>SUM(CR227:CV228)</f>
        <v>9.2105263157894732E-2</v>
      </c>
      <c r="CS229" s="3023"/>
      <c r="CT229" s="3023"/>
      <c r="CU229" s="3023"/>
      <c r="CV229" s="3023"/>
      <c r="CW229" s="425"/>
      <c r="CX229" s="3027"/>
      <c r="CY229" s="3028"/>
      <c r="CZ229" s="3028"/>
      <c r="DA229" s="3028"/>
      <c r="DB229" s="3028"/>
      <c r="DC229" s="3028"/>
      <c r="DD229" s="3032"/>
    </row>
    <row r="230" spans="2:108" s="426" customFormat="1" ht="21" customHeight="1">
      <c r="E230" s="872"/>
      <c r="CN230" s="414"/>
      <c r="CO230" s="414"/>
      <c r="CP230" s="414"/>
      <c r="CQ230" s="414"/>
      <c r="CR230" s="414"/>
      <c r="CS230" s="414"/>
      <c r="CT230" s="414"/>
      <c r="CU230" s="414"/>
      <c r="CV230" s="414"/>
      <c r="CW230" s="414"/>
      <c r="CX230" s="414"/>
      <c r="CY230" s="414"/>
    </row>
    <row r="231" spans="2:108" s="404" customFormat="1" ht="21" customHeight="1">
      <c r="D231" s="399" t="s">
        <v>982</v>
      </c>
      <c r="G231" s="404" t="s">
        <v>1340</v>
      </c>
    </row>
    <row r="232" spans="2:108" s="404" customFormat="1" ht="21" customHeight="1">
      <c r="E232" s="404" t="s">
        <v>1339</v>
      </c>
      <c r="CN232" s="414"/>
      <c r="CO232" s="414"/>
      <c r="CP232" s="414"/>
      <c r="CQ232" s="414"/>
      <c r="CR232" s="414"/>
      <c r="CS232" s="414"/>
      <c r="CT232" s="414"/>
      <c r="CU232" s="414"/>
      <c r="CV232" s="414"/>
      <c r="CW232" s="414"/>
      <c r="CX232" s="414"/>
      <c r="CY232" s="414"/>
    </row>
    <row r="233" spans="2:108" s="404" customFormat="1" ht="21" customHeight="1">
      <c r="E233" s="318" t="s">
        <v>751</v>
      </c>
      <c r="F233" s="427"/>
      <c r="G233" s="406"/>
      <c r="H233" s="406"/>
      <c r="CM233" s="414"/>
      <c r="CN233" s="414"/>
      <c r="CO233" s="414"/>
      <c r="CP233" s="414"/>
      <c r="CQ233" s="414"/>
      <c r="CR233" s="414"/>
      <c r="CS233" s="414"/>
      <c r="CT233" s="414"/>
      <c r="CU233" s="414"/>
      <c r="CV233" s="414"/>
      <c r="CW233" s="414"/>
      <c r="CX233" s="414"/>
      <c r="CY233" s="414"/>
      <c r="DB233" s="414" t="s">
        <v>1338</v>
      </c>
    </row>
    <row r="234" spans="2:108" s="404" customFormat="1" ht="8.1" customHeight="1">
      <c r="E234" s="2537" t="s">
        <v>1460</v>
      </c>
      <c r="F234" s="2538"/>
      <c r="G234" s="2538"/>
      <c r="H234" s="2538"/>
      <c r="I234" s="2538"/>
      <c r="J234" s="2538"/>
      <c r="K234" s="2538"/>
      <c r="L234" s="2538"/>
      <c r="M234" s="2538"/>
      <c r="N234" s="2539"/>
      <c r="O234" s="2546"/>
      <c r="P234" s="2558" t="s">
        <v>931</v>
      </c>
      <c r="Q234" s="2558"/>
      <c r="R234" s="2558"/>
      <c r="S234" s="2558"/>
      <c r="T234" s="2558"/>
      <c r="U234" s="2558"/>
      <c r="V234" s="2558"/>
      <c r="W234" s="2555"/>
      <c r="X234" s="416"/>
      <c r="Y234" s="417"/>
      <c r="Z234" s="2558" t="s">
        <v>1180</v>
      </c>
      <c r="AA234" s="2558"/>
      <c r="AB234" s="2558"/>
      <c r="AC234" s="2558"/>
      <c r="AD234" s="2558"/>
      <c r="AE234" s="2558"/>
      <c r="AF234" s="2558"/>
      <c r="AG234" s="2558"/>
      <c r="AH234" s="2558"/>
      <c r="AI234" s="2558"/>
      <c r="AJ234" s="2558"/>
      <c r="AK234" s="2558"/>
      <c r="AL234" s="2558"/>
      <c r="AM234" s="2558"/>
      <c r="AN234" s="2558"/>
      <c r="AO234" s="417"/>
      <c r="AP234" s="2547" t="s">
        <v>796</v>
      </c>
      <c r="AQ234" s="2547"/>
      <c r="AR234" s="2547"/>
      <c r="AS234" s="2547"/>
      <c r="AT234" s="417"/>
      <c r="AU234" s="418"/>
      <c r="AV234" s="2546"/>
      <c r="AW234" s="2547"/>
      <c r="AX234" s="2547"/>
      <c r="AY234" s="2558" t="s">
        <v>622</v>
      </c>
      <c r="AZ234" s="2558"/>
      <c r="BA234" s="2558"/>
      <c r="BB234" s="2558"/>
      <c r="BC234" s="2558"/>
      <c r="BD234" s="2558"/>
      <c r="BE234" s="2558"/>
      <c r="BF234" s="2558"/>
      <c r="BG234" s="2558"/>
      <c r="BH234" s="2558"/>
      <c r="BI234" s="2558"/>
      <c r="BJ234" s="2558"/>
      <c r="BK234" s="2547"/>
      <c r="BL234" s="2547"/>
      <c r="BM234" s="2555"/>
      <c r="BN234" s="2546"/>
      <c r="BO234" s="2547"/>
      <c r="BP234" s="2547"/>
      <c r="BQ234" s="2547"/>
      <c r="BR234" s="2558" t="s">
        <v>1330</v>
      </c>
      <c r="BS234" s="2558"/>
      <c r="BT234" s="2558"/>
      <c r="BU234" s="2558"/>
      <c r="BV234" s="2558"/>
      <c r="BW234" s="2558"/>
      <c r="BX234" s="2558"/>
      <c r="BY234" s="2558"/>
      <c r="BZ234" s="2558"/>
      <c r="CA234" s="2558"/>
      <c r="CB234" s="2558"/>
      <c r="CC234" s="2558"/>
      <c r="CD234" s="2558"/>
      <c r="CE234" s="2558"/>
      <c r="CF234" s="2558"/>
      <c r="CG234" s="2558"/>
      <c r="CH234" s="2558"/>
      <c r="CI234" s="2558"/>
      <c r="CJ234" s="2558"/>
      <c r="CK234" s="2547"/>
      <c r="CL234" s="2547"/>
      <c r="CM234" s="2547"/>
      <c r="CN234" s="2555"/>
      <c r="CO234" s="2546" t="s">
        <v>444</v>
      </c>
      <c r="CP234" s="2547"/>
      <c r="CQ234" s="2547"/>
      <c r="CR234" s="2547"/>
      <c r="CS234" s="2547"/>
      <c r="CT234" s="2547"/>
      <c r="CU234" s="2547"/>
      <c r="CV234" s="2547"/>
      <c r="CW234" s="2547"/>
      <c r="CX234" s="2547"/>
      <c r="CY234" s="2547"/>
      <c r="CZ234" s="2547"/>
      <c r="DA234" s="2547"/>
      <c r="DB234" s="2548"/>
      <c r="DC234" s="414"/>
    </row>
    <row r="235" spans="2:108" s="404" customFormat="1" ht="8.1" customHeight="1">
      <c r="E235" s="2540"/>
      <c r="F235" s="2541"/>
      <c r="G235" s="2541"/>
      <c r="H235" s="2541"/>
      <c r="I235" s="2541"/>
      <c r="J235" s="2541"/>
      <c r="K235" s="2541"/>
      <c r="L235" s="2541"/>
      <c r="M235" s="2541"/>
      <c r="N235" s="2542"/>
      <c r="O235" s="2549"/>
      <c r="P235" s="2559"/>
      <c r="Q235" s="2559"/>
      <c r="R235" s="2559"/>
      <c r="S235" s="2559"/>
      <c r="T235" s="2559"/>
      <c r="U235" s="2559"/>
      <c r="V235" s="2559"/>
      <c r="W235" s="2556"/>
      <c r="X235" s="420"/>
      <c r="Y235" s="345"/>
      <c r="Z235" s="2575"/>
      <c r="AA235" s="2575"/>
      <c r="AB235" s="2575"/>
      <c r="AC235" s="2575"/>
      <c r="AD235" s="2575"/>
      <c r="AE235" s="2575"/>
      <c r="AF235" s="2575"/>
      <c r="AG235" s="2575"/>
      <c r="AH235" s="2575"/>
      <c r="AI235" s="2575"/>
      <c r="AJ235" s="2575"/>
      <c r="AK235" s="2575"/>
      <c r="AL235" s="2575"/>
      <c r="AM235" s="2575"/>
      <c r="AN235" s="2575"/>
      <c r="AO235" s="345"/>
      <c r="AP235" s="2574"/>
      <c r="AQ235" s="2574"/>
      <c r="AR235" s="2574"/>
      <c r="AS235" s="2574"/>
      <c r="AT235" s="345"/>
      <c r="AU235" s="421"/>
      <c r="AV235" s="2549"/>
      <c r="AW235" s="2550"/>
      <c r="AX235" s="2550"/>
      <c r="AY235" s="2559"/>
      <c r="AZ235" s="2559"/>
      <c r="BA235" s="2559"/>
      <c r="BB235" s="2559"/>
      <c r="BC235" s="2559"/>
      <c r="BD235" s="2559"/>
      <c r="BE235" s="2559"/>
      <c r="BF235" s="2559"/>
      <c r="BG235" s="2559"/>
      <c r="BH235" s="2559"/>
      <c r="BI235" s="2559"/>
      <c r="BJ235" s="2559"/>
      <c r="BK235" s="2550"/>
      <c r="BL235" s="2550"/>
      <c r="BM235" s="2556"/>
      <c r="BN235" s="2549"/>
      <c r="BO235" s="2550"/>
      <c r="BP235" s="2550"/>
      <c r="BQ235" s="2550"/>
      <c r="BR235" s="2559"/>
      <c r="BS235" s="2559"/>
      <c r="BT235" s="2559"/>
      <c r="BU235" s="2559"/>
      <c r="BV235" s="2559"/>
      <c r="BW235" s="2559"/>
      <c r="BX235" s="2559"/>
      <c r="BY235" s="2559"/>
      <c r="BZ235" s="2559"/>
      <c r="CA235" s="2559"/>
      <c r="CB235" s="2559"/>
      <c r="CC235" s="2559"/>
      <c r="CD235" s="2559"/>
      <c r="CE235" s="2559"/>
      <c r="CF235" s="2559"/>
      <c r="CG235" s="2559"/>
      <c r="CH235" s="2559"/>
      <c r="CI235" s="2559"/>
      <c r="CJ235" s="2559"/>
      <c r="CK235" s="2550"/>
      <c r="CL235" s="2550"/>
      <c r="CM235" s="2550"/>
      <c r="CN235" s="2556"/>
      <c r="CO235" s="2549"/>
      <c r="CP235" s="2550"/>
      <c r="CQ235" s="2550"/>
      <c r="CR235" s="2550"/>
      <c r="CS235" s="2550"/>
      <c r="CT235" s="2550"/>
      <c r="CU235" s="2550"/>
      <c r="CV235" s="2550"/>
      <c r="CW235" s="2550"/>
      <c r="CX235" s="2550"/>
      <c r="CY235" s="2550"/>
      <c r="CZ235" s="2550"/>
      <c r="DA235" s="2550"/>
      <c r="DB235" s="2551"/>
      <c r="DC235" s="414"/>
    </row>
    <row r="236" spans="2:108" s="404" customFormat="1" ht="8.1" customHeight="1">
      <c r="E236" s="2540"/>
      <c r="F236" s="2541"/>
      <c r="G236" s="2541"/>
      <c r="H236" s="2541"/>
      <c r="I236" s="2541"/>
      <c r="J236" s="2541"/>
      <c r="K236" s="2541"/>
      <c r="L236" s="2541"/>
      <c r="M236" s="2541"/>
      <c r="N236" s="2542"/>
      <c r="O236" s="2549"/>
      <c r="P236" s="2559"/>
      <c r="Q236" s="2559"/>
      <c r="R236" s="2559"/>
      <c r="S236" s="2559"/>
      <c r="T236" s="2559"/>
      <c r="U236" s="2559"/>
      <c r="V236" s="2559"/>
      <c r="W236" s="2556"/>
      <c r="X236" s="932"/>
      <c r="Y236" s="2679"/>
      <c r="Z236" s="2679"/>
      <c r="AA236" s="2679"/>
      <c r="AB236" s="2679"/>
      <c r="AC236" s="2679"/>
      <c r="AD236" s="2679"/>
      <c r="AE236" s="2679"/>
      <c r="AF236" s="2679"/>
      <c r="AG236" s="2679"/>
      <c r="AH236" s="2679"/>
      <c r="AI236" s="2679"/>
      <c r="AJ236" s="2679"/>
      <c r="AK236" s="2679"/>
      <c r="AL236" s="2679"/>
      <c r="AM236" s="2679"/>
      <c r="AN236" s="2679"/>
      <c r="AO236" s="2679"/>
      <c r="AP236" s="931"/>
      <c r="AQ236" s="2679" t="s">
        <v>90</v>
      </c>
      <c r="AR236" s="2679"/>
      <c r="AS236" s="2679"/>
      <c r="AT236" s="2679"/>
      <c r="AU236" s="422"/>
      <c r="AV236" s="2573"/>
      <c r="AW236" s="2574"/>
      <c r="AX236" s="2574"/>
      <c r="AY236" s="2575"/>
      <c r="AZ236" s="2575"/>
      <c r="BA236" s="2575"/>
      <c r="BB236" s="2575"/>
      <c r="BC236" s="2575"/>
      <c r="BD236" s="2575"/>
      <c r="BE236" s="2575"/>
      <c r="BF236" s="2575"/>
      <c r="BG236" s="2575"/>
      <c r="BH236" s="2575"/>
      <c r="BI236" s="2575"/>
      <c r="BJ236" s="2575"/>
      <c r="BK236" s="2574"/>
      <c r="BL236" s="2574"/>
      <c r="BM236" s="2576"/>
      <c r="BN236" s="2573"/>
      <c r="BO236" s="2574"/>
      <c r="BP236" s="2574"/>
      <c r="BQ236" s="2574"/>
      <c r="BR236" s="2575"/>
      <c r="BS236" s="2575"/>
      <c r="BT236" s="2575"/>
      <c r="BU236" s="2575"/>
      <c r="BV236" s="2575"/>
      <c r="BW236" s="2575"/>
      <c r="BX236" s="2575"/>
      <c r="BY236" s="2575"/>
      <c r="BZ236" s="2575"/>
      <c r="CA236" s="2575"/>
      <c r="CB236" s="2575"/>
      <c r="CC236" s="2575"/>
      <c r="CD236" s="2575"/>
      <c r="CE236" s="2575"/>
      <c r="CF236" s="2575"/>
      <c r="CG236" s="2575"/>
      <c r="CH236" s="2575"/>
      <c r="CI236" s="2575"/>
      <c r="CJ236" s="2575"/>
      <c r="CK236" s="2574"/>
      <c r="CL236" s="2574"/>
      <c r="CM236" s="2574"/>
      <c r="CN236" s="2576"/>
      <c r="CO236" s="2549"/>
      <c r="CP236" s="2550"/>
      <c r="CQ236" s="2550"/>
      <c r="CR236" s="2550"/>
      <c r="CS236" s="2550"/>
      <c r="CT236" s="2550"/>
      <c r="CU236" s="2550"/>
      <c r="CV236" s="2550"/>
      <c r="CW236" s="2550"/>
      <c r="CX236" s="2550"/>
      <c r="CY236" s="2550"/>
      <c r="CZ236" s="2550"/>
      <c r="DA236" s="2550"/>
      <c r="DB236" s="2551"/>
      <c r="DC236" s="414"/>
    </row>
    <row r="237" spans="2:108" s="404" customFormat="1" ht="8.1" customHeight="1">
      <c r="E237" s="2540"/>
      <c r="F237" s="2541"/>
      <c r="G237" s="2541"/>
      <c r="H237" s="2541"/>
      <c r="I237" s="2541"/>
      <c r="J237" s="2541"/>
      <c r="K237" s="2541"/>
      <c r="L237" s="2541"/>
      <c r="M237" s="2541"/>
      <c r="N237" s="2542"/>
      <c r="O237" s="2549"/>
      <c r="P237" s="2559"/>
      <c r="Q237" s="2559"/>
      <c r="R237" s="2559"/>
      <c r="S237" s="2559"/>
      <c r="T237" s="2559"/>
      <c r="U237" s="2559"/>
      <c r="V237" s="2559"/>
      <c r="W237" s="2556"/>
      <c r="X237" s="420"/>
      <c r="Y237" s="2575"/>
      <c r="Z237" s="2575"/>
      <c r="AA237" s="2575"/>
      <c r="AB237" s="2575"/>
      <c r="AC237" s="2575"/>
      <c r="AD237" s="2575"/>
      <c r="AE237" s="2575"/>
      <c r="AF237" s="2575"/>
      <c r="AG237" s="2575"/>
      <c r="AH237" s="2575"/>
      <c r="AI237" s="2575"/>
      <c r="AJ237" s="2575"/>
      <c r="AK237" s="2575"/>
      <c r="AL237" s="2575"/>
      <c r="AM237" s="2575"/>
      <c r="AN237" s="2575"/>
      <c r="AO237" s="2575"/>
      <c r="AP237" s="345"/>
      <c r="AQ237" s="2575"/>
      <c r="AR237" s="2575"/>
      <c r="AS237" s="2575"/>
      <c r="AT237" s="2575"/>
      <c r="AU237" s="421"/>
      <c r="AV237" s="2677"/>
      <c r="AW237" s="2679" t="s">
        <v>1190</v>
      </c>
      <c r="AX237" s="2679"/>
      <c r="AY237" s="2679"/>
      <c r="AZ237" s="2679"/>
      <c r="BA237" s="2679"/>
      <c r="BB237" s="2679"/>
      <c r="BC237" s="2679"/>
      <c r="BD237" s="2561"/>
      <c r="BE237" s="2677"/>
      <c r="BF237" s="2679" t="s">
        <v>439</v>
      </c>
      <c r="BG237" s="2679"/>
      <c r="BH237" s="2679"/>
      <c r="BI237" s="2679"/>
      <c r="BJ237" s="2679"/>
      <c r="BK237" s="2679"/>
      <c r="BL237" s="2679"/>
      <c r="BM237" s="2561"/>
      <c r="BN237" s="2677"/>
      <c r="BO237" s="2679" t="s">
        <v>1210</v>
      </c>
      <c r="BP237" s="2679"/>
      <c r="BQ237" s="2679"/>
      <c r="BR237" s="2679"/>
      <c r="BS237" s="2679"/>
      <c r="BT237" s="2679"/>
      <c r="BU237" s="2679"/>
      <c r="BV237" s="2561"/>
      <c r="BW237" s="2677"/>
      <c r="BX237" s="2666" t="s">
        <v>1336</v>
      </c>
      <c r="BY237" s="2666"/>
      <c r="BZ237" s="2666"/>
      <c r="CA237" s="2666"/>
      <c r="CB237" s="2666"/>
      <c r="CC237" s="2666"/>
      <c r="CD237" s="2666"/>
      <c r="CE237" s="2667"/>
      <c r="CF237" s="2733"/>
      <c r="CG237" s="2666" t="s">
        <v>1130</v>
      </c>
      <c r="CH237" s="2735"/>
      <c r="CI237" s="2735"/>
      <c r="CJ237" s="2735"/>
      <c r="CK237" s="2735"/>
      <c r="CL237" s="2735"/>
      <c r="CM237" s="2735"/>
      <c r="CN237" s="2561"/>
      <c r="CO237" s="2549"/>
      <c r="CP237" s="2550"/>
      <c r="CQ237" s="2550"/>
      <c r="CR237" s="2550"/>
      <c r="CS237" s="2550"/>
      <c r="CT237" s="2550"/>
      <c r="CU237" s="2550"/>
      <c r="CV237" s="2550"/>
      <c r="CW237" s="2550"/>
      <c r="CX237" s="2550"/>
      <c r="CY237" s="2550"/>
      <c r="CZ237" s="2550"/>
      <c r="DA237" s="2550"/>
      <c r="DB237" s="2551"/>
      <c r="DC237" s="414"/>
    </row>
    <row r="238" spans="2:108" s="404" customFormat="1" ht="8.1" customHeight="1">
      <c r="E238" s="2540"/>
      <c r="F238" s="2541"/>
      <c r="G238" s="2541"/>
      <c r="H238" s="2541"/>
      <c r="I238" s="2541"/>
      <c r="J238" s="2541"/>
      <c r="K238" s="2541"/>
      <c r="L238" s="2541"/>
      <c r="M238" s="2541"/>
      <c r="N238" s="2542"/>
      <c r="O238" s="2549"/>
      <c r="P238" s="2559"/>
      <c r="Q238" s="2559"/>
      <c r="R238" s="2559"/>
      <c r="S238" s="2559"/>
      <c r="T238" s="2559"/>
      <c r="U238" s="2559"/>
      <c r="V238" s="2559"/>
      <c r="W238" s="2556"/>
      <c r="X238" s="2562"/>
      <c r="Y238" s="2563"/>
      <c r="Z238" s="2563"/>
      <c r="AA238" s="2563"/>
      <c r="AB238" s="2563"/>
      <c r="AC238" s="2563"/>
      <c r="AD238" s="2563"/>
      <c r="AE238" s="2564"/>
      <c r="AF238" s="2562"/>
      <c r="AG238" s="2563"/>
      <c r="AH238" s="2563"/>
      <c r="AI238" s="2563"/>
      <c r="AJ238" s="2563"/>
      <c r="AK238" s="2563"/>
      <c r="AL238" s="2563"/>
      <c r="AM238" s="2564"/>
      <c r="AN238" s="2570" t="s">
        <v>861</v>
      </c>
      <c r="AO238" s="2563"/>
      <c r="AP238" s="2563"/>
      <c r="AQ238" s="2563"/>
      <c r="AR238" s="2563"/>
      <c r="AS238" s="2563"/>
      <c r="AT238" s="2563"/>
      <c r="AU238" s="2564"/>
      <c r="AV238" s="2549"/>
      <c r="AW238" s="2559"/>
      <c r="AX238" s="2559"/>
      <c r="AY238" s="2559"/>
      <c r="AZ238" s="2559"/>
      <c r="BA238" s="2559"/>
      <c r="BB238" s="2559"/>
      <c r="BC238" s="2559"/>
      <c r="BD238" s="2556"/>
      <c r="BE238" s="2549"/>
      <c r="BF238" s="2559"/>
      <c r="BG238" s="2559"/>
      <c r="BH238" s="2559"/>
      <c r="BI238" s="2559"/>
      <c r="BJ238" s="2559"/>
      <c r="BK238" s="2559"/>
      <c r="BL238" s="2559"/>
      <c r="BM238" s="2556"/>
      <c r="BN238" s="2549"/>
      <c r="BO238" s="2559"/>
      <c r="BP238" s="2559"/>
      <c r="BQ238" s="2559"/>
      <c r="BR238" s="2559"/>
      <c r="BS238" s="2559"/>
      <c r="BT238" s="2559"/>
      <c r="BU238" s="2559"/>
      <c r="BV238" s="2556"/>
      <c r="BW238" s="2549"/>
      <c r="BX238" s="2571"/>
      <c r="BY238" s="2571"/>
      <c r="BZ238" s="2571"/>
      <c r="CA238" s="2571"/>
      <c r="CB238" s="2571"/>
      <c r="CC238" s="2571"/>
      <c r="CD238" s="2571"/>
      <c r="CE238" s="2731"/>
      <c r="CF238" s="2654"/>
      <c r="CG238" s="2736"/>
      <c r="CH238" s="2736"/>
      <c r="CI238" s="2736"/>
      <c r="CJ238" s="2736"/>
      <c r="CK238" s="2736"/>
      <c r="CL238" s="2736"/>
      <c r="CM238" s="2736"/>
      <c r="CN238" s="2556"/>
      <c r="CO238" s="2549"/>
      <c r="CP238" s="2550"/>
      <c r="CQ238" s="2550"/>
      <c r="CR238" s="2550"/>
      <c r="CS238" s="2550"/>
      <c r="CT238" s="2550"/>
      <c r="CU238" s="2550"/>
      <c r="CV238" s="2550"/>
      <c r="CW238" s="2550"/>
      <c r="CX238" s="2550"/>
      <c r="CY238" s="2550"/>
      <c r="CZ238" s="2550"/>
      <c r="DA238" s="2550"/>
      <c r="DB238" s="2551"/>
      <c r="DC238" s="414"/>
    </row>
    <row r="239" spans="2:108" s="404" customFormat="1" ht="8.1" customHeight="1">
      <c r="E239" s="2540"/>
      <c r="F239" s="2541"/>
      <c r="G239" s="2541"/>
      <c r="H239" s="2541"/>
      <c r="I239" s="2541"/>
      <c r="J239" s="2541"/>
      <c r="K239" s="2541"/>
      <c r="L239" s="2541"/>
      <c r="M239" s="2541"/>
      <c r="N239" s="2542"/>
      <c r="O239" s="2549"/>
      <c r="P239" s="2550" t="s">
        <v>1125</v>
      </c>
      <c r="Q239" s="2550"/>
      <c r="R239" s="2550"/>
      <c r="S239" s="2550"/>
      <c r="T239" s="2550"/>
      <c r="U239" s="2550"/>
      <c r="V239" s="2550"/>
      <c r="W239" s="2556"/>
      <c r="X239" s="2565"/>
      <c r="Y239" s="2566"/>
      <c r="Z239" s="2566"/>
      <c r="AA239" s="2566"/>
      <c r="AB239" s="2566"/>
      <c r="AC239" s="2566"/>
      <c r="AD239" s="2566"/>
      <c r="AE239" s="2567"/>
      <c r="AF239" s="2565"/>
      <c r="AG239" s="2566"/>
      <c r="AH239" s="2566"/>
      <c r="AI239" s="2566"/>
      <c r="AJ239" s="2566"/>
      <c r="AK239" s="2566"/>
      <c r="AL239" s="2566"/>
      <c r="AM239" s="2567"/>
      <c r="AN239" s="2501"/>
      <c r="AO239" s="2566"/>
      <c r="AP239" s="2566"/>
      <c r="AQ239" s="2566"/>
      <c r="AR239" s="2566"/>
      <c r="AS239" s="2566"/>
      <c r="AT239" s="2566"/>
      <c r="AU239" s="2501"/>
      <c r="AV239" s="2549"/>
      <c r="AW239" s="2550" t="s">
        <v>157</v>
      </c>
      <c r="AX239" s="2550"/>
      <c r="AY239" s="2550"/>
      <c r="AZ239" s="2550"/>
      <c r="BA239" s="2550"/>
      <c r="BB239" s="2550"/>
      <c r="BC239" s="2550"/>
      <c r="BD239" s="2556"/>
      <c r="BE239" s="2549"/>
      <c r="BF239" s="2571" t="s">
        <v>369</v>
      </c>
      <c r="BG239" s="2571"/>
      <c r="BH239" s="2571"/>
      <c r="BI239" s="2571"/>
      <c r="BJ239" s="2571"/>
      <c r="BK239" s="2712" t="s">
        <v>1247</v>
      </c>
      <c r="BL239" s="2712"/>
      <c r="BM239" s="2717"/>
      <c r="BN239" s="2549"/>
      <c r="BO239" s="2559"/>
      <c r="BP239" s="2559"/>
      <c r="BQ239" s="2559"/>
      <c r="BR239" s="2559"/>
      <c r="BS239" s="2559"/>
      <c r="BT239" s="2559"/>
      <c r="BU239" s="2559"/>
      <c r="BV239" s="2556"/>
      <c r="BW239" s="2549"/>
      <c r="BX239" s="2571" t="s">
        <v>157</v>
      </c>
      <c r="BY239" s="2571"/>
      <c r="BZ239" s="2571"/>
      <c r="CA239" s="2571"/>
      <c r="CB239" s="2571"/>
      <c r="CC239" s="2571"/>
      <c r="CD239" s="2571"/>
      <c r="CE239" s="2731"/>
      <c r="CF239" s="2654"/>
      <c r="CG239" s="2571" t="s">
        <v>1247</v>
      </c>
      <c r="CH239" s="2571"/>
      <c r="CI239" s="2571"/>
      <c r="CJ239" s="2571"/>
      <c r="CK239" s="2571"/>
      <c r="CL239" s="2571"/>
      <c r="CM239" s="2571"/>
      <c r="CN239" s="2556"/>
      <c r="CO239" s="2549"/>
      <c r="CP239" s="2550"/>
      <c r="CQ239" s="2550"/>
      <c r="CR239" s="2550"/>
      <c r="CS239" s="2550"/>
      <c r="CT239" s="2550"/>
      <c r="CU239" s="2550"/>
      <c r="CV239" s="2550"/>
      <c r="CW239" s="2550"/>
      <c r="CX239" s="2550"/>
      <c r="CY239" s="2550"/>
      <c r="CZ239" s="2550"/>
      <c r="DA239" s="2550"/>
      <c r="DB239" s="2551"/>
      <c r="DC239" s="414"/>
    </row>
    <row r="240" spans="2:108" s="404" customFormat="1" ht="8.1" customHeight="1">
      <c r="E240" s="2543"/>
      <c r="F240" s="2544"/>
      <c r="G240" s="2544"/>
      <c r="H240" s="2544"/>
      <c r="I240" s="2544"/>
      <c r="J240" s="2544"/>
      <c r="K240" s="2544"/>
      <c r="L240" s="2544"/>
      <c r="M240" s="2544"/>
      <c r="N240" s="2545"/>
      <c r="O240" s="2552"/>
      <c r="P240" s="2553"/>
      <c r="Q240" s="2553"/>
      <c r="R240" s="2553"/>
      <c r="S240" s="2553"/>
      <c r="T240" s="2553"/>
      <c r="U240" s="2553"/>
      <c r="V240" s="2553"/>
      <c r="W240" s="2557"/>
      <c r="X240" s="2568"/>
      <c r="Y240" s="2458"/>
      <c r="Z240" s="2458"/>
      <c r="AA240" s="2458"/>
      <c r="AB240" s="2458"/>
      <c r="AC240" s="2458"/>
      <c r="AD240" s="2458"/>
      <c r="AE240" s="2569"/>
      <c r="AF240" s="2568"/>
      <c r="AG240" s="2458"/>
      <c r="AH240" s="2458"/>
      <c r="AI240" s="2458"/>
      <c r="AJ240" s="2458"/>
      <c r="AK240" s="2458"/>
      <c r="AL240" s="2458"/>
      <c r="AM240" s="2569"/>
      <c r="AN240" s="2458"/>
      <c r="AO240" s="2458"/>
      <c r="AP240" s="2458"/>
      <c r="AQ240" s="2458"/>
      <c r="AR240" s="2458"/>
      <c r="AS240" s="2458"/>
      <c r="AT240" s="2458"/>
      <c r="AU240" s="2458"/>
      <c r="AV240" s="2552"/>
      <c r="AW240" s="2553"/>
      <c r="AX240" s="2553"/>
      <c r="AY240" s="2553"/>
      <c r="AZ240" s="2553"/>
      <c r="BA240" s="2553"/>
      <c r="BB240" s="2553"/>
      <c r="BC240" s="2553"/>
      <c r="BD240" s="2557"/>
      <c r="BE240" s="2552"/>
      <c r="BF240" s="2572"/>
      <c r="BG240" s="2572"/>
      <c r="BH240" s="2572"/>
      <c r="BI240" s="2572"/>
      <c r="BJ240" s="2572"/>
      <c r="BK240" s="2695"/>
      <c r="BL240" s="2695"/>
      <c r="BM240" s="2718"/>
      <c r="BN240" s="2552"/>
      <c r="BO240" s="2560"/>
      <c r="BP240" s="2560"/>
      <c r="BQ240" s="2560"/>
      <c r="BR240" s="2560"/>
      <c r="BS240" s="2560"/>
      <c r="BT240" s="2560"/>
      <c r="BU240" s="2560"/>
      <c r="BV240" s="2557"/>
      <c r="BW240" s="2552"/>
      <c r="BX240" s="2572"/>
      <c r="BY240" s="2572"/>
      <c r="BZ240" s="2572"/>
      <c r="CA240" s="2572"/>
      <c r="CB240" s="2572"/>
      <c r="CC240" s="2572"/>
      <c r="CD240" s="2572"/>
      <c r="CE240" s="2732"/>
      <c r="CF240" s="2734"/>
      <c r="CG240" s="2572"/>
      <c r="CH240" s="2572"/>
      <c r="CI240" s="2572"/>
      <c r="CJ240" s="2572"/>
      <c r="CK240" s="2572"/>
      <c r="CL240" s="2572"/>
      <c r="CM240" s="2572"/>
      <c r="CN240" s="2557"/>
      <c r="CO240" s="2552"/>
      <c r="CP240" s="2553"/>
      <c r="CQ240" s="2553"/>
      <c r="CR240" s="2553"/>
      <c r="CS240" s="2553"/>
      <c r="CT240" s="2553"/>
      <c r="CU240" s="2553"/>
      <c r="CV240" s="2553"/>
      <c r="CW240" s="2553"/>
      <c r="CX240" s="2553"/>
      <c r="CY240" s="2553"/>
      <c r="CZ240" s="2553"/>
      <c r="DA240" s="2553"/>
      <c r="DB240" s="2554"/>
      <c r="DC240" s="414"/>
    </row>
    <row r="241" spans="2:107" s="404" customFormat="1" ht="15" customHeight="1">
      <c r="E241" s="3010"/>
      <c r="F241" s="2945"/>
      <c r="G241" s="2945"/>
      <c r="H241" s="2945"/>
      <c r="I241" s="2945"/>
      <c r="J241" s="2945"/>
      <c r="K241" s="2945"/>
      <c r="L241" s="2945"/>
      <c r="M241" s="2945"/>
      <c r="N241" s="2948"/>
      <c r="O241" s="927"/>
      <c r="P241" s="2947"/>
      <c r="Q241" s="2947"/>
      <c r="R241" s="2947"/>
      <c r="S241" s="2947"/>
      <c r="T241" s="2947"/>
      <c r="U241" s="2947"/>
      <c r="V241" s="2947"/>
      <c r="W241" s="903"/>
      <c r="X241" s="927"/>
      <c r="Y241" s="2947"/>
      <c r="Z241" s="2947"/>
      <c r="AA241" s="2947"/>
      <c r="AB241" s="2947"/>
      <c r="AC241" s="2947"/>
      <c r="AD241" s="2947"/>
      <c r="AE241" s="903"/>
      <c r="AF241" s="927"/>
      <c r="AG241" s="2947"/>
      <c r="AH241" s="2947"/>
      <c r="AI241" s="2947"/>
      <c r="AJ241" s="2947"/>
      <c r="AK241" s="2947"/>
      <c r="AL241" s="2947"/>
      <c r="AM241" s="402"/>
      <c r="AN241" s="903"/>
      <c r="AO241" s="2947"/>
      <c r="AP241" s="2947"/>
      <c r="AQ241" s="2947"/>
      <c r="AR241" s="2947"/>
      <c r="AS241" s="2947"/>
      <c r="AT241" s="2947"/>
      <c r="AU241" s="903"/>
      <c r="AV241" s="927"/>
      <c r="AW241" s="2947"/>
      <c r="AX241" s="2947"/>
      <c r="AY241" s="2947"/>
      <c r="AZ241" s="2947"/>
      <c r="BA241" s="2947"/>
      <c r="BB241" s="2947"/>
      <c r="BC241" s="2947"/>
      <c r="BD241" s="402"/>
      <c r="BE241" s="903"/>
      <c r="BF241" s="2947"/>
      <c r="BG241" s="2947"/>
      <c r="BH241" s="2947"/>
      <c r="BI241" s="2947"/>
      <c r="BJ241" s="2947"/>
      <c r="BK241" s="2947"/>
      <c r="BL241" s="2947"/>
      <c r="BM241" s="903"/>
      <c r="BN241" s="927"/>
      <c r="BO241" s="2944"/>
      <c r="BP241" s="2944"/>
      <c r="BQ241" s="2944"/>
      <c r="BR241" s="2944"/>
      <c r="BS241" s="2944"/>
      <c r="BT241" s="2944"/>
      <c r="BU241" s="2944"/>
      <c r="BV241" s="903"/>
      <c r="BW241" s="927"/>
      <c r="BX241" s="2947"/>
      <c r="BY241" s="2947"/>
      <c r="BZ241" s="2947"/>
      <c r="CA241" s="2947"/>
      <c r="CB241" s="2947"/>
      <c r="CC241" s="2947"/>
      <c r="CD241" s="2947"/>
      <c r="CE241" s="402"/>
      <c r="CF241" s="903"/>
      <c r="CG241" s="2947"/>
      <c r="CH241" s="2947"/>
      <c r="CI241" s="2947"/>
      <c r="CJ241" s="2947"/>
      <c r="CK241" s="2947"/>
      <c r="CL241" s="2947"/>
      <c r="CM241" s="2947"/>
      <c r="CN241" s="402"/>
      <c r="CO241" s="3013"/>
      <c r="CP241" s="2949"/>
      <c r="CQ241" s="2949"/>
      <c r="CR241" s="2949"/>
      <c r="CS241" s="2949"/>
      <c r="CT241" s="2949"/>
      <c r="CU241" s="2949"/>
      <c r="CV241" s="2949"/>
      <c r="CW241" s="2949"/>
      <c r="CX241" s="2949"/>
      <c r="CY241" s="2949"/>
      <c r="CZ241" s="2949"/>
      <c r="DA241" s="2949"/>
      <c r="DB241" s="2961"/>
      <c r="DC241" s="414"/>
    </row>
    <row r="242" spans="2:107" s="404" customFormat="1" ht="15" customHeight="1">
      <c r="E242" s="3014"/>
      <c r="F242" s="3015"/>
      <c r="G242" s="3015"/>
      <c r="H242" s="3015"/>
      <c r="I242" s="3015"/>
      <c r="J242" s="3015"/>
      <c r="K242" s="3015"/>
      <c r="L242" s="3015"/>
      <c r="M242" s="3015"/>
      <c r="N242" s="3016"/>
      <c r="O242" s="926"/>
      <c r="P242" s="2958"/>
      <c r="Q242" s="2958"/>
      <c r="R242" s="2958"/>
      <c r="S242" s="2958"/>
      <c r="T242" s="2958"/>
      <c r="U242" s="2958"/>
      <c r="V242" s="2958"/>
      <c r="W242" s="910"/>
      <c r="X242" s="926"/>
      <c r="Y242" s="2958"/>
      <c r="Z242" s="2958"/>
      <c r="AA242" s="2958"/>
      <c r="AB242" s="2958"/>
      <c r="AC242" s="2958"/>
      <c r="AD242" s="2958"/>
      <c r="AE242" s="910"/>
      <c r="AF242" s="926"/>
      <c r="AG242" s="2958"/>
      <c r="AH242" s="2958"/>
      <c r="AI242" s="2958"/>
      <c r="AJ242" s="2958"/>
      <c r="AK242" s="2958"/>
      <c r="AL242" s="2958"/>
      <c r="AM242" s="961"/>
      <c r="AN242" s="910"/>
      <c r="AO242" s="2958"/>
      <c r="AP242" s="2958"/>
      <c r="AQ242" s="2958"/>
      <c r="AR242" s="2958"/>
      <c r="AS242" s="2958"/>
      <c r="AT242" s="2958"/>
      <c r="AU242" s="910"/>
      <c r="AV242" s="926"/>
      <c r="AW242" s="2958"/>
      <c r="AX242" s="2958"/>
      <c r="AY242" s="2958"/>
      <c r="AZ242" s="2958"/>
      <c r="BA242" s="2958"/>
      <c r="BB242" s="2958"/>
      <c r="BC242" s="2958"/>
      <c r="BD242" s="961"/>
      <c r="BE242" s="910"/>
      <c r="BF242" s="2958"/>
      <c r="BG242" s="2958"/>
      <c r="BH242" s="2958"/>
      <c r="BI242" s="2958"/>
      <c r="BJ242" s="2958"/>
      <c r="BK242" s="2958"/>
      <c r="BL242" s="2958"/>
      <c r="BM242" s="910"/>
      <c r="BN242" s="926"/>
      <c r="BO242" s="2697"/>
      <c r="BP242" s="2697"/>
      <c r="BQ242" s="2697"/>
      <c r="BR242" s="2697"/>
      <c r="BS242" s="2697"/>
      <c r="BT242" s="2697"/>
      <c r="BU242" s="2697"/>
      <c r="BV242" s="910"/>
      <c r="BW242" s="926"/>
      <c r="BX242" s="2958"/>
      <c r="BY242" s="2958"/>
      <c r="BZ242" s="2958"/>
      <c r="CA242" s="2958"/>
      <c r="CB242" s="2958"/>
      <c r="CC242" s="2958"/>
      <c r="CD242" s="2958"/>
      <c r="CE242" s="961"/>
      <c r="CF242" s="910"/>
      <c r="CG242" s="2958"/>
      <c r="CH242" s="2958"/>
      <c r="CI242" s="2958"/>
      <c r="CJ242" s="2958"/>
      <c r="CK242" s="2958"/>
      <c r="CL242" s="2958"/>
      <c r="CM242" s="2958"/>
      <c r="CN242" s="961"/>
      <c r="CO242" s="3015"/>
      <c r="CP242" s="3015"/>
      <c r="CQ242" s="3015"/>
      <c r="CR242" s="3015"/>
      <c r="CS242" s="3015"/>
      <c r="CT242" s="3015"/>
      <c r="CU242" s="3015"/>
      <c r="CV242" s="3015"/>
      <c r="CW242" s="3015"/>
      <c r="CX242" s="3015"/>
      <c r="CY242" s="3015"/>
      <c r="CZ242" s="3015"/>
      <c r="DA242" s="3015"/>
      <c r="DB242" s="3017"/>
      <c r="DC242" s="414"/>
    </row>
    <row r="243" spans="2:107" s="404" customFormat="1" ht="21" customHeight="1">
      <c r="E243" s="318"/>
      <c r="F243" s="427"/>
      <c r="G243" s="406"/>
      <c r="H243" s="406"/>
      <c r="CM243" s="414"/>
      <c r="CN243" s="414"/>
      <c r="CO243" s="414"/>
      <c r="CP243" s="414"/>
      <c r="CQ243" s="414"/>
      <c r="CR243" s="414"/>
      <c r="CS243" s="414"/>
      <c r="CT243" s="414"/>
      <c r="CU243" s="414"/>
      <c r="CV243" s="414"/>
      <c r="CW243" s="414"/>
      <c r="CX243" s="414"/>
      <c r="CY243" s="414"/>
      <c r="DC243" s="414"/>
    </row>
    <row r="244" spans="2:107" s="404" customFormat="1" ht="21" customHeight="1">
      <c r="E244" s="399" t="s">
        <v>1337</v>
      </c>
      <c r="F244" s="427"/>
      <c r="G244" s="406"/>
      <c r="H244" s="406"/>
      <c r="CM244" s="414"/>
      <c r="CN244" s="414"/>
      <c r="CO244" s="414"/>
      <c r="CP244" s="414"/>
      <c r="CQ244" s="414"/>
      <c r="CR244" s="414"/>
      <c r="CS244" s="414"/>
      <c r="CT244" s="414"/>
      <c r="CU244" s="414"/>
      <c r="CV244" s="414"/>
      <c r="CW244" s="414"/>
      <c r="CX244" s="414"/>
      <c r="CY244" s="414"/>
      <c r="DC244" s="414"/>
    </row>
    <row r="245" spans="2:107" s="404" customFormat="1" ht="21" customHeight="1">
      <c r="E245" s="318" t="s">
        <v>751</v>
      </c>
      <c r="F245" s="427"/>
      <c r="G245" s="406"/>
      <c r="H245" s="406"/>
      <c r="CM245" s="414"/>
      <c r="CN245" s="414"/>
      <c r="CO245" s="414"/>
      <c r="CP245" s="414"/>
      <c r="CQ245" s="414"/>
      <c r="CR245" s="414"/>
      <c r="CS245" s="414"/>
      <c r="CT245" s="414"/>
      <c r="CU245" s="414"/>
      <c r="CV245" s="414"/>
      <c r="CW245" s="414"/>
      <c r="CX245" s="414"/>
      <c r="CY245" s="414"/>
      <c r="DB245" s="414" t="s">
        <v>1328</v>
      </c>
      <c r="DC245" s="414"/>
    </row>
    <row r="246" spans="2:107" s="428" customFormat="1" ht="8.1" customHeight="1">
      <c r="E246" s="2537" t="s">
        <v>1460</v>
      </c>
      <c r="F246" s="2538"/>
      <c r="G246" s="2538"/>
      <c r="H246" s="2538"/>
      <c r="I246" s="2538"/>
      <c r="J246" s="2538"/>
      <c r="K246" s="2538"/>
      <c r="L246" s="2538"/>
      <c r="M246" s="2538"/>
      <c r="N246" s="2539"/>
      <c r="O246" s="2546"/>
      <c r="P246" s="2558" t="s">
        <v>931</v>
      </c>
      <c r="Q246" s="2558"/>
      <c r="R246" s="2558"/>
      <c r="S246" s="2558"/>
      <c r="T246" s="2558"/>
      <c r="U246" s="2558"/>
      <c r="V246" s="2558"/>
      <c r="W246" s="2555"/>
      <c r="X246" s="416"/>
      <c r="Y246" s="417"/>
      <c r="Z246" s="2558" t="s">
        <v>1180</v>
      </c>
      <c r="AA246" s="2558"/>
      <c r="AB246" s="2558"/>
      <c r="AC246" s="2558"/>
      <c r="AD246" s="2558"/>
      <c r="AE246" s="2558"/>
      <c r="AF246" s="2558"/>
      <c r="AG246" s="2558"/>
      <c r="AH246" s="2558"/>
      <c r="AI246" s="2558"/>
      <c r="AJ246" s="2558"/>
      <c r="AK246" s="2558"/>
      <c r="AL246" s="2558"/>
      <c r="AM246" s="2558"/>
      <c r="AN246" s="2558"/>
      <c r="AO246" s="417"/>
      <c r="AP246" s="2547" t="s">
        <v>796</v>
      </c>
      <c r="AQ246" s="2547"/>
      <c r="AR246" s="2547"/>
      <c r="AS246" s="2547"/>
      <c r="AT246" s="417"/>
      <c r="AU246" s="418"/>
      <c r="AV246" s="2546"/>
      <c r="AW246" s="2547"/>
      <c r="AX246" s="2547"/>
      <c r="AY246" s="2558" t="s">
        <v>622</v>
      </c>
      <c r="AZ246" s="2558"/>
      <c r="BA246" s="2558"/>
      <c r="BB246" s="2558"/>
      <c r="BC246" s="2558"/>
      <c r="BD246" s="2558"/>
      <c r="BE246" s="2558"/>
      <c r="BF246" s="2558"/>
      <c r="BG246" s="2558"/>
      <c r="BH246" s="2558"/>
      <c r="BI246" s="2558"/>
      <c r="BJ246" s="2558"/>
      <c r="BK246" s="2547"/>
      <c r="BL246" s="2547"/>
      <c r="BM246" s="2555"/>
      <c r="BN246" s="2546"/>
      <c r="BO246" s="2547"/>
      <c r="BP246" s="2547"/>
      <c r="BQ246" s="2547"/>
      <c r="BR246" s="2558" t="s">
        <v>1187</v>
      </c>
      <c r="BS246" s="2558"/>
      <c r="BT246" s="2558"/>
      <c r="BU246" s="2558"/>
      <c r="BV246" s="2558"/>
      <c r="BW246" s="2558"/>
      <c r="BX246" s="2558"/>
      <c r="BY246" s="2558"/>
      <c r="BZ246" s="2558"/>
      <c r="CA246" s="2558"/>
      <c r="CB246" s="2558"/>
      <c r="CC246" s="2558"/>
      <c r="CD246" s="2558"/>
      <c r="CE246" s="2558"/>
      <c r="CF246" s="2558"/>
      <c r="CG246" s="2558"/>
      <c r="CH246" s="2558"/>
      <c r="CI246" s="2558"/>
      <c r="CJ246" s="2558"/>
      <c r="CK246" s="2547"/>
      <c r="CL246" s="2547"/>
      <c r="CM246" s="2547"/>
      <c r="CN246" s="2555"/>
      <c r="CO246" s="2546" t="s">
        <v>444</v>
      </c>
      <c r="CP246" s="2547"/>
      <c r="CQ246" s="2547"/>
      <c r="CR246" s="2547"/>
      <c r="CS246" s="2547"/>
      <c r="CT246" s="2547"/>
      <c r="CU246" s="2547"/>
      <c r="CV246" s="2547"/>
      <c r="CW246" s="2547"/>
      <c r="CX246" s="2547"/>
      <c r="CY246" s="2547"/>
      <c r="CZ246" s="2547"/>
      <c r="DA246" s="2547"/>
      <c r="DB246" s="2548"/>
    </row>
    <row r="247" spans="2:107" s="428" customFormat="1" ht="8.1" customHeight="1">
      <c r="E247" s="2540"/>
      <c r="F247" s="2541"/>
      <c r="G247" s="2541"/>
      <c r="H247" s="2541"/>
      <c r="I247" s="2541"/>
      <c r="J247" s="2541"/>
      <c r="K247" s="2541"/>
      <c r="L247" s="2541"/>
      <c r="M247" s="2541"/>
      <c r="N247" s="2542"/>
      <c r="O247" s="2549"/>
      <c r="P247" s="2559"/>
      <c r="Q247" s="2559"/>
      <c r="R247" s="2559"/>
      <c r="S247" s="2559"/>
      <c r="T247" s="2559"/>
      <c r="U247" s="2559"/>
      <c r="V247" s="2559"/>
      <c r="W247" s="2556"/>
      <c r="X247" s="420"/>
      <c r="Y247" s="345"/>
      <c r="Z247" s="2575"/>
      <c r="AA247" s="2575"/>
      <c r="AB247" s="2575"/>
      <c r="AC247" s="2575"/>
      <c r="AD247" s="2575"/>
      <c r="AE247" s="2575"/>
      <c r="AF247" s="2575"/>
      <c r="AG247" s="2575"/>
      <c r="AH247" s="2575"/>
      <c r="AI247" s="2575"/>
      <c r="AJ247" s="2575"/>
      <c r="AK247" s="2575"/>
      <c r="AL247" s="2575"/>
      <c r="AM247" s="2575"/>
      <c r="AN247" s="2575"/>
      <c r="AO247" s="345"/>
      <c r="AP247" s="2574"/>
      <c r="AQ247" s="2574"/>
      <c r="AR247" s="2574"/>
      <c r="AS247" s="2574"/>
      <c r="AT247" s="345"/>
      <c r="AU247" s="421"/>
      <c r="AV247" s="2549"/>
      <c r="AW247" s="2550"/>
      <c r="AX247" s="2550"/>
      <c r="AY247" s="2559"/>
      <c r="AZ247" s="2559"/>
      <c r="BA247" s="2559"/>
      <c r="BB247" s="2559"/>
      <c r="BC247" s="2559"/>
      <c r="BD247" s="2559"/>
      <c r="BE247" s="2559"/>
      <c r="BF247" s="2559"/>
      <c r="BG247" s="2559"/>
      <c r="BH247" s="2559"/>
      <c r="BI247" s="2559"/>
      <c r="BJ247" s="2559"/>
      <c r="BK247" s="2550"/>
      <c r="BL247" s="2550"/>
      <c r="BM247" s="2556"/>
      <c r="BN247" s="2549"/>
      <c r="BO247" s="2550"/>
      <c r="BP247" s="2550"/>
      <c r="BQ247" s="2550"/>
      <c r="BR247" s="2559"/>
      <c r="BS247" s="2559"/>
      <c r="BT247" s="2559"/>
      <c r="BU247" s="2559"/>
      <c r="BV247" s="2559"/>
      <c r="BW247" s="2559"/>
      <c r="BX247" s="2559"/>
      <c r="BY247" s="2559"/>
      <c r="BZ247" s="2559"/>
      <c r="CA247" s="2559"/>
      <c r="CB247" s="2559"/>
      <c r="CC247" s="2559"/>
      <c r="CD247" s="2559"/>
      <c r="CE247" s="2559"/>
      <c r="CF247" s="2559"/>
      <c r="CG247" s="2559"/>
      <c r="CH247" s="2559"/>
      <c r="CI247" s="2559"/>
      <c r="CJ247" s="2559"/>
      <c r="CK247" s="2550"/>
      <c r="CL247" s="2550"/>
      <c r="CM247" s="2550"/>
      <c r="CN247" s="2556"/>
      <c r="CO247" s="2549"/>
      <c r="CP247" s="2550"/>
      <c r="CQ247" s="2550"/>
      <c r="CR247" s="2550"/>
      <c r="CS247" s="2550"/>
      <c r="CT247" s="2550"/>
      <c r="CU247" s="2550"/>
      <c r="CV247" s="2550"/>
      <c r="CW247" s="2550"/>
      <c r="CX247" s="2550"/>
      <c r="CY247" s="2550"/>
      <c r="CZ247" s="2550"/>
      <c r="DA247" s="2550"/>
      <c r="DB247" s="2551"/>
    </row>
    <row r="248" spans="2:107" s="428" customFormat="1" ht="8.1" customHeight="1">
      <c r="E248" s="2540"/>
      <c r="F248" s="2541"/>
      <c r="G248" s="2541"/>
      <c r="H248" s="2541"/>
      <c r="I248" s="2541"/>
      <c r="J248" s="2541"/>
      <c r="K248" s="2541"/>
      <c r="L248" s="2541"/>
      <c r="M248" s="2541"/>
      <c r="N248" s="2542"/>
      <c r="O248" s="2549"/>
      <c r="P248" s="2559"/>
      <c r="Q248" s="2559"/>
      <c r="R248" s="2559"/>
      <c r="S248" s="2559"/>
      <c r="T248" s="2559"/>
      <c r="U248" s="2559"/>
      <c r="V248" s="2559"/>
      <c r="W248" s="2556"/>
      <c r="X248" s="932"/>
      <c r="Y248" s="2679"/>
      <c r="Z248" s="2679"/>
      <c r="AA248" s="2679"/>
      <c r="AB248" s="2679"/>
      <c r="AC248" s="2679"/>
      <c r="AD248" s="2679"/>
      <c r="AE248" s="2679"/>
      <c r="AF248" s="2679"/>
      <c r="AG248" s="2679"/>
      <c r="AH248" s="2679"/>
      <c r="AI248" s="2679"/>
      <c r="AJ248" s="2679"/>
      <c r="AK248" s="2679"/>
      <c r="AL248" s="2679"/>
      <c r="AM248" s="2679"/>
      <c r="AN248" s="2679"/>
      <c r="AO248" s="2679"/>
      <c r="AP248" s="931"/>
      <c r="AQ248" s="2679" t="s">
        <v>90</v>
      </c>
      <c r="AR248" s="2679"/>
      <c r="AS248" s="2679"/>
      <c r="AT248" s="2679"/>
      <c r="AU248" s="422"/>
      <c r="AV248" s="2573"/>
      <c r="AW248" s="2574"/>
      <c r="AX248" s="2574"/>
      <c r="AY248" s="2575"/>
      <c r="AZ248" s="2575"/>
      <c r="BA248" s="2575"/>
      <c r="BB248" s="2575"/>
      <c r="BC248" s="2575"/>
      <c r="BD248" s="2575"/>
      <c r="BE248" s="2575"/>
      <c r="BF248" s="2575"/>
      <c r="BG248" s="2575"/>
      <c r="BH248" s="2575"/>
      <c r="BI248" s="2575"/>
      <c r="BJ248" s="2575"/>
      <c r="BK248" s="2574"/>
      <c r="BL248" s="2574"/>
      <c r="BM248" s="2576"/>
      <c r="BN248" s="2573"/>
      <c r="BO248" s="2574"/>
      <c r="BP248" s="2574"/>
      <c r="BQ248" s="2574"/>
      <c r="BR248" s="2575"/>
      <c r="BS248" s="2575"/>
      <c r="BT248" s="2575"/>
      <c r="BU248" s="2575"/>
      <c r="BV248" s="2575"/>
      <c r="BW248" s="2575"/>
      <c r="BX248" s="2575"/>
      <c r="BY248" s="2575"/>
      <c r="BZ248" s="2575"/>
      <c r="CA248" s="2575"/>
      <c r="CB248" s="2575"/>
      <c r="CC248" s="2575"/>
      <c r="CD248" s="2575"/>
      <c r="CE248" s="2575"/>
      <c r="CF248" s="2575"/>
      <c r="CG248" s="2575"/>
      <c r="CH248" s="2575"/>
      <c r="CI248" s="2575"/>
      <c r="CJ248" s="2575"/>
      <c r="CK248" s="2574"/>
      <c r="CL248" s="2574"/>
      <c r="CM248" s="2574"/>
      <c r="CN248" s="2576"/>
      <c r="CO248" s="2549"/>
      <c r="CP248" s="2550"/>
      <c r="CQ248" s="2550"/>
      <c r="CR248" s="2550"/>
      <c r="CS248" s="2550"/>
      <c r="CT248" s="2550"/>
      <c r="CU248" s="2550"/>
      <c r="CV248" s="2550"/>
      <c r="CW248" s="2550"/>
      <c r="CX248" s="2550"/>
      <c r="CY248" s="2550"/>
      <c r="CZ248" s="2550"/>
      <c r="DA248" s="2550"/>
      <c r="DB248" s="2551"/>
    </row>
    <row r="249" spans="2:107" s="428" customFormat="1" ht="8.1" customHeight="1">
      <c r="E249" s="2540"/>
      <c r="F249" s="2541"/>
      <c r="G249" s="2541"/>
      <c r="H249" s="2541"/>
      <c r="I249" s="2541"/>
      <c r="J249" s="2541"/>
      <c r="K249" s="2541"/>
      <c r="L249" s="2541"/>
      <c r="M249" s="2541"/>
      <c r="N249" s="2542"/>
      <c r="O249" s="2549"/>
      <c r="P249" s="2559"/>
      <c r="Q249" s="2559"/>
      <c r="R249" s="2559"/>
      <c r="S249" s="2559"/>
      <c r="T249" s="2559"/>
      <c r="U249" s="2559"/>
      <c r="V249" s="2559"/>
      <c r="W249" s="2556"/>
      <c r="X249" s="420"/>
      <c r="Y249" s="2575"/>
      <c r="Z249" s="2575"/>
      <c r="AA249" s="2575"/>
      <c r="AB249" s="2575"/>
      <c r="AC249" s="2575"/>
      <c r="AD249" s="2575"/>
      <c r="AE249" s="2575"/>
      <c r="AF249" s="2575"/>
      <c r="AG249" s="2575"/>
      <c r="AH249" s="2575"/>
      <c r="AI249" s="2575"/>
      <c r="AJ249" s="2575"/>
      <c r="AK249" s="2575"/>
      <c r="AL249" s="2575"/>
      <c r="AM249" s="2575"/>
      <c r="AN249" s="2575"/>
      <c r="AO249" s="2575"/>
      <c r="AP249" s="345"/>
      <c r="AQ249" s="2575"/>
      <c r="AR249" s="2575"/>
      <c r="AS249" s="2575"/>
      <c r="AT249" s="2575"/>
      <c r="AU249" s="421"/>
      <c r="AV249" s="2677"/>
      <c r="AW249" s="2679" t="s">
        <v>1190</v>
      </c>
      <c r="AX249" s="2679"/>
      <c r="AY249" s="2679"/>
      <c r="AZ249" s="2679"/>
      <c r="BA249" s="2679"/>
      <c r="BB249" s="2679"/>
      <c r="BC249" s="2679"/>
      <c r="BD249" s="2561"/>
      <c r="BE249" s="2677"/>
      <c r="BF249" s="2679" t="s">
        <v>439</v>
      </c>
      <c r="BG249" s="2679"/>
      <c r="BH249" s="2679"/>
      <c r="BI249" s="2679"/>
      <c r="BJ249" s="2679"/>
      <c r="BK249" s="2679"/>
      <c r="BL249" s="2679"/>
      <c r="BM249" s="2561"/>
      <c r="BN249" s="2677"/>
      <c r="BO249" s="2679" t="s">
        <v>1210</v>
      </c>
      <c r="BP249" s="2679"/>
      <c r="BQ249" s="2679"/>
      <c r="BR249" s="2679"/>
      <c r="BS249" s="2679"/>
      <c r="BT249" s="2679"/>
      <c r="BU249" s="2679"/>
      <c r="BV249" s="2561"/>
      <c r="BW249" s="2677"/>
      <c r="BX249" s="2666" t="s">
        <v>1336</v>
      </c>
      <c r="BY249" s="2666"/>
      <c r="BZ249" s="2666"/>
      <c r="CA249" s="2666"/>
      <c r="CB249" s="2666"/>
      <c r="CC249" s="2666"/>
      <c r="CD249" s="2666"/>
      <c r="CE249" s="2667"/>
      <c r="CF249" s="2733"/>
      <c r="CG249" s="2666" t="s">
        <v>1130</v>
      </c>
      <c r="CH249" s="2735"/>
      <c r="CI249" s="2735"/>
      <c r="CJ249" s="2735"/>
      <c r="CK249" s="2735"/>
      <c r="CL249" s="2735"/>
      <c r="CM249" s="2735"/>
      <c r="CN249" s="2561"/>
      <c r="CO249" s="2549"/>
      <c r="CP249" s="2550"/>
      <c r="CQ249" s="2550"/>
      <c r="CR249" s="2550"/>
      <c r="CS249" s="2550"/>
      <c r="CT249" s="2550"/>
      <c r="CU249" s="2550"/>
      <c r="CV249" s="2550"/>
      <c r="CW249" s="2550"/>
      <c r="CX249" s="2550"/>
      <c r="CY249" s="2550"/>
      <c r="CZ249" s="2550"/>
      <c r="DA249" s="2550"/>
      <c r="DB249" s="2551"/>
    </row>
    <row r="250" spans="2:107" s="428" customFormat="1" ht="8.1" customHeight="1">
      <c r="E250" s="2540"/>
      <c r="F250" s="2541"/>
      <c r="G250" s="2541"/>
      <c r="H250" s="2541"/>
      <c r="I250" s="2541"/>
      <c r="J250" s="2541"/>
      <c r="K250" s="2541"/>
      <c r="L250" s="2541"/>
      <c r="M250" s="2541"/>
      <c r="N250" s="2542"/>
      <c r="O250" s="2549"/>
      <c r="P250" s="2559"/>
      <c r="Q250" s="2559"/>
      <c r="R250" s="2559"/>
      <c r="S250" s="2559"/>
      <c r="T250" s="2559"/>
      <c r="U250" s="2559"/>
      <c r="V250" s="2559"/>
      <c r="W250" s="2556"/>
      <c r="X250" s="2562" t="s">
        <v>1335</v>
      </c>
      <c r="Y250" s="2563"/>
      <c r="Z250" s="2563"/>
      <c r="AA250" s="2563"/>
      <c r="AB250" s="2563"/>
      <c r="AC250" s="2563"/>
      <c r="AD250" s="2563"/>
      <c r="AE250" s="2564"/>
      <c r="AF250" s="2562" t="s">
        <v>1334</v>
      </c>
      <c r="AG250" s="2563"/>
      <c r="AH250" s="2563"/>
      <c r="AI250" s="2563"/>
      <c r="AJ250" s="2563"/>
      <c r="AK250" s="2563"/>
      <c r="AL250" s="2563"/>
      <c r="AM250" s="2564"/>
      <c r="AN250" s="2570" t="s">
        <v>861</v>
      </c>
      <c r="AO250" s="2563"/>
      <c r="AP250" s="2563"/>
      <c r="AQ250" s="2563"/>
      <c r="AR250" s="2563"/>
      <c r="AS250" s="2563"/>
      <c r="AT250" s="2563"/>
      <c r="AU250" s="2564"/>
      <c r="AV250" s="2549"/>
      <c r="AW250" s="2559"/>
      <c r="AX250" s="2559"/>
      <c r="AY250" s="2559"/>
      <c r="AZ250" s="2559"/>
      <c r="BA250" s="2559"/>
      <c r="BB250" s="2559"/>
      <c r="BC250" s="2559"/>
      <c r="BD250" s="2556"/>
      <c r="BE250" s="2549"/>
      <c r="BF250" s="2559"/>
      <c r="BG250" s="2559"/>
      <c r="BH250" s="2559"/>
      <c r="BI250" s="2559"/>
      <c r="BJ250" s="2559"/>
      <c r="BK250" s="2559"/>
      <c r="BL250" s="2559"/>
      <c r="BM250" s="2556"/>
      <c r="BN250" s="2549"/>
      <c r="BO250" s="2559"/>
      <c r="BP250" s="2559"/>
      <c r="BQ250" s="2559"/>
      <c r="BR250" s="2559"/>
      <c r="BS250" s="2559"/>
      <c r="BT250" s="2559"/>
      <c r="BU250" s="2559"/>
      <c r="BV250" s="2556"/>
      <c r="BW250" s="2549"/>
      <c r="BX250" s="2571"/>
      <c r="BY250" s="2571"/>
      <c r="BZ250" s="2571"/>
      <c r="CA250" s="2571"/>
      <c r="CB250" s="2571"/>
      <c r="CC250" s="2571"/>
      <c r="CD250" s="2571"/>
      <c r="CE250" s="2731"/>
      <c r="CF250" s="2654"/>
      <c r="CG250" s="2736"/>
      <c r="CH250" s="2736"/>
      <c r="CI250" s="2736"/>
      <c r="CJ250" s="2736"/>
      <c r="CK250" s="2736"/>
      <c r="CL250" s="2736"/>
      <c r="CM250" s="2736"/>
      <c r="CN250" s="2556"/>
      <c r="CO250" s="2549"/>
      <c r="CP250" s="2550"/>
      <c r="CQ250" s="2550"/>
      <c r="CR250" s="2550"/>
      <c r="CS250" s="2550"/>
      <c r="CT250" s="2550"/>
      <c r="CU250" s="2550"/>
      <c r="CV250" s="2550"/>
      <c r="CW250" s="2550"/>
      <c r="CX250" s="2550"/>
      <c r="CY250" s="2550"/>
      <c r="CZ250" s="2550"/>
      <c r="DA250" s="2550"/>
      <c r="DB250" s="2551"/>
    </row>
    <row r="251" spans="2:107" s="428" customFormat="1" ht="8.1" customHeight="1">
      <c r="E251" s="2540"/>
      <c r="F251" s="2541"/>
      <c r="G251" s="2541"/>
      <c r="H251" s="2541"/>
      <c r="I251" s="2541"/>
      <c r="J251" s="2541"/>
      <c r="K251" s="2541"/>
      <c r="L251" s="2541"/>
      <c r="M251" s="2541"/>
      <c r="N251" s="2542"/>
      <c r="O251" s="2549"/>
      <c r="P251" s="2550" t="s">
        <v>1125</v>
      </c>
      <c r="Q251" s="2550"/>
      <c r="R251" s="2550"/>
      <c r="S251" s="2550"/>
      <c r="T251" s="2550"/>
      <c r="U251" s="2550"/>
      <c r="V251" s="2550"/>
      <c r="W251" s="2556"/>
      <c r="X251" s="2565"/>
      <c r="Y251" s="2566"/>
      <c r="Z251" s="2566"/>
      <c r="AA251" s="2566"/>
      <c r="AB251" s="2566"/>
      <c r="AC251" s="2566"/>
      <c r="AD251" s="2566"/>
      <c r="AE251" s="2567"/>
      <c r="AF251" s="2565"/>
      <c r="AG251" s="2566"/>
      <c r="AH251" s="2566"/>
      <c r="AI251" s="2566"/>
      <c r="AJ251" s="2566"/>
      <c r="AK251" s="2566"/>
      <c r="AL251" s="2566"/>
      <c r="AM251" s="2567"/>
      <c r="AN251" s="2501"/>
      <c r="AO251" s="2566"/>
      <c r="AP251" s="2566"/>
      <c r="AQ251" s="2566"/>
      <c r="AR251" s="2566"/>
      <c r="AS251" s="2566"/>
      <c r="AT251" s="2566"/>
      <c r="AU251" s="2501"/>
      <c r="AV251" s="2549"/>
      <c r="AW251" s="2550" t="s">
        <v>157</v>
      </c>
      <c r="AX251" s="2550"/>
      <c r="AY251" s="2550"/>
      <c r="AZ251" s="2550"/>
      <c r="BA251" s="2550"/>
      <c r="BB251" s="2550"/>
      <c r="BC251" s="2550"/>
      <c r="BD251" s="2556"/>
      <c r="BE251" s="2549"/>
      <c r="BF251" s="2571" t="s">
        <v>369</v>
      </c>
      <c r="BG251" s="2571"/>
      <c r="BH251" s="2571"/>
      <c r="BI251" s="2571"/>
      <c r="BJ251" s="2571"/>
      <c r="BK251" s="2712" t="s">
        <v>1247</v>
      </c>
      <c r="BL251" s="2712"/>
      <c r="BM251" s="2717"/>
      <c r="BN251" s="2549"/>
      <c r="BO251" s="2559"/>
      <c r="BP251" s="2559"/>
      <c r="BQ251" s="2559"/>
      <c r="BR251" s="2559"/>
      <c r="BS251" s="2559"/>
      <c r="BT251" s="2559"/>
      <c r="BU251" s="2559"/>
      <c r="BV251" s="2556"/>
      <c r="BW251" s="2549"/>
      <c r="BX251" s="2571" t="s">
        <v>157</v>
      </c>
      <c r="BY251" s="2571"/>
      <c r="BZ251" s="2571"/>
      <c r="CA251" s="2571"/>
      <c r="CB251" s="2571"/>
      <c r="CC251" s="2571"/>
      <c r="CD251" s="2571"/>
      <c r="CE251" s="2731"/>
      <c r="CF251" s="2654"/>
      <c r="CG251" s="2571" t="s">
        <v>1247</v>
      </c>
      <c r="CH251" s="2571"/>
      <c r="CI251" s="2571"/>
      <c r="CJ251" s="2571"/>
      <c r="CK251" s="2571"/>
      <c r="CL251" s="2571"/>
      <c r="CM251" s="2571"/>
      <c r="CN251" s="2556"/>
      <c r="CO251" s="2549"/>
      <c r="CP251" s="2550"/>
      <c r="CQ251" s="2550"/>
      <c r="CR251" s="2550"/>
      <c r="CS251" s="2550"/>
      <c r="CT251" s="2550"/>
      <c r="CU251" s="2550"/>
      <c r="CV251" s="2550"/>
      <c r="CW251" s="2550"/>
      <c r="CX251" s="2550"/>
      <c r="CY251" s="2550"/>
      <c r="CZ251" s="2550"/>
      <c r="DA251" s="2550"/>
      <c r="DB251" s="2551"/>
    </row>
    <row r="252" spans="2:107" s="428" customFormat="1" ht="8.1" customHeight="1">
      <c r="E252" s="2543"/>
      <c r="F252" s="2544"/>
      <c r="G252" s="2544"/>
      <c r="H252" s="2544"/>
      <c r="I252" s="2544"/>
      <c r="J252" s="2544"/>
      <c r="K252" s="2544"/>
      <c r="L252" s="2544"/>
      <c r="M252" s="2544"/>
      <c r="N252" s="2545"/>
      <c r="O252" s="2552"/>
      <c r="P252" s="2553"/>
      <c r="Q252" s="2553"/>
      <c r="R252" s="2553"/>
      <c r="S252" s="2553"/>
      <c r="T252" s="2553"/>
      <c r="U252" s="2553"/>
      <c r="V252" s="2553"/>
      <c r="W252" s="2557"/>
      <c r="X252" s="2568"/>
      <c r="Y252" s="2458"/>
      <c r="Z252" s="2458"/>
      <c r="AA252" s="2458"/>
      <c r="AB252" s="2458"/>
      <c r="AC252" s="2458"/>
      <c r="AD252" s="2458"/>
      <c r="AE252" s="2569"/>
      <c r="AF252" s="2568"/>
      <c r="AG252" s="2458"/>
      <c r="AH252" s="2458"/>
      <c r="AI252" s="2458"/>
      <c r="AJ252" s="2458"/>
      <c r="AK252" s="2458"/>
      <c r="AL252" s="2458"/>
      <c r="AM252" s="2569"/>
      <c r="AN252" s="2458"/>
      <c r="AO252" s="2458"/>
      <c r="AP252" s="2458"/>
      <c r="AQ252" s="2458"/>
      <c r="AR252" s="2458"/>
      <c r="AS252" s="2458"/>
      <c r="AT252" s="2458"/>
      <c r="AU252" s="2458"/>
      <c r="AV252" s="2552"/>
      <c r="AW252" s="2553"/>
      <c r="AX252" s="2553"/>
      <c r="AY252" s="2553"/>
      <c r="AZ252" s="2553"/>
      <c r="BA252" s="2553"/>
      <c r="BB252" s="2553"/>
      <c r="BC252" s="2553"/>
      <c r="BD252" s="2557"/>
      <c r="BE252" s="2552"/>
      <c r="BF252" s="2572"/>
      <c r="BG252" s="2572"/>
      <c r="BH252" s="2572"/>
      <c r="BI252" s="2572"/>
      <c r="BJ252" s="2572"/>
      <c r="BK252" s="2695"/>
      <c r="BL252" s="2695"/>
      <c r="BM252" s="2718"/>
      <c r="BN252" s="2552"/>
      <c r="BO252" s="2560"/>
      <c r="BP252" s="2560"/>
      <c r="BQ252" s="2560"/>
      <c r="BR252" s="2560"/>
      <c r="BS252" s="2560"/>
      <c r="BT252" s="2560"/>
      <c r="BU252" s="2560"/>
      <c r="BV252" s="2557"/>
      <c r="BW252" s="2552"/>
      <c r="BX252" s="2572"/>
      <c r="BY252" s="2572"/>
      <c r="BZ252" s="2572"/>
      <c r="CA252" s="2572"/>
      <c r="CB252" s="2572"/>
      <c r="CC252" s="2572"/>
      <c r="CD252" s="2572"/>
      <c r="CE252" s="2732"/>
      <c r="CF252" s="2734"/>
      <c r="CG252" s="2572"/>
      <c r="CH252" s="2572"/>
      <c r="CI252" s="2572"/>
      <c r="CJ252" s="2572"/>
      <c r="CK252" s="2572"/>
      <c r="CL252" s="2572"/>
      <c r="CM252" s="2572"/>
      <c r="CN252" s="2557"/>
      <c r="CO252" s="2552"/>
      <c r="CP252" s="2553"/>
      <c r="CQ252" s="2553"/>
      <c r="CR252" s="2553"/>
      <c r="CS252" s="2553"/>
      <c r="CT252" s="2553"/>
      <c r="CU252" s="2553"/>
      <c r="CV252" s="2553"/>
      <c r="CW252" s="2553"/>
      <c r="CX252" s="2553"/>
      <c r="CY252" s="2553"/>
      <c r="CZ252" s="2553"/>
      <c r="DA252" s="2553"/>
      <c r="DB252" s="2554"/>
    </row>
    <row r="253" spans="2:107" s="428" customFormat="1" ht="15" customHeight="1">
      <c r="E253" s="3010"/>
      <c r="F253" s="2945"/>
      <c r="G253" s="2945"/>
      <c r="H253" s="2945"/>
      <c r="I253" s="2945"/>
      <c r="J253" s="2945"/>
      <c r="K253" s="2945"/>
      <c r="L253" s="2945"/>
      <c r="M253" s="2945"/>
      <c r="N253" s="2948"/>
      <c r="O253" s="927"/>
      <c r="P253" s="3011"/>
      <c r="Q253" s="3011"/>
      <c r="R253" s="3011"/>
      <c r="S253" s="3011"/>
      <c r="T253" s="3011"/>
      <c r="U253" s="3011"/>
      <c r="V253" s="3011"/>
      <c r="W253" s="903"/>
      <c r="X253" s="927"/>
      <c r="Y253" s="2947"/>
      <c r="Z253" s="2947"/>
      <c r="AA253" s="2947"/>
      <c r="AB253" s="2947"/>
      <c r="AC253" s="2947"/>
      <c r="AD253" s="2947"/>
      <c r="AE253" s="903"/>
      <c r="AF253" s="927"/>
      <c r="AG253" s="2947"/>
      <c r="AH253" s="2947"/>
      <c r="AI253" s="2947"/>
      <c r="AJ253" s="2947"/>
      <c r="AK253" s="2947"/>
      <c r="AL253" s="2947"/>
      <c r="AM253" s="402"/>
      <c r="AN253" s="903"/>
      <c r="AO253" s="3012">
        <f>SUM(Y253,AG253)</f>
        <v>0</v>
      </c>
      <c r="AP253" s="3012"/>
      <c r="AQ253" s="3012"/>
      <c r="AR253" s="3012"/>
      <c r="AS253" s="3012"/>
      <c r="AT253" s="3012"/>
      <c r="AU253" s="903"/>
      <c r="AV253" s="927"/>
      <c r="AW253" s="3011"/>
      <c r="AX253" s="3011"/>
      <c r="AY253" s="3011"/>
      <c r="AZ253" s="3011"/>
      <c r="BA253" s="3011"/>
      <c r="BB253" s="3011"/>
      <c r="BC253" s="3011"/>
      <c r="BD253" s="402"/>
      <c r="BE253" s="903"/>
      <c r="BF253" s="3011"/>
      <c r="BG253" s="3011"/>
      <c r="BH253" s="3011"/>
      <c r="BI253" s="3011"/>
      <c r="BJ253" s="3011"/>
      <c r="BK253" s="3011"/>
      <c r="BL253" s="3011"/>
      <c r="BM253" s="903"/>
      <c r="BN253" s="927"/>
      <c r="BO253" s="1772"/>
      <c r="BP253" s="1772"/>
      <c r="BQ253" s="1772"/>
      <c r="BR253" s="1772"/>
      <c r="BS253" s="1772"/>
      <c r="BT253" s="1772"/>
      <c r="BU253" s="1772"/>
      <c r="BV253" s="903"/>
      <c r="BW253" s="927"/>
      <c r="BX253" s="2947"/>
      <c r="BY253" s="2947"/>
      <c r="BZ253" s="2947"/>
      <c r="CA253" s="2947"/>
      <c r="CB253" s="2947"/>
      <c r="CC253" s="2947"/>
      <c r="CD253" s="2947"/>
      <c r="CE253" s="402"/>
      <c r="CF253" s="903"/>
      <c r="CG253" s="3011"/>
      <c r="CH253" s="3011"/>
      <c r="CI253" s="3011"/>
      <c r="CJ253" s="3011"/>
      <c r="CK253" s="3011"/>
      <c r="CL253" s="3011"/>
      <c r="CM253" s="3011"/>
      <c r="CN253" s="402"/>
      <c r="CO253" s="3013"/>
      <c r="CP253" s="2949"/>
      <c r="CQ253" s="2949"/>
      <c r="CR253" s="2949"/>
      <c r="CS253" s="2949"/>
      <c r="CT253" s="2949"/>
      <c r="CU253" s="2949"/>
      <c r="CV253" s="2949"/>
      <c r="CW253" s="2949"/>
      <c r="CX253" s="2949"/>
      <c r="CY253" s="2949"/>
      <c r="CZ253" s="2949"/>
      <c r="DA253" s="2949"/>
      <c r="DB253" s="2961"/>
    </row>
    <row r="254" spans="2:107" s="428" customFormat="1" ht="15" customHeight="1">
      <c r="E254" s="3014"/>
      <c r="F254" s="3015"/>
      <c r="G254" s="3015"/>
      <c r="H254" s="3015"/>
      <c r="I254" s="3015"/>
      <c r="J254" s="3015"/>
      <c r="K254" s="3015"/>
      <c r="L254" s="3015"/>
      <c r="M254" s="3015"/>
      <c r="N254" s="3016"/>
      <c r="O254" s="926"/>
      <c r="P254" s="2958"/>
      <c r="Q254" s="2958"/>
      <c r="R254" s="2958"/>
      <c r="S254" s="2958"/>
      <c r="T254" s="2958"/>
      <c r="U254" s="2958"/>
      <c r="V254" s="2958"/>
      <c r="W254" s="910"/>
      <c r="X254" s="926"/>
      <c r="Y254" s="2958"/>
      <c r="Z254" s="2958"/>
      <c r="AA254" s="2958"/>
      <c r="AB254" s="2958"/>
      <c r="AC254" s="2958"/>
      <c r="AD254" s="2958"/>
      <c r="AE254" s="910"/>
      <c r="AF254" s="926"/>
      <c r="AG254" s="2958"/>
      <c r="AH254" s="2958"/>
      <c r="AI254" s="2958"/>
      <c r="AJ254" s="2958"/>
      <c r="AK254" s="2958"/>
      <c r="AL254" s="2958"/>
      <c r="AM254" s="961"/>
      <c r="AN254" s="910"/>
      <c r="AO254" s="2958"/>
      <c r="AP254" s="2958"/>
      <c r="AQ254" s="2958"/>
      <c r="AR254" s="2958"/>
      <c r="AS254" s="2958"/>
      <c r="AT254" s="2958"/>
      <c r="AU254" s="910"/>
      <c r="AV254" s="926"/>
      <c r="AW254" s="2958"/>
      <c r="AX254" s="2958"/>
      <c r="AY254" s="2958"/>
      <c r="AZ254" s="2958"/>
      <c r="BA254" s="2958"/>
      <c r="BB254" s="2958"/>
      <c r="BC254" s="2958"/>
      <c r="BD254" s="961"/>
      <c r="BE254" s="910"/>
      <c r="BF254" s="2958"/>
      <c r="BG254" s="2958"/>
      <c r="BH254" s="2958"/>
      <c r="BI254" s="2958"/>
      <c r="BJ254" s="2958"/>
      <c r="BK254" s="2958"/>
      <c r="BL254" s="2958"/>
      <c r="BM254" s="910"/>
      <c r="BN254" s="926"/>
      <c r="BO254" s="2697"/>
      <c r="BP254" s="2697"/>
      <c r="BQ254" s="2697"/>
      <c r="BR254" s="2697"/>
      <c r="BS254" s="2697"/>
      <c r="BT254" s="2697"/>
      <c r="BU254" s="2697"/>
      <c r="BV254" s="910"/>
      <c r="BW254" s="926"/>
      <c r="BX254" s="2958"/>
      <c r="BY254" s="2958"/>
      <c r="BZ254" s="2958"/>
      <c r="CA254" s="2958"/>
      <c r="CB254" s="2958"/>
      <c r="CC254" s="2958"/>
      <c r="CD254" s="2958"/>
      <c r="CE254" s="961"/>
      <c r="CF254" s="910"/>
      <c r="CG254" s="2958"/>
      <c r="CH254" s="2958"/>
      <c r="CI254" s="2958"/>
      <c r="CJ254" s="2958"/>
      <c r="CK254" s="2958"/>
      <c r="CL254" s="2958"/>
      <c r="CM254" s="2958"/>
      <c r="CN254" s="961"/>
      <c r="CO254" s="3015"/>
      <c r="CP254" s="3015"/>
      <c r="CQ254" s="3015"/>
      <c r="CR254" s="3015"/>
      <c r="CS254" s="3015"/>
      <c r="CT254" s="3015"/>
      <c r="CU254" s="3015"/>
      <c r="CV254" s="3015"/>
      <c r="CW254" s="3015"/>
      <c r="CX254" s="3015"/>
      <c r="CY254" s="3015"/>
      <c r="CZ254" s="3015"/>
      <c r="DA254" s="3015"/>
      <c r="DB254" s="3017"/>
    </row>
    <row r="255" spans="2:107" ht="21" customHeight="1">
      <c r="B255" s="896"/>
      <c r="C255" s="896"/>
      <c r="D255" s="896"/>
      <c r="E255" s="896"/>
      <c r="F255" s="896"/>
      <c r="G255" s="896"/>
      <c r="H255" s="896"/>
      <c r="I255" s="896"/>
      <c r="J255" s="896"/>
      <c r="K255" s="896"/>
      <c r="L255" s="415"/>
      <c r="M255" s="415"/>
      <c r="N255" s="415"/>
      <c r="O255" s="415"/>
      <c r="P255" s="415"/>
      <c r="Q255" s="415"/>
      <c r="R255" s="415"/>
      <c r="S255" s="415"/>
      <c r="T255" s="415"/>
      <c r="U255" s="415"/>
      <c r="V255" s="415"/>
      <c r="W255" s="415"/>
      <c r="X255" s="415"/>
      <c r="Y255" s="415"/>
      <c r="Z255" s="415"/>
      <c r="AA255" s="415"/>
      <c r="AB255" s="415"/>
      <c r="AC255" s="415"/>
      <c r="AD255" s="415"/>
      <c r="AE255" s="415"/>
      <c r="AF255" s="415"/>
      <c r="AG255" s="415"/>
      <c r="AH255" s="415"/>
      <c r="AI255" s="415"/>
      <c r="AJ255" s="415"/>
      <c r="AK255" s="415"/>
      <c r="AL255" s="415"/>
      <c r="AM255" s="415"/>
      <c r="AN255" s="415"/>
      <c r="AO255" s="415"/>
      <c r="AP255" s="415"/>
      <c r="AQ255" s="415"/>
      <c r="AR255" s="415"/>
      <c r="AS255" s="415"/>
      <c r="AT255" s="415"/>
      <c r="AU255" s="415"/>
      <c r="AV255" s="415"/>
      <c r="AW255" s="415"/>
      <c r="AX255" s="415"/>
      <c r="AY255" s="415"/>
      <c r="AZ255" s="415"/>
      <c r="BA255" s="415"/>
      <c r="BB255" s="415"/>
      <c r="BC255" s="415"/>
      <c r="BD255" s="415"/>
      <c r="BE255" s="415"/>
      <c r="BF255" s="415"/>
      <c r="BG255" s="415"/>
      <c r="BH255" s="415"/>
      <c r="BI255" s="415"/>
      <c r="BJ255" s="415"/>
      <c r="BK255" s="415"/>
      <c r="BL255" s="887"/>
      <c r="BM255" s="887"/>
      <c r="BN255" s="887"/>
      <c r="BO255" s="887"/>
      <c r="BP255" s="887"/>
      <c r="BQ255" s="887"/>
      <c r="BR255" s="887"/>
      <c r="BS255" s="415"/>
      <c r="BT255" s="415"/>
      <c r="BU255" s="415"/>
      <c r="BV255" s="415"/>
      <c r="BW255" s="415"/>
      <c r="BX255" s="415"/>
      <c r="BY255" s="415"/>
      <c r="BZ255" s="415"/>
      <c r="CA255" s="415"/>
      <c r="CB255" s="415"/>
      <c r="CC255" s="415"/>
      <c r="CD255" s="415"/>
      <c r="CE255" s="415"/>
      <c r="CF255" s="415"/>
      <c r="CG255" s="415"/>
      <c r="CH255" s="415"/>
      <c r="CI255" s="415"/>
      <c r="CJ255" s="415"/>
      <c r="CK255" s="415"/>
      <c r="CL255" s="896"/>
      <c r="CM255" s="896"/>
      <c r="CN255" s="896"/>
      <c r="CO255" s="896"/>
      <c r="CP255" s="896"/>
      <c r="CQ255" s="896"/>
      <c r="CR255" s="896"/>
      <c r="CS255" s="896"/>
      <c r="CT255" s="896"/>
      <c r="CU255" s="896"/>
      <c r="CV255" s="896"/>
      <c r="CW255" s="896"/>
      <c r="CX255" s="896"/>
      <c r="CY255" s="896"/>
    </row>
    <row r="256" spans="2:107" s="404" customFormat="1" ht="21" customHeight="1">
      <c r="E256" s="404" t="s">
        <v>1333</v>
      </c>
      <c r="CM256" s="414"/>
      <c r="CN256" s="414"/>
      <c r="CO256" s="414"/>
      <c r="CP256" s="414"/>
      <c r="CQ256" s="414"/>
      <c r="CR256" s="414"/>
      <c r="CS256" s="414"/>
      <c r="CT256" s="414"/>
      <c r="CU256" s="414"/>
      <c r="CV256" s="414"/>
      <c r="CW256" s="414"/>
      <c r="CX256" s="414"/>
      <c r="CY256" s="414"/>
    </row>
    <row r="257" spans="4:106" s="404" customFormat="1" ht="21" customHeight="1">
      <c r="E257" s="318"/>
      <c r="CM257" s="414"/>
      <c r="CN257" s="414"/>
      <c r="CO257" s="414"/>
      <c r="CP257" s="414"/>
      <c r="CQ257" s="414"/>
      <c r="CR257" s="414"/>
      <c r="CS257" s="414"/>
      <c r="CT257" s="414"/>
      <c r="CU257" s="414"/>
      <c r="CV257" s="414"/>
      <c r="CW257" s="414"/>
      <c r="CX257" s="414"/>
      <c r="CY257" s="414"/>
      <c r="DB257" s="414" t="s">
        <v>1332</v>
      </c>
    </row>
    <row r="258" spans="4:106" s="429" customFormat="1" ht="8.1" customHeight="1">
      <c r="E258" s="2537" t="s">
        <v>1459</v>
      </c>
      <c r="F258" s="2538"/>
      <c r="G258" s="2538"/>
      <c r="H258" s="2538"/>
      <c r="I258" s="2538"/>
      <c r="J258" s="2538"/>
      <c r="K258" s="2538"/>
      <c r="L258" s="2538"/>
      <c r="M258" s="2539"/>
      <c r="N258" s="2546"/>
      <c r="O258" s="2558" t="s">
        <v>931</v>
      </c>
      <c r="P258" s="2558"/>
      <c r="Q258" s="2558"/>
      <c r="R258" s="2558"/>
      <c r="S258" s="2558"/>
      <c r="T258" s="2558"/>
      <c r="U258" s="2558"/>
      <c r="V258" s="2555"/>
      <c r="W258" s="2546"/>
      <c r="X258" s="2547"/>
      <c r="Y258" s="2558" t="s">
        <v>1180</v>
      </c>
      <c r="Z258" s="2558"/>
      <c r="AA258" s="2558"/>
      <c r="AB258" s="2558"/>
      <c r="AC258" s="2558"/>
      <c r="AD258" s="2558"/>
      <c r="AE258" s="2558"/>
      <c r="AF258" s="2558"/>
      <c r="AG258" s="2558"/>
      <c r="AH258" s="2558"/>
      <c r="AI258" s="2558"/>
      <c r="AJ258" s="2558"/>
      <c r="AK258" s="2558"/>
      <c r="AL258" s="2558"/>
      <c r="AM258" s="2547" t="s">
        <v>796</v>
      </c>
      <c r="AN258" s="2547"/>
      <c r="AO258" s="2547"/>
      <c r="AP258" s="2547"/>
      <c r="AQ258" s="2555"/>
      <c r="AR258" s="2546"/>
      <c r="AS258" s="2547"/>
      <c r="AT258" s="2547"/>
      <c r="AU258" s="2547"/>
      <c r="AV258" s="2547"/>
      <c r="AW258" s="2547"/>
      <c r="AX258" s="2547"/>
      <c r="AY258" s="2547"/>
      <c r="AZ258" s="2555"/>
      <c r="BA258" s="2546" t="s">
        <v>1331</v>
      </c>
      <c r="BB258" s="2547"/>
      <c r="BC258" s="2547"/>
      <c r="BD258" s="2547"/>
      <c r="BE258" s="2547"/>
      <c r="BF258" s="2547"/>
      <c r="BG258" s="2555"/>
      <c r="BH258" s="2546" t="s">
        <v>1170</v>
      </c>
      <c r="BI258" s="2547"/>
      <c r="BJ258" s="2547"/>
      <c r="BK258" s="2547"/>
      <c r="BL258" s="2547"/>
      <c r="BM258" s="2547"/>
      <c r="BN258" s="2555"/>
      <c r="BO258" s="2546"/>
      <c r="BP258" s="2547"/>
      <c r="BQ258" s="2547"/>
      <c r="BR258" s="2558" t="s">
        <v>1330</v>
      </c>
      <c r="BS258" s="2558"/>
      <c r="BT258" s="2558"/>
      <c r="BU258" s="2558"/>
      <c r="BV258" s="2558"/>
      <c r="BW258" s="2558"/>
      <c r="BX258" s="2558"/>
      <c r="BY258" s="2558"/>
      <c r="BZ258" s="2558"/>
      <c r="CA258" s="2558"/>
      <c r="CB258" s="2558"/>
      <c r="CC258" s="2558"/>
      <c r="CD258" s="2558"/>
      <c r="CE258" s="2558"/>
      <c r="CF258" s="2558"/>
      <c r="CG258" s="2547"/>
      <c r="CH258" s="2547"/>
      <c r="CI258" s="2555"/>
      <c r="CJ258" s="2546"/>
      <c r="CK258" s="2547"/>
      <c r="CL258" s="2547"/>
      <c r="CM258" s="2558" t="s">
        <v>516</v>
      </c>
      <c r="CN258" s="2558"/>
      <c r="CO258" s="2558"/>
      <c r="CP258" s="2558"/>
      <c r="CQ258" s="2558"/>
      <c r="CR258" s="2558"/>
      <c r="CS258" s="2558"/>
      <c r="CT258" s="2558"/>
      <c r="CU258" s="2558"/>
      <c r="CV258" s="2558"/>
      <c r="CW258" s="2558"/>
      <c r="CX258" s="2558"/>
      <c r="CY258" s="2558"/>
      <c r="CZ258" s="2547"/>
      <c r="DA258" s="2547"/>
      <c r="DB258" s="2548"/>
    </row>
    <row r="259" spans="4:106" s="429" customFormat="1" ht="8.1" customHeight="1">
      <c r="E259" s="2540"/>
      <c r="F259" s="2541"/>
      <c r="G259" s="2541"/>
      <c r="H259" s="2541"/>
      <c r="I259" s="2541"/>
      <c r="J259" s="2541"/>
      <c r="K259" s="2541"/>
      <c r="L259" s="2541"/>
      <c r="M259" s="2542"/>
      <c r="N259" s="2549"/>
      <c r="O259" s="2559"/>
      <c r="P259" s="2559"/>
      <c r="Q259" s="2559"/>
      <c r="R259" s="2559"/>
      <c r="S259" s="2559"/>
      <c r="T259" s="2559"/>
      <c r="U259" s="2559"/>
      <c r="V259" s="2556"/>
      <c r="W259" s="2573"/>
      <c r="X259" s="2574"/>
      <c r="Y259" s="2575"/>
      <c r="Z259" s="2575"/>
      <c r="AA259" s="2575"/>
      <c r="AB259" s="2575"/>
      <c r="AC259" s="2575"/>
      <c r="AD259" s="2575"/>
      <c r="AE259" s="2575"/>
      <c r="AF259" s="2575"/>
      <c r="AG259" s="2575"/>
      <c r="AH259" s="2575"/>
      <c r="AI259" s="2575"/>
      <c r="AJ259" s="2575"/>
      <c r="AK259" s="2575"/>
      <c r="AL259" s="2575"/>
      <c r="AM259" s="2574"/>
      <c r="AN259" s="2574"/>
      <c r="AO259" s="2574"/>
      <c r="AP259" s="2574"/>
      <c r="AQ259" s="2576"/>
      <c r="AR259" s="2549"/>
      <c r="AS259" s="2725" t="s">
        <v>1329</v>
      </c>
      <c r="AT259" s="2725"/>
      <c r="AU259" s="2725"/>
      <c r="AV259" s="2725"/>
      <c r="AW259" s="2725"/>
      <c r="AX259" s="2725"/>
      <c r="AY259" s="2725"/>
      <c r="AZ259" s="2556"/>
      <c r="BA259" s="2549"/>
      <c r="BB259" s="2550"/>
      <c r="BC259" s="2550"/>
      <c r="BD259" s="2550"/>
      <c r="BE259" s="2550"/>
      <c r="BF259" s="2550"/>
      <c r="BG259" s="2556"/>
      <c r="BH259" s="2549"/>
      <c r="BI259" s="2550"/>
      <c r="BJ259" s="2550"/>
      <c r="BK259" s="2550"/>
      <c r="BL259" s="2550"/>
      <c r="BM259" s="2550"/>
      <c r="BN259" s="2556"/>
      <c r="BO259" s="2549"/>
      <c r="BP259" s="2550"/>
      <c r="BQ259" s="2550"/>
      <c r="BR259" s="2559"/>
      <c r="BS259" s="2559"/>
      <c r="BT259" s="2559"/>
      <c r="BU259" s="2559"/>
      <c r="BV259" s="2559"/>
      <c r="BW259" s="2559"/>
      <c r="BX259" s="2559"/>
      <c r="BY259" s="2559"/>
      <c r="BZ259" s="2559"/>
      <c r="CA259" s="2559"/>
      <c r="CB259" s="2559"/>
      <c r="CC259" s="2559"/>
      <c r="CD259" s="2559"/>
      <c r="CE259" s="2559"/>
      <c r="CF259" s="2559"/>
      <c r="CG259" s="2550"/>
      <c r="CH259" s="2550"/>
      <c r="CI259" s="2556"/>
      <c r="CJ259" s="2549"/>
      <c r="CK259" s="2550"/>
      <c r="CL259" s="2550"/>
      <c r="CM259" s="2559"/>
      <c r="CN259" s="2559"/>
      <c r="CO259" s="2559"/>
      <c r="CP259" s="2559"/>
      <c r="CQ259" s="2559"/>
      <c r="CR259" s="2559"/>
      <c r="CS259" s="2559"/>
      <c r="CT259" s="2559"/>
      <c r="CU259" s="2559"/>
      <c r="CV259" s="2559"/>
      <c r="CW259" s="2559"/>
      <c r="CX259" s="2559"/>
      <c r="CY259" s="2559"/>
      <c r="CZ259" s="2550"/>
      <c r="DA259" s="2550"/>
      <c r="DB259" s="2551"/>
    </row>
    <row r="260" spans="4:106" s="429" customFormat="1" ht="8.1" customHeight="1">
      <c r="E260" s="2540"/>
      <c r="F260" s="2541"/>
      <c r="G260" s="2541"/>
      <c r="H260" s="2541"/>
      <c r="I260" s="2541"/>
      <c r="J260" s="2541"/>
      <c r="K260" s="2541"/>
      <c r="L260" s="2541"/>
      <c r="M260" s="2542"/>
      <c r="N260" s="2549"/>
      <c r="O260" s="2559"/>
      <c r="P260" s="2559"/>
      <c r="Q260" s="2559"/>
      <c r="R260" s="2559"/>
      <c r="S260" s="2559"/>
      <c r="T260" s="2559"/>
      <c r="U260" s="2559"/>
      <c r="V260" s="2556"/>
      <c r="W260" s="2726" t="str">
        <f>+表紙!R13</f>
        <v>農地中間管理機構関連農地整備事業</v>
      </c>
      <c r="X260" s="2727"/>
      <c r="Y260" s="2727"/>
      <c r="Z260" s="2727"/>
      <c r="AA260" s="2727"/>
      <c r="AB260" s="2727"/>
      <c r="AC260" s="2727"/>
      <c r="AD260" s="2727"/>
      <c r="AE260" s="2727"/>
      <c r="AF260" s="2727"/>
      <c r="AG260" s="2727"/>
      <c r="AH260" s="2727"/>
      <c r="AI260" s="2727"/>
      <c r="AJ260" s="2727"/>
      <c r="AK260" s="2727"/>
      <c r="AL260" s="2727"/>
      <c r="AM260" s="2727"/>
      <c r="AN260" s="2678" t="s">
        <v>90</v>
      </c>
      <c r="AO260" s="2678"/>
      <c r="AP260" s="2678"/>
      <c r="AQ260" s="2561"/>
      <c r="AR260" s="2549"/>
      <c r="AS260" s="2725"/>
      <c r="AT260" s="2725"/>
      <c r="AU260" s="2725"/>
      <c r="AV260" s="2725"/>
      <c r="AW260" s="2725"/>
      <c r="AX260" s="2725"/>
      <c r="AY260" s="2725"/>
      <c r="AZ260" s="2556"/>
      <c r="BA260" s="2549"/>
      <c r="BB260" s="2550"/>
      <c r="BC260" s="2550"/>
      <c r="BD260" s="2550"/>
      <c r="BE260" s="2550"/>
      <c r="BF260" s="2550"/>
      <c r="BG260" s="2556"/>
      <c r="BH260" s="2549"/>
      <c r="BI260" s="2550"/>
      <c r="BJ260" s="2550"/>
      <c r="BK260" s="2550"/>
      <c r="BL260" s="2550"/>
      <c r="BM260" s="2550"/>
      <c r="BN260" s="2556"/>
      <c r="BO260" s="2573"/>
      <c r="BP260" s="2574"/>
      <c r="BQ260" s="2574"/>
      <c r="BR260" s="2575"/>
      <c r="BS260" s="2575"/>
      <c r="BT260" s="2575"/>
      <c r="BU260" s="2575"/>
      <c r="BV260" s="2575"/>
      <c r="BW260" s="2575"/>
      <c r="BX260" s="2575"/>
      <c r="BY260" s="2575"/>
      <c r="BZ260" s="2575"/>
      <c r="CA260" s="2575"/>
      <c r="CB260" s="2575"/>
      <c r="CC260" s="2575"/>
      <c r="CD260" s="2575"/>
      <c r="CE260" s="2575"/>
      <c r="CF260" s="2575"/>
      <c r="CG260" s="2574"/>
      <c r="CH260" s="2574"/>
      <c r="CI260" s="2576"/>
      <c r="CJ260" s="2549"/>
      <c r="CK260" s="2550"/>
      <c r="CL260" s="2550"/>
      <c r="CM260" s="2559"/>
      <c r="CN260" s="2559"/>
      <c r="CO260" s="2559"/>
      <c r="CP260" s="2559"/>
      <c r="CQ260" s="2559"/>
      <c r="CR260" s="2559"/>
      <c r="CS260" s="2559"/>
      <c r="CT260" s="2559"/>
      <c r="CU260" s="2559"/>
      <c r="CV260" s="2559"/>
      <c r="CW260" s="2559"/>
      <c r="CX260" s="2559"/>
      <c r="CY260" s="2559"/>
      <c r="CZ260" s="2550"/>
      <c r="DA260" s="2550"/>
      <c r="DB260" s="2551"/>
    </row>
    <row r="261" spans="4:106" s="429" customFormat="1" ht="8.1" customHeight="1">
      <c r="E261" s="2540"/>
      <c r="F261" s="2541"/>
      <c r="G261" s="2541"/>
      <c r="H261" s="2541"/>
      <c r="I261" s="2541"/>
      <c r="J261" s="2541"/>
      <c r="K261" s="2541"/>
      <c r="L261" s="2541"/>
      <c r="M261" s="2542"/>
      <c r="N261" s="2549"/>
      <c r="O261" s="2559"/>
      <c r="P261" s="2559"/>
      <c r="Q261" s="2559"/>
      <c r="R261" s="2559"/>
      <c r="S261" s="2559"/>
      <c r="T261" s="2559"/>
      <c r="U261" s="2559"/>
      <c r="V261" s="2556"/>
      <c r="W261" s="2728"/>
      <c r="X261" s="2729"/>
      <c r="Y261" s="2729"/>
      <c r="Z261" s="2729"/>
      <c r="AA261" s="2729"/>
      <c r="AB261" s="2729"/>
      <c r="AC261" s="2729"/>
      <c r="AD261" s="2729"/>
      <c r="AE261" s="2729"/>
      <c r="AF261" s="2729"/>
      <c r="AG261" s="2729"/>
      <c r="AH261" s="2729"/>
      <c r="AI261" s="2729"/>
      <c r="AJ261" s="2729"/>
      <c r="AK261" s="2729"/>
      <c r="AL261" s="2729"/>
      <c r="AM261" s="2729"/>
      <c r="AN261" s="2574"/>
      <c r="AO261" s="2574"/>
      <c r="AP261" s="2574"/>
      <c r="AQ261" s="2576"/>
      <c r="AR261" s="2549"/>
      <c r="AS261" s="2725"/>
      <c r="AT261" s="2725"/>
      <c r="AU261" s="2725"/>
      <c r="AV261" s="2725"/>
      <c r="AW261" s="2725"/>
      <c r="AX261" s="2725"/>
      <c r="AY261" s="2725"/>
      <c r="AZ261" s="2556"/>
      <c r="BA261" s="2549"/>
      <c r="BB261" s="2550"/>
      <c r="BC261" s="2550"/>
      <c r="BD261" s="2550"/>
      <c r="BE261" s="2550"/>
      <c r="BF261" s="2550"/>
      <c r="BG261" s="2556"/>
      <c r="BH261" s="2549"/>
      <c r="BI261" s="2550"/>
      <c r="BJ261" s="2550"/>
      <c r="BK261" s="2550"/>
      <c r="BL261" s="2550"/>
      <c r="BM261" s="2550"/>
      <c r="BN261" s="2556"/>
      <c r="BO261" s="2677"/>
      <c r="BP261" s="2679" t="s">
        <v>1210</v>
      </c>
      <c r="BQ261" s="2679"/>
      <c r="BR261" s="2679"/>
      <c r="BS261" s="2679"/>
      <c r="BT261" s="2679"/>
      <c r="BU261" s="2561"/>
      <c r="BV261" s="2677" t="s">
        <v>937</v>
      </c>
      <c r="BW261" s="2678"/>
      <c r="BX261" s="2678"/>
      <c r="BY261" s="2678"/>
      <c r="BZ261" s="2678"/>
      <c r="CA261" s="2678"/>
      <c r="CB261" s="2561"/>
      <c r="CC261" s="2677" t="s">
        <v>1130</v>
      </c>
      <c r="CD261" s="2678"/>
      <c r="CE261" s="2678"/>
      <c r="CF261" s="2678"/>
      <c r="CG261" s="2678"/>
      <c r="CH261" s="2678"/>
      <c r="CI261" s="2561"/>
      <c r="CJ261" s="2549"/>
      <c r="CK261" s="2550"/>
      <c r="CL261" s="2550"/>
      <c r="CM261" s="2559"/>
      <c r="CN261" s="2559"/>
      <c r="CO261" s="2559"/>
      <c r="CP261" s="2559"/>
      <c r="CQ261" s="2559"/>
      <c r="CR261" s="2559"/>
      <c r="CS261" s="2559"/>
      <c r="CT261" s="2559"/>
      <c r="CU261" s="2559"/>
      <c r="CV261" s="2559"/>
      <c r="CW261" s="2559"/>
      <c r="CX261" s="2559"/>
      <c r="CY261" s="2559"/>
      <c r="CZ261" s="2550"/>
      <c r="DA261" s="2550"/>
      <c r="DB261" s="2551"/>
    </row>
    <row r="262" spans="4:106" s="429" customFormat="1" ht="8.1" customHeight="1">
      <c r="E262" s="2540"/>
      <c r="F262" s="2541"/>
      <c r="G262" s="2541"/>
      <c r="H262" s="2541"/>
      <c r="I262" s="2541"/>
      <c r="J262" s="2541"/>
      <c r="K262" s="2541"/>
      <c r="L262" s="2541"/>
      <c r="M262" s="2542"/>
      <c r="N262" s="2549"/>
      <c r="O262" s="2559"/>
      <c r="P262" s="2559"/>
      <c r="Q262" s="2559"/>
      <c r="R262" s="2559"/>
      <c r="S262" s="2559"/>
      <c r="T262" s="2559"/>
      <c r="U262" s="2559"/>
      <c r="V262" s="2556"/>
      <c r="W262" s="2677"/>
      <c r="X262" s="2570" t="str">
        <f>X250</f>
        <v>農地</v>
      </c>
      <c r="Y262" s="2570"/>
      <c r="Z262" s="2570"/>
      <c r="AA262" s="2570"/>
      <c r="AB262" s="2570"/>
      <c r="AC262" s="2561"/>
      <c r="AD262" s="2677"/>
      <c r="AE262" s="2570" t="str">
        <f>AF250</f>
        <v>その他</v>
      </c>
      <c r="AF262" s="2570"/>
      <c r="AG262" s="2570"/>
      <c r="AH262" s="2570"/>
      <c r="AI262" s="2570"/>
      <c r="AJ262" s="2561"/>
      <c r="AK262" s="2678"/>
      <c r="AL262" s="2570" t="str">
        <f>AN250</f>
        <v>計</v>
      </c>
      <c r="AM262" s="2570"/>
      <c r="AN262" s="2570"/>
      <c r="AO262" s="2570"/>
      <c r="AP262" s="2570"/>
      <c r="AQ262" s="2561"/>
      <c r="AR262" s="2549"/>
      <c r="AS262" s="2725"/>
      <c r="AT262" s="2725"/>
      <c r="AU262" s="2725"/>
      <c r="AV262" s="2725"/>
      <c r="AW262" s="2725"/>
      <c r="AX262" s="2725"/>
      <c r="AY262" s="2725"/>
      <c r="AZ262" s="2556"/>
      <c r="BA262" s="2549"/>
      <c r="BB262" s="2550"/>
      <c r="BC262" s="2550"/>
      <c r="BD262" s="2550"/>
      <c r="BE262" s="2550"/>
      <c r="BF262" s="2550"/>
      <c r="BG262" s="2556"/>
      <c r="BH262" s="2549"/>
      <c r="BI262" s="2550"/>
      <c r="BJ262" s="2550"/>
      <c r="BK262" s="2550"/>
      <c r="BL262" s="2550"/>
      <c r="BM262" s="2550"/>
      <c r="BN262" s="2556"/>
      <c r="BO262" s="2549"/>
      <c r="BP262" s="2559"/>
      <c r="BQ262" s="2559"/>
      <c r="BR262" s="2559"/>
      <c r="BS262" s="2559"/>
      <c r="BT262" s="2559"/>
      <c r="BU262" s="2556"/>
      <c r="BV262" s="2549"/>
      <c r="BW262" s="2550"/>
      <c r="BX262" s="2550"/>
      <c r="BY262" s="2550"/>
      <c r="BZ262" s="2550"/>
      <c r="CA262" s="2550"/>
      <c r="CB262" s="2556"/>
      <c r="CC262" s="2549"/>
      <c r="CD262" s="2550"/>
      <c r="CE262" s="2550"/>
      <c r="CF262" s="2550"/>
      <c r="CG262" s="2550"/>
      <c r="CH262" s="2550"/>
      <c r="CI262" s="2556"/>
      <c r="CJ262" s="2549"/>
      <c r="CK262" s="2550"/>
      <c r="CL262" s="2550"/>
      <c r="CM262" s="2559"/>
      <c r="CN262" s="2559"/>
      <c r="CO262" s="2559"/>
      <c r="CP262" s="2559"/>
      <c r="CQ262" s="2559"/>
      <c r="CR262" s="2559"/>
      <c r="CS262" s="2559"/>
      <c r="CT262" s="2559"/>
      <c r="CU262" s="2559"/>
      <c r="CV262" s="2559"/>
      <c r="CW262" s="2559"/>
      <c r="CX262" s="2559"/>
      <c r="CY262" s="2559"/>
      <c r="CZ262" s="2550"/>
      <c r="DA262" s="2550"/>
      <c r="DB262" s="2551"/>
    </row>
    <row r="263" spans="4:106" s="429" customFormat="1" ht="8.1" customHeight="1">
      <c r="E263" s="2540"/>
      <c r="F263" s="2541"/>
      <c r="G263" s="2541"/>
      <c r="H263" s="2541"/>
      <c r="I263" s="2541"/>
      <c r="J263" s="2541"/>
      <c r="K263" s="2541"/>
      <c r="L263" s="2541"/>
      <c r="M263" s="2542"/>
      <c r="N263" s="2549"/>
      <c r="O263" s="2550" t="s">
        <v>796</v>
      </c>
      <c r="P263" s="2550"/>
      <c r="Q263" s="2550"/>
      <c r="R263" s="2550"/>
      <c r="S263" s="2550"/>
      <c r="T263" s="2550"/>
      <c r="U263" s="2550"/>
      <c r="V263" s="2556"/>
      <c r="W263" s="2549"/>
      <c r="X263" s="2675"/>
      <c r="Y263" s="2675"/>
      <c r="Z263" s="2675"/>
      <c r="AA263" s="2675"/>
      <c r="AB263" s="2675"/>
      <c r="AC263" s="2556"/>
      <c r="AD263" s="2549"/>
      <c r="AE263" s="2675"/>
      <c r="AF263" s="2675"/>
      <c r="AG263" s="2675"/>
      <c r="AH263" s="2675"/>
      <c r="AI263" s="2675"/>
      <c r="AJ263" s="2556"/>
      <c r="AK263" s="2550"/>
      <c r="AL263" s="2675"/>
      <c r="AM263" s="2675"/>
      <c r="AN263" s="2675"/>
      <c r="AO263" s="2675"/>
      <c r="AP263" s="2675"/>
      <c r="AQ263" s="2556"/>
      <c r="AR263" s="2549"/>
      <c r="AS263" s="2550" t="s">
        <v>157</v>
      </c>
      <c r="AT263" s="2550"/>
      <c r="AU263" s="2550"/>
      <c r="AV263" s="2550"/>
      <c r="AW263" s="2550"/>
      <c r="AX263" s="2550"/>
      <c r="AY263" s="2550"/>
      <c r="AZ263" s="2556"/>
      <c r="BA263" s="2549" t="s">
        <v>1247</v>
      </c>
      <c r="BB263" s="2550"/>
      <c r="BC263" s="2550"/>
      <c r="BD263" s="2550"/>
      <c r="BE263" s="2550"/>
      <c r="BF263" s="2550"/>
      <c r="BG263" s="2556"/>
      <c r="BH263" s="2549"/>
      <c r="BI263" s="2550"/>
      <c r="BJ263" s="2550"/>
      <c r="BK263" s="2550"/>
      <c r="BL263" s="2550"/>
      <c r="BM263" s="2550"/>
      <c r="BN263" s="2556"/>
      <c r="BO263" s="2549"/>
      <c r="BP263" s="2559"/>
      <c r="BQ263" s="2559"/>
      <c r="BR263" s="2559"/>
      <c r="BS263" s="2559"/>
      <c r="BT263" s="2559"/>
      <c r="BU263" s="2556"/>
      <c r="BV263" s="2549" t="s">
        <v>157</v>
      </c>
      <c r="BW263" s="2550"/>
      <c r="BX263" s="2550"/>
      <c r="BY263" s="2550"/>
      <c r="BZ263" s="2550"/>
      <c r="CA263" s="2550"/>
      <c r="CB263" s="2556"/>
      <c r="CC263" s="2550" t="s">
        <v>1247</v>
      </c>
      <c r="CD263" s="2550"/>
      <c r="CE263" s="2550"/>
      <c r="CF263" s="2550"/>
      <c r="CG263" s="2550"/>
      <c r="CH263" s="2550"/>
      <c r="CI263" s="2556"/>
      <c r="CJ263" s="2549"/>
      <c r="CK263" s="2550"/>
      <c r="CL263" s="2550"/>
      <c r="CM263" s="2559"/>
      <c r="CN263" s="2559"/>
      <c r="CO263" s="2559"/>
      <c r="CP263" s="2559"/>
      <c r="CQ263" s="2559"/>
      <c r="CR263" s="2559"/>
      <c r="CS263" s="2559"/>
      <c r="CT263" s="2559"/>
      <c r="CU263" s="2559"/>
      <c r="CV263" s="2559"/>
      <c r="CW263" s="2559"/>
      <c r="CX263" s="2559"/>
      <c r="CY263" s="2559"/>
      <c r="CZ263" s="2550"/>
      <c r="DA263" s="2550"/>
      <c r="DB263" s="2551"/>
    </row>
    <row r="264" spans="4:106" s="429" customFormat="1" ht="8.1" customHeight="1">
      <c r="E264" s="2543"/>
      <c r="F264" s="2544"/>
      <c r="G264" s="2544"/>
      <c r="H264" s="2544"/>
      <c r="I264" s="2544"/>
      <c r="J264" s="2544"/>
      <c r="K264" s="2544"/>
      <c r="L264" s="2544"/>
      <c r="M264" s="2545"/>
      <c r="N264" s="2552"/>
      <c r="O264" s="2553"/>
      <c r="P264" s="2553"/>
      <c r="Q264" s="2553"/>
      <c r="R264" s="2553"/>
      <c r="S264" s="2553"/>
      <c r="T264" s="2553"/>
      <c r="U264" s="2553"/>
      <c r="V264" s="2557"/>
      <c r="W264" s="2552"/>
      <c r="X264" s="2730"/>
      <c r="Y264" s="2730"/>
      <c r="Z264" s="2730"/>
      <c r="AA264" s="2730"/>
      <c r="AB264" s="2730"/>
      <c r="AC264" s="2557"/>
      <c r="AD264" s="2549"/>
      <c r="AE264" s="2675"/>
      <c r="AF264" s="2675"/>
      <c r="AG264" s="2675"/>
      <c r="AH264" s="2675"/>
      <c r="AI264" s="2675"/>
      <c r="AJ264" s="2556"/>
      <c r="AK264" s="2550"/>
      <c r="AL264" s="2675"/>
      <c r="AM264" s="2675"/>
      <c r="AN264" s="2675"/>
      <c r="AO264" s="2675"/>
      <c r="AP264" s="2675"/>
      <c r="AQ264" s="2550"/>
      <c r="AR264" s="2552"/>
      <c r="AS264" s="2553"/>
      <c r="AT264" s="2553"/>
      <c r="AU264" s="2553"/>
      <c r="AV264" s="2553"/>
      <c r="AW264" s="2553"/>
      <c r="AX264" s="2553"/>
      <c r="AY264" s="2553"/>
      <c r="AZ264" s="2557"/>
      <c r="BA264" s="2552"/>
      <c r="BB264" s="2553"/>
      <c r="BC264" s="2553"/>
      <c r="BD264" s="2553"/>
      <c r="BE264" s="2553"/>
      <c r="BF264" s="2553"/>
      <c r="BG264" s="2557"/>
      <c r="BH264" s="2552"/>
      <c r="BI264" s="2553"/>
      <c r="BJ264" s="2553"/>
      <c r="BK264" s="2553"/>
      <c r="BL264" s="2553"/>
      <c r="BM264" s="2553"/>
      <c r="BN264" s="2557"/>
      <c r="BO264" s="2552"/>
      <c r="BP264" s="2560"/>
      <c r="BQ264" s="2560"/>
      <c r="BR264" s="2560"/>
      <c r="BS264" s="2560"/>
      <c r="BT264" s="2560"/>
      <c r="BU264" s="2557"/>
      <c r="BV264" s="2549"/>
      <c r="BW264" s="2550"/>
      <c r="BX264" s="2550"/>
      <c r="BY264" s="2550"/>
      <c r="BZ264" s="2550"/>
      <c r="CA264" s="2550"/>
      <c r="CB264" s="2556"/>
      <c r="CC264" s="2550"/>
      <c r="CD264" s="2550"/>
      <c r="CE264" s="2550"/>
      <c r="CF264" s="2550"/>
      <c r="CG264" s="2550"/>
      <c r="CH264" s="2550"/>
      <c r="CI264" s="2556"/>
      <c r="CJ264" s="2552"/>
      <c r="CK264" s="2553"/>
      <c r="CL264" s="2553"/>
      <c r="CM264" s="2560"/>
      <c r="CN264" s="2560"/>
      <c r="CO264" s="2560"/>
      <c r="CP264" s="2560"/>
      <c r="CQ264" s="2560"/>
      <c r="CR264" s="2560"/>
      <c r="CS264" s="2560"/>
      <c r="CT264" s="2560"/>
      <c r="CU264" s="2560"/>
      <c r="CV264" s="2560"/>
      <c r="CW264" s="2560"/>
      <c r="CX264" s="2560"/>
      <c r="CY264" s="2560"/>
      <c r="CZ264" s="2553"/>
      <c r="DA264" s="2553"/>
      <c r="DB264" s="2554"/>
    </row>
    <row r="265" spans="4:106" s="429" customFormat="1" ht="20.65" customHeight="1">
      <c r="E265" s="2984" t="s">
        <v>1725</v>
      </c>
      <c r="F265" s="1594"/>
      <c r="G265" s="1594"/>
      <c r="H265" s="1594"/>
      <c r="I265" s="1594"/>
      <c r="J265" s="1594"/>
      <c r="K265" s="1594"/>
      <c r="L265" s="1594"/>
      <c r="M265" s="2985"/>
      <c r="N265" s="929"/>
      <c r="O265" s="3018">
        <f>AI227</f>
        <v>15.2</v>
      </c>
      <c r="P265" s="3018"/>
      <c r="Q265" s="3018"/>
      <c r="R265" s="3018"/>
      <c r="S265" s="3018"/>
      <c r="T265" s="3018"/>
      <c r="U265" s="3018"/>
      <c r="V265" s="770"/>
      <c r="W265" s="771"/>
      <c r="X265" s="3019">
        <f>K227</f>
        <v>5.3</v>
      </c>
      <c r="Y265" s="2998"/>
      <c r="Z265" s="2998"/>
      <c r="AA265" s="2998"/>
      <c r="AB265" s="2998"/>
      <c r="AC265" s="771"/>
      <c r="AD265" s="929"/>
      <c r="AE265" s="2998">
        <f>Q227</f>
        <v>0.4</v>
      </c>
      <c r="AF265" s="2998"/>
      <c r="AG265" s="2998"/>
      <c r="AH265" s="2998"/>
      <c r="AI265" s="2998"/>
      <c r="AJ265" s="770"/>
      <c r="AK265" s="771"/>
      <c r="AL265" s="2998">
        <f>+X265+AE265</f>
        <v>5.7</v>
      </c>
      <c r="AM265" s="2998"/>
      <c r="AN265" s="2998"/>
      <c r="AO265" s="2998"/>
      <c r="AP265" s="2998"/>
      <c r="AQ265" s="771"/>
      <c r="AR265" s="929"/>
      <c r="AS265" s="2999">
        <v>0.252</v>
      </c>
      <c r="AT265" s="2999"/>
      <c r="AU265" s="2999"/>
      <c r="AV265" s="2999"/>
      <c r="AW265" s="2999"/>
      <c r="AX265" s="2999"/>
      <c r="AY265" s="2999"/>
      <c r="AZ265" s="348"/>
      <c r="BA265" s="929"/>
      <c r="BB265" s="2970">
        <v>638</v>
      </c>
      <c r="BC265" s="2970"/>
      <c r="BD265" s="2970"/>
      <c r="BE265" s="2970"/>
      <c r="BF265" s="2970"/>
      <c r="BG265" s="816"/>
      <c r="BH265" s="3000" t="s">
        <v>1726</v>
      </c>
      <c r="BI265" s="3001"/>
      <c r="BJ265" s="3001"/>
      <c r="BK265" s="3001"/>
      <c r="BL265" s="3001"/>
      <c r="BM265" s="3001"/>
      <c r="BN265" s="3002"/>
      <c r="BO265" s="3003" t="s">
        <v>1447</v>
      </c>
      <c r="BP265" s="2668"/>
      <c r="BQ265" s="2668"/>
      <c r="BR265" s="2668"/>
      <c r="BS265" s="2668"/>
      <c r="BT265" s="2668"/>
      <c r="BU265" s="2956"/>
      <c r="BV265" s="929"/>
      <c r="BW265" s="2970" t="s">
        <v>1458</v>
      </c>
      <c r="BX265" s="2970"/>
      <c r="BY265" s="2970"/>
      <c r="BZ265" s="2970"/>
      <c r="CA265" s="2970"/>
      <c r="CB265" s="348"/>
      <c r="CC265" s="869"/>
      <c r="CD265" s="2999" t="s">
        <v>1458</v>
      </c>
      <c r="CE265" s="2999"/>
      <c r="CF265" s="2999"/>
      <c r="CG265" s="2999"/>
      <c r="CH265" s="2999"/>
      <c r="CI265" s="348"/>
      <c r="CJ265" s="3004"/>
      <c r="CK265" s="2662"/>
      <c r="CL265" s="2662"/>
      <c r="CM265" s="2662"/>
      <c r="CN265" s="2662"/>
      <c r="CO265" s="2662"/>
      <c r="CP265" s="2662"/>
      <c r="CQ265" s="2662"/>
      <c r="CR265" s="2662"/>
      <c r="CS265" s="2662"/>
      <c r="CT265" s="2662"/>
      <c r="CU265" s="2662"/>
      <c r="CV265" s="2662"/>
      <c r="CW265" s="2662"/>
      <c r="CX265" s="2662"/>
      <c r="CY265" s="2662"/>
      <c r="CZ265" s="2662"/>
      <c r="DA265" s="2662"/>
      <c r="DB265" s="2676"/>
    </row>
    <row r="266" spans="4:106" s="404" customFormat="1" ht="12.6" customHeight="1">
      <c r="CM266" s="414"/>
      <c r="CN266" s="414"/>
      <c r="CO266" s="414"/>
      <c r="CP266" s="414"/>
      <c r="CQ266" s="414"/>
      <c r="CR266" s="414"/>
      <c r="CS266" s="414"/>
      <c r="CT266" s="414"/>
      <c r="CU266" s="414"/>
      <c r="CV266" s="414"/>
      <c r="CW266" s="414"/>
      <c r="CX266" s="414"/>
      <c r="CY266" s="414"/>
    </row>
    <row r="267" spans="4:106" s="404" customFormat="1" ht="21" customHeight="1">
      <c r="E267" s="404" t="s">
        <v>1327</v>
      </c>
      <c r="F267" s="427"/>
      <c r="G267" s="406"/>
      <c r="H267" s="406"/>
      <c r="CL267" s="414"/>
      <c r="CM267" s="414"/>
      <c r="CN267" s="414"/>
      <c r="CO267" s="414"/>
      <c r="CP267" s="414"/>
      <c r="CQ267" s="414"/>
      <c r="CR267" s="414"/>
      <c r="CS267" s="414"/>
      <c r="CT267" s="414"/>
      <c r="CU267" s="414"/>
      <c r="CV267" s="414"/>
      <c r="CW267" s="414"/>
      <c r="CX267" s="414"/>
      <c r="CY267" s="414"/>
    </row>
    <row r="268" spans="4:106" s="404" customFormat="1" ht="21" customHeight="1">
      <c r="D268" s="399" t="s">
        <v>1038</v>
      </c>
      <c r="G268" s="404" t="s">
        <v>1792</v>
      </c>
    </row>
    <row r="269" spans="4:106" ht="21" customHeight="1">
      <c r="D269" s="318" t="s">
        <v>751</v>
      </c>
      <c r="DA269" s="414" t="s">
        <v>233</v>
      </c>
    </row>
    <row r="270" spans="4:106" s="428" customFormat="1" ht="15" customHeight="1">
      <c r="D270" s="1795" t="s">
        <v>1326</v>
      </c>
      <c r="E270" s="1796"/>
      <c r="F270" s="1796"/>
      <c r="G270" s="1796"/>
      <c r="H270" s="1796"/>
      <c r="I270" s="1796"/>
      <c r="J270" s="1796"/>
      <c r="K270" s="2957"/>
      <c r="L270" s="2653" t="s">
        <v>1180</v>
      </c>
      <c r="M270" s="1796"/>
      <c r="N270" s="1796"/>
      <c r="O270" s="1796"/>
      <c r="P270" s="1796"/>
      <c r="Q270" s="1796"/>
      <c r="R270" s="1796"/>
      <c r="S270" s="2957"/>
      <c r="T270" s="2653" t="s">
        <v>1285</v>
      </c>
      <c r="U270" s="1796"/>
      <c r="V270" s="1796"/>
      <c r="W270" s="1796"/>
      <c r="X270" s="1796"/>
      <c r="Y270" s="1796"/>
      <c r="Z270" s="1796"/>
      <c r="AA270" s="2957"/>
      <c r="AB270" s="2653" t="s">
        <v>472</v>
      </c>
      <c r="AC270" s="1796"/>
      <c r="AD270" s="1796"/>
      <c r="AE270" s="1796"/>
      <c r="AF270" s="1796"/>
      <c r="AG270" s="1796"/>
      <c r="AH270" s="1796"/>
      <c r="AI270" s="2957"/>
      <c r="AJ270" s="2653" t="s">
        <v>868</v>
      </c>
      <c r="AK270" s="1796"/>
      <c r="AL270" s="1796"/>
      <c r="AM270" s="1796"/>
      <c r="AN270" s="1796"/>
      <c r="AO270" s="1796"/>
      <c r="AP270" s="1796"/>
      <c r="AQ270" s="2957"/>
      <c r="AR270" s="2653" t="s">
        <v>1324</v>
      </c>
      <c r="AS270" s="1796"/>
      <c r="AT270" s="1796"/>
      <c r="AU270" s="1796"/>
      <c r="AV270" s="1796"/>
      <c r="AW270" s="1796"/>
      <c r="AX270" s="1796"/>
      <c r="AY270" s="2957"/>
      <c r="AZ270" s="2663" t="s">
        <v>1323</v>
      </c>
      <c r="BA270" s="1772"/>
      <c r="BB270" s="1772"/>
      <c r="BC270" s="1772"/>
      <c r="BD270" s="1772"/>
      <c r="BE270" s="1772"/>
      <c r="BF270" s="1772"/>
      <c r="BG270" s="1772"/>
      <c r="BH270" s="1772"/>
      <c r="BI270" s="1772"/>
      <c r="BJ270" s="1772"/>
      <c r="BK270" s="1772"/>
      <c r="BL270" s="1772"/>
      <c r="BM270" s="1772"/>
      <c r="BN270" s="1772"/>
      <c r="BO270" s="1772"/>
      <c r="BP270" s="1772"/>
      <c r="BQ270" s="1772"/>
      <c r="BR270" s="1772"/>
      <c r="BS270" s="1772"/>
      <c r="BT270" s="1772"/>
      <c r="BU270" s="1772"/>
      <c r="BV270" s="1772"/>
      <c r="BW270" s="2665"/>
      <c r="BX270" s="2663" t="s">
        <v>1322</v>
      </c>
      <c r="BY270" s="1772"/>
      <c r="BZ270" s="1772"/>
      <c r="CA270" s="1772"/>
      <c r="CB270" s="1772"/>
      <c r="CC270" s="1772"/>
      <c r="CD270" s="1772"/>
      <c r="CE270" s="1772"/>
      <c r="CF270" s="1772"/>
      <c r="CG270" s="1772"/>
      <c r="CH270" s="1772"/>
      <c r="CI270" s="1772"/>
      <c r="CJ270" s="1772"/>
      <c r="CK270" s="1772"/>
      <c r="CL270" s="1772"/>
      <c r="CM270" s="1772"/>
      <c r="CN270" s="1772"/>
      <c r="CO270" s="1772"/>
      <c r="CP270" s="1772"/>
      <c r="CQ270" s="1772"/>
      <c r="CR270" s="1772"/>
      <c r="CS270" s="1772"/>
      <c r="CT270" s="1772"/>
      <c r="CU270" s="2665"/>
      <c r="CV270" s="3008" t="s">
        <v>516</v>
      </c>
      <c r="CW270" s="1800"/>
      <c r="CX270" s="1800"/>
      <c r="CY270" s="1800"/>
      <c r="CZ270" s="1800"/>
      <c r="DA270" s="1801"/>
    </row>
    <row r="271" spans="4:106" s="428" customFormat="1" ht="15" customHeight="1">
      <c r="D271" s="2992"/>
      <c r="E271" s="2572"/>
      <c r="F271" s="2572"/>
      <c r="G271" s="2572"/>
      <c r="H271" s="2572"/>
      <c r="I271" s="2572"/>
      <c r="J271" s="2572"/>
      <c r="K271" s="2732"/>
      <c r="L271" s="2734" t="s">
        <v>1070</v>
      </c>
      <c r="M271" s="2572"/>
      <c r="N271" s="2572"/>
      <c r="O271" s="2572"/>
      <c r="P271" s="2572"/>
      <c r="Q271" s="2572"/>
      <c r="R271" s="2572"/>
      <c r="S271" s="2732"/>
      <c r="T271" s="2734" t="s">
        <v>157</v>
      </c>
      <c r="U271" s="2572"/>
      <c r="V271" s="2572"/>
      <c r="W271" s="2572"/>
      <c r="X271" s="2572"/>
      <c r="Y271" s="2572"/>
      <c r="Z271" s="2572"/>
      <c r="AA271" s="2732"/>
      <c r="AB271" s="2734" t="s">
        <v>157</v>
      </c>
      <c r="AC271" s="2572"/>
      <c r="AD271" s="2572"/>
      <c r="AE271" s="2572"/>
      <c r="AF271" s="2572"/>
      <c r="AG271" s="2572"/>
      <c r="AH271" s="2572"/>
      <c r="AI271" s="2732"/>
      <c r="AJ271" s="2734" t="s">
        <v>157</v>
      </c>
      <c r="AK271" s="2572"/>
      <c r="AL271" s="2572"/>
      <c r="AM271" s="2572"/>
      <c r="AN271" s="2572"/>
      <c r="AO271" s="2572"/>
      <c r="AP271" s="2572"/>
      <c r="AQ271" s="2732"/>
      <c r="AR271" s="2734"/>
      <c r="AS271" s="2572"/>
      <c r="AT271" s="2572"/>
      <c r="AU271" s="2572"/>
      <c r="AV271" s="2572"/>
      <c r="AW271" s="2572"/>
      <c r="AX271" s="2572"/>
      <c r="AY271" s="2732"/>
      <c r="AZ271" s="3005" t="s">
        <v>102</v>
      </c>
      <c r="BA271" s="3006"/>
      <c r="BB271" s="3006"/>
      <c r="BC271" s="3006"/>
      <c r="BD271" s="3006"/>
      <c r="BE271" s="3006"/>
      <c r="BF271" s="3006"/>
      <c r="BG271" s="3007"/>
      <c r="BH271" s="3005" t="s">
        <v>1321</v>
      </c>
      <c r="BI271" s="3006"/>
      <c r="BJ271" s="3006"/>
      <c r="BK271" s="3006"/>
      <c r="BL271" s="3006"/>
      <c r="BM271" s="3006"/>
      <c r="BN271" s="3006"/>
      <c r="BO271" s="3007"/>
      <c r="BP271" s="3005" t="s">
        <v>1110</v>
      </c>
      <c r="BQ271" s="3006"/>
      <c r="BR271" s="3006"/>
      <c r="BS271" s="3006"/>
      <c r="BT271" s="3006"/>
      <c r="BU271" s="3006"/>
      <c r="BV271" s="3006"/>
      <c r="BW271" s="3007"/>
      <c r="BX271" s="3005" t="s">
        <v>1320</v>
      </c>
      <c r="BY271" s="3006"/>
      <c r="BZ271" s="3006"/>
      <c r="CA271" s="3006"/>
      <c r="CB271" s="3006"/>
      <c r="CC271" s="3006"/>
      <c r="CD271" s="3006"/>
      <c r="CE271" s="3007"/>
      <c r="CF271" s="3005" t="s">
        <v>1319</v>
      </c>
      <c r="CG271" s="3006"/>
      <c r="CH271" s="3006"/>
      <c r="CI271" s="3006"/>
      <c r="CJ271" s="3006"/>
      <c r="CK271" s="3006"/>
      <c r="CL271" s="3006"/>
      <c r="CM271" s="3007"/>
      <c r="CN271" s="3005" t="s">
        <v>77</v>
      </c>
      <c r="CO271" s="3006"/>
      <c r="CP271" s="3006"/>
      <c r="CQ271" s="3006"/>
      <c r="CR271" s="3006"/>
      <c r="CS271" s="3006"/>
      <c r="CT271" s="3006"/>
      <c r="CU271" s="3007"/>
      <c r="CV271" s="3009"/>
      <c r="CW271" s="2496"/>
      <c r="CX271" s="2496"/>
      <c r="CY271" s="2496"/>
      <c r="CZ271" s="2496"/>
      <c r="DA271" s="2497"/>
    </row>
    <row r="272" spans="4:106" s="428" customFormat="1" ht="15" customHeight="1">
      <c r="D272" s="2984"/>
      <c r="E272" s="1594"/>
      <c r="F272" s="1594"/>
      <c r="G272" s="1594"/>
      <c r="H272" s="1594"/>
      <c r="I272" s="1594"/>
      <c r="J272" s="1594"/>
      <c r="K272" s="2985"/>
      <c r="L272" s="362"/>
      <c r="M272" s="1594"/>
      <c r="N272" s="1594"/>
      <c r="O272" s="1594"/>
      <c r="P272" s="1594"/>
      <c r="Q272" s="1594"/>
      <c r="R272" s="1594"/>
      <c r="S272" s="749"/>
      <c r="T272" s="362"/>
      <c r="U272" s="2986"/>
      <c r="V272" s="2986"/>
      <c r="W272" s="2986"/>
      <c r="X272" s="2986"/>
      <c r="Y272" s="2986"/>
      <c r="Z272" s="2986"/>
      <c r="AA272" s="749"/>
      <c r="AB272" s="915"/>
      <c r="AC272" s="2986"/>
      <c r="AD272" s="2986"/>
      <c r="AE272" s="2986"/>
      <c r="AF272" s="2986"/>
      <c r="AG272" s="2986"/>
      <c r="AH272" s="2986"/>
      <c r="AI272" s="750"/>
      <c r="AJ272" s="362"/>
      <c r="AK272" s="1597"/>
      <c r="AL272" s="1597"/>
      <c r="AM272" s="1597"/>
      <c r="AN272" s="1597"/>
      <c r="AO272" s="1597"/>
      <c r="AP272" s="1597"/>
      <c r="AQ272" s="751"/>
      <c r="AR272" s="2987"/>
      <c r="AS272" s="1597"/>
      <c r="AT272" s="1597"/>
      <c r="AU272" s="1597"/>
      <c r="AV272" s="1597"/>
      <c r="AW272" s="1597"/>
      <c r="AX272" s="1597"/>
      <c r="AY272" s="2988"/>
      <c r="AZ272" s="2989"/>
      <c r="BA272" s="1594"/>
      <c r="BB272" s="1594"/>
      <c r="BC272" s="1594"/>
      <c r="BD272" s="1594"/>
      <c r="BE272" s="1594"/>
      <c r="BF272" s="1594"/>
      <c r="BG272" s="2985"/>
      <c r="BH272" s="2989"/>
      <c r="BI272" s="1594"/>
      <c r="BJ272" s="1594"/>
      <c r="BK272" s="1594"/>
      <c r="BL272" s="1594"/>
      <c r="BM272" s="1594"/>
      <c r="BN272" s="1594"/>
      <c r="BO272" s="2985"/>
      <c r="BP272" s="2989"/>
      <c r="BQ272" s="1594"/>
      <c r="BR272" s="1594"/>
      <c r="BS272" s="1594"/>
      <c r="BT272" s="1594"/>
      <c r="BU272" s="1594"/>
      <c r="BV272" s="1594"/>
      <c r="BW272" s="2985"/>
      <c r="BX272" s="915"/>
      <c r="BY272" s="1594"/>
      <c r="BZ272" s="1594"/>
      <c r="CA272" s="1594"/>
      <c r="CB272" s="1594"/>
      <c r="CC272" s="1594"/>
      <c r="CD272" s="1594"/>
      <c r="CE272" s="752"/>
      <c r="CF272" s="2990"/>
      <c r="CG272" s="2986"/>
      <c r="CH272" s="2986"/>
      <c r="CI272" s="2986"/>
      <c r="CJ272" s="2986"/>
      <c r="CK272" s="2986"/>
      <c r="CL272" s="2986"/>
      <c r="CM272" s="2991"/>
      <c r="CN272" s="753"/>
      <c r="CO272" s="1594"/>
      <c r="CP272" s="1594"/>
      <c r="CQ272" s="1594"/>
      <c r="CR272" s="1594"/>
      <c r="CS272" s="1594"/>
      <c r="CT272" s="1594"/>
      <c r="CU272" s="914"/>
      <c r="CV272" s="2989"/>
      <c r="CW272" s="1594"/>
      <c r="CX272" s="1594"/>
      <c r="CY272" s="1594"/>
      <c r="CZ272" s="1594"/>
      <c r="DA272" s="2993"/>
    </row>
    <row r="273" spans="2:107" ht="21" customHeight="1"/>
    <row r="274" spans="2:107" s="404" customFormat="1" ht="21" customHeight="1">
      <c r="B274" s="404" t="s">
        <v>1135</v>
      </c>
      <c r="G274" s="399" t="s">
        <v>1318</v>
      </c>
    </row>
    <row r="275" spans="2:107" s="404" customFormat="1" ht="21" customHeight="1">
      <c r="D275" s="399" t="s">
        <v>104</v>
      </c>
      <c r="G275" s="404" t="s">
        <v>1174</v>
      </c>
    </row>
    <row r="276" spans="2:107" ht="21" customHeight="1">
      <c r="E276" s="399" t="s">
        <v>1165</v>
      </c>
      <c r="F276" s="754"/>
    </row>
    <row r="277" spans="2:107" s="404" customFormat="1" ht="21" customHeight="1">
      <c r="E277" s="318"/>
      <c r="F277" s="720"/>
      <c r="DB277" s="414" t="s">
        <v>1317</v>
      </c>
    </row>
    <row r="278" spans="2:107" s="426" customFormat="1" ht="15" customHeight="1">
      <c r="E278" s="2537" t="s">
        <v>1461</v>
      </c>
      <c r="F278" s="2538"/>
      <c r="G278" s="2538"/>
      <c r="H278" s="2538"/>
      <c r="I278" s="2538"/>
      <c r="J278" s="2538"/>
      <c r="K278" s="2538"/>
      <c r="L278" s="2538"/>
      <c r="M278" s="2538"/>
      <c r="N278" s="2538"/>
      <c r="O278" s="2538"/>
      <c r="P278" s="2538"/>
      <c r="Q278" s="2538"/>
      <c r="R278" s="2538"/>
      <c r="S278" s="2538"/>
      <c r="T278" s="2539"/>
      <c r="U278" s="2546"/>
      <c r="V278" s="2547"/>
      <c r="W278" s="2700" t="s">
        <v>1006</v>
      </c>
      <c r="X278" s="2700"/>
      <c r="Y278" s="2700"/>
      <c r="Z278" s="2700"/>
      <c r="AA278" s="2547"/>
      <c r="AB278" s="2547" t="s">
        <v>540</v>
      </c>
      <c r="AC278" s="2547"/>
      <c r="AD278" s="2547"/>
      <c r="AE278" s="2700" t="s">
        <v>912</v>
      </c>
      <c r="AF278" s="2700"/>
      <c r="AG278" s="2700"/>
      <c r="AH278" s="2700"/>
      <c r="AI278" s="2547"/>
      <c r="AJ278" s="2555"/>
      <c r="AK278" s="2546"/>
      <c r="AL278" s="2547"/>
      <c r="AM278" s="2547"/>
      <c r="AN278" s="2558" t="s">
        <v>910</v>
      </c>
      <c r="AO278" s="2558"/>
      <c r="AP278" s="2558"/>
      <c r="AQ278" s="2558"/>
      <c r="AR278" s="2558"/>
      <c r="AS278" s="2558"/>
      <c r="AT278" s="2558"/>
      <c r="AU278" s="2558"/>
      <c r="AV278" s="2558"/>
      <c r="AW278" s="2558"/>
      <c r="AX278" s="2547"/>
      <c r="AY278" s="2547"/>
      <c r="AZ278" s="2555"/>
      <c r="BA278" s="2546"/>
      <c r="BB278" s="2547"/>
      <c r="BC278" s="2558" t="s">
        <v>1316</v>
      </c>
      <c r="BD278" s="2558"/>
      <c r="BE278" s="2558"/>
      <c r="BF278" s="2558"/>
      <c r="BG278" s="2558"/>
      <c r="BH278" s="2558"/>
      <c r="BI278" s="2558"/>
      <c r="BJ278" s="2558"/>
      <c r="BK278" s="2558"/>
      <c r="BL278" s="2558"/>
      <c r="BM278" s="2558"/>
      <c r="BN278" s="2558"/>
      <c r="BO278" s="2547"/>
      <c r="BP278" s="2555"/>
      <c r="BQ278" s="2546"/>
      <c r="BR278" s="2547"/>
      <c r="BS278" s="2547"/>
      <c r="BT278" s="2547"/>
      <c r="BU278" s="2547"/>
      <c r="BV278" s="2547"/>
      <c r="BW278" s="2547"/>
      <c r="BX278" s="2547"/>
      <c r="BY278" s="2547"/>
      <c r="BZ278" s="2558" t="s">
        <v>516</v>
      </c>
      <c r="CA278" s="2558"/>
      <c r="CB278" s="2558"/>
      <c r="CC278" s="2558"/>
      <c r="CD278" s="2558"/>
      <c r="CE278" s="2558"/>
      <c r="CF278" s="2558"/>
      <c r="CG278" s="2558"/>
      <c r="CH278" s="2558"/>
      <c r="CI278" s="2558"/>
      <c r="CJ278" s="2558"/>
      <c r="CK278" s="2558"/>
      <c r="CL278" s="2558"/>
      <c r="CM278" s="2558"/>
      <c r="CN278" s="2558"/>
      <c r="CO278" s="2558"/>
      <c r="CP278" s="2558"/>
      <c r="CQ278" s="2558"/>
      <c r="CR278" s="2558"/>
      <c r="CS278" s="2558"/>
      <c r="CT278" s="2547"/>
      <c r="CU278" s="2547"/>
      <c r="CV278" s="2547"/>
      <c r="CW278" s="2547"/>
      <c r="CX278" s="2547"/>
      <c r="CY278" s="2547"/>
      <c r="CZ278" s="2547"/>
      <c r="DA278" s="2547"/>
      <c r="DB278" s="2548"/>
      <c r="DC278" s="872"/>
    </row>
    <row r="279" spans="2:107" ht="15" customHeight="1">
      <c r="E279" s="2543"/>
      <c r="F279" s="2544"/>
      <c r="G279" s="2544"/>
      <c r="H279" s="2544"/>
      <c r="I279" s="2544"/>
      <c r="J279" s="2544"/>
      <c r="K279" s="2544"/>
      <c r="L279" s="2544"/>
      <c r="M279" s="2544"/>
      <c r="N279" s="2544"/>
      <c r="O279" s="2544"/>
      <c r="P279" s="2544"/>
      <c r="Q279" s="2544"/>
      <c r="R279" s="2544"/>
      <c r="S279" s="2544"/>
      <c r="T279" s="2545"/>
      <c r="U279" s="2549"/>
      <c r="V279" s="2550"/>
      <c r="W279" s="2994" t="s">
        <v>1793</v>
      </c>
      <c r="X279" s="2994"/>
      <c r="Y279" s="2994"/>
      <c r="Z279" s="2994"/>
      <c r="AA279" s="2550"/>
      <c r="AB279" s="2550"/>
      <c r="AC279" s="2550"/>
      <c r="AD279" s="2550"/>
      <c r="AE279" s="2994" t="s">
        <v>413</v>
      </c>
      <c r="AF279" s="2994"/>
      <c r="AG279" s="2994"/>
      <c r="AH279" s="2994"/>
      <c r="AI279" s="2550"/>
      <c r="AJ279" s="2556"/>
      <c r="AK279" s="2549"/>
      <c r="AL279" s="2550"/>
      <c r="AM279" s="2550"/>
      <c r="AN279" s="2559"/>
      <c r="AO279" s="2559"/>
      <c r="AP279" s="2559"/>
      <c r="AQ279" s="2559"/>
      <c r="AR279" s="2559"/>
      <c r="AS279" s="2559"/>
      <c r="AT279" s="2559"/>
      <c r="AU279" s="2559"/>
      <c r="AV279" s="2559"/>
      <c r="AW279" s="2559"/>
      <c r="AX279" s="2550"/>
      <c r="AY279" s="2550"/>
      <c r="AZ279" s="2556"/>
      <c r="BA279" s="2549"/>
      <c r="BB279" s="2550"/>
      <c r="BC279" s="2559"/>
      <c r="BD279" s="2559"/>
      <c r="BE279" s="2559"/>
      <c r="BF279" s="2559"/>
      <c r="BG279" s="2559"/>
      <c r="BH279" s="2559"/>
      <c r="BI279" s="2559"/>
      <c r="BJ279" s="2559"/>
      <c r="BK279" s="2559"/>
      <c r="BL279" s="2559"/>
      <c r="BM279" s="2559"/>
      <c r="BN279" s="2559"/>
      <c r="BO279" s="2550"/>
      <c r="BP279" s="2556"/>
      <c r="BQ279" s="2549"/>
      <c r="BR279" s="2550"/>
      <c r="BS279" s="2550"/>
      <c r="BT279" s="2550"/>
      <c r="BU279" s="2550"/>
      <c r="BV279" s="2550"/>
      <c r="BW279" s="2550"/>
      <c r="BX279" s="2550"/>
      <c r="BY279" s="2550"/>
      <c r="BZ279" s="2559"/>
      <c r="CA279" s="2559"/>
      <c r="CB279" s="2559"/>
      <c r="CC279" s="2559"/>
      <c r="CD279" s="2559"/>
      <c r="CE279" s="2559"/>
      <c r="CF279" s="2559"/>
      <c r="CG279" s="2559"/>
      <c r="CH279" s="2559"/>
      <c r="CI279" s="2559"/>
      <c r="CJ279" s="2559"/>
      <c r="CK279" s="2559"/>
      <c r="CL279" s="2559"/>
      <c r="CM279" s="2559"/>
      <c r="CN279" s="2559"/>
      <c r="CO279" s="2559"/>
      <c r="CP279" s="2559"/>
      <c r="CQ279" s="2559"/>
      <c r="CR279" s="2559"/>
      <c r="CS279" s="2559"/>
      <c r="CT279" s="2550"/>
      <c r="CU279" s="2550"/>
      <c r="CV279" s="2550"/>
      <c r="CW279" s="2550"/>
      <c r="CX279" s="2550"/>
      <c r="CY279" s="2550"/>
      <c r="CZ279" s="2550"/>
      <c r="DA279" s="2550"/>
      <c r="DB279" s="2551"/>
    </row>
    <row r="280" spans="2:107" s="428" customFormat="1" ht="15" customHeight="1">
      <c r="E280" s="398"/>
      <c r="F280" s="2691" t="s">
        <v>942</v>
      </c>
      <c r="G280" s="2691"/>
      <c r="H280" s="2691"/>
      <c r="I280" s="2691"/>
      <c r="J280" s="2691"/>
      <c r="K280" s="2691"/>
      <c r="L280" s="2691"/>
      <c r="M280" s="2691"/>
      <c r="N280" s="2691"/>
      <c r="O280" s="2691"/>
      <c r="P280" s="2691"/>
      <c r="Q280" s="2691"/>
      <c r="R280" s="2691"/>
      <c r="S280" s="2691"/>
      <c r="T280" s="417"/>
      <c r="U280" s="416"/>
      <c r="V280" s="417"/>
      <c r="W280" s="2547">
        <v>3</v>
      </c>
      <c r="X280" s="2547"/>
      <c r="Y280" s="2547"/>
      <c r="Z280" s="2547"/>
      <c r="AA280" s="417"/>
      <c r="AB280" s="2945" t="s">
        <v>540</v>
      </c>
      <c r="AC280" s="2945"/>
      <c r="AD280" s="1751">
        <v>800</v>
      </c>
      <c r="AE280" s="1751"/>
      <c r="AF280" s="1751"/>
      <c r="AG280" s="1751"/>
      <c r="AH280" s="1751"/>
      <c r="AI280" s="1751"/>
      <c r="AJ280" s="967"/>
      <c r="AK280" s="902"/>
      <c r="AL280" s="1748" t="s">
        <v>1774</v>
      </c>
      <c r="AM280" s="1748"/>
      <c r="AN280" s="1748"/>
      <c r="AO280" s="1748"/>
      <c r="AP280" s="1748"/>
      <c r="AQ280" s="1748"/>
      <c r="AR280" s="1748"/>
      <c r="AS280" s="1748"/>
      <c r="AT280" s="1748"/>
      <c r="AU280" s="1748"/>
      <c r="AV280" s="1748"/>
      <c r="AW280" s="1748"/>
      <c r="AX280" s="1748"/>
      <c r="AY280" s="1748"/>
      <c r="AZ280" s="821"/>
      <c r="BA280" s="902"/>
      <c r="BB280" s="821"/>
      <c r="BC280" s="901"/>
      <c r="BD280" s="901"/>
      <c r="BE280" s="2945" t="s">
        <v>1773</v>
      </c>
      <c r="BF280" s="2945"/>
      <c r="BG280" s="2945"/>
      <c r="BH280" s="2945"/>
      <c r="BI280" s="2945"/>
      <c r="BJ280" s="2945"/>
      <c r="BK280" s="2945"/>
      <c r="BL280" s="2945"/>
      <c r="BM280" s="901"/>
      <c r="BN280" s="901"/>
      <c r="BO280" s="821"/>
      <c r="BP280" s="904"/>
      <c r="BQ280" s="821"/>
      <c r="BR280" s="821"/>
      <c r="BS280" s="821"/>
      <c r="BT280" s="821"/>
      <c r="BU280" s="821"/>
      <c r="BV280" s="821"/>
      <c r="BW280" s="821"/>
      <c r="BX280" s="821"/>
      <c r="BY280" s="821"/>
      <c r="BZ280" s="901"/>
      <c r="CA280" s="901"/>
      <c r="CB280" s="901"/>
      <c r="CC280" s="901"/>
      <c r="CD280" s="901"/>
      <c r="CE280" s="901"/>
      <c r="CF280" s="901"/>
      <c r="CG280" s="901"/>
      <c r="CH280" s="901"/>
      <c r="CI280" s="901"/>
      <c r="CJ280" s="901"/>
      <c r="CK280" s="901"/>
      <c r="CL280" s="901"/>
      <c r="CM280" s="901"/>
      <c r="CN280" s="901"/>
      <c r="CO280" s="901"/>
      <c r="CP280" s="901"/>
      <c r="CQ280" s="901"/>
      <c r="CR280" s="901"/>
      <c r="CS280" s="901"/>
      <c r="CT280" s="821"/>
      <c r="CU280" s="821"/>
      <c r="CV280" s="821"/>
      <c r="CW280" s="821"/>
      <c r="CX280" s="821"/>
      <c r="CY280" s="821"/>
      <c r="CZ280" s="821"/>
      <c r="DA280" s="821"/>
      <c r="DB280" s="822"/>
    </row>
    <row r="281" spans="2:107" ht="15" customHeight="1">
      <c r="E281" s="279"/>
      <c r="F281" s="2995"/>
      <c r="G281" s="2995"/>
      <c r="H281" s="2995"/>
      <c r="I281" s="2995"/>
      <c r="J281" s="2995"/>
      <c r="K281" s="2995"/>
      <c r="L281" s="2995"/>
      <c r="M281" s="2995"/>
      <c r="N281" s="2995"/>
      <c r="O281" s="2995"/>
      <c r="P281" s="2995"/>
      <c r="Q281" s="2995"/>
      <c r="R281" s="2995"/>
      <c r="S281" s="2995"/>
      <c r="T281" s="907"/>
      <c r="U281" s="928"/>
      <c r="V281" s="907"/>
      <c r="W281" s="2996"/>
      <c r="X281" s="2996"/>
      <c r="Y281" s="2996"/>
      <c r="Z281" s="2996"/>
      <c r="AA281" s="907"/>
      <c r="AB281" s="2951"/>
      <c r="AC281" s="2951"/>
      <c r="AD281" s="1757"/>
      <c r="AE281" s="1757"/>
      <c r="AF281" s="1757"/>
      <c r="AG281" s="1757"/>
      <c r="AH281" s="1757"/>
      <c r="AI281" s="1757"/>
      <c r="AJ281" s="965"/>
      <c r="AK281" s="906"/>
      <c r="AL281" s="2997"/>
      <c r="AM281" s="2997"/>
      <c r="AN281" s="2997"/>
      <c r="AO281" s="2997"/>
      <c r="AP281" s="2997"/>
      <c r="AQ281" s="2997"/>
      <c r="AR281" s="2997"/>
      <c r="AS281" s="2997"/>
      <c r="AT281" s="2997"/>
      <c r="AU281" s="2997"/>
      <c r="AV281" s="2997"/>
      <c r="AW281" s="2997"/>
      <c r="AX281" s="2997"/>
      <c r="AY281" s="2997"/>
      <c r="AZ281" s="824"/>
      <c r="BA281" s="906"/>
      <c r="BB281" s="824"/>
      <c r="BC281" s="905"/>
      <c r="BD281" s="905"/>
      <c r="BE281" s="2951"/>
      <c r="BF281" s="2951"/>
      <c r="BG281" s="2951"/>
      <c r="BH281" s="2951"/>
      <c r="BI281" s="2951"/>
      <c r="BJ281" s="2951"/>
      <c r="BK281" s="2951"/>
      <c r="BL281" s="2951"/>
      <c r="BM281" s="280"/>
      <c r="BN281" s="280"/>
      <c r="BO281" s="280"/>
      <c r="BP281" s="281"/>
      <c r="BQ281" s="710"/>
      <c r="BR281" s="2979"/>
      <c r="BS281" s="2979"/>
      <c r="BT281" s="2979"/>
      <c r="BU281" s="2979"/>
      <c r="BV281" s="2979"/>
      <c r="BW281" s="2979"/>
      <c r="BX281" s="2979"/>
      <c r="BY281" s="2979"/>
      <c r="BZ281" s="2979"/>
      <c r="CA281" s="2979"/>
      <c r="CB281" s="2979"/>
      <c r="CC281" s="2979"/>
      <c r="CD281" s="2979"/>
      <c r="CE281" s="2979"/>
      <c r="CF281" s="2979"/>
      <c r="CG281" s="2979"/>
      <c r="CH281" s="2979"/>
      <c r="CI281" s="2979"/>
      <c r="CJ281" s="2979"/>
      <c r="CK281" s="2979"/>
      <c r="CL281" s="2979"/>
      <c r="CM281" s="2979"/>
      <c r="CN281" s="2979"/>
      <c r="CO281" s="2979"/>
      <c r="CP281" s="2979"/>
      <c r="CQ281" s="2979"/>
      <c r="CR281" s="2979"/>
      <c r="CS281" s="2979"/>
      <c r="CT281" s="2979"/>
      <c r="CU281" s="2979"/>
      <c r="CV281" s="2979"/>
      <c r="CW281" s="2979"/>
      <c r="CX281" s="2979"/>
      <c r="CY281" s="2979"/>
      <c r="CZ281" s="2979"/>
      <c r="DA281" s="2979"/>
      <c r="DB281" s="2980"/>
    </row>
    <row r="282" spans="2:107" s="426" customFormat="1" ht="15" customHeight="1">
      <c r="E282" s="717"/>
      <c r="F282" s="2820"/>
      <c r="G282" s="2820"/>
      <c r="H282" s="2820"/>
      <c r="I282" s="2820"/>
      <c r="J282" s="2820"/>
      <c r="K282" s="2820"/>
      <c r="L282" s="2820"/>
      <c r="M282" s="2820"/>
      <c r="N282" s="2820"/>
      <c r="O282" s="2820"/>
      <c r="P282" s="2820"/>
      <c r="Q282" s="2820"/>
      <c r="R282" s="2820"/>
      <c r="S282" s="2820"/>
      <c r="T282" s="910"/>
      <c r="U282" s="926"/>
      <c r="V282" s="910"/>
      <c r="W282" s="2694"/>
      <c r="X282" s="2694"/>
      <c r="Y282" s="2694"/>
      <c r="Z282" s="2694"/>
      <c r="AA282" s="910"/>
      <c r="AB282" s="2694"/>
      <c r="AC282" s="2694"/>
      <c r="AD282" s="2973"/>
      <c r="AE282" s="2973"/>
      <c r="AF282" s="2973"/>
      <c r="AG282" s="2973"/>
      <c r="AH282" s="2973"/>
      <c r="AI282" s="2973"/>
      <c r="AJ282" s="282"/>
      <c r="AK282" s="908"/>
      <c r="AL282" s="2981"/>
      <c r="AM282" s="2981"/>
      <c r="AN282" s="2981"/>
      <c r="AO282" s="2981"/>
      <c r="AP282" s="2981"/>
      <c r="AQ282" s="2981"/>
      <c r="AR282" s="2981"/>
      <c r="AS282" s="2981"/>
      <c r="AT282" s="2981"/>
      <c r="AU282" s="2981"/>
      <c r="AV282" s="2981"/>
      <c r="AW282" s="2981"/>
      <c r="AX282" s="2981"/>
      <c r="AY282" s="2981"/>
      <c r="AZ282" s="817"/>
      <c r="BA282" s="908"/>
      <c r="BB282" s="817"/>
      <c r="BC282" s="874"/>
      <c r="BD282" s="874"/>
      <c r="BE282" s="2694"/>
      <c r="BF282" s="2694"/>
      <c r="BG282" s="2694"/>
      <c r="BH282" s="2694"/>
      <c r="BI282" s="2694"/>
      <c r="BJ282" s="2694"/>
      <c r="BK282" s="2694"/>
      <c r="BL282" s="2694"/>
      <c r="BM282" s="935"/>
      <c r="BN282" s="935"/>
      <c r="BO282" s="935"/>
      <c r="BP282" s="937"/>
      <c r="BQ282" s="913"/>
      <c r="BR282" s="2814"/>
      <c r="BS282" s="2814"/>
      <c r="BT282" s="2814"/>
      <c r="BU282" s="2814"/>
      <c r="BV282" s="2814"/>
      <c r="BW282" s="2814"/>
      <c r="BX282" s="2814"/>
      <c r="BY282" s="2814"/>
      <c r="BZ282" s="2814"/>
      <c r="CA282" s="2814"/>
      <c r="CB282" s="2814"/>
      <c r="CC282" s="2814"/>
      <c r="CD282" s="2814"/>
      <c r="CE282" s="2814"/>
      <c r="CF282" s="2814"/>
      <c r="CG282" s="2814"/>
      <c r="CH282" s="2814"/>
      <c r="CI282" s="2814"/>
      <c r="CJ282" s="2814"/>
      <c r="CK282" s="2814"/>
      <c r="CL282" s="2814"/>
      <c r="CM282" s="2814"/>
      <c r="CN282" s="2814"/>
      <c r="CO282" s="2814"/>
      <c r="CP282" s="2814"/>
      <c r="CQ282" s="2814"/>
      <c r="CR282" s="2814"/>
      <c r="CS282" s="2814"/>
      <c r="CT282" s="2814"/>
      <c r="CU282" s="2814"/>
      <c r="CV282" s="2814"/>
      <c r="CW282" s="2814"/>
      <c r="CX282" s="2814"/>
      <c r="CY282" s="2814"/>
      <c r="CZ282" s="2814"/>
      <c r="DA282" s="2814"/>
      <c r="DB282" s="2815"/>
    </row>
    <row r="283" spans="2:107" s="426" customFormat="1" ht="21" customHeight="1">
      <c r="E283" s="872"/>
    </row>
    <row r="284" spans="2:107" s="404" customFormat="1" ht="21" customHeight="1">
      <c r="E284" s="399" t="s">
        <v>1315</v>
      </c>
    </row>
    <row r="285" spans="2:107" s="872" customFormat="1" ht="21" customHeight="1">
      <c r="E285" s="318" t="s">
        <v>751</v>
      </c>
      <c r="DB285" s="414" t="s">
        <v>1314</v>
      </c>
    </row>
    <row r="286" spans="2:107" s="428" customFormat="1" ht="15" customHeight="1">
      <c r="E286" s="2537" t="s">
        <v>1461</v>
      </c>
      <c r="F286" s="2538"/>
      <c r="G286" s="2538"/>
      <c r="H286" s="2538"/>
      <c r="I286" s="2538"/>
      <c r="J286" s="2538"/>
      <c r="K286" s="2538"/>
      <c r="L286" s="2538"/>
      <c r="M286" s="2538"/>
      <c r="N286" s="2538"/>
      <c r="O286" s="2538"/>
      <c r="P286" s="2538"/>
      <c r="Q286" s="2538"/>
      <c r="R286" s="2538"/>
      <c r="S286" s="2538"/>
      <c r="T286" s="2539"/>
      <c r="U286" s="2546"/>
      <c r="V286" s="2547"/>
      <c r="W286" s="2558" t="s">
        <v>1004</v>
      </c>
      <c r="X286" s="2558"/>
      <c r="Y286" s="2558"/>
      <c r="Z286" s="2558"/>
      <c r="AA286" s="2558"/>
      <c r="AB286" s="2558"/>
      <c r="AC286" s="2558"/>
      <c r="AD286" s="2558"/>
      <c r="AE286" s="2547"/>
      <c r="AF286" s="2547" t="s">
        <v>234</v>
      </c>
      <c r="AG286" s="2547"/>
      <c r="AH286" s="2547"/>
      <c r="AI286" s="2547"/>
      <c r="AJ286" s="2555"/>
      <c r="AK286" s="2546"/>
      <c r="AL286" s="2547"/>
      <c r="AM286" s="2558" t="s">
        <v>912</v>
      </c>
      <c r="AN286" s="2558"/>
      <c r="AO286" s="2558"/>
      <c r="AP286" s="2558"/>
      <c r="AQ286" s="2558"/>
      <c r="AR286" s="2558"/>
      <c r="AS286" s="2558"/>
      <c r="AT286" s="2558"/>
      <c r="AU286" s="2558"/>
      <c r="AV286" s="2547"/>
      <c r="AW286" s="2547" t="s">
        <v>637</v>
      </c>
      <c r="AX286" s="2547"/>
      <c r="AY286" s="2547"/>
      <c r="AZ286" s="417"/>
      <c r="BA286" s="2546"/>
      <c r="BB286" s="2547"/>
      <c r="BC286" s="2558" t="s">
        <v>1313</v>
      </c>
      <c r="BD286" s="2558"/>
      <c r="BE286" s="2558"/>
      <c r="BF286" s="2558"/>
      <c r="BG286" s="2558"/>
      <c r="BH286" s="2558"/>
      <c r="BI286" s="2558"/>
      <c r="BJ286" s="2558"/>
      <c r="BK286" s="2558"/>
      <c r="BL286" s="2558"/>
      <c r="BM286" s="2558"/>
      <c r="BN286" s="2558"/>
      <c r="BO286" s="2547"/>
      <c r="BP286" s="2555"/>
      <c r="BQ286" s="2547"/>
      <c r="BR286" s="2547"/>
      <c r="BS286" s="2547"/>
      <c r="BT286" s="2547"/>
      <c r="BU286" s="2547"/>
      <c r="BV286" s="2547"/>
      <c r="BW286" s="2547"/>
      <c r="BX286" s="2547"/>
      <c r="BY286" s="2547"/>
      <c r="BZ286" s="2558" t="s">
        <v>516</v>
      </c>
      <c r="CA286" s="2558"/>
      <c r="CB286" s="2558"/>
      <c r="CC286" s="2558"/>
      <c r="CD286" s="2558"/>
      <c r="CE286" s="2558"/>
      <c r="CF286" s="2558"/>
      <c r="CG286" s="2558"/>
      <c r="CH286" s="2558"/>
      <c r="CI286" s="2558"/>
      <c r="CJ286" s="2558"/>
      <c r="CK286" s="2558"/>
      <c r="CL286" s="2558"/>
      <c r="CM286" s="2558"/>
      <c r="CN286" s="2558"/>
      <c r="CO286" s="2558"/>
      <c r="CP286" s="2558"/>
      <c r="CQ286" s="2558"/>
      <c r="CR286" s="2558"/>
      <c r="CS286" s="2558"/>
      <c r="CT286" s="2547"/>
      <c r="CU286" s="2547"/>
      <c r="CV286" s="2547"/>
      <c r="CW286" s="2547"/>
      <c r="CX286" s="2547"/>
      <c r="CY286" s="2547"/>
      <c r="CZ286" s="2547"/>
      <c r="DA286" s="2547"/>
      <c r="DB286" s="2548"/>
    </row>
    <row r="287" spans="2:107" s="428" customFormat="1" ht="15" customHeight="1">
      <c r="E287" s="2543"/>
      <c r="F287" s="2544"/>
      <c r="G287" s="2544"/>
      <c r="H287" s="2544"/>
      <c r="I287" s="2544"/>
      <c r="J287" s="2544"/>
      <c r="K287" s="2544"/>
      <c r="L287" s="2544"/>
      <c r="M287" s="2544"/>
      <c r="N287" s="2544"/>
      <c r="O287" s="2544"/>
      <c r="P287" s="2544"/>
      <c r="Q287" s="2544"/>
      <c r="R287" s="2544"/>
      <c r="S287" s="2544"/>
      <c r="T287" s="2545"/>
      <c r="U287" s="2552"/>
      <c r="V287" s="2553"/>
      <c r="W287" s="2560"/>
      <c r="X287" s="2560"/>
      <c r="Y287" s="2560"/>
      <c r="Z287" s="2560"/>
      <c r="AA287" s="2560"/>
      <c r="AB287" s="2560"/>
      <c r="AC287" s="2560"/>
      <c r="AD287" s="2560"/>
      <c r="AE287" s="2553"/>
      <c r="AF287" s="2553"/>
      <c r="AG287" s="2553"/>
      <c r="AH287" s="2553"/>
      <c r="AI287" s="2553"/>
      <c r="AJ287" s="2557"/>
      <c r="AK287" s="2552"/>
      <c r="AL287" s="2553"/>
      <c r="AM287" s="2560"/>
      <c r="AN287" s="2560"/>
      <c r="AO287" s="2560"/>
      <c r="AP287" s="2560"/>
      <c r="AQ287" s="2560"/>
      <c r="AR287" s="2560"/>
      <c r="AS287" s="2560"/>
      <c r="AT287" s="2560"/>
      <c r="AU287" s="2560"/>
      <c r="AV287" s="2553"/>
      <c r="AW287" s="2553"/>
      <c r="AX287" s="2553"/>
      <c r="AY287" s="2553"/>
      <c r="AZ287" s="876"/>
      <c r="BA287" s="2552"/>
      <c r="BB287" s="2553"/>
      <c r="BC287" s="2560"/>
      <c r="BD287" s="2560"/>
      <c r="BE287" s="2560"/>
      <c r="BF287" s="2560"/>
      <c r="BG287" s="2560"/>
      <c r="BH287" s="2560"/>
      <c r="BI287" s="2560"/>
      <c r="BJ287" s="2560"/>
      <c r="BK287" s="2560"/>
      <c r="BL287" s="2560"/>
      <c r="BM287" s="2560"/>
      <c r="BN287" s="2560"/>
      <c r="BO287" s="2553"/>
      <c r="BP287" s="2557"/>
      <c r="BQ287" s="2553"/>
      <c r="BR287" s="2553"/>
      <c r="BS287" s="2553"/>
      <c r="BT287" s="2553"/>
      <c r="BU287" s="2553"/>
      <c r="BV287" s="2553"/>
      <c r="BW287" s="2553"/>
      <c r="BX287" s="2553"/>
      <c r="BY287" s="2553"/>
      <c r="BZ287" s="2560"/>
      <c r="CA287" s="2560"/>
      <c r="CB287" s="2560"/>
      <c r="CC287" s="2560"/>
      <c r="CD287" s="2560"/>
      <c r="CE287" s="2560"/>
      <c r="CF287" s="2560"/>
      <c r="CG287" s="2560"/>
      <c r="CH287" s="2560"/>
      <c r="CI287" s="2560"/>
      <c r="CJ287" s="2560"/>
      <c r="CK287" s="2560"/>
      <c r="CL287" s="2560"/>
      <c r="CM287" s="2560"/>
      <c r="CN287" s="2560"/>
      <c r="CO287" s="2560"/>
      <c r="CP287" s="2560"/>
      <c r="CQ287" s="2560"/>
      <c r="CR287" s="2560"/>
      <c r="CS287" s="2560"/>
      <c r="CT287" s="2553"/>
      <c r="CU287" s="2553"/>
      <c r="CV287" s="2553"/>
      <c r="CW287" s="2553"/>
      <c r="CX287" s="2553"/>
      <c r="CY287" s="2553"/>
      <c r="CZ287" s="2553"/>
      <c r="DA287" s="2553"/>
      <c r="DB287" s="2554"/>
    </row>
    <row r="288" spans="2:107" ht="15" customHeight="1">
      <c r="E288" s="716"/>
      <c r="F288" s="2982"/>
      <c r="G288" s="2982"/>
      <c r="H288" s="2982"/>
      <c r="I288" s="2982"/>
      <c r="J288" s="2982"/>
      <c r="K288" s="2982"/>
      <c r="L288" s="2982"/>
      <c r="M288" s="2982"/>
      <c r="N288" s="2982"/>
      <c r="O288" s="2982"/>
      <c r="P288" s="2982"/>
      <c r="Q288" s="2982"/>
      <c r="R288" s="2982"/>
      <c r="S288" s="2982"/>
      <c r="T288" s="893"/>
      <c r="U288" s="2983"/>
      <c r="V288" s="2723"/>
      <c r="W288" s="2723"/>
      <c r="X288" s="2723"/>
      <c r="Y288" s="2786"/>
      <c r="Z288" s="2786"/>
      <c r="AA288" s="2786"/>
      <c r="AB288" s="2786"/>
      <c r="AC288" s="2786"/>
      <c r="AD288" s="2786"/>
      <c r="AE288" s="2786"/>
      <c r="AF288" s="2786"/>
      <c r="AG288" s="2723"/>
      <c r="AH288" s="2723"/>
      <c r="AI288" s="2723"/>
      <c r="AJ288" s="2724"/>
      <c r="AK288" s="2723"/>
      <c r="AL288" s="2723"/>
      <c r="AM288" s="2723"/>
      <c r="AN288" s="2723"/>
      <c r="AO288" s="2786"/>
      <c r="AP288" s="2786"/>
      <c r="AQ288" s="2786"/>
      <c r="AR288" s="2786"/>
      <c r="AS288" s="2786"/>
      <c r="AT288" s="2786"/>
      <c r="AU288" s="2786"/>
      <c r="AV288" s="2786"/>
      <c r="AW288" s="2723"/>
      <c r="AX288" s="2723"/>
      <c r="AY288" s="2723"/>
      <c r="AZ288" s="2723"/>
      <c r="BA288" s="933"/>
      <c r="BB288" s="2784"/>
      <c r="BC288" s="2784"/>
      <c r="BD288" s="2784"/>
      <c r="BE288" s="2784"/>
      <c r="BF288" s="2784"/>
      <c r="BG288" s="2784"/>
      <c r="BH288" s="2784"/>
      <c r="BI288" s="2784"/>
      <c r="BJ288" s="2784"/>
      <c r="BK288" s="2784"/>
      <c r="BL288" s="2784"/>
      <c r="BM288" s="2784"/>
      <c r="BN288" s="2784"/>
      <c r="BO288" s="2784"/>
      <c r="BP288" s="934"/>
      <c r="BQ288" s="893"/>
      <c r="BR288" s="2784"/>
      <c r="BS288" s="2784"/>
      <c r="BT288" s="2784"/>
      <c r="BU288" s="2784"/>
      <c r="BV288" s="2784"/>
      <c r="BW288" s="2784"/>
      <c r="BX288" s="2784"/>
      <c r="BY288" s="2784"/>
      <c r="BZ288" s="2784"/>
      <c r="CA288" s="2784"/>
      <c r="CB288" s="2784"/>
      <c r="CC288" s="2784"/>
      <c r="CD288" s="2784"/>
      <c r="CE288" s="2784"/>
      <c r="CF288" s="2784"/>
      <c r="CG288" s="2784"/>
      <c r="CH288" s="2784"/>
      <c r="CI288" s="2784"/>
      <c r="CJ288" s="2784"/>
      <c r="CK288" s="2784"/>
      <c r="CL288" s="2784"/>
      <c r="CM288" s="2784"/>
      <c r="CN288" s="2784"/>
      <c r="CO288" s="2784"/>
      <c r="CP288" s="2784"/>
      <c r="CQ288" s="2784"/>
      <c r="CR288" s="2784"/>
      <c r="CS288" s="2784"/>
      <c r="CT288" s="2784"/>
      <c r="CU288" s="2784"/>
      <c r="CV288" s="2784"/>
      <c r="CW288" s="2784"/>
      <c r="CX288" s="2784"/>
      <c r="CY288" s="2784"/>
      <c r="CZ288" s="2784"/>
      <c r="DA288" s="2784"/>
      <c r="DB288" s="2785"/>
    </row>
    <row r="289" spans="1:107" ht="15" customHeight="1">
      <c r="E289" s="697"/>
      <c r="F289" s="2928"/>
      <c r="G289" s="2928"/>
      <c r="H289" s="2928"/>
      <c r="I289" s="2928"/>
      <c r="J289" s="2928"/>
      <c r="K289" s="2928"/>
      <c r="L289" s="2928"/>
      <c r="M289" s="2928"/>
      <c r="N289" s="2928"/>
      <c r="O289" s="2928"/>
      <c r="P289" s="2928"/>
      <c r="Q289" s="2928"/>
      <c r="R289" s="2928"/>
      <c r="S289" s="2928"/>
      <c r="T289" s="913"/>
      <c r="U289" s="2741"/>
      <c r="V289" s="2742"/>
      <c r="W289" s="2742"/>
      <c r="X289" s="2742"/>
      <c r="Y289" s="2978"/>
      <c r="Z289" s="2978"/>
      <c r="AA289" s="2978"/>
      <c r="AB289" s="2978"/>
      <c r="AC289" s="2978"/>
      <c r="AD289" s="2978"/>
      <c r="AE289" s="2978"/>
      <c r="AF289" s="2978"/>
      <c r="AG289" s="2742"/>
      <c r="AH289" s="2742"/>
      <c r="AI289" s="2742"/>
      <c r="AJ289" s="2909"/>
      <c r="AK289" s="2742"/>
      <c r="AL289" s="2742"/>
      <c r="AM289" s="2742"/>
      <c r="AN289" s="2742"/>
      <c r="AO289" s="2978"/>
      <c r="AP289" s="2978"/>
      <c r="AQ289" s="2978"/>
      <c r="AR289" s="2978"/>
      <c r="AS289" s="2978"/>
      <c r="AT289" s="2978"/>
      <c r="AU289" s="2978"/>
      <c r="AV289" s="2978"/>
      <c r="AW289" s="2742"/>
      <c r="AX289" s="2742"/>
      <c r="AY289" s="2742"/>
      <c r="AZ289" s="2742"/>
      <c r="BA289" s="706"/>
      <c r="BB289" s="2814"/>
      <c r="BC289" s="2814"/>
      <c r="BD289" s="2814"/>
      <c r="BE289" s="2814"/>
      <c r="BF289" s="2814"/>
      <c r="BG289" s="2814"/>
      <c r="BH289" s="2814"/>
      <c r="BI289" s="2814"/>
      <c r="BJ289" s="2814"/>
      <c r="BK289" s="2814"/>
      <c r="BL289" s="2814"/>
      <c r="BM289" s="2814"/>
      <c r="BN289" s="2814"/>
      <c r="BO289" s="2814"/>
      <c r="BP289" s="698"/>
      <c r="BQ289" s="913"/>
      <c r="BR289" s="2814"/>
      <c r="BS289" s="2814"/>
      <c r="BT289" s="2814"/>
      <c r="BU289" s="2814"/>
      <c r="BV289" s="2814"/>
      <c r="BW289" s="2814"/>
      <c r="BX289" s="2814"/>
      <c r="BY289" s="2814"/>
      <c r="BZ289" s="2814"/>
      <c r="CA289" s="2814"/>
      <c r="CB289" s="2814"/>
      <c r="CC289" s="2814"/>
      <c r="CD289" s="2814"/>
      <c r="CE289" s="2814"/>
      <c r="CF289" s="2814"/>
      <c r="CG289" s="2814"/>
      <c r="CH289" s="2814"/>
      <c r="CI289" s="2814"/>
      <c r="CJ289" s="2814"/>
      <c r="CK289" s="2814"/>
      <c r="CL289" s="2814"/>
      <c r="CM289" s="2814"/>
      <c r="CN289" s="2814"/>
      <c r="CO289" s="2814"/>
      <c r="CP289" s="2814"/>
      <c r="CQ289" s="2814"/>
      <c r="CR289" s="2814"/>
      <c r="CS289" s="2814"/>
      <c r="CT289" s="2814"/>
      <c r="CU289" s="2814"/>
      <c r="CV289" s="2814"/>
      <c r="CW289" s="2814"/>
      <c r="CX289" s="2814"/>
      <c r="CY289" s="2814"/>
      <c r="CZ289" s="2814"/>
      <c r="DA289" s="2814"/>
      <c r="DB289" s="2815"/>
    </row>
    <row r="290" spans="1:107" ht="21" customHeight="1">
      <c r="E290" s="415"/>
      <c r="F290" s="887"/>
      <c r="G290" s="887"/>
      <c r="H290" s="887"/>
      <c r="I290" s="887"/>
      <c r="J290" s="887"/>
      <c r="K290" s="887"/>
      <c r="L290" s="887"/>
      <c r="M290" s="887"/>
      <c r="N290" s="887"/>
      <c r="O290" s="887"/>
      <c r="P290" s="887"/>
      <c r="Q290" s="887"/>
      <c r="R290" s="887"/>
      <c r="S290" s="887"/>
      <c r="T290" s="415"/>
      <c r="U290" s="866"/>
      <c r="V290" s="866"/>
      <c r="W290" s="866"/>
      <c r="X290" s="866"/>
      <c r="Y290" s="415"/>
      <c r="Z290" s="415"/>
      <c r="AA290" s="415"/>
      <c r="AB290" s="415"/>
      <c r="AC290" s="415"/>
      <c r="AD290" s="415"/>
      <c r="AE290" s="415"/>
      <c r="AF290" s="415"/>
      <c r="AG290" s="866"/>
      <c r="AH290" s="866"/>
      <c r="AI290" s="866"/>
      <c r="AJ290" s="866"/>
      <c r="AK290" s="866"/>
      <c r="AL290" s="866"/>
      <c r="AM290" s="866"/>
      <c r="AN290" s="866"/>
      <c r="AO290" s="415"/>
      <c r="AP290" s="415"/>
      <c r="AQ290" s="415"/>
      <c r="AR290" s="415"/>
      <c r="AS290" s="415"/>
      <c r="AT290" s="415"/>
      <c r="AU290" s="415"/>
      <c r="AV290" s="415"/>
      <c r="AW290" s="866"/>
      <c r="AX290" s="866"/>
      <c r="AY290" s="866"/>
      <c r="AZ290" s="866"/>
      <c r="BA290" s="415"/>
      <c r="BB290" s="896"/>
      <c r="BC290" s="896"/>
      <c r="BD290" s="896"/>
      <c r="BE290" s="896"/>
      <c r="BF290" s="896"/>
      <c r="BG290" s="896"/>
      <c r="BH290" s="896"/>
      <c r="BI290" s="896"/>
      <c r="BJ290" s="896"/>
      <c r="BK290" s="896"/>
      <c r="BL290" s="896"/>
      <c r="BM290" s="896"/>
      <c r="BN290" s="896"/>
      <c r="BO290" s="896"/>
      <c r="BP290" s="415"/>
      <c r="BQ290" s="415"/>
      <c r="BR290" s="896"/>
      <c r="BS290" s="896"/>
      <c r="BT290" s="896"/>
      <c r="BU290" s="896"/>
      <c r="BV290" s="896"/>
      <c r="BW290" s="896"/>
      <c r="BX290" s="896"/>
      <c r="BY290" s="896"/>
      <c r="BZ290" s="896"/>
      <c r="CA290" s="896"/>
      <c r="CB290" s="896"/>
      <c r="CC290" s="896"/>
      <c r="CD290" s="896"/>
      <c r="CE290" s="896"/>
      <c r="CF290" s="896"/>
      <c r="CG290" s="896"/>
      <c r="CH290" s="896"/>
      <c r="CI290" s="896"/>
      <c r="CJ290" s="896"/>
      <c r="CK290" s="896"/>
      <c r="CL290" s="896"/>
      <c r="CM290" s="896"/>
      <c r="CN290" s="896"/>
      <c r="CO290" s="896"/>
      <c r="CP290" s="896"/>
      <c r="CQ290" s="896"/>
      <c r="CR290" s="896"/>
      <c r="CS290" s="896"/>
      <c r="CT290" s="896"/>
      <c r="CU290" s="896"/>
      <c r="CV290" s="896"/>
      <c r="CW290" s="896"/>
      <c r="CX290" s="896"/>
      <c r="CY290" s="896"/>
      <c r="CZ290" s="896"/>
      <c r="DA290" s="896"/>
      <c r="DB290" s="896"/>
    </row>
    <row r="291" spans="1:107" s="404" customFormat="1" ht="21" customHeight="1">
      <c r="D291" s="399" t="s">
        <v>43</v>
      </c>
      <c r="G291" s="404" t="s">
        <v>1071</v>
      </c>
    </row>
    <row r="292" spans="1:107" s="404" customFormat="1" ht="21" customHeight="1">
      <c r="D292" s="748"/>
      <c r="E292" s="409" t="s">
        <v>1312</v>
      </c>
      <c r="F292" s="409"/>
      <c r="G292" s="409"/>
      <c r="H292" s="409"/>
      <c r="I292" s="409"/>
      <c r="J292" s="409"/>
      <c r="K292" s="409"/>
      <c r="L292" s="409"/>
      <c r="M292" s="409"/>
      <c r="N292" s="409"/>
      <c r="O292" s="409"/>
      <c r="P292" s="409"/>
      <c r="Q292" s="409"/>
      <c r="R292" s="409"/>
      <c r="S292" s="409"/>
      <c r="T292" s="409"/>
      <c r="U292" s="409"/>
      <c r="V292" s="409"/>
      <c r="W292" s="409"/>
      <c r="X292" s="409"/>
      <c r="Y292" s="409"/>
      <c r="Z292" s="409"/>
      <c r="AA292" s="409"/>
      <c r="AB292" s="409"/>
      <c r="AC292" s="409"/>
      <c r="AD292" s="409"/>
      <c r="AE292" s="409"/>
      <c r="AF292" s="409"/>
      <c r="AG292" s="409"/>
      <c r="AH292" s="409"/>
      <c r="AI292" s="409"/>
      <c r="AJ292" s="409"/>
      <c r="AK292" s="409"/>
      <c r="AL292" s="409"/>
      <c r="AM292" s="409"/>
      <c r="AN292" s="409"/>
      <c r="AO292" s="409"/>
      <c r="AP292" s="409"/>
      <c r="AQ292" s="409"/>
      <c r="AR292" s="409"/>
      <c r="AS292" s="409"/>
      <c r="AT292" s="409"/>
      <c r="AU292" s="409"/>
      <c r="AV292" s="409"/>
      <c r="AW292" s="409"/>
      <c r="AX292" s="409"/>
      <c r="AY292" s="409"/>
      <c r="AZ292" s="409"/>
      <c r="BA292" s="409"/>
      <c r="BB292" s="409"/>
      <c r="BC292" s="409"/>
      <c r="BD292" s="409"/>
      <c r="BE292" s="409"/>
      <c r="BF292" s="409"/>
      <c r="BG292" s="409"/>
      <c r="BH292" s="409"/>
      <c r="BI292" s="409"/>
      <c r="BJ292" s="409"/>
      <c r="BK292" s="409"/>
      <c r="BL292" s="409"/>
      <c r="BM292" s="409"/>
      <c r="BN292" s="409"/>
      <c r="BO292" s="409"/>
      <c r="BP292" s="409"/>
      <c r="BQ292" s="409"/>
      <c r="BR292" s="409"/>
      <c r="BS292" s="409"/>
      <c r="BT292" s="409"/>
      <c r="BU292" s="409"/>
      <c r="BV292" s="409"/>
      <c r="BW292" s="409"/>
      <c r="BX292" s="409"/>
      <c r="BY292" s="409"/>
      <c r="BZ292" s="409"/>
      <c r="CA292" s="409"/>
      <c r="CB292" s="409"/>
      <c r="CC292" s="409"/>
      <c r="CD292" s="409"/>
      <c r="CE292" s="409"/>
      <c r="CF292" s="409"/>
      <c r="CG292" s="409"/>
      <c r="CH292" s="409"/>
      <c r="CI292" s="409"/>
      <c r="CJ292" s="409"/>
      <c r="CK292" s="409"/>
      <c r="CL292" s="409"/>
      <c r="CM292" s="409"/>
      <c r="CN292" s="409"/>
      <c r="CO292" s="409"/>
      <c r="CP292" s="409"/>
      <c r="CQ292" s="409"/>
      <c r="CR292" s="409"/>
      <c r="CS292" s="409"/>
      <c r="CT292" s="409"/>
      <c r="CU292" s="409"/>
      <c r="CV292" s="409"/>
      <c r="CW292" s="409"/>
      <c r="CX292" s="409"/>
    </row>
    <row r="293" spans="1:107" s="404" customFormat="1" ht="21" customHeight="1">
      <c r="B293" s="404" t="s">
        <v>1121</v>
      </c>
      <c r="E293" s="318"/>
      <c r="G293" s="399" t="s">
        <v>1310</v>
      </c>
    </row>
    <row r="294" spans="1:107" s="404" customFormat="1" ht="21" customHeight="1">
      <c r="D294" s="404" t="s">
        <v>104</v>
      </c>
      <c r="E294" s="318"/>
      <c r="G294" s="399" t="s">
        <v>1310</v>
      </c>
    </row>
    <row r="295" spans="1:107" s="426" customFormat="1" ht="21" customHeight="1">
      <c r="A295" s="872"/>
      <c r="D295" s="318" t="s">
        <v>751</v>
      </c>
      <c r="F295" s="872"/>
      <c r="G295" s="872"/>
      <c r="H295" s="872"/>
      <c r="I295" s="872"/>
      <c r="J295" s="872"/>
      <c r="K295" s="755"/>
      <c r="DA295" s="414" t="s">
        <v>405</v>
      </c>
    </row>
    <row r="296" spans="1:107" s="428" customFormat="1" ht="15" customHeight="1">
      <c r="A296" s="922"/>
      <c r="D296" s="2537" t="s">
        <v>15</v>
      </c>
      <c r="E296" s="2657"/>
      <c r="F296" s="2657"/>
      <c r="G296" s="2657"/>
      <c r="H296" s="2657"/>
      <c r="I296" s="2657"/>
      <c r="J296" s="2657"/>
      <c r="K296" s="2657"/>
      <c r="L296" s="2657"/>
      <c r="M296" s="2657"/>
      <c r="N296" s="2657"/>
      <c r="O296" s="2657"/>
      <c r="P296" s="2657"/>
      <c r="Q296" s="2658"/>
      <c r="R296" s="2546"/>
      <c r="S296" s="2547"/>
      <c r="T296" s="2558" t="s">
        <v>685</v>
      </c>
      <c r="U296" s="2558"/>
      <c r="V296" s="2558"/>
      <c r="W296" s="2558"/>
      <c r="X296" s="2558"/>
      <c r="Y296" s="2558"/>
      <c r="Z296" s="2558"/>
      <c r="AA296" s="2558"/>
      <c r="AB296" s="2558"/>
      <c r="AC296" s="2558"/>
      <c r="AD296" s="2558"/>
      <c r="AE296" s="2719"/>
      <c r="AF296" s="2721"/>
      <c r="AG296" s="2558"/>
      <c r="AH296" s="2558" t="s">
        <v>874</v>
      </c>
      <c r="AI296" s="2558"/>
      <c r="AJ296" s="2558"/>
      <c r="AK296" s="2558"/>
      <c r="AL296" s="2558"/>
      <c r="AM296" s="2558"/>
      <c r="AN296" s="2558"/>
      <c r="AO296" s="2558"/>
      <c r="AP296" s="2558"/>
      <c r="AQ296" s="2558"/>
      <c r="AR296" s="2558"/>
      <c r="AS296" s="2719"/>
      <c r="AT296" s="2721"/>
      <c r="AU296" s="2558"/>
      <c r="AV296" s="2558" t="s">
        <v>1289</v>
      </c>
      <c r="AW296" s="2558"/>
      <c r="AX296" s="2558"/>
      <c r="AY296" s="2558"/>
      <c r="AZ296" s="2558"/>
      <c r="BA296" s="2558"/>
      <c r="BB296" s="2558"/>
      <c r="BC296" s="2558"/>
      <c r="BD296" s="2558"/>
      <c r="BE296" s="2558"/>
      <c r="BF296" s="2558"/>
      <c r="BG296" s="2719"/>
      <c r="BH296" s="2721"/>
      <c r="BI296" s="2558"/>
      <c r="BJ296" s="2558" t="s">
        <v>259</v>
      </c>
      <c r="BK296" s="2558"/>
      <c r="BL296" s="2558"/>
      <c r="BM296" s="2558"/>
      <c r="BN296" s="2558"/>
      <c r="BO296" s="2558"/>
      <c r="BP296" s="2558"/>
      <c r="BQ296" s="2558"/>
      <c r="BR296" s="2558"/>
      <c r="BS296" s="2558"/>
      <c r="BT296" s="2547"/>
      <c r="BU296" s="2555"/>
      <c r="BV296" s="2546"/>
      <c r="BW296" s="2547"/>
      <c r="BX296" s="2547"/>
      <c r="BY296" s="2547"/>
      <c r="BZ296" s="2547"/>
      <c r="CA296" s="2547"/>
      <c r="CB296" s="2547"/>
      <c r="CC296" s="2558" t="s">
        <v>516</v>
      </c>
      <c r="CD296" s="2558"/>
      <c r="CE296" s="2558"/>
      <c r="CF296" s="2558"/>
      <c r="CG296" s="2558"/>
      <c r="CH296" s="2558"/>
      <c r="CI296" s="2558"/>
      <c r="CJ296" s="2558"/>
      <c r="CK296" s="2558"/>
      <c r="CL296" s="2558"/>
      <c r="CM296" s="2558"/>
      <c r="CN296" s="2558"/>
      <c r="CO296" s="2558"/>
      <c r="CP296" s="2558"/>
      <c r="CQ296" s="2558"/>
      <c r="CR296" s="2558"/>
      <c r="CS296" s="2558"/>
      <c r="CT296" s="2558"/>
      <c r="CU296" s="2547"/>
      <c r="CV296" s="2547"/>
      <c r="CW296" s="2547"/>
      <c r="CX296" s="2547"/>
      <c r="CY296" s="2547"/>
      <c r="CZ296" s="2547"/>
      <c r="DA296" s="2548"/>
    </row>
    <row r="297" spans="1:107" s="428" customFormat="1" ht="15" customHeight="1">
      <c r="A297" s="922"/>
      <c r="D297" s="2659"/>
      <c r="E297" s="2660"/>
      <c r="F297" s="2660"/>
      <c r="G297" s="2660"/>
      <c r="H297" s="2660"/>
      <c r="I297" s="2660"/>
      <c r="J297" s="2660"/>
      <c r="K297" s="2660"/>
      <c r="L297" s="2660"/>
      <c r="M297" s="2660"/>
      <c r="N297" s="2660"/>
      <c r="O297" s="2660"/>
      <c r="P297" s="2660"/>
      <c r="Q297" s="2661"/>
      <c r="R297" s="2552"/>
      <c r="S297" s="2553"/>
      <c r="T297" s="2560"/>
      <c r="U297" s="2560"/>
      <c r="V297" s="2560"/>
      <c r="W297" s="2560"/>
      <c r="X297" s="2560"/>
      <c r="Y297" s="2560"/>
      <c r="Z297" s="2560"/>
      <c r="AA297" s="2560"/>
      <c r="AB297" s="2560"/>
      <c r="AC297" s="2560"/>
      <c r="AD297" s="2560"/>
      <c r="AE297" s="2720"/>
      <c r="AF297" s="2722"/>
      <c r="AG297" s="2560"/>
      <c r="AH297" s="2560"/>
      <c r="AI297" s="2560"/>
      <c r="AJ297" s="2560"/>
      <c r="AK297" s="2560"/>
      <c r="AL297" s="2560"/>
      <c r="AM297" s="2560"/>
      <c r="AN297" s="2560"/>
      <c r="AO297" s="2560"/>
      <c r="AP297" s="2560"/>
      <c r="AQ297" s="2560"/>
      <c r="AR297" s="2560"/>
      <c r="AS297" s="2720"/>
      <c r="AT297" s="2722"/>
      <c r="AU297" s="2560"/>
      <c r="AV297" s="2560"/>
      <c r="AW297" s="2560"/>
      <c r="AX297" s="2560"/>
      <c r="AY297" s="2560"/>
      <c r="AZ297" s="2560"/>
      <c r="BA297" s="2560"/>
      <c r="BB297" s="2560"/>
      <c r="BC297" s="2560"/>
      <c r="BD297" s="2560"/>
      <c r="BE297" s="2560"/>
      <c r="BF297" s="2560"/>
      <c r="BG297" s="2720"/>
      <c r="BH297" s="2722"/>
      <c r="BI297" s="2560"/>
      <c r="BJ297" s="2560"/>
      <c r="BK297" s="2560"/>
      <c r="BL297" s="2560"/>
      <c r="BM297" s="2560"/>
      <c r="BN297" s="2560"/>
      <c r="BO297" s="2560"/>
      <c r="BP297" s="2560"/>
      <c r="BQ297" s="2560"/>
      <c r="BR297" s="2560"/>
      <c r="BS297" s="2560"/>
      <c r="BT297" s="2553"/>
      <c r="BU297" s="2557"/>
      <c r="BV297" s="2552"/>
      <c r="BW297" s="2553"/>
      <c r="BX297" s="2553"/>
      <c r="BY297" s="2553"/>
      <c r="BZ297" s="2553"/>
      <c r="CA297" s="2553"/>
      <c r="CB297" s="2553"/>
      <c r="CC297" s="2560"/>
      <c r="CD297" s="2560"/>
      <c r="CE297" s="2560"/>
      <c r="CF297" s="2560"/>
      <c r="CG297" s="2560"/>
      <c r="CH297" s="2560"/>
      <c r="CI297" s="2560"/>
      <c r="CJ297" s="2560"/>
      <c r="CK297" s="2560"/>
      <c r="CL297" s="2560"/>
      <c r="CM297" s="2560"/>
      <c r="CN297" s="2560"/>
      <c r="CO297" s="2560"/>
      <c r="CP297" s="2560"/>
      <c r="CQ297" s="2560"/>
      <c r="CR297" s="2560"/>
      <c r="CS297" s="2560"/>
      <c r="CT297" s="2560"/>
      <c r="CU297" s="2553"/>
      <c r="CV297" s="2553"/>
      <c r="CW297" s="2553"/>
      <c r="CX297" s="2553"/>
      <c r="CY297" s="2553"/>
      <c r="CZ297" s="2553"/>
      <c r="DA297" s="2554"/>
    </row>
    <row r="298" spans="1:107" s="428" customFormat="1" ht="15" customHeight="1">
      <c r="A298" s="922"/>
      <c r="D298" s="329"/>
      <c r="E298" s="2945"/>
      <c r="F298" s="2945"/>
      <c r="G298" s="2945"/>
      <c r="H298" s="2945"/>
      <c r="I298" s="2945"/>
      <c r="J298" s="2945"/>
      <c r="K298" s="2945"/>
      <c r="L298" s="2945"/>
      <c r="M298" s="2945"/>
      <c r="N298" s="2945"/>
      <c r="O298" s="2945"/>
      <c r="P298" s="2945"/>
      <c r="Q298" s="903"/>
      <c r="R298" s="927"/>
      <c r="S298" s="2949"/>
      <c r="T298" s="2949"/>
      <c r="U298" s="2949"/>
      <c r="V298" s="2949"/>
      <c r="W298" s="2949"/>
      <c r="X298" s="2949"/>
      <c r="Y298" s="2949"/>
      <c r="Z298" s="2949"/>
      <c r="AA298" s="2949"/>
      <c r="AB298" s="2949"/>
      <c r="AC298" s="2949"/>
      <c r="AD298" s="2949"/>
      <c r="AE298" s="402"/>
      <c r="AF298" s="903"/>
      <c r="AG298" s="903"/>
      <c r="AH298" s="903"/>
      <c r="AI298" s="903"/>
      <c r="AJ298" s="903"/>
      <c r="AK298" s="903"/>
      <c r="AL298" s="903"/>
      <c r="AM298" s="903"/>
      <c r="AN298" s="903"/>
      <c r="AO298" s="903"/>
      <c r="AP298" s="903"/>
      <c r="AQ298" s="903"/>
      <c r="AR298" s="903"/>
      <c r="AS298" s="903"/>
      <c r="AT298" s="927"/>
      <c r="AU298" s="903"/>
      <c r="AV298" s="903"/>
      <c r="AW298" s="903"/>
      <c r="AX298" s="903"/>
      <c r="AY298" s="903"/>
      <c r="AZ298" s="903"/>
      <c r="BA298" s="903"/>
      <c r="BB298" s="903"/>
      <c r="BC298" s="903"/>
      <c r="BD298" s="903"/>
      <c r="BE298" s="903"/>
      <c r="BF298" s="903"/>
      <c r="BG298" s="402"/>
      <c r="BH298" s="927"/>
      <c r="BI298" s="903"/>
      <c r="BJ298" s="903"/>
      <c r="BK298" s="903"/>
      <c r="BL298" s="903"/>
      <c r="BM298" s="903"/>
      <c r="BN298" s="2945"/>
      <c r="BO298" s="2945"/>
      <c r="BP298" s="903"/>
      <c r="BQ298" s="903"/>
      <c r="BR298" s="903"/>
      <c r="BS298" s="903"/>
      <c r="BT298" s="903"/>
      <c r="BU298" s="402"/>
      <c r="BV298" s="903"/>
      <c r="BW298" s="2949"/>
      <c r="BX298" s="2949"/>
      <c r="BY298" s="2949"/>
      <c r="BZ298" s="2949"/>
      <c r="CA298" s="2949"/>
      <c r="CB298" s="2949"/>
      <c r="CC298" s="2949"/>
      <c r="CD298" s="2949"/>
      <c r="CE298" s="2949"/>
      <c r="CF298" s="2949"/>
      <c r="CG298" s="2949"/>
      <c r="CH298" s="2949"/>
      <c r="CI298" s="2949"/>
      <c r="CJ298" s="2949"/>
      <c r="CK298" s="2949"/>
      <c r="CL298" s="2949"/>
      <c r="CM298" s="2949"/>
      <c r="CN298" s="2949"/>
      <c r="CO298" s="2949"/>
      <c r="CP298" s="2949"/>
      <c r="CQ298" s="2949"/>
      <c r="CR298" s="2949"/>
      <c r="CS298" s="2949"/>
      <c r="CT298" s="2949"/>
      <c r="CU298" s="2949"/>
      <c r="CV298" s="2949"/>
      <c r="CW298" s="2949"/>
      <c r="CX298" s="2949"/>
      <c r="CY298" s="2949"/>
      <c r="CZ298" s="2949"/>
      <c r="DA298" s="330"/>
    </row>
    <row r="299" spans="1:107" s="428" customFormat="1" ht="15" customHeight="1">
      <c r="A299" s="922"/>
      <c r="D299" s="713"/>
      <c r="E299" s="2695"/>
      <c r="F299" s="2695"/>
      <c r="G299" s="2695"/>
      <c r="H299" s="2695"/>
      <c r="I299" s="2695"/>
      <c r="J299" s="2695"/>
      <c r="K299" s="2695"/>
      <c r="L299" s="2695"/>
      <c r="M299" s="2695"/>
      <c r="N299" s="2695"/>
      <c r="O299" s="2695"/>
      <c r="P299" s="2695"/>
      <c r="Q299" s="876"/>
      <c r="R299" s="923"/>
      <c r="S299" s="2695"/>
      <c r="T299" s="2695"/>
      <c r="U299" s="2695"/>
      <c r="V299" s="2695"/>
      <c r="W299" s="2695"/>
      <c r="X299" s="2695"/>
      <c r="Y299" s="2695"/>
      <c r="Z299" s="2695"/>
      <c r="AA299" s="2695"/>
      <c r="AB299" s="2695"/>
      <c r="AC299" s="2695"/>
      <c r="AD299" s="2695"/>
      <c r="AE299" s="290"/>
      <c r="AF299" s="876"/>
      <c r="AG299" s="876"/>
      <c r="AH299" s="876"/>
      <c r="AI299" s="876"/>
      <c r="AJ299" s="876"/>
      <c r="AK299" s="876"/>
      <c r="AL299" s="876"/>
      <c r="AM299" s="876"/>
      <c r="AN299" s="876"/>
      <c r="AO299" s="876"/>
      <c r="AP299" s="876"/>
      <c r="AQ299" s="876"/>
      <c r="AR299" s="876"/>
      <c r="AS299" s="876"/>
      <c r="AT299" s="923"/>
      <c r="AU299" s="876"/>
      <c r="AV299" s="876"/>
      <c r="AW299" s="876"/>
      <c r="AX299" s="876"/>
      <c r="AY299" s="876"/>
      <c r="AZ299" s="876"/>
      <c r="BA299" s="876"/>
      <c r="BB299" s="876"/>
      <c r="BC299" s="876"/>
      <c r="BD299" s="876"/>
      <c r="BE299" s="876"/>
      <c r="BF299" s="876"/>
      <c r="BG299" s="290"/>
      <c r="BH299" s="923"/>
      <c r="BI299" s="876"/>
      <c r="BJ299" s="876"/>
      <c r="BK299" s="876"/>
      <c r="BL299" s="876"/>
      <c r="BM299" s="876"/>
      <c r="BN299" s="2694"/>
      <c r="BO299" s="2694"/>
      <c r="BP299" s="876"/>
      <c r="BQ299" s="876"/>
      <c r="BR299" s="876"/>
      <c r="BS299" s="876"/>
      <c r="BT299" s="876"/>
      <c r="BU299" s="290"/>
      <c r="BV299" s="876"/>
      <c r="BW299" s="2695"/>
      <c r="BX299" s="2695"/>
      <c r="BY299" s="2695"/>
      <c r="BZ299" s="2695"/>
      <c r="CA299" s="2695"/>
      <c r="CB299" s="2695"/>
      <c r="CC299" s="2695"/>
      <c r="CD299" s="2695"/>
      <c r="CE299" s="2695"/>
      <c r="CF299" s="2695"/>
      <c r="CG299" s="2695"/>
      <c r="CH299" s="2695"/>
      <c r="CI299" s="2695"/>
      <c r="CJ299" s="2695"/>
      <c r="CK299" s="2695"/>
      <c r="CL299" s="2695"/>
      <c r="CM299" s="2695"/>
      <c r="CN299" s="2695"/>
      <c r="CO299" s="2695"/>
      <c r="CP299" s="2695"/>
      <c r="CQ299" s="2695"/>
      <c r="CR299" s="2695"/>
      <c r="CS299" s="2695"/>
      <c r="CT299" s="2695"/>
      <c r="CU299" s="2695"/>
      <c r="CV299" s="2695"/>
      <c r="CW299" s="2695"/>
      <c r="CX299" s="2695"/>
      <c r="CY299" s="2695"/>
      <c r="CZ299" s="2695"/>
      <c r="DA299" s="714"/>
    </row>
    <row r="300" spans="1:107" s="426" customFormat="1" ht="21" customHeight="1">
      <c r="A300" s="872"/>
      <c r="E300" s="872"/>
      <c r="F300" s="872"/>
      <c r="G300" s="872"/>
      <c r="H300" s="872"/>
      <c r="I300" s="872"/>
      <c r="J300" s="872"/>
      <c r="K300" s="755"/>
    </row>
    <row r="301" spans="1:107" s="404" customFormat="1" ht="21" customHeight="1">
      <c r="D301" s="404" t="s">
        <v>43</v>
      </c>
      <c r="E301" s="318"/>
      <c r="G301" s="399" t="s">
        <v>963</v>
      </c>
      <c r="CP301" s="414"/>
      <c r="CQ301" s="414"/>
      <c r="CR301" s="414"/>
      <c r="CS301" s="414"/>
      <c r="CT301" s="414"/>
      <c r="CU301" s="414"/>
      <c r="CV301" s="414"/>
      <c r="CW301" s="414"/>
      <c r="CX301" s="414"/>
      <c r="CY301" s="414"/>
    </row>
    <row r="302" spans="1:107" s="404" customFormat="1" ht="21" customHeight="1">
      <c r="D302" s="318" t="s">
        <v>751</v>
      </c>
      <c r="DA302" s="414" t="s">
        <v>391</v>
      </c>
    </row>
    <row r="303" spans="1:107" s="404" customFormat="1" ht="8.1" customHeight="1">
      <c r="D303" s="2537" t="s">
        <v>1291</v>
      </c>
      <c r="E303" s="2657"/>
      <c r="F303" s="2657"/>
      <c r="G303" s="2657"/>
      <c r="H303" s="2657"/>
      <c r="I303" s="2657"/>
      <c r="J303" s="2657"/>
      <c r="K303" s="2657"/>
      <c r="L303" s="2657"/>
      <c r="M303" s="2658"/>
      <c r="N303" s="2546"/>
      <c r="O303" s="2558" t="s">
        <v>834</v>
      </c>
      <c r="P303" s="2558"/>
      <c r="Q303" s="2558"/>
      <c r="R303" s="2558"/>
      <c r="S303" s="2558"/>
      <c r="T303" s="2558"/>
      <c r="U303" s="2558"/>
      <c r="V303" s="2555"/>
      <c r="W303" s="2546"/>
      <c r="X303" s="2558" t="s">
        <v>777</v>
      </c>
      <c r="Y303" s="2558"/>
      <c r="Z303" s="2558"/>
      <c r="AA303" s="2558"/>
      <c r="AB303" s="2558"/>
      <c r="AC303" s="2558"/>
      <c r="AD303" s="2558"/>
      <c r="AE303" s="2555"/>
      <c r="AF303" s="2546"/>
      <c r="AG303" s="2547"/>
      <c r="AH303" s="2547"/>
      <c r="AI303" s="2547"/>
      <c r="AJ303" s="2547"/>
      <c r="AK303" s="2547" t="s">
        <v>1308</v>
      </c>
      <c r="AL303" s="2547"/>
      <c r="AM303" s="2547"/>
      <c r="AN303" s="2547"/>
      <c r="AO303" s="2547"/>
      <c r="AP303" s="2547"/>
      <c r="AQ303" s="2547"/>
      <c r="AR303" s="2547"/>
      <c r="AS303" s="2547"/>
      <c r="AT303" s="2547"/>
      <c r="AU303" s="2547"/>
      <c r="AV303" s="2547"/>
      <c r="AW303" s="2555"/>
      <c r="AX303" s="2546" t="s">
        <v>359</v>
      </c>
      <c r="AY303" s="2547"/>
      <c r="AZ303" s="2547"/>
      <c r="BA303" s="2547"/>
      <c r="BB303" s="2547"/>
      <c r="BC303" s="2547"/>
      <c r="BD303" s="2547"/>
      <c r="BE303" s="2547"/>
      <c r="BF303" s="2555"/>
      <c r="BG303" s="2546"/>
      <c r="BH303" s="2558" t="s">
        <v>150</v>
      </c>
      <c r="BI303" s="2558"/>
      <c r="BJ303" s="2558"/>
      <c r="BK303" s="2558"/>
      <c r="BL303" s="2558"/>
      <c r="BM303" s="2558"/>
      <c r="BN303" s="2558"/>
      <c r="BO303" s="2555"/>
      <c r="BP303" s="2546"/>
      <c r="BQ303" s="2547"/>
      <c r="BR303" s="2547"/>
      <c r="BS303" s="2547"/>
      <c r="BT303" s="2547" t="s">
        <v>368</v>
      </c>
      <c r="BU303" s="2547"/>
      <c r="BV303" s="2547"/>
      <c r="BW303" s="2558" t="s">
        <v>1468</v>
      </c>
      <c r="BX303" s="2558"/>
      <c r="BY303" s="2558"/>
      <c r="BZ303" s="2558"/>
      <c r="CA303" s="2558"/>
      <c r="CB303" s="2558"/>
      <c r="CC303" s="2558"/>
      <c r="CD303" s="2558"/>
      <c r="CE303" s="2558"/>
      <c r="CF303" s="2558"/>
      <c r="CG303" s="2558"/>
      <c r="CH303" s="2558"/>
      <c r="CI303" s="2558"/>
      <c r="CJ303" s="2547"/>
      <c r="CK303" s="2547"/>
      <c r="CL303" s="2547"/>
      <c r="CM303" s="2555"/>
      <c r="CN303" s="2546"/>
      <c r="CO303" s="2547"/>
      <c r="CP303" s="2558" t="s">
        <v>516</v>
      </c>
      <c r="CQ303" s="2558"/>
      <c r="CR303" s="2558"/>
      <c r="CS303" s="2558"/>
      <c r="CT303" s="2558"/>
      <c r="CU303" s="2558"/>
      <c r="CV303" s="2558"/>
      <c r="CW303" s="2558"/>
      <c r="CX303" s="2558"/>
      <c r="CY303" s="2558"/>
      <c r="CZ303" s="2547"/>
      <c r="DA303" s="2548"/>
      <c r="DC303" s="414"/>
    </row>
    <row r="304" spans="1:107" s="404" customFormat="1" ht="8.1" customHeight="1">
      <c r="D304" s="2671"/>
      <c r="E304" s="2672"/>
      <c r="F304" s="2672"/>
      <c r="G304" s="2672"/>
      <c r="H304" s="2672"/>
      <c r="I304" s="2672"/>
      <c r="J304" s="2672"/>
      <c r="K304" s="2672"/>
      <c r="L304" s="2672"/>
      <c r="M304" s="2673"/>
      <c r="N304" s="2549"/>
      <c r="O304" s="2559"/>
      <c r="P304" s="2559"/>
      <c r="Q304" s="2559"/>
      <c r="R304" s="2559"/>
      <c r="S304" s="2559"/>
      <c r="T304" s="2559"/>
      <c r="U304" s="2559"/>
      <c r="V304" s="2556"/>
      <c r="W304" s="2549"/>
      <c r="X304" s="2559"/>
      <c r="Y304" s="2559"/>
      <c r="Z304" s="2559"/>
      <c r="AA304" s="2559"/>
      <c r="AB304" s="2559"/>
      <c r="AC304" s="2559"/>
      <c r="AD304" s="2559"/>
      <c r="AE304" s="2556"/>
      <c r="AF304" s="2549"/>
      <c r="AG304" s="2550"/>
      <c r="AH304" s="2550"/>
      <c r="AI304" s="2550"/>
      <c r="AJ304" s="2550"/>
      <c r="AK304" s="2550"/>
      <c r="AL304" s="2550"/>
      <c r="AM304" s="2550"/>
      <c r="AN304" s="2550"/>
      <c r="AO304" s="2550"/>
      <c r="AP304" s="2550"/>
      <c r="AQ304" s="2550"/>
      <c r="AR304" s="2550"/>
      <c r="AS304" s="2550"/>
      <c r="AT304" s="2550"/>
      <c r="AU304" s="2550"/>
      <c r="AV304" s="2550"/>
      <c r="AW304" s="2556"/>
      <c r="AX304" s="2549"/>
      <c r="AY304" s="2550"/>
      <c r="AZ304" s="2550"/>
      <c r="BA304" s="2550"/>
      <c r="BB304" s="2550"/>
      <c r="BC304" s="2550"/>
      <c r="BD304" s="2550"/>
      <c r="BE304" s="2550"/>
      <c r="BF304" s="2556"/>
      <c r="BG304" s="2549"/>
      <c r="BH304" s="2559"/>
      <c r="BI304" s="2559"/>
      <c r="BJ304" s="2559"/>
      <c r="BK304" s="2559"/>
      <c r="BL304" s="2559"/>
      <c r="BM304" s="2559"/>
      <c r="BN304" s="2559"/>
      <c r="BO304" s="2556"/>
      <c r="BP304" s="2573"/>
      <c r="BQ304" s="2574"/>
      <c r="BR304" s="2574"/>
      <c r="BS304" s="2574"/>
      <c r="BT304" s="2574"/>
      <c r="BU304" s="2574"/>
      <c r="BV304" s="2574"/>
      <c r="BW304" s="2575"/>
      <c r="BX304" s="2575"/>
      <c r="BY304" s="2575"/>
      <c r="BZ304" s="2575"/>
      <c r="CA304" s="2575"/>
      <c r="CB304" s="2575"/>
      <c r="CC304" s="2575"/>
      <c r="CD304" s="2575"/>
      <c r="CE304" s="2575"/>
      <c r="CF304" s="2575"/>
      <c r="CG304" s="2575"/>
      <c r="CH304" s="2575"/>
      <c r="CI304" s="2575"/>
      <c r="CJ304" s="2574"/>
      <c r="CK304" s="2574"/>
      <c r="CL304" s="2574"/>
      <c r="CM304" s="2576"/>
      <c r="CN304" s="2549"/>
      <c r="CO304" s="2550"/>
      <c r="CP304" s="2559"/>
      <c r="CQ304" s="2559"/>
      <c r="CR304" s="2559"/>
      <c r="CS304" s="2559"/>
      <c r="CT304" s="2559"/>
      <c r="CU304" s="2559"/>
      <c r="CV304" s="2559"/>
      <c r="CW304" s="2559"/>
      <c r="CX304" s="2559"/>
      <c r="CY304" s="2559"/>
      <c r="CZ304" s="2550"/>
      <c r="DA304" s="2551"/>
      <c r="DC304" s="414"/>
    </row>
    <row r="305" spans="2:107" s="404" customFormat="1" ht="8.1" customHeight="1">
      <c r="D305" s="2671"/>
      <c r="E305" s="2672"/>
      <c r="F305" s="2672"/>
      <c r="G305" s="2672"/>
      <c r="H305" s="2672"/>
      <c r="I305" s="2672"/>
      <c r="J305" s="2672"/>
      <c r="K305" s="2672"/>
      <c r="L305" s="2672"/>
      <c r="M305" s="2673"/>
      <c r="N305" s="2549"/>
      <c r="O305" s="2559"/>
      <c r="P305" s="2559"/>
      <c r="Q305" s="2559"/>
      <c r="R305" s="2559"/>
      <c r="S305" s="2559"/>
      <c r="T305" s="2559"/>
      <c r="U305" s="2559"/>
      <c r="V305" s="2556"/>
      <c r="W305" s="2549"/>
      <c r="X305" s="2559"/>
      <c r="Y305" s="2559"/>
      <c r="Z305" s="2559"/>
      <c r="AA305" s="2559"/>
      <c r="AB305" s="2559"/>
      <c r="AC305" s="2559"/>
      <c r="AD305" s="2559"/>
      <c r="AE305" s="2556"/>
      <c r="AF305" s="2573"/>
      <c r="AG305" s="2574"/>
      <c r="AH305" s="2574"/>
      <c r="AI305" s="2574"/>
      <c r="AJ305" s="2574"/>
      <c r="AK305" s="2574"/>
      <c r="AL305" s="2574"/>
      <c r="AM305" s="2574"/>
      <c r="AN305" s="2574"/>
      <c r="AO305" s="2574"/>
      <c r="AP305" s="2574"/>
      <c r="AQ305" s="2574"/>
      <c r="AR305" s="2574"/>
      <c r="AS305" s="2574"/>
      <c r="AT305" s="2574"/>
      <c r="AU305" s="2574"/>
      <c r="AV305" s="2574"/>
      <c r="AW305" s="2576"/>
      <c r="AX305" s="2549"/>
      <c r="AY305" s="2550"/>
      <c r="AZ305" s="2550"/>
      <c r="BA305" s="2550"/>
      <c r="BB305" s="2550"/>
      <c r="BC305" s="2550"/>
      <c r="BD305" s="2550"/>
      <c r="BE305" s="2550"/>
      <c r="BF305" s="2556"/>
      <c r="BG305" s="2549"/>
      <c r="BH305" s="2559" t="s">
        <v>1307</v>
      </c>
      <c r="BI305" s="2559"/>
      <c r="BJ305" s="2559"/>
      <c r="BK305" s="2559"/>
      <c r="BL305" s="2559"/>
      <c r="BM305" s="2559"/>
      <c r="BN305" s="2559"/>
      <c r="BO305" s="2556"/>
      <c r="BP305" s="922"/>
      <c r="BQ305" s="2679" t="s">
        <v>1306</v>
      </c>
      <c r="BR305" s="2679"/>
      <c r="BS305" s="2679"/>
      <c r="BT305" s="2679"/>
      <c r="BU305" s="2679"/>
      <c r="BV305" s="2679"/>
      <c r="BW305" s="922"/>
      <c r="BX305" s="2677" t="s">
        <v>1305</v>
      </c>
      <c r="BY305" s="2678"/>
      <c r="BZ305" s="2678"/>
      <c r="CA305" s="2678"/>
      <c r="CB305" s="2678"/>
      <c r="CC305" s="2678"/>
      <c r="CD305" s="2678"/>
      <c r="CE305" s="2561"/>
      <c r="CF305" s="2677" t="s">
        <v>1304</v>
      </c>
      <c r="CG305" s="2678"/>
      <c r="CH305" s="2678"/>
      <c r="CI305" s="2678"/>
      <c r="CJ305" s="2678"/>
      <c r="CK305" s="2678"/>
      <c r="CL305" s="2678"/>
      <c r="CM305" s="2561"/>
      <c r="CN305" s="2549"/>
      <c r="CO305" s="2550"/>
      <c r="CP305" s="2559"/>
      <c r="CQ305" s="2559"/>
      <c r="CR305" s="2559"/>
      <c r="CS305" s="2559"/>
      <c r="CT305" s="2559"/>
      <c r="CU305" s="2559"/>
      <c r="CV305" s="2559"/>
      <c r="CW305" s="2559"/>
      <c r="CX305" s="2559"/>
      <c r="CY305" s="2559"/>
      <c r="CZ305" s="2550"/>
      <c r="DA305" s="2551"/>
      <c r="DC305" s="414"/>
    </row>
    <row r="306" spans="2:107" s="404" customFormat="1" ht="8.1" customHeight="1">
      <c r="D306" s="2671"/>
      <c r="E306" s="2672"/>
      <c r="F306" s="2672"/>
      <c r="G306" s="2672"/>
      <c r="H306" s="2672"/>
      <c r="I306" s="2672"/>
      <c r="J306" s="2672"/>
      <c r="K306" s="2672"/>
      <c r="L306" s="2672"/>
      <c r="M306" s="2673"/>
      <c r="N306" s="2549"/>
      <c r="O306" s="2559"/>
      <c r="P306" s="2559"/>
      <c r="Q306" s="2559"/>
      <c r="R306" s="2559"/>
      <c r="S306" s="2559"/>
      <c r="T306" s="2559"/>
      <c r="U306" s="2559"/>
      <c r="V306" s="2556"/>
      <c r="W306" s="2549"/>
      <c r="X306" s="2559"/>
      <c r="Y306" s="2559"/>
      <c r="Z306" s="2559"/>
      <c r="AA306" s="2559"/>
      <c r="AB306" s="2559"/>
      <c r="AC306" s="2559"/>
      <c r="AD306" s="2559"/>
      <c r="AE306" s="2556"/>
      <c r="AF306" s="2677"/>
      <c r="AG306" s="2678"/>
      <c r="AH306" s="2705" t="s">
        <v>1268</v>
      </c>
      <c r="AI306" s="2705"/>
      <c r="AJ306" s="2708">
        <v>2</v>
      </c>
      <c r="AK306" s="2711" t="s">
        <v>1303</v>
      </c>
      <c r="AL306" s="2711"/>
      <c r="AM306" s="2678"/>
      <c r="AN306" s="2561"/>
      <c r="AO306" s="2677"/>
      <c r="AP306" s="2678"/>
      <c r="AQ306" s="2678" t="s">
        <v>1117</v>
      </c>
      <c r="AR306" s="2678"/>
      <c r="AS306" s="2678"/>
      <c r="AT306" s="2678"/>
      <c r="AU306" s="2678"/>
      <c r="AV306" s="2678"/>
      <c r="AW306" s="2561"/>
      <c r="AX306" s="2713" t="s">
        <v>1169</v>
      </c>
      <c r="AY306" s="2706"/>
      <c r="AZ306" s="2706"/>
      <c r="BA306" s="2706" t="s">
        <v>798</v>
      </c>
      <c r="BB306" s="2706"/>
      <c r="BC306" s="2715">
        <v>1</v>
      </c>
      <c r="BD306" s="2712" t="s">
        <v>1302</v>
      </c>
      <c r="BE306" s="2712"/>
      <c r="BF306" s="2717"/>
      <c r="BG306" s="2549"/>
      <c r="BH306" s="2559"/>
      <c r="BI306" s="2559"/>
      <c r="BJ306" s="2559"/>
      <c r="BK306" s="2559"/>
      <c r="BL306" s="2559"/>
      <c r="BM306" s="2559"/>
      <c r="BN306" s="2559"/>
      <c r="BO306" s="2556"/>
      <c r="BP306" s="922"/>
      <c r="BQ306" s="2559"/>
      <c r="BR306" s="2559"/>
      <c r="BS306" s="2559"/>
      <c r="BT306" s="2559"/>
      <c r="BU306" s="2559"/>
      <c r="BV306" s="2559"/>
      <c r="BW306" s="922"/>
      <c r="BX306" s="2549"/>
      <c r="BY306" s="2550"/>
      <c r="BZ306" s="2550"/>
      <c r="CA306" s="2550"/>
      <c r="CB306" s="2550"/>
      <c r="CC306" s="2550"/>
      <c r="CD306" s="2550"/>
      <c r="CE306" s="2556"/>
      <c r="CF306" s="2549"/>
      <c r="CG306" s="2550"/>
      <c r="CH306" s="2550"/>
      <c r="CI306" s="2550"/>
      <c r="CJ306" s="2550"/>
      <c r="CK306" s="2550"/>
      <c r="CL306" s="2550"/>
      <c r="CM306" s="2556"/>
      <c r="CN306" s="2549"/>
      <c r="CO306" s="2550"/>
      <c r="CP306" s="2559"/>
      <c r="CQ306" s="2559"/>
      <c r="CR306" s="2559"/>
      <c r="CS306" s="2559"/>
      <c r="CT306" s="2559"/>
      <c r="CU306" s="2559"/>
      <c r="CV306" s="2559"/>
      <c r="CW306" s="2559"/>
      <c r="CX306" s="2559"/>
      <c r="CY306" s="2559"/>
      <c r="CZ306" s="2550"/>
      <c r="DA306" s="2551"/>
      <c r="DC306" s="414"/>
    </row>
    <row r="307" spans="2:107" s="404" customFormat="1" ht="8.1" customHeight="1">
      <c r="D307" s="2671"/>
      <c r="E307" s="2672"/>
      <c r="F307" s="2672"/>
      <c r="G307" s="2672"/>
      <c r="H307" s="2672"/>
      <c r="I307" s="2672"/>
      <c r="J307" s="2672"/>
      <c r="K307" s="2672"/>
      <c r="L307" s="2672"/>
      <c r="M307" s="2673"/>
      <c r="N307" s="2549"/>
      <c r="O307" s="2559"/>
      <c r="P307" s="2559"/>
      <c r="Q307" s="2559"/>
      <c r="R307" s="2559"/>
      <c r="S307" s="2559"/>
      <c r="T307" s="2559"/>
      <c r="U307" s="2559"/>
      <c r="V307" s="2556"/>
      <c r="W307" s="2549"/>
      <c r="X307" s="2559"/>
      <c r="Y307" s="2559"/>
      <c r="Z307" s="2559"/>
      <c r="AA307" s="2559"/>
      <c r="AB307" s="2559"/>
      <c r="AC307" s="2559"/>
      <c r="AD307" s="2559"/>
      <c r="AE307" s="2556"/>
      <c r="AF307" s="2549"/>
      <c r="AG307" s="2550"/>
      <c r="AH307" s="2706"/>
      <c r="AI307" s="2706"/>
      <c r="AJ307" s="2709"/>
      <c r="AK307" s="2712"/>
      <c r="AL307" s="2712"/>
      <c r="AM307" s="2550"/>
      <c r="AN307" s="2556"/>
      <c r="AO307" s="2549"/>
      <c r="AP307" s="2550"/>
      <c r="AQ307" s="2550"/>
      <c r="AR307" s="2550"/>
      <c r="AS307" s="2550"/>
      <c r="AT307" s="2550"/>
      <c r="AU307" s="2550"/>
      <c r="AV307" s="2550"/>
      <c r="AW307" s="2556"/>
      <c r="AX307" s="2713"/>
      <c r="AY307" s="2706"/>
      <c r="AZ307" s="2706"/>
      <c r="BA307" s="2706"/>
      <c r="BB307" s="2706"/>
      <c r="BC307" s="2715"/>
      <c r="BD307" s="2712"/>
      <c r="BE307" s="2712"/>
      <c r="BF307" s="2717"/>
      <c r="BG307" s="2549"/>
      <c r="BH307" s="2550" t="s">
        <v>175</v>
      </c>
      <c r="BI307" s="2550"/>
      <c r="BJ307" s="2550"/>
      <c r="BK307" s="2550"/>
      <c r="BL307" s="2550"/>
      <c r="BM307" s="2550"/>
      <c r="BN307" s="2550"/>
      <c r="BO307" s="2556"/>
      <c r="BP307" s="2549" t="s">
        <v>995</v>
      </c>
      <c r="BQ307" s="2550"/>
      <c r="BR307" s="2550"/>
      <c r="BS307" s="2550"/>
      <c r="BT307" s="2550"/>
      <c r="BU307" s="2550"/>
      <c r="BV307" s="2550"/>
      <c r="BW307" s="2556"/>
      <c r="BX307" s="2549" t="s">
        <v>995</v>
      </c>
      <c r="BY307" s="2550"/>
      <c r="BZ307" s="2550"/>
      <c r="CA307" s="2550"/>
      <c r="CB307" s="2550"/>
      <c r="CC307" s="2550"/>
      <c r="CD307" s="2550"/>
      <c r="CE307" s="2556"/>
      <c r="CF307" s="2550" t="s">
        <v>995</v>
      </c>
      <c r="CG307" s="2550"/>
      <c r="CH307" s="2550"/>
      <c r="CI307" s="2550"/>
      <c r="CJ307" s="2550"/>
      <c r="CK307" s="2550"/>
      <c r="CL307" s="2550"/>
      <c r="CM307" s="2550"/>
      <c r="CN307" s="2549"/>
      <c r="CO307" s="2550"/>
      <c r="CP307" s="2559"/>
      <c r="CQ307" s="2559"/>
      <c r="CR307" s="2559"/>
      <c r="CS307" s="2559"/>
      <c r="CT307" s="2559"/>
      <c r="CU307" s="2559"/>
      <c r="CV307" s="2559"/>
      <c r="CW307" s="2559"/>
      <c r="CX307" s="2559"/>
      <c r="CY307" s="2559"/>
      <c r="CZ307" s="2550"/>
      <c r="DA307" s="2551"/>
      <c r="DC307" s="414"/>
    </row>
    <row r="308" spans="2:107" s="404" customFormat="1" ht="8.1" customHeight="1">
      <c r="D308" s="2659"/>
      <c r="E308" s="2660"/>
      <c r="F308" s="2660"/>
      <c r="G308" s="2660"/>
      <c r="H308" s="2660"/>
      <c r="I308" s="2660"/>
      <c r="J308" s="2660"/>
      <c r="K308" s="2660"/>
      <c r="L308" s="2660"/>
      <c r="M308" s="2661"/>
      <c r="N308" s="2552"/>
      <c r="O308" s="2560"/>
      <c r="P308" s="2560"/>
      <c r="Q308" s="2560"/>
      <c r="R308" s="2560"/>
      <c r="S308" s="2560"/>
      <c r="T308" s="2560"/>
      <c r="U308" s="2560"/>
      <c r="V308" s="2557"/>
      <c r="W308" s="2552"/>
      <c r="X308" s="2560"/>
      <c r="Y308" s="2560"/>
      <c r="Z308" s="2560"/>
      <c r="AA308" s="2560"/>
      <c r="AB308" s="2560"/>
      <c r="AC308" s="2560"/>
      <c r="AD308" s="2560"/>
      <c r="AE308" s="2557"/>
      <c r="AF308" s="2552"/>
      <c r="AG308" s="2553"/>
      <c r="AH308" s="2707"/>
      <c r="AI308" s="2707"/>
      <c r="AJ308" s="2710"/>
      <c r="AK308" s="2695"/>
      <c r="AL308" s="2695"/>
      <c r="AM308" s="2553"/>
      <c r="AN308" s="2557"/>
      <c r="AO308" s="2552"/>
      <c r="AP308" s="2553"/>
      <c r="AQ308" s="2553"/>
      <c r="AR308" s="2553"/>
      <c r="AS308" s="2553"/>
      <c r="AT308" s="2553"/>
      <c r="AU308" s="2553"/>
      <c r="AV308" s="2553"/>
      <c r="AW308" s="2557"/>
      <c r="AX308" s="2714"/>
      <c r="AY308" s="2707"/>
      <c r="AZ308" s="2707"/>
      <c r="BA308" s="2707"/>
      <c r="BB308" s="2707"/>
      <c r="BC308" s="2716"/>
      <c r="BD308" s="2695"/>
      <c r="BE308" s="2695"/>
      <c r="BF308" s="2718"/>
      <c r="BG308" s="2552"/>
      <c r="BH308" s="2553"/>
      <c r="BI308" s="2553"/>
      <c r="BJ308" s="2553"/>
      <c r="BK308" s="2553"/>
      <c r="BL308" s="2553"/>
      <c r="BM308" s="2553"/>
      <c r="BN308" s="2553"/>
      <c r="BO308" s="2557"/>
      <c r="BP308" s="2552"/>
      <c r="BQ308" s="2553"/>
      <c r="BR308" s="2553"/>
      <c r="BS308" s="2553"/>
      <c r="BT308" s="2553"/>
      <c r="BU308" s="2553"/>
      <c r="BV308" s="2553"/>
      <c r="BW308" s="2557"/>
      <c r="BX308" s="2549"/>
      <c r="BY308" s="2550"/>
      <c r="BZ308" s="2550"/>
      <c r="CA308" s="2550"/>
      <c r="CB308" s="2550"/>
      <c r="CC308" s="2550"/>
      <c r="CD308" s="2550"/>
      <c r="CE308" s="2556"/>
      <c r="CF308" s="2550"/>
      <c r="CG308" s="2550"/>
      <c r="CH308" s="2550"/>
      <c r="CI308" s="2550"/>
      <c r="CJ308" s="2550"/>
      <c r="CK308" s="2550"/>
      <c r="CL308" s="2550"/>
      <c r="CM308" s="2550"/>
      <c r="CN308" s="2552"/>
      <c r="CO308" s="2553"/>
      <c r="CP308" s="2560"/>
      <c r="CQ308" s="2560"/>
      <c r="CR308" s="2560"/>
      <c r="CS308" s="2560"/>
      <c r="CT308" s="2560"/>
      <c r="CU308" s="2560"/>
      <c r="CV308" s="2560"/>
      <c r="CW308" s="2560"/>
      <c r="CX308" s="2560"/>
      <c r="CY308" s="2560"/>
      <c r="CZ308" s="2553"/>
      <c r="DA308" s="2554"/>
      <c r="DC308" s="414"/>
    </row>
    <row r="309" spans="2:107" s="428" customFormat="1" ht="15" customHeight="1">
      <c r="D309" s="329"/>
      <c r="E309" s="2944"/>
      <c r="F309" s="2944"/>
      <c r="G309" s="2944"/>
      <c r="H309" s="2944"/>
      <c r="I309" s="2944"/>
      <c r="J309" s="2944"/>
      <c r="K309" s="2944"/>
      <c r="L309" s="2944"/>
      <c r="M309" s="402"/>
      <c r="N309" s="2946"/>
      <c r="O309" s="2945"/>
      <c r="P309" s="2947"/>
      <c r="Q309" s="2947"/>
      <c r="R309" s="2947"/>
      <c r="S309" s="2947"/>
      <c r="T309" s="2947"/>
      <c r="U309" s="2945"/>
      <c r="V309" s="2948"/>
      <c r="W309" s="927"/>
      <c r="X309" s="2944"/>
      <c r="Y309" s="2944"/>
      <c r="Z309" s="2944"/>
      <c r="AA309" s="2944"/>
      <c r="AB309" s="2944"/>
      <c r="AC309" s="2944"/>
      <c r="AD309" s="2944"/>
      <c r="AE309" s="402"/>
      <c r="AF309" s="2946"/>
      <c r="AG309" s="2945"/>
      <c r="AH309" s="2945"/>
      <c r="AI309" s="2945"/>
      <c r="AJ309" s="2945"/>
      <c r="AK309" s="2945"/>
      <c r="AL309" s="2945"/>
      <c r="AM309" s="2945"/>
      <c r="AN309" s="2948"/>
      <c r="AO309" s="2946"/>
      <c r="AP309" s="2945"/>
      <c r="AQ309" s="2945"/>
      <c r="AR309" s="2945"/>
      <c r="AS309" s="2945"/>
      <c r="AT309" s="2945"/>
      <c r="AU309" s="2945"/>
      <c r="AV309" s="2945"/>
      <c r="AW309" s="2948"/>
      <c r="AX309" s="2946"/>
      <c r="AY309" s="2945"/>
      <c r="AZ309" s="2945"/>
      <c r="BA309" s="2945"/>
      <c r="BB309" s="2945"/>
      <c r="BC309" s="2945"/>
      <c r="BD309" s="2945"/>
      <c r="BE309" s="2945"/>
      <c r="BF309" s="2948"/>
      <c r="BG309" s="2946"/>
      <c r="BH309" s="2945"/>
      <c r="BI309" s="2945"/>
      <c r="BJ309" s="2945"/>
      <c r="BK309" s="2945"/>
      <c r="BL309" s="2945"/>
      <c r="BM309" s="2945"/>
      <c r="BN309" s="2945"/>
      <c r="BO309" s="2948"/>
      <c r="BP309" s="2946"/>
      <c r="BQ309" s="2945"/>
      <c r="BR309" s="2945"/>
      <c r="BS309" s="2945"/>
      <c r="BT309" s="2945"/>
      <c r="BU309" s="2945"/>
      <c r="BV309" s="2945"/>
      <c r="BW309" s="2948"/>
      <c r="BX309" s="2946"/>
      <c r="BY309" s="2945"/>
      <c r="BZ309" s="2945"/>
      <c r="CA309" s="2945"/>
      <c r="CB309" s="2945"/>
      <c r="CC309" s="2945"/>
      <c r="CD309" s="2945"/>
      <c r="CE309" s="2948"/>
      <c r="CF309" s="2946"/>
      <c r="CG309" s="2945"/>
      <c r="CH309" s="2945"/>
      <c r="CI309" s="2945"/>
      <c r="CJ309" s="2945"/>
      <c r="CK309" s="2945"/>
      <c r="CL309" s="2945"/>
      <c r="CM309" s="2948"/>
      <c r="CN309" s="927"/>
      <c r="CO309" s="2949"/>
      <c r="CP309" s="2949"/>
      <c r="CQ309" s="2949"/>
      <c r="CR309" s="2949"/>
      <c r="CS309" s="2949"/>
      <c r="CT309" s="2949"/>
      <c r="CU309" s="2949"/>
      <c r="CV309" s="2949"/>
      <c r="CW309" s="2949"/>
      <c r="CX309" s="2949"/>
      <c r="CY309" s="2949"/>
      <c r="CZ309" s="2949"/>
      <c r="DA309" s="330"/>
    </row>
    <row r="310" spans="2:107" s="428" customFormat="1" ht="15" customHeight="1">
      <c r="D310" s="713"/>
      <c r="E310" s="2560"/>
      <c r="F310" s="2560"/>
      <c r="G310" s="2560"/>
      <c r="H310" s="2560"/>
      <c r="I310" s="2560"/>
      <c r="J310" s="2560"/>
      <c r="K310" s="2560"/>
      <c r="L310" s="2560"/>
      <c r="M310" s="290"/>
      <c r="N310" s="2553"/>
      <c r="O310" s="2553"/>
      <c r="P310" s="2703"/>
      <c r="Q310" s="2703"/>
      <c r="R310" s="2703"/>
      <c r="S310" s="2703"/>
      <c r="T310" s="2703"/>
      <c r="U310" s="2553"/>
      <c r="V310" s="2553"/>
      <c r="W310" s="923"/>
      <c r="X310" s="2560"/>
      <c r="Y310" s="2560"/>
      <c r="Z310" s="2560"/>
      <c r="AA310" s="2560"/>
      <c r="AB310" s="2560"/>
      <c r="AC310" s="2560"/>
      <c r="AD310" s="2560"/>
      <c r="AE310" s="290"/>
      <c r="AF310" s="2553"/>
      <c r="AG310" s="2553"/>
      <c r="AH310" s="2553"/>
      <c r="AI310" s="2553"/>
      <c r="AJ310" s="2553"/>
      <c r="AK310" s="2553"/>
      <c r="AL310" s="2553"/>
      <c r="AM310" s="2553"/>
      <c r="AN310" s="2553"/>
      <c r="AO310" s="2552"/>
      <c r="AP310" s="2553"/>
      <c r="AQ310" s="2553"/>
      <c r="AR310" s="2553"/>
      <c r="AS310" s="2553"/>
      <c r="AT310" s="2553"/>
      <c r="AU310" s="2553"/>
      <c r="AV310" s="2553"/>
      <c r="AW310" s="2557"/>
      <c r="AX310" s="2553"/>
      <c r="AY310" s="2553"/>
      <c r="AZ310" s="2553"/>
      <c r="BA310" s="2553"/>
      <c r="BB310" s="2553"/>
      <c r="BC310" s="2553"/>
      <c r="BD310" s="2553"/>
      <c r="BE310" s="2553"/>
      <c r="BF310" s="2553"/>
      <c r="BG310" s="2552"/>
      <c r="BH310" s="2553"/>
      <c r="BI310" s="2553"/>
      <c r="BJ310" s="2553"/>
      <c r="BK310" s="2553"/>
      <c r="BL310" s="2553"/>
      <c r="BM310" s="2553"/>
      <c r="BN310" s="2553"/>
      <c r="BO310" s="2557"/>
      <c r="BP310" s="2553"/>
      <c r="BQ310" s="2553"/>
      <c r="BR310" s="2553"/>
      <c r="BS310" s="2553"/>
      <c r="BT310" s="2553"/>
      <c r="BU310" s="2553"/>
      <c r="BV310" s="2553"/>
      <c r="BW310" s="2553"/>
      <c r="BX310" s="2552"/>
      <c r="BY310" s="2553"/>
      <c r="BZ310" s="2553"/>
      <c r="CA310" s="2553"/>
      <c r="CB310" s="2553"/>
      <c r="CC310" s="2553"/>
      <c r="CD310" s="2553"/>
      <c r="CE310" s="2557"/>
      <c r="CF310" s="2553"/>
      <c r="CG310" s="2553"/>
      <c r="CH310" s="2553"/>
      <c r="CI310" s="2553"/>
      <c r="CJ310" s="2553"/>
      <c r="CK310" s="2553"/>
      <c r="CL310" s="2553"/>
      <c r="CM310" s="2553"/>
      <c r="CN310" s="923"/>
      <c r="CO310" s="2695"/>
      <c r="CP310" s="2695"/>
      <c r="CQ310" s="2695"/>
      <c r="CR310" s="2695"/>
      <c r="CS310" s="2695"/>
      <c r="CT310" s="2695"/>
      <c r="CU310" s="2695"/>
      <c r="CV310" s="2695"/>
      <c r="CW310" s="2695"/>
      <c r="CX310" s="2695"/>
      <c r="CY310" s="2695"/>
      <c r="CZ310" s="2695"/>
      <c r="DA310" s="714"/>
    </row>
    <row r="311" spans="2:107" ht="21" customHeight="1"/>
    <row r="312" spans="2:107" s="404" customFormat="1" ht="21" customHeight="1">
      <c r="B312" s="404" t="s">
        <v>1101</v>
      </c>
      <c r="G312" s="399" t="s">
        <v>563</v>
      </c>
    </row>
    <row r="313" spans="2:107" s="404" customFormat="1" ht="21" customHeight="1">
      <c r="D313" s="404" t="s">
        <v>104</v>
      </c>
      <c r="E313" s="318"/>
      <c r="G313" s="399" t="s">
        <v>1097</v>
      </c>
      <c r="CP313" s="414"/>
      <c r="CQ313" s="414"/>
      <c r="CR313" s="414"/>
      <c r="CS313" s="414"/>
      <c r="CT313" s="414"/>
      <c r="CU313" s="414"/>
      <c r="CV313" s="414"/>
      <c r="CW313" s="414"/>
      <c r="CX313" s="414"/>
      <c r="CY313" s="414"/>
    </row>
    <row r="314" spans="2:107" s="404" customFormat="1" ht="21" customHeight="1">
      <c r="D314" s="748" t="s">
        <v>751</v>
      </c>
      <c r="E314" s="748"/>
      <c r="F314" s="409"/>
      <c r="G314" s="409"/>
      <c r="H314" s="409"/>
      <c r="I314" s="409"/>
      <c r="J314" s="409"/>
      <c r="K314" s="409"/>
      <c r="L314" s="409"/>
      <c r="M314" s="409"/>
      <c r="N314" s="409"/>
      <c r="O314" s="409"/>
      <c r="P314" s="409"/>
      <c r="Q314" s="409"/>
      <c r="R314" s="409"/>
      <c r="S314" s="409"/>
      <c r="T314" s="409"/>
      <c r="U314" s="409"/>
      <c r="V314" s="409"/>
      <c r="W314" s="409"/>
      <c r="X314" s="409"/>
      <c r="Y314" s="409"/>
      <c r="Z314" s="409"/>
      <c r="AA314" s="409"/>
      <c r="AB314" s="409"/>
      <c r="AC314" s="409"/>
      <c r="AD314" s="409"/>
      <c r="AE314" s="409"/>
      <c r="AF314" s="409"/>
      <c r="AG314" s="409"/>
      <c r="AH314" s="409"/>
      <c r="AI314" s="409"/>
      <c r="AJ314" s="409"/>
      <c r="AK314" s="409"/>
      <c r="AL314" s="409"/>
      <c r="AM314" s="409"/>
      <c r="AN314" s="409"/>
      <c r="AO314" s="409"/>
      <c r="AP314" s="409"/>
      <c r="AQ314" s="409"/>
      <c r="AR314" s="409"/>
      <c r="AS314" s="409"/>
      <c r="AT314" s="409"/>
      <c r="AU314" s="409"/>
      <c r="AV314" s="409"/>
      <c r="AW314" s="409"/>
      <c r="AX314" s="409"/>
      <c r="AY314" s="409"/>
      <c r="AZ314" s="409"/>
      <c r="BA314" s="409"/>
      <c r="BB314" s="409"/>
      <c r="BC314" s="409"/>
      <c r="BD314" s="409"/>
      <c r="BE314" s="409"/>
      <c r="BF314" s="409"/>
      <c r="BG314" s="409"/>
      <c r="BH314" s="409"/>
      <c r="BI314" s="409"/>
      <c r="BJ314" s="409"/>
      <c r="BK314" s="409"/>
      <c r="BL314" s="409"/>
      <c r="BM314" s="409"/>
      <c r="BN314" s="409"/>
      <c r="BO314" s="409"/>
      <c r="BP314" s="409"/>
      <c r="BQ314" s="409"/>
      <c r="BR314" s="409"/>
      <c r="BS314" s="409"/>
      <c r="BT314" s="409"/>
      <c r="BU314" s="409"/>
      <c r="BV314" s="409"/>
      <c r="BW314" s="409"/>
      <c r="BX314" s="409"/>
      <c r="BY314" s="409"/>
      <c r="BZ314" s="409"/>
      <c r="CA314" s="409"/>
      <c r="CB314" s="409"/>
      <c r="CC314" s="409"/>
      <c r="CD314" s="409"/>
      <c r="CE314" s="409"/>
      <c r="CF314" s="409"/>
      <c r="CG314" s="409"/>
      <c r="CH314" s="409"/>
      <c r="CI314" s="409"/>
      <c r="CJ314" s="409"/>
      <c r="CK314" s="409"/>
      <c r="CL314" s="409"/>
      <c r="CM314" s="409"/>
      <c r="CN314" s="409"/>
      <c r="CO314" s="409"/>
      <c r="CP314" s="409"/>
      <c r="CQ314" s="409"/>
      <c r="CR314" s="409"/>
      <c r="CS314" s="409"/>
      <c r="CT314" s="409"/>
      <c r="CU314" s="409"/>
      <c r="CV314" s="409"/>
      <c r="CW314" s="409"/>
      <c r="CX314" s="409"/>
    </row>
    <row r="315" spans="2:107" ht="21" customHeight="1"/>
    <row r="316" spans="2:107" s="404" customFormat="1" ht="21" customHeight="1">
      <c r="D316" s="404" t="s">
        <v>43</v>
      </c>
      <c r="E316" s="318"/>
      <c r="G316" s="399" t="s">
        <v>1301</v>
      </c>
    </row>
    <row r="317" spans="2:107" s="404" customFormat="1" ht="21" customHeight="1">
      <c r="D317" s="318" t="s">
        <v>751</v>
      </c>
      <c r="DA317" s="414" t="s">
        <v>1203</v>
      </c>
    </row>
    <row r="318" spans="2:107" s="428" customFormat="1" ht="8.1" customHeight="1">
      <c r="D318" s="2698"/>
      <c r="E318" s="2547"/>
      <c r="F318" s="2558" t="s">
        <v>1242</v>
      </c>
      <c r="G318" s="2558"/>
      <c r="H318" s="2558"/>
      <c r="I318" s="2558"/>
      <c r="J318" s="2558"/>
      <c r="K318" s="2558"/>
      <c r="L318" s="2558"/>
      <c r="M318" s="2558"/>
      <c r="N318" s="2547"/>
      <c r="O318" s="2555"/>
      <c r="P318" s="2546"/>
      <c r="Q318" s="2558" t="s">
        <v>1300</v>
      </c>
      <c r="R318" s="2558"/>
      <c r="S318" s="2558"/>
      <c r="T318" s="2558"/>
      <c r="U318" s="2558"/>
      <c r="V318" s="2558"/>
      <c r="W318" s="2558"/>
      <c r="X318" s="2555"/>
      <c r="Y318" s="2547"/>
      <c r="Z318" s="2558" t="s">
        <v>1299</v>
      </c>
      <c r="AA318" s="2558"/>
      <c r="AB318" s="2558"/>
      <c r="AC318" s="2558"/>
      <c r="AD318" s="2558"/>
      <c r="AE318" s="2558"/>
      <c r="AF318" s="2558"/>
      <c r="AG318" s="2547"/>
      <c r="AH318" s="2546"/>
      <c r="AI318" s="2558" t="s">
        <v>310</v>
      </c>
      <c r="AJ318" s="2558"/>
      <c r="AK318" s="2558"/>
      <c r="AL318" s="2558"/>
      <c r="AM318" s="2558"/>
      <c r="AN318" s="2558"/>
      <c r="AO318" s="2558"/>
      <c r="AP318" s="2555"/>
      <c r="AQ318" s="2547"/>
      <c r="AR318" s="2558" t="s">
        <v>642</v>
      </c>
      <c r="AS318" s="2558"/>
      <c r="AT318" s="2558"/>
      <c r="AU318" s="2558"/>
      <c r="AV318" s="2558"/>
      <c r="AW318" s="2558"/>
      <c r="AX318" s="2558"/>
      <c r="AY318" s="2547"/>
      <c r="AZ318" s="2546"/>
      <c r="BA318" s="2558" t="s">
        <v>1298</v>
      </c>
      <c r="BB318" s="2558"/>
      <c r="BC318" s="2558"/>
      <c r="BD318" s="2558"/>
      <c r="BE318" s="2558"/>
      <c r="BF318" s="2558"/>
      <c r="BG318" s="2558"/>
      <c r="BH318" s="2555"/>
      <c r="BI318" s="2547"/>
      <c r="BJ318" s="2558" t="s">
        <v>250</v>
      </c>
      <c r="BK318" s="2558"/>
      <c r="BL318" s="2558"/>
      <c r="BM318" s="2558"/>
      <c r="BN318" s="2558"/>
      <c r="BO318" s="2558"/>
      <c r="BP318" s="2558"/>
      <c r="BQ318" s="2547"/>
      <c r="BR318" s="2546"/>
      <c r="BS318" s="2558" t="s">
        <v>250</v>
      </c>
      <c r="BT318" s="2558"/>
      <c r="BU318" s="2558"/>
      <c r="BV318" s="2558"/>
      <c r="BW318" s="2558"/>
      <c r="BX318" s="2558"/>
      <c r="BY318" s="2558"/>
      <c r="BZ318" s="2555"/>
      <c r="CA318" s="2547"/>
      <c r="CB318" s="2558" t="s">
        <v>1297</v>
      </c>
      <c r="CC318" s="2558"/>
      <c r="CD318" s="2558"/>
      <c r="CE318" s="2558"/>
      <c r="CF318" s="2558"/>
      <c r="CG318" s="2558"/>
      <c r="CH318" s="2558"/>
      <c r="CI318" s="2547"/>
      <c r="CJ318" s="2546" t="s">
        <v>84</v>
      </c>
      <c r="CK318" s="2547"/>
      <c r="CL318" s="2547"/>
      <c r="CM318" s="2547"/>
      <c r="CN318" s="2547"/>
      <c r="CO318" s="2547"/>
      <c r="CP318" s="2547"/>
      <c r="CQ318" s="2547"/>
      <c r="CR318" s="2555"/>
      <c r="CS318" s="2547"/>
      <c r="CT318" s="2547" t="s">
        <v>1296</v>
      </c>
      <c r="CU318" s="2547"/>
      <c r="CV318" s="2547"/>
      <c r="CW318" s="2547"/>
      <c r="CX318" s="2547"/>
      <c r="CY318" s="2547"/>
      <c r="CZ318" s="2547"/>
      <c r="DA318" s="2548"/>
    </row>
    <row r="319" spans="2:107" s="428" customFormat="1" ht="8.1" customHeight="1">
      <c r="D319" s="2782"/>
      <c r="E319" s="2550"/>
      <c r="F319" s="2559"/>
      <c r="G319" s="2559"/>
      <c r="H319" s="2559"/>
      <c r="I319" s="2559"/>
      <c r="J319" s="2559"/>
      <c r="K319" s="2559"/>
      <c r="L319" s="2559"/>
      <c r="M319" s="2559"/>
      <c r="N319" s="2550"/>
      <c r="O319" s="2556"/>
      <c r="P319" s="2549"/>
      <c r="Q319" s="2559"/>
      <c r="R319" s="2559"/>
      <c r="S319" s="2559"/>
      <c r="T319" s="2559"/>
      <c r="U319" s="2559"/>
      <c r="V319" s="2559"/>
      <c r="W319" s="2559"/>
      <c r="X319" s="2556"/>
      <c r="Y319" s="2550"/>
      <c r="Z319" s="2559"/>
      <c r="AA319" s="2559"/>
      <c r="AB319" s="2559"/>
      <c r="AC319" s="2559"/>
      <c r="AD319" s="2559"/>
      <c r="AE319" s="2559"/>
      <c r="AF319" s="2559"/>
      <c r="AG319" s="2550"/>
      <c r="AH319" s="2549"/>
      <c r="AI319" s="2559"/>
      <c r="AJ319" s="2559"/>
      <c r="AK319" s="2559"/>
      <c r="AL319" s="2559"/>
      <c r="AM319" s="2559"/>
      <c r="AN319" s="2559"/>
      <c r="AO319" s="2559"/>
      <c r="AP319" s="2556"/>
      <c r="AQ319" s="2550"/>
      <c r="AR319" s="2559"/>
      <c r="AS319" s="2559"/>
      <c r="AT319" s="2559"/>
      <c r="AU319" s="2559"/>
      <c r="AV319" s="2559"/>
      <c r="AW319" s="2559"/>
      <c r="AX319" s="2559"/>
      <c r="AY319" s="2550"/>
      <c r="AZ319" s="2549"/>
      <c r="BA319" s="2559"/>
      <c r="BB319" s="2559"/>
      <c r="BC319" s="2559"/>
      <c r="BD319" s="2559"/>
      <c r="BE319" s="2559"/>
      <c r="BF319" s="2559"/>
      <c r="BG319" s="2559"/>
      <c r="BH319" s="2556"/>
      <c r="BI319" s="2550"/>
      <c r="BJ319" s="2559"/>
      <c r="BK319" s="2559"/>
      <c r="BL319" s="2559"/>
      <c r="BM319" s="2559"/>
      <c r="BN319" s="2559"/>
      <c r="BO319" s="2559"/>
      <c r="BP319" s="2559"/>
      <c r="BQ319" s="2550"/>
      <c r="BR319" s="2549"/>
      <c r="BS319" s="2559"/>
      <c r="BT319" s="2559"/>
      <c r="BU319" s="2559"/>
      <c r="BV319" s="2559"/>
      <c r="BW319" s="2559"/>
      <c r="BX319" s="2559"/>
      <c r="BY319" s="2559"/>
      <c r="BZ319" s="2556"/>
      <c r="CA319" s="2550"/>
      <c r="CB319" s="2559"/>
      <c r="CC319" s="2559"/>
      <c r="CD319" s="2559"/>
      <c r="CE319" s="2559"/>
      <c r="CF319" s="2559"/>
      <c r="CG319" s="2559"/>
      <c r="CH319" s="2559"/>
      <c r="CI319" s="2550"/>
      <c r="CJ319" s="2549"/>
      <c r="CK319" s="2550"/>
      <c r="CL319" s="2550"/>
      <c r="CM319" s="2550"/>
      <c r="CN319" s="2550"/>
      <c r="CO319" s="2550"/>
      <c r="CP319" s="2550"/>
      <c r="CQ319" s="2550"/>
      <c r="CR319" s="2556"/>
      <c r="CS319" s="2550"/>
      <c r="CT319" s="2550"/>
      <c r="CU319" s="2550"/>
      <c r="CV319" s="2550"/>
      <c r="CW319" s="2550"/>
      <c r="CX319" s="2550"/>
      <c r="CY319" s="2550"/>
      <c r="CZ319" s="2550"/>
      <c r="DA319" s="2551"/>
    </row>
    <row r="320" spans="2:107" s="428" customFormat="1" ht="8.1" customHeight="1">
      <c r="D320" s="2782"/>
      <c r="E320" s="2550"/>
      <c r="F320" s="2559"/>
      <c r="G320" s="2559"/>
      <c r="H320" s="2559"/>
      <c r="I320" s="2559"/>
      <c r="J320" s="2559"/>
      <c r="K320" s="2559"/>
      <c r="L320" s="2559"/>
      <c r="M320" s="2559"/>
      <c r="N320" s="2550"/>
      <c r="O320" s="2556"/>
      <c r="P320" s="2549"/>
      <c r="Q320" s="2559" t="s">
        <v>834</v>
      </c>
      <c r="R320" s="2559"/>
      <c r="S320" s="2559"/>
      <c r="T320" s="2559"/>
      <c r="U320" s="2559"/>
      <c r="V320" s="2559"/>
      <c r="W320" s="2559"/>
      <c r="X320" s="2556"/>
      <c r="Y320" s="2550"/>
      <c r="Z320" s="2559" t="s">
        <v>1295</v>
      </c>
      <c r="AA320" s="2559"/>
      <c r="AB320" s="2559"/>
      <c r="AC320" s="2559"/>
      <c r="AD320" s="2559"/>
      <c r="AE320" s="2559"/>
      <c r="AF320" s="2559"/>
      <c r="AG320" s="2550"/>
      <c r="AH320" s="2549"/>
      <c r="AI320" s="2559" t="s">
        <v>1214</v>
      </c>
      <c r="AJ320" s="2559"/>
      <c r="AK320" s="2559"/>
      <c r="AL320" s="2559"/>
      <c r="AM320" s="2559"/>
      <c r="AN320" s="2559"/>
      <c r="AO320" s="2559"/>
      <c r="AP320" s="2556"/>
      <c r="AQ320" s="2550"/>
      <c r="AR320" s="2559" t="s">
        <v>1214</v>
      </c>
      <c r="AS320" s="2559"/>
      <c r="AT320" s="2559"/>
      <c r="AU320" s="2559"/>
      <c r="AV320" s="2559"/>
      <c r="AW320" s="2559"/>
      <c r="AX320" s="2559"/>
      <c r="AY320" s="2550"/>
      <c r="AZ320" s="2549"/>
      <c r="BA320" s="2559" t="s">
        <v>840</v>
      </c>
      <c r="BB320" s="2559"/>
      <c r="BC320" s="2559"/>
      <c r="BD320" s="2559"/>
      <c r="BE320" s="2559"/>
      <c r="BF320" s="2559"/>
      <c r="BG320" s="2559"/>
      <c r="BH320" s="2556"/>
      <c r="BI320" s="2550"/>
      <c r="BJ320" s="2559" t="s">
        <v>1294</v>
      </c>
      <c r="BK320" s="2559"/>
      <c r="BL320" s="2559"/>
      <c r="BM320" s="2559"/>
      <c r="BN320" s="2559"/>
      <c r="BO320" s="2559"/>
      <c r="BP320" s="2559"/>
      <c r="BQ320" s="2550"/>
      <c r="BR320" s="2549"/>
      <c r="BS320" s="2704" t="s">
        <v>1293</v>
      </c>
      <c r="BT320" s="2704"/>
      <c r="BU320" s="2704"/>
      <c r="BV320" s="2704"/>
      <c r="BW320" s="2704"/>
      <c r="BX320" s="2704"/>
      <c r="BY320" s="2704"/>
      <c r="BZ320" s="2556"/>
      <c r="CA320" s="2550"/>
      <c r="CB320" s="2559" t="s">
        <v>1292</v>
      </c>
      <c r="CC320" s="2559"/>
      <c r="CD320" s="2559"/>
      <c r="CE320" s="2559"/>
      <c r="CF320" s="2559"/>
      <c r="CG320" s="2559"/>
      <c r="CH320" s="2559"/>
      <c r="CI320" s="2550"/>
      <c r="CJ320" s="2549" t="s">
        <v>1094</v>
      </c>
      <c r="CK320" s="2550"/>
      <c r="CL320" s="2550"/>
      <c r="CM320" s="2550"/>
      <c r="CN320" s="2550"/>
      <c r="CO320" s="2550"/>
      <c r="CP320" s="2550"/>
      <c r="CQ320" s="2550"/>
      <c r="CR320" s="2556"/>
      <c r="CS320" s="2550"/>
      <c r="CT320" s="2550"/>
      <c r="CU320" s="2550"/>
      <c r="CV320" s="2550"/>
      <c r="CW320" s="2550"/>
      <c r="CX320" s="2550"/>
      <c r="CY320" s="2550"/>
      <c r="CZ320" s="2550"/>
      <c r="DA320" s="2551"/>
    </row>
    <row r="321" spans="2:105" s="428" customFormat="1" ht="8.1" customHeight="1">
      <c r="D321" s="2782"/>
      <c r="E321" s="2550"/>
      <c r="F321" s="2559"/>
      <c r="G321" s="2559"/>
      <c r="H321" s="2559"/>
      <c r="I321" s="2559"/>
      <c r="J321" s="2559"/>
      <c r="K321" s="2559"/>
      <c r="L321" s="2559"/>
      <c r="M321" s="2559"/>
      <c r="N321" s="2550"/>
      <c r="O321" s="2556"/>
      <c r="P321" s="2549"/>
      <c r="Q321" s="2559"/>
      <c r="R321" s="2559"/>
      <c r="S321" s="2559"/>
      <c r="T321" s="2559"/>
      <c r="U321" s="2559"/>
      <c r="V321" s="2559"/>
      <c r="W321" s="2559"/>
      <c r="X321" s="2556"/>
      <c r="Y321" s="2550"/>
      <c r="Z321" s="2559"/>
      <c r="AA321" s="2559"/>
      <c r="AB321" s="2559"/>
      <c r="AC321" s="2559"/>
      <c r="AD321" s="2559"/>
      <c r="AE321" s="2559"/>
      <c r="AF321" s="2559"/>
      <c r="AG321" s="2550"/>
      <c r="AH321" s="2549"/>
      <c r="AI321" s="2559"/>
      <c r="AJ321" s="2559"/>
      <c r="AK321" s="2559"/>
      <c r="AL321" s="2559"/>
      <c r="AM321" s="2559"/>
      <c r="AN321" s="2559"/>
      <c r="AO321" s="2559"/>
      <c r="AP321" s="2556"/>
      <c r="AQ321" s="2550"/>
      <c r="AR321" s="2559"/>
      <c r="AS321" s="2559"/>
      <c r="AT321" s="2559"/>
      <c r="AU321" s="2559"/>
      <c r="AV321" s="2559"/>
      <c r="AW321" s="2559"/>
      <c r="AX321" s="2559"/>
      <c r="AY321" s="2550"/>
      <c r="AZ321" s="2549"/>
      <c r="BA321" s="2559"/>
      <c r="BB321" s="2559"/>
      <c r="BC321" s="2559"/>
      <c r="BD321" s="2559"/>
      <c r="BE321" s="2559"/>
      <c r="BF321" s="2559"/>
      <c r="BG321" s="2559"/>
      <c r="BH321" s="2556"/>
      <c r="BI321" s="2550"/>
      <c r="BJ321" s="2559"/>
      <c r="BK321" s="2559"/>
      <c r="BL321" s="2559"/>
      <c r="BM321" s="2559"/>
      <c r="BN321" s="2559"/>
      <c r="BO321" s="2559"/>
      <c r="BP321" s="2559"/>
      <c r="BQ321" s="2550"/>
      <c r="BR321" s="2549"/>
      <c r="BS321" s="2704"/>
      <c r="BT321" s="2704"/>
      <c r="BU321" s="2704"/>
      <c r="BV321" s="2704"/>
      <c r="BW321" s="2704"/>
      <c r="BX321" s="2704"/>
      <c r="BY321" s="2704"/>
      <c r="BZ321" s="2556"/>
      <c r="CA321" s="2550"/>
      <c r="CB321" s="2559"/>
      <c r="CC321" s="2559"/>
      <c r="CD321" s="2559"/>
      <c r="CE321" s="2559"/>
      <c r="CF321" s="2559"/>
      <c r="CG321" s="2559"/>
      <c r="CH321" s="2559"/>
      <c r="CI321" s="2550"/>
      <c r="CJ321" s="2549"/>
      <c r="CK321" s="2550"/>
      <c r="CL321" s="2550"/>
      <c r="CM321" s="2550"/>
      <c r="CN321" s="2550"/>
      <c r="CO321" s="2550"/>
      <c r="CP321" s="2550"/>
      <c r="CQ321" s="2550"/>
      <c r="CR321" s="2556"/>
      <c r="CS321" s="2550"/>
      <c r="CT321" s="2550"/>
      <c r="CU321" s="2550"/>
      <c r="CV321" s="2550"/>
      <c r="CW321" s="2550"/>
      <c r="CX321" s="2550"/>
      <c r="CY321" s="2550"/>
      <c r="CZ321" s="2550"/>
      <c r="DA321" s="2551"/>
    </row>
    <row r="322" spans="2:105" s="428" customFormat="1" ht="8.1" customHeight="1">
      <c r="D322" s="2782"/>
      <c r="E322" s="2550"/>
      <c r="F322" s="2559"/>
      <c r="G322" s="2559"/>
      <c r="H322" s="2559"/>
      <c r="I322" s="2559"/>
      <c r="J322" s="2559"/>
      <c r="K322" s="2559"/>
      <c r="L322" s="2559"/>
      <c r="M322" s="2559"/>
      <c r="N322" s="2550"/>
      <c r="O322" s="2556"/>
      <c r="P322" s="2549"/>
      <c r="Q322" s="2550" t="s">
        <v>552</v>
      </c>
      <c r="R322" s="2550"/>
      <c r="S322" s="2550"/>
      <c r="T322" s="2550"/>
      <c r="U322" s="2550"/>
      <c r="V322" s="2550"/>
      <c r="W322" s="2550"/>
      <c r="X322" s="2556"/>
      <c r="Y322" s="2550"/>
      <c r="Z322" s="2550" t="s">
        <v>1290</v>
      </c>
      <c r="AA322" s="2550"/>
      <c r="AB322" s="2550"/>
      <c r="AC322" s="2550"/>
      <c r="AD322" s="2550"/>
      <c r="AE322" s="2550"/>
      <c r="AF322" s="2550"/>
      <c r="AG322" s="2550"/>
      <c r="AH322" s="2549"/>
      <c r="AI322" s="2550" t="s">
        <v>909</v>
      </c>
      <c r="AJ322" s="2550"/>
      <c r="AK322" s="2550"/>
      <c r="AL322" s="2550"/>
      <c r="AM322" s="2550"/>
      <c r="AN322" s="2550"/>
      <c r="AO322" s="2550"/>
      <c r="AP322" s="2556"/>
      <c r="AQ322" s="2550"/>
      <c r="AR322" s="2550" t="s">
        <v>909</v>
      </c>
      <c r="AS322" s="2550"/>
      <c r="AT322" s="2550"/>
      <c r="AU322" s="2550"/>
      <c r="AV322" s="2550"/>
      <c r="AW322" s="2550"/>
      <c r="AX322" s="2550"/>
      <c r="AY322" s="2550"/>
      <c r="AZ322" s="2549"/>
      <c r="BA322" s="2550" t="s">
        <v>909</v>
      </c>
      <c r="BB322" s="2550"/>
      <c r="BC322" s="2550"/>
      <c r="BD322" s="2550"/>
      <c r="BE322" s="2550"/>
      <c r="BF322" s="2550"/>
      <c r="BG322" s="2550"/>
      <c r="BH322" s="2556"/>
      <c r="BI322" s="2550"/>
      <c r="BJ322" s="2550" t="s">
        <v>909</v>
      </c>
      <c r="BK322" s="2550"/>
      <c r="BL322" s="2550"/>
      <c r="BM322" s="2550"/>
      <c r="BN322" s="2550"/>
      <c r="BO322" s="2550"/>
      <c r="BP322" s="2550"/>
      <c r="BQ322" s="2550"/>
      <c r="BR322" s="2549"/>
      <c r="BS322" s="2550" t="s">
        <v>909</v>
      </c>
      <c r="BT322" s="2550"/>
      <c r="BU322" s="2550"/>
      <c r="BV322" s="2550"/>
      <c r="BW322" s="2550"/>
      <c r="BX322" s="2550"/>
      <c r="BY322" s="2550"/>
      <c r="BZ322" s="2556"/>
      <c r="CA322" s="2550"/>
      <c r="CB322" s="2550" t="s">
        <v>909</v>
      </c>
      <c r="CC322" s="2550"/>
      <c r="CD322" s="2550"/>
      <c r="CE322" s="2550"/>
      <c r="CF322" s="2550"/>
      <c r="CG322" s="2550"/>
      <c r="CH322" s="2550"/>
      <c r="CI322" s="2550"/>
      <c r="CJ322" s="2549"/>
      <c r="CK322" s="2550" t="s">
        <v>909</v>
      </c>
      <c r="CL322" s="2550"/>
      <c r="CM322" s="2550"/>
      <c r="CN322" s="2550"/>
      <c r="CO322" s="2550"/>
      <c r="CP322" s="2550"/>
      <c r="CQ322" s="2550"/>
      <c r="CR322" s="2556"/>
      <c r="CS322" s="2550"/>
      <c r="CT322" s="2550" t="s">
        <v>909</v>
      </c>
      <c r="CU322" s="2550"/>
      <c r="CV322" s="2550"/>
      <c r="CW322" s="2550"/>
      <c r="CX322" s="2550"/>
      <c r="CY322" s="2550"/>
      <c r="CZ322" s="2550"/>
      <c r="DA322" s="2551"/>
    </row>
    <row r="323" spans="2:105" s="428" customFormat="1" ht="8.1" customHeight="1">
      <c r="D323" s="2699"/>
      <c r="E323" s="2553"/>
      <c r="F323" s="2560"/>
      <c r="G323" s="2560"/>
      <c r="H323" s="2560"/>
      <c r="I323" s="2560"/>
      <c r="J323" s="2560"/>
      <c r="K323" s="2560"/>
      <c r="L323" s="2560"/>
      <c r="M323" s="2560"/>
      <c r="N323" s="2553"/>
      <c r="O323" s="2557"/>
      <c r="P323" s="2552"/>
      <c r="Q323" s="2553"/>
      <c r="R323" s="2553"/>
      <c r="S323" s="2553"/>
      <c r="T323" s="2553"/>
      <c r="U323" s="2553"/>
      <c r="V323" s="2553"/>
      <c r="W323" s="2553"/>
      <c r="X323" s="2557"/>
      <c r="Y323" s="2550"/>
      <c r="Z323" s="2550"/>
      <c r="AA323" s="2550"/>
      <c r="AB323" s="2550"/>
      <c r="AC323" s="2550"/>
      <c r="AD323" s="2550"/>
      <c r="AE323" s="2550"/>
      <c r="AF323" s="2550"/>
      <c r="AG323" s="2550"/>
      <c r="AH323" s="2549"/>
      <c r="AI323" s="2550"/>
      <c r="AJ323" s="2550"/>
      <c r="AK323" s="2550"/>
      <c r="AL323" s="2550"/>
      <c r="AM323" s="2550"/>
      <c r="AN323" s="2550"/>
      <c r="AO323" s="2550"/>
      <c r="AP323" s="2556"/>
      <c r="AQ323" s="2550"/>
      <c r="AR323" s="2550"/>
      <c r="AS323" s="2550"/>
      <c r="AT323" s="2550"/>
      <c r="AU323" s="2550"/>
      <c r="AV323" s="2550"/>
      <c r="AW323" s="2550"/>
      <c r="AX323" s="2550"/>
      <c r="AY323" s="2550"/>
      <c r="AZ323" s="2549"/>
      <c r="BA323" s="2550"/>
      <c r="BB323" s="2550"/>
      <c r="BC323" s="2550"/>
      <c r="BD323" s="2550"/>
      <c r="BE323" s="2550"/>
      <c r="BF323" s="2550"/>
      <c r="BG323" s="2550"/>
      <c r="BH323" s="2556"/>
      <c r="BI323" s="2550"/>
      <c r="BJ323" s="2550"/>
      <c r="BK323" s="2550"/>
      <c r="BL323" s="2550"/>
      <c r="BM323" s="2550"/>
      <c r="BN323" s="2550"/>
      <c r="BO323" s="2550"/>
      <c r="BP323" s="2550"/>
      <c r="BQ323" s="2550"/>
      <c r="BR323" s="2549"/>
      <c r="BS323" s="2550"/>
      <c r="BT323" s="2550"/>
      <c r="BU323" s="2550"/>
      <c r="BV323" s="2550"/>
      <c r="BW323" s="2550"/>
      <c r="BX323" s="2550"/>
      <c r="BY323" s="2550"/>
      <c r="BZ323" s="2556"/>
      <c r="CA323" s="2550"/>
      <c r="CB323" s="2550"/>
      <c r="CC323" s="2550"/>
      <c r="CD323" s="2550"/>
      <c r="CE323" s="2550"/>
      <c r="CF323" s="2550"/>
      <c r="CG323" s="2550"/>
      <c r="CH323" s="2550"/>
      <c r="CI323" s="2550"/>
      <c r="CJ323" s="2552"/>
      <c r="CK323" s="2550"/>
      <c r="CL323" s="2550"/>
      <c r="CM323" s="2550"/>
      <c r="CN323" s="2550"/>
      <c r="CO323" s="2550"/>
      <c r="CP323" s="2550"/>
      <c r="CQ323" s="2550"/>
      <c r="CR323" s="2557"/>
      <c r="CS323" s="2550"/>
      <c r="CT323" s="2550"/>
      <c r="CU323" s="2550"/>
      <c r="CV323" s="2550"/>
      <c r="CW323" s="2550"/>
      <c r="CX323" s="2550"/>
      <c r="CY323" s="2550"/>
      <c r="CZ323" s="2550"/>
      <c r="DA323" s="2551"/>
    </row>
    <row r="324" spans="2:105" s="428" customFormat="1" ht="15" customHeight="1">
      <c r="D324" s="329"/>
      <c r="E324" s="2944"/>
      <c r="F324" s="2944"/>
      <c r="G324" s="2944"/>
      <c r="H324" s="2944"/>
      <c r="I324" s="2944"/>
      <c r="J324" s="2944"/>
      <c r="K324" s="2944"/>
      <c r="L324" s="2944"/>
      <c r="M324" s="2944"/>
      <c r="N324" s="2944"/>
      <c r="O324" s="402"/>
      <c r="P324" s="903"/>
      <c r="Q324" s="2947"/>
      <c r="R324" s="2947"/>
      <c r="S324" s="2947"/>
      <c r="T324" s="2947"/>
      <c r="U324" s="2947"/>
      <c r="V324" s="2947"/>
      <c r="W324" s="2945"/>
      <c r="X324" s="2948"/>
      <c r="Y324" s="903"/>
      <c r="Z324" s="2947"/>
      <c r="AA324" s="2947"/>
      <c r="AB324" s="2947"/>
      <c r="AC324" s="2947"/>
      <c r="AD324" s="2947"/>
      <c r="AE324" s="2947"/>
      <c r="AF324" s="2945"/>
      <c r="AG324" s="2948"/>
      <c r="AH324" s="927"/>
      <c r="AI324" s="2947"/>
      <c r="AJ324" s="2947"/>
      <c r="AK324" s="2947"/>
      <c r="AL324" s="2947"/>
      <c r="AM324" s="2947"/>
      <c r="AN324" s="2947"/>
      <c r="AO324" s="2945"/>
      <c r="AP324" s="2948"/>
      <c r="AQ324" s="903"/>
      <c r="AR324" s="2947"/>
      <c r="AS324" s="2947"/>
      <c r="AT324" s="2947"/>
      <c r="AU324" s="2947"/>
      <c r="AV324" s="2947"/>
      <c r="AW324" s="2947"/>
      <c r="AX324" s="2945"/>
      <c r="AY324" s="2945"/>
      <c r="AZ324" s="927"/>
      <c r="BA324" s="2947"/>
      <c r="BB324" s="2947"/>
      <c r="BC324" s="2947"/>
      <c r="BD324" s="2947"/>
      <c r="BE324" s="2947"/>
      <c r="BF324" s="2947"/>
      <c r="BG324" s="2945"/>
      <c r="BH324" s="2948"/>
      <c r="BI324" s="903"/>
      <c r="BJ324" s="2947"/>
      <c r="BK324" s="2947"/>
      <c r="BL324" s="2947"/>
      <c r="BM324" s="2947"/>
      <c r="BN324" s="2947"/>
      <c r="BO324" s="2947"/>
      <c r="BP324" s="2945"/>
      <c r="BQ324" s="2945"/>
      <c r="BR324" s="927"/>
      <c r="BS324" s="2947"/>
      <c r="BT324" s="2947"/>
      <c r="BU324" s="2947"/>
      <c r="BV324" s="2947"/>
      <c r="BW324" s="2947"/>
      <c r="BX324" s="2947"/>
      <c r="BY324" s="2945"/>
      <c r="BZ324" s="2948"/>
      <c r="CA324" s="903"/>
      <c r="CB324" s="2947"/>
      <c r="CC324" s="2947"/>
      <c r="CD324" s="2947"/>
      <c r="CE324" s="2947"/>
      <c r="CF324" s="2947"/>
      <c r="CG324" s="2947"/>
      <c r="CH324" s="2945"/>
      <c r="CI324" s="2945"/>
      <c r="CJ324" s="927"/>
      <c r="CK324" s="2947"/>
      <c r="CL324" s="2947"/>
      <c r="CM324" s="2947"/>
      <c r="CN324" s="2947"/>
      <c r="CO324" s="2947"/>
      <c r="CP324" s="2947"/>
      <c r="CQ324" s="2945"/>
      <c r="CR324" s="2948"/>
      <c r="CS324" s="903"/>
      <c r="CT324" s="2947"/>
      <c r="CU324" s="2947"/>
      <c r="CV324" s="2947"/>
      <c r="CW324" s="2947"/>
      <c r="CX324" s="2947"/>
      <c r="CY324" s="2947"/>
      <c r="CZ324" s="2945"/>
      <c r="DA324" s="2977"/>
    </row>
    <row r="325" spans="2:105" s="428" customFormat="1" ht="15" customHeight="1">
      <c r="D325" s="713"/>
      <c r="E325" s="2560"/>
      <c r="F325" s="2560"/>
      <c r="G325" s="2560"/>
      <c r="H325" s="2560"/>
      <c r="I325" s="2560"/>
      <c r="J325" s="2560"/>
      <c r="K325" s="2560"/>
      <c r="L325" s="2560"/>
      <c r="M325" s="2560"/>
      <c r="N325" s="2560"/>
      <c r="O325" s="290"/>
      <c r="P325" s="876"/>
      <c r="Q325" s="2703"/>
      <c r="R325" s="2703"/>
      <c r="S325" s="2703"/>
      <c r="T325" s="2703"/>
      <c r="U325" s="2703"/>
      <c r="V325" s="2703"/>
      <c r="W325" s="2553"/>
      <c r="X325" s="2557"/>
      <c r="Y325" s="876"/>
      <c r="Z325" s="2703"/>
      <c r="AA325" s="2703"/>
      <c r="AB325" s="2703"/>
      <c r="AC325" s="2703"/>
      <c r="AD325" s="2703"/>
      <c r="AE325" s="2703"/>
      <c r="AF325" s="2553"/>
      <c r="AG325" s="2553"/>
      <c r="AH325" s="923"/>
      <c r="AI325" s="2703"/>
      <c r="AJ325" s="2703"/>
      <c r="AK325" s="2703"/>
      <c r="AL325" s="2703"/>
      <c r="AM325" s="2703"/>
      <c r="AN325" s="2703"/>
      <c r="AO325" s="2553"/>
      <c r="AP325" s="2557"/>
      <c r="AQ325" s="876"/>
      <c r="AR325" s="2703"/>
      <c r="AS325" s="2703"/>
      <c r="AT325" s="2703"/>
      <c r="AU325" s="2703"/>
      <c r="AV325" s="2703"/>
      <c r="AW325" s="2703"/>
      <c r="AX325" s="2553"/>
      <c r="AY325" s="2553"/>
      <c r="AZ325" s="923"/>
      <c r="BA325" s="2703"/>
      <c r="BB325" s="2703"/>
      <c r="BC325" s="2703"/>
      <c r="BD325" s="2703"/>
      <c r="BE325" s="2703"/>
      <c r="BF325" s="2703"/>
      <c r="BG325" s="2553"/>
      <c r="BH325" s="2557"/>
      <c r="BI325" s="876"/>
      <c r="BJ325" s="2703"/>
      <c r="BK325" s="2703"/>
      <c r="BL325" s="2703"/>
      <c r="BM325" s="2703"/>
      <c r="BN325" s="2703"/>
      <c r="BO325" s="2703"/>
      <c r="BP325" s="2553"/>
      <c r="BQ325" s="2553"/>
      <c r="BR325" s="923"/>
      <c r="BS325" s="2703"/>
      <c r="BT325" s="2703"/>
      <c r="BU325" s="2703"/>
      <c r="BV325" s="2703"/>
      <c r="BW325" s="2703"/>
      <c r="BX325" s="2703"/>
      <c r="BY325" s="2553"/>
      <c r="BZ325" s="2557"/>
      <c r="CA325" s="876"/>
      <c r="CB325" s="2703"/>
      <c r="CC325" s="2703"/>
      <c r="CD325" s="2703"/>
      <c r="CE325" s="2703"/>
      <c r="CF325" s="2703"/>
      <c r="CG325" s="2703"/>
      <c r="CH325" s="2553"/>
      <c r="CI325" s="2553"/>
      <c r="CJ325" s="923"/>
      <c r="CK325" s="2703"/>
      <c r="CL325" s="2703"/>
      <c r="CM325" s="2703"/>
      <c r="CN325" s="2703"/>
      <c r="CO325" s="2703"/>
      <c r="CP325" s="2703"/>
      <c r="CQ325" s="2553"/>
      <c r="CR325" s="2557"/>
      <c r="CS325" s="876"/>
      <c r="CT325" s="2703"/>
      <c r="CU325" s="2703"/>
      <c r="CV325" s="2703"/>
      <c r="CW325" s="2703"/>
      <c r="CX325" s="2703"/>
      <c r="CY325" s="2703"/>
      <c r="CZ325" s="2553"/>
      <c r="DA325" s="2554"/>
    </row>
    <row r="326" spans="2:105" ht="21" customHeight="1"/>
    <row r="327" spans="2:105" s="404" customFormat="1" ht="21" customHeight="1">
      <c r="D327" s="404" t="s">
        <v>860</v>
      </c>
      <c r="E327" s="318"/>
      <c r="G327" s="399" t="s">
        <v>432</v>
      </c>
    </row>
    <row r="328" spans="2:105" s="404" customFormat="1" ht="21" customHeight="1">
      <c r="D328" s="318" t="s">
        <v>751</v>
      </c>
      <c r="DA328" s="414" t="s">
        <v>1288</v>
      </c>
    </row>
    <row r="329" spans="2:105" s="428" customFormat="1" ht="8.1" customHeight="1">
      <c r="D329" s="2537" t="s">
        <v>1462</v>
      </c>
      <c r="E329" s="2538"/>
      <c r="F329" s="2538"/>
      <c r="G329" s="2538"/>
      <c r="H329" s="2538"/>
      <c r="I329" s="2538"/>
      <c r="J329" s="2538"/>
      <c r="K329" s="2538"/>
      <c r="L329" s="2538"/>
      <c r="M329" s="2538"/>
      <c r="N329" s="2539"/>
      <c r="O329" s="2546"/>
      <c r="P329" s="2547"/>
      <c r="Q329" s="2547"/>
      <c r="R329" s="2558" t="s">
        <v>931</v>
      </c>
      <c r="S329" s="2558"/>
      <c r="T329" s="2558"/>
      <c r="U329" s="2558"/>
      <c r="V329" s="2558"/>
      <c r="W329" s="2558"/>
      <c r="X329" s="2558"/>
      <c r="Y329" s="2558"/>
      <c r="Z329" s="2558"/>
      <c r="AA329" s="2558"/>
      <c r="AB329" s="2558"/>
      <c r="AC329" s="2558"/>
      <c r="AD329" s="2558"/>
      <c r="AE329" s="2558"/>
      <c r="AF329" s="2558"/>
      <c r="AG329" s="2558"/>
      <c r="AH329" s="2547"/>
      <c r="AI329" s="2547"/>
      <c r="AJ329" s="2555"/>
      <c r="AK329" s="2546"/>
      <c r="AL329" s="2558" t="s">
        <v>1285</v>
      </c>
      <c r="AM329" s="2558"/>
      <c r="AN329" s="2558"/>
      <c r="AO329" s="2558"/>
      <c r="AP329" s="2558"/>
      <c r="AQ329" s="2558"/>
      <c r="AR329" s="2558"/>
      <c r="AS329" s="2558"/>
      <c r="AT329" s="2558"/>
      <c r="AU329" s="2555"/>
      <c r="AV329" s="2546"/>
      <c r="AW329" s="2547"/>
      <c r="AX329" s="2547"/>
      <c r="AY329" s="2547"/>
      <c r="AZ329" s="2547"/>
      <c r="BA329" s="2558" t="s">
        <v>1217</v>
      </c>
      <c r="BB329" s="2558"/>
      <c r="BC329" s="2558"/>
      <c r="BD329" s="2558"/>
      <c r="BE329" s="2558"/>
      <c r="BF329" s="2558"/>
      <c r="BG329" s="2558"/>
      <c r="BH329" s="2558"/>
      <c r="BI329" s="2558"/>
      <c r="BJ329" s="2558"/>
      <c r="BK329" s="2558"/>
      <c r="BL329" s="2558"/>
      <c r="BM329" s="2558"/>
      <c r="BN329" s="2558"/>
      <c r="BO329" s="2558"/>
      <c r="BP329" s="2558"/>
      <c r="BQ329" s="2558"/>
      <c r="BR329" s="2547"/>
      <c r="BS329" s="2547"/>
      <c r="BT329" s="2547"/>
      <c r="BU329" s="2547"/>
      <c r="BV329" s="2555"/>
      <c r="BW329" s="2546"/>
      <c r="BX329" s="2558" t="s">
        <v>531</v>
      </c>
      <c r="BY329" s="2558"/>
      <c r="BZ329" s="2558"/>
      <c r="CA329" s="2558"/>
      <c r="CB329" s="2558"/>
      <c r="CC329" s="2558"/>
      <c r="CD329" s="2558"/>
      <c r="CE329" s="2555"/>
      <c r="CF329" s="2546" t="s">
        <v>568</v>
      </c>
      <c r="CG329" s="2547"/>
      <c r="CH329" s="2547"/>
      <c r="CI329" s="2547"/>
      <c r="CJ329" s="2547"/>
      <c r="CK329" s="2547"/>
      <c r="CL329" s="2547"/>
      <c r="CM329" s="2547"/>
      <c r="CN329" s="2555"/>
      <c r="CO329" s="2546"/>
      <c r="CP329" s="2547"/>
      <c r="CQ329" s="2558" t="s">
        <v>516</v>
      </c>
      <c r="CR329" s="2558"/>
      <c r="CS329" s="2558"/>
      <c r="CT329" s="2558"/>
      <c r="CU329" s="2558"/>
      <c r="CV329" s="2558"/>
      <c r="CW329" s="2558"/>
      <c r="CX329" s="2558"/>
      <c r="CY329" s="2558"/>
      <c r="CZ329" s="2547"/>
      <c r="DA329" s="2548"/>
    </row>
    <row r="330" spans="2:105" s="428" customFormat="1" ht="8.1" customHeight="1">
      <c r="D330" s="2540"/>
      <c r="E330" s="2541"/>
      <c r="F330" s="2541"/>
      <c r="G330" s="2541"/>
      <c r="H330" s="2541"/>
      <c r="I330" s="2541"/>
      <c r="J330" s="2541"/>
      <c r="K330" s="2541"/>
      <c r="L330" s="2541"/>
      <c r="M330" s="2541"/>
      <c r="N330" s="2542"/>
      <c r="O330" s="2573"/>
      <c r="P330" s="2574"/>
      <c r="Q330" s="2574"/>
      <c r="R330" s="2575"/>
      <c r="S330" s="2575"/>
      <c r="T330" s="2575"/>
      <c r="U330" s="2575"/>
      <c r="V330" s="2575"/>
      <c r="W330" s="2575"/>
      <c r="X330" s="2575"/>
      <c r="Y330" s="2575"/>
      <c r="Z330" s="2575"/>
      <c r="AA330" s="2575"/>
      <c r="AB330" s="2575"/>
      <c r="AC330" s="2575"/>
      <c r="AD330" s="2575"/>
      <c r="AE330" s="2575"/>
      <c r="AF330" s="2575"/>
      <c r="AG330" s="2575"/>
      <c r="AH330" s="2574"/>
      <c r="AI330" s="2574"/>
      <c r="AJ330" s="2576"/>
      <c r="AK330" s="2549"/>
      <c r="AL330" s="2559"/>
      <c r="AM330" s="2559"/>
      <c r="AN330" s="2559"/>
      <c r="AO330" s="2559"/>
      <c r="AP330" s="2559"/>
      <c r="AQ330" s="2559"/>
      <c r="AR330" s="2559"/>
      <c r="AS330" s="2559"/>
      <c r="AT330" s="2559"/>
      <c r="AU330" s="2556"/>
      <c r="AV330" s="2573"/>
      <c r="AW330" s="2574"/>
      <c r="AX330" s="2574"/>
      <c r="AY330" s="2574"/>
      <c r="AZ330" s="2574"/>
      <c r="BA330" s="2575"/>
      <c r="BB330" s="2575"/>
      <c r="BC330" s="2575"/>
      <c r="BD330" s="2575"/>
      <c r="BE330" s="2575"/>
      <c r="BF330" s="2575"/>
      <c r="BG330" s="2575"/>
      <c r="BH330" s="2575"/>
      <c r="BI330" s="2575"/>
      <c r="BJ330" s="2575"/>
      <c r="BK330" s="2575"/>
      <c r="BL330" s="2575"/>
      <c r="BM330" s="2575"/>
      <c r="BN330" s="2575"/>
      <c r="BO330" s="2575"/>
      <c r="BP330" s="2575"/>
      <c r="BQ330" s="2575"/>
      <c r="BR330" s="2574"/>
      <c r="BS330" s="2574"/>
      <c r="BT330" s="2574"/>
      <c r="BU330" s="2574"/>
      <c r="BV330" s="2576"/>
      <c r="BW330" s="2549"/>
      <c r="BX330" s="2559"/>
      <c r="BY330" s="2559"/>
      <c r="BZ330" s="2559"/>
      <c r="CA330" s="2559"/>
      <c r="CB330" s="2559"/>
      <c r="CC330" s="2559"/>
      <c r="CD330" s="2559"/>
      <c r="CE330" s="2556"/>
      <c r="CF330" s="2549"/>
      <c r="CG330" s="2550"/>
      <c r="CH330" s="2550"/>
      <c r="CI330" s="2550"/>
      <c r="CJ330" s="2550"/>
      <c r="CK330" s="2550"/>
      <c r="CL330" s="2550"/>
      <c r="CM330" s="2550"/>
      <c r="CN330" s="2556"/>
      <c r="CO330" s="2549"/>
      <c r="CP330" s="2550"/>
      <c r="CQ330" s="2559"/>
      <c r="CR330" s="2559"/>
      <c r="CS330" s="2559"/>
      <c r="CT330" s="2559"/>
      <c r="CU330" s="2559"/>
      <c r="CV330" s="2559"/>
      <c r="CW330" s="2559"/>
      <c r="CX330" s="2559"/>
      <c r="CY330" s="2559"/>
      <c r="CZ330" s="2550"/>
      <c r="DA330" s="2551"/>
    </row>
    <row r="331" spans="2:105" s="428" customFormat="1" ht="8.1" customHeight="1">
      <c r="D331" s="2540"/>
      <c r="E331" s="2541"/>
      <c r="F331" s="2541"/>
      <c r="G331" s="2541"/>
      <c r="H331" s="2541"/>
      <c r="I331" s="2541"/>
      <c r="J331" s="2541"/>
      <c r="K331" s="2541"/>
      <c r="L331" s="2541"/>
      <c r="M331" s="2541"/>
      <c r="N331" s="2542"/>
      <c r="O331" s="2677"/>
      <c r="P331" s="2678"/>
      <c r="Q331" s="2679" t="s">
        <v>947</v>
      </c>
      <c r="R331" s="2679"/>
      <c r="S331" s="2679"/>
      <c r="T331" s="2679"/>
      <c r="U331" s="2679"/>
      <c r="V331" s="2679"/>
      <c r="W331" s="2679"/>
      <c r="X331" s="2678"/>
      <c r="Y331" s="2561"/>
      <c r="Z331" s="2677"/>
      <c r="AA331" s="2678"/>
      <c r="AB331" s="2679" t="s">
        <v>307</v>
      </c>
      <c r="AC331" s="2679"/>
      <c r="AD331" s="2679"/>
      <c r="AE331" s="2679"/>
      <c r="AF331" s="2679"/>
      <c r="AG331" s="2679"/>
      <c r="AH331" s="2679"/>
      <c r="AI331" s="2678"/>
      <c r="AJ331" s="2561"/>
      <c r="AK331" s="2549"/>
      <c r="AL331" s="2559"/>
      <c r="AM331" s="2559"/>
      <c r="AN331" s="2559"/>
      <c r="AO331" s="2559"/>
      <c r="AP331" s="2559"/>
      <c r="AQ331" s="2559"/>
      <c r="AR331" s="2559"/>
      <c r="AS331" s="2559"/>
      <c r="AT331" s="2559"/>
      <c r="AU331" s="2556"/>
      <c r="AV331" s="2677"/>
      <c r="AW331" s="2679" t="s">
        <v>464</v>
      </c>
      <c r="AX331" s="2679"/>
      <c r="AY331" s="2679"/>
      <c r="AZ331" s="2679"/>
      <c r="BA331" s="2679"/>
      <c r="BB331" s="2679"/>
      <c r="BC331" s="2679"/>
      <c r="BD331" s="2561"/>
      <c r="BE331" s="2677" t="s">
        <v>1284</v>
      </c>
      <c r="BF331" s="2678"/>
      <c r="BG331" s="2678"/>
      <c r="BH331" s="2678"/>
      <c r="BI331" s="2678"/>
      <c r="BJ331" s="2678"/>
      <c r="BK331" s="2678"/>
      <c r="BL331" s="2678"/>
      <c r="BM331" s="2561"/>
      <c r="BN331" s="2677"/>
      <c r="BO331" s="2679" t="s">
        <v>1283</v>
      </c>
      <c r="BP331" s="2679"/>
      <c r="BQ331" s="2679"/>
      <c r="BR331" s="2679"/>
      <c r="BS331" s="2679"/>
      <c r="BT331" s="2679"/>
      <c r="BU331" s="2679"/>
      <c r="BV331" s="2561"/>
      <c r="BW331" s="2549"/>
      <c r="BX331" s="2559" t="s">
        <v>1282</v>
      </c>
      <c r="BY331" s="2559"/>
      <c r="BZ331" s="2559"/>
      <c r="CA331" s="2559"/>
      <c r="CB331" s="2559"/>
      <c r="CC331" s="2559"/>
      <c r="CD331" s="2559"/>
      <c r="CE331" s="2556"/>
      <c r="CF331" s="2549"/>
      <c r="CG331" s="2550"/>
      <c r="CH331" s="2550"/>
      <c r="CI331" s="2550"/>
      <c r="CJ331" s="2550"/>
      <c r="CK331" s="2550"/>
      <c r="CL331" s="2550"/>
      <c r="CM331" s="2550"/>
      <c r="CN331" s="2556"/>
      <c r="CO331" s="2549"/>
      <c r="CP331" s="2550"/>
      <c r="CQ331" s="2559"/>
      <c r="CR331" s="2559"/>
      <c r="CS331" s="2559"/>
      <c r="CT331" s="2559"/>
      <c r="CU331" s="2559"/>
      <c r="CV331" s="2559"/>
      <c r="CW331" s="2559"/>
      <c r="CX331" s="2559"/>
      <c r="CY331" s="2559"/>
      <c r="CZ331" s="2550"/>
      <c r="DA331" s="2551"/>
    </row>
    <row r="332" spans="2:105" s="428" customFormat="1" ht="8.1" customHeight="1">
      <c r="D332" s="2540"/>
      <c r="E332" s="2541"/>
      <c r="F332" s="2541"/>
      <c r="G332" s="2541"/>
      <c r="H332" s="2541"/>
      <c r="I332" s="2541"/>
      <c r="J332" s="2541"/>
      <c r="K332" s="2541"/>
      <c r="L332" s="2541"/>
      <c r="M332" s="2541"/>
      <c r="N332" s="2542"/>
      <c r="O332" s="2549"/>
      <c r="P332" s="2550"/>
      <c r="Q332" s="2559"/>
      <c r="R332" s="2559"/>
      <c r="S332" s="2559"/>
      <c r="T332" s="2559"/>
      <c r="U332" s="2559"/>
      <c r="V332" s="2559"/>
      <c r="W332" s="2559"/>
      <c r="X332" s="2550"/>
      <c r="Y332" s="2556"/>
      <c r="Z332" s="2549"/>
      <c r="AA332" s="2550"/>
      <c r="AB332" s="2559"/>
      <c r="AC332" s="2559"/>
      <c r="AD332" s="2559"/>
      <c r="AE332" s="2559"/>
      <c r="AF332" s="2559"/>
      <c r="AG332" s="2559"/>
      <c r="AH332" s="2559"/>
      <c r="AI332" s="2550"/>
      <c r="AJ332" s="2556"/>
      <c r="AK332" s="2549"/>
      <c r="AL332" s="2559"/>
      <c r="AM332" s="2559"/>
      <c r="AN332" s="2559"/>
      <c r="AO332" s="2559"/>
      <c r="AP332" s="2559"/>
      <c r="AQ332" s="2559"/>
      <c r="AR332" s="2559"/>
      <c r="AS332" s="2559"/>
      <c r="AT332" s="2559"/>
      <c r="AU332" s="2556"/>
      <c r="AV332" s="2549"/>
      <c r="AW332" s="2559"/>
      <c r="AX332" s="2559"/>
      <c r="AY332" s="2559"/>
      <c r="AZ332" s="2559"/>
      <c r="BA332" s="2559"/>
      <c r="BB332" s="2559"/>
      <c r="BC332" s="2559"/>
      <c r="BD332" s="2556"/>
      <c r="BE332" s="2549"/>
      <c r="BF332" s="2550"/>
      <c r="BG332" s="2550"/>
      <c r="BH332" s="2550"/>
      <c r="BI332" s="2550"/>
      <c r="BJ332" s="2550"/>
      <c r="BK332" s="2550"/>
      <c r="BL332" s="2550"/>
      <c r="BM332" s="2556"/>
      <c r="BN332" s="2549"/>
      <c r="BO332" s="2559"/>
      <c r="BP332" s="2559"/>
      <c r="BQ332" s="2559"/>
      <c r="BR332" s="2559"/>
      <c r="BS332" s="2559"/>
      <c r="BT332" s="2559"/>
      <c r="BU332" s="2559"/>
      <c r="BV332" s="2556"/>
      <c r="BW332" s="2549"/>
      <c r="BX332" s="2559"/>
      <c r="BY332" s="2559"/>
      <c r="BZ332" s="2559"/>
      <c r="CA332" s="2559"/>
      <c r="CB332" s="2559"/>
      <c r="CC332" s="2559"/>
      <c r="CD332" s="2559"/>
      <c r="CE332" s="2556"/>
      <c r="CF332" s="2549"/>
      <c r="CG332" s="2550"/>
      <c r="CH332" s="2550"/>
      <c r="CI332" s="2550"/>
      <c r="CJ332" s="2550"/>
      <c r="CK332" s="2550"/>
      <c r="CL332" s="2550"/>
      <c r="CM332" s="2550"/>
      <c r="CN332" s="2556"/>
      <c r="CO332" s="2549"/>
      <c r="CP332" s="2550"/>
      <c r="CQ332" s="2559"/>
      <c r="CR332" s="2559"/>
      <c r="CS332" s="2559"/>
      <c r="CT332" s="2559"/>
      <c r="CU332" s="2559"/>
      <c r="CV332" s="2559"/>
      <c r="CW332" s="2559"/>
      <c r="CX332" s="2559"/>
      <c r="CY332" s="2559"/>
      <c r="CZ332" s="2550"/>
      <c r="DA332" s="2551"/>
    </row>
    <row r="333" spans="2:105" s="428" customFormat="1" ht="8.1" customHeight="1">
      <c r="D333" s="2540"/>
      <c r="E333" s="2541"/>
      <c r="F333" s="2541"/>
      <c r="G333" s="2541"/>
      <c r="H333" s="2541"/>
      <c r="I333" s="2541"/>
      <c r="J333" s="2541"/>
      <c r="K333" s="2541"/>
      <c r="L333" s="2541"/>
      <c r="M333" s="2541"/>
      <c r="N333" s="2542"/>
      <c r="O333" s="2549"/>
      <c r="P333" s="2550"/>
      <c r="Q333" s="2550" t="s">
        <v>552</v>
      </c>
      <c r="R333" s="2550"/>
      <c r="S333" s="2550"/>
      <c r="T333" s="2550"/>
      <c r="U333" s="2550"/>
      <c r="V333" s="2550"/>
      <c r="W333" s="2550"/>
      <c r="X333" s="2550"/>
      <c r="Y333" s="2556"/>
      <c r="Z333" s="2549"/>
      <c r="AA333" s="2550"/>
      <c r="AB333" s="2550" t="s">
        <v>552</v>
      </c>
      <c r="AC333" s="2550"/>
      <c r="AD333" s="2550"/>
      <c r="AE333" s="2550"/>
      <c r="AF333" s="2550"/>
      <c r="AG333" s="2550"/>
      <c r="AH333" s="2550"/>
      <c r="AI333" s="2550"/>
      <c r="AJ333" s="2556"/>
      <c r="AK333" s="2549"/>
      <c r="AL333" s="2550"/>
      <c r="AM333" s="2550" t="s">
        <v>909</v>
      </c>
      <c r="AN333" s="2550"/>
      <c r="AO333" s="2550"/>
      <c r="AP333" s="2550"/>
      <c r="AQ333" s="2550"/>
      <c r="AR333" s="2550"/>
      <c r="AS333" s="2550"/>
      <c r="AT333" s="2550"/>
      <c r="AU333" s="2556"/>
      <c r="AV333" s="2549"/>
      <c r="AW333" s="2550" t="s">
        <v>964</v>
      </c>
      <c r="AX333" s="2550"/>
      <c r="AY333" s="2550"/>
      <c r="AZ333" s="2550"/>
      <c r="BA333" s="2550"/>
      <c r="BB333" s="2550"/>
      <c r="BC333" s="2550"/>
      <c r="BD333" s="2556"/>
      <c r="BE333" s="2549"/>
      <c r="BF333" s="2550" t="s">
        <v>964</v>
      </c>
      <c r="BG333" s="2550"/>
      <c r="BH333" s="2550"/>
      <c r="BI333" s="2550"/>
      <c r="BJ333" s="2550"/>
      <c r="BK333" s="2550"/>
      <c r="BL333" s="2550"/>
      <c r="BM333" s="2556"/>
      <c r="BN333" s="2549"/>
      <c r="BO333" s="2550" t="s">
        <v>964</v>
      </c>
      <c r="BP333" s="2550"/>
      <c r="BQ333" s="2550"/>
      <c r="BR333" s="2550"/>
      <c r="BS333" s="2550"/>
      <c r="BT333" s="2550"/>
      <c r="BU333" s="2550"/>
      <c r="BV333" s="2556"/>
      <c r="BW333" s="2549"/>
      <c r="BX333" s="2550" t="s">
        <v>909</v>
      </c>
      <c r="BY333" s="2550"/>
      <c r="BZ333" s="2550"/>
      <c r="CA333" s="2550"/>
      <c r="CB333" s="2550"/>
      <c r="CC333" s="2550"/>
      <c r="CD333" s="2550"/>
      <c r="CE333" s="2556"/>
      <c r="CF333" s="2549"/>
      <c r="CG333" s="2550" t="s">
        <v>909</v>
      </c>
      <c r="CH333" s="2550"/>
      <c r="CI333" s="2550"/>
      <c r="CJ333" s="2550"/>
      <c r="CK333" s="2550"/>
      <c r="CL333" s="2550"/>
      <c r="CM333" s="2550"/>
      <c r="CN333" s="2556"/>
      <c r="CO333" s="2549"/>
      <c r="CP333" s="2550"/>
      <c r="CQ333" s="2559"/>
      <c r="CR333" s="2559"/>
      <c r="CS333" s="2559"/>
      <c r="CT333" s="2559"/>
      <c r="CU333" s="2559"/>
      <c r="CV333" s="2559"/>
      <c r="CW333" s="2559"/>
      <c r="CX333" s="2559"/>
      <c r="CY333" s="2559"/>
      <c r="CZ333" s="2550"/>
      <c r="DA333" s="2551"/>
    </row>
    <row r="334" spans="2:105" s="428" customFormat="1" ht="8.1" customHeight="1">
      <c r="D334" s="2543"/>
      <c r="E334" s="2544"/>
      <c r="F334" s="2544"/>
      <c r="G334" s="2544"/>
      <c r="H334" s="2544"/>
      <c r="I334" s="2544"/>
      <c r="J334" s="2544"/>
      <c r="K334" s="2544"/>
      <c r="L334" s="2544"/>
      <c r="M334" s="2544"/>
      <c r="N334" s="2545"/>
      <c r="O334" s="2552"/>
      <c r="P334" s="2553"/>
      <c r="Q334" s="2553"/>
      <c r="R334" s="2553"/>
      <c r="S334" s="2553"/>
      <c r="T334" s="2553"/>
      <c r="U334" s="2553"/>
      <c r="V334" s="2553"/>
      <c r="W334" s="2553"/>
      <c r="X334" s="2553"/>
      <c r="Y334" s="2557"/>
      <c r="Z334" s="2552"/>
      <c r="AA334" s="2553"/>
      <c r="AB334" s="2553"/>
      <c r="AC334" s="2553"/>
      <c r="AD334" s="2553"/>
      <c r="AE334" s="2553"/>
      <c r="AF334" s="2553"/>
      <c r="AG334" s="2553"/>
      <c r="AH334" s="2553"/>
      <c r="AI334" s="2553"/>
      <c r="AJ334" s="2557"/>
      <c r="AK334" s="2552"/>
      <c r="AL334" s="2553"/>
      <c r="AM334" s="2553"/>
      <c r="AN334" s="2553"/>
      <c r="AO334" s="2553"/>
      <c r="AP334" s="2553"/>
      <c r="AQ334" s="2553"/>
      <c r="AR334" s="2553"/>
      <c r="AS334" s="2553"/>
      <c r="AT334" s="2553"/>
      <c r="AU334" s="2557"/>
      <c r="AV334" s="2552"/>
      <c r="AW334" s="2553"/>
      <c r="AX334" s="2553"/>
      <c r="AY334" s="2553"/>
      <c r="AZ334" s="2553"/>
      <c r="BA334" s="2553"/>
      <c r="BB334" s="2553"/>
      <c r="BC334" s="2553"/>
      <c r="BD334" s="2557"/>
      <c r="BE334" s="2552"/>
      <c r="BF334" s="2553"/>
      <c r="BG334" s="2553"/>
      <c r="BH334" s="2553"/>
      <c r="BI334" s="2553"/>
      <c r="BJ334" s="2553"/>
      <c r="BK334" s="2553"/>
      <c r="BL334" s="2553"/>
      <c r="BM334" s="2557"/>
      <c r="BN334" s="2552"/>
      <c r="BO334" s="2553"/>
      <c r="BP334" s="2553"/>
      <c r="BQ334" s="2553"/>
      <c r="BR334" s="2553"/>
      <c r="BS334" s="2553"/>
      <c r="BT334" s="2553"/>
      <c r="BU334" s="2553"/>
      <c r="BV334" s="2557"/>
      <c r="BW334" s="2552"/>
      <c r="BX334" s="2550"/>
      <c r="BY334" s="2550"/>
      <c r="BZ334" s="2550"/>
      <c r="CA334" s="2550"/>
      <c r="CB334" s="2550"/>
      <c r="CC334" s="2550"/>
      <c r="CD334" s="2550"/>
      <c r="CE334" s="2557"/>
      <c r="CF334" s="2552"/>
      <c r="CG334" s="2550"/>
      <c r="CH334" s="2550"/>
      <c r="CI334" s="2550"/>
      <c r="CJ334" s="2550"/>
      <c r="CK334" s="2550"/>
      <c r="CL334" s="2550"/>
      <c r="CM334" s="2550"/>
      <c r="CN334" s="2557"/>
      <c r="CO334" s="2552"/>
      <c r="CP334" s="2553"/>
      <c r="CQ334" s="2560"/>
      <c r="CR334" s="2560"/>
      <c r="CS334" s="2560"/>
      <c r="CT334" s="2560"/>
      <c r="CU334" s="2560"/>
      <c r="CV334" s="2560"/>
      <c r="CW334" s="2560"/>
      <c r="CX334" s="2560"/>
      <c r="CY334" s="2560"/>
      <c r="CZ334" s="2553"/>
      <c r="DA334" s="2554"/>
    </row>
    <row r="335" spans="2:105" s="428" customFormat="1" ht="15" customHeight="1">
      <c r="B335" s="922"/>
      <c r="C335" s="860"/>
      <c r="D335" s="329"/>
      <c r="E335" s="2944"/>
      <c r="F335" s="2944"/>
      <c r="G335" s="2944"/>
      <c r="H335" s="2944"/>
      <c r="I335" s="2944"/>
      <c r="J335" s="2944"/>
      <c r="K335" s="2944"/>
      <c r="L335" s="2944"/>
      <c r="M335" s="2944"/>
      <c r="N335" s="402"/>
      <c r="O335" s="2946"/>
      <c r="P335" s="2945"/>
      <c r="Q335" s="2947"/>
      <c r="R335" s="2947"/>
      <c r="S335" s="2947"/>
      <c r="T335" s="2947"/>
      <c r="U335" s="2947"/>
      <c r="V335" s="2947"/>
      <c r="W335" s="2947"/>
      <c r="X335" s="2945"/>
      <c r="Y335" s="2948"/>
      <c r="Z335" s="2946"/>
      <c r="AA335" s="2945"/>
      <c r="AB335" s="2947"/>
      <c r="AC335" s="2947"/>
      <c r="AD335" s="2947"/>
      <c r="AE335" s="2947"/>
      <c r="AF335" s="2947"/>
      <c r="AG335" s="2947"/>
      <c r="AH335" s="2947"/>
      <c r="AI335" s="2945"/>
      <c r="AJ335" s="2948"/>
      <c r="AK335" s="2946"/>
      <c r="AL335" s="2945"/>
      <c r="AM335" s="2947"/>
      <c r="AN335" s="2947"/>
      <c r="AO335" s="2947"/>
      <c r="AP335" s="2947"/>
      <c r="AQ335" s="2947"/>
      <c r="AR335" s="2947"/>
      <c r="AS335" s="2947"/>
      <c r="AT335" s="2945"/>
      <c r="AU335" s="2948"/>
      <c r="AV335" s="2946"/>
      <c r="AW335" s="2945"/>
      <c r="AX335" s="2947"/>
      <c r="AY335" s="2947"/>
      <c r="AZ335" s="2947"/>
      <c r="BA335" s="2947"/>
      <c r="BB335" s="2947"/>
      <c r="BC335" s="2945"/>
      <c r="BD335" s="2948"/>
      <c r="BE335" s="2946"/>
      <c r="BF335" s="2945"/>
      <c r="BG335" s="2947"/>
      <c r="BH335" s="2947"/>
      <c r="BI335" s="2947"/>
      <c r="BJ335" s="2947"/>
      <c r="BK335" s="2947"/>
      <c r="BL335" s="2945"/>
      <c r="BM335" s="2948"/>
      <c r="BN335" s="2946"/>
      <c r="BO335" s="2945"/>
      <c r="BP335" s="2947"/>
      <c r="BQ335" s="2947"/>
      <c r="BR335" s="2947"/>
      <c r="BS335" s="2947"/>
      <c r="BT335" s="2947"/>
      <c r="BU335" s="2945"/>
      <c r="BV335" s="2948"/>
      <c r="BW335" s="2946"/>
      <c r="BX335" s="2945"/>
      <c r="BY335" s="2947"/>
      <c r="BZ335" s="2947"/>
      <c r="CA335" s="2947"/>
      <c r="CB335" s="2947"/>
      <c r="CC335" s="2947"/>
      <c r="CD335" s="2945"/>
      <c r="CE335" s="2948"/>
      <c r="CF335" s="2946"/>
      <c r="CG335" s="2945"/>
      <c r="CH335" s="2947"/>
      <c r="CI335" s="2947"/>
      <c r="CJ335" s="2947"/>
      <c r="CK335" s="2947"/>
      <c r="CL335" s="2947"/>
      <c r="CM335" s="2945"/>
      <c r="CN335" s="2948"/>
      <c r="CO335" s="903"/>
      <c r="CP335" s="2949"/>
      <c r="CQ335" s="2949"/>
      <c r="CR335" s="2949"/>
      <c r="CS335" s="2949"/>
      <c r="CT335" s="2949"/>
      <c r="CU335" s="2949"/>
      <c r="CV335" s="2949"/>
      <c r="CW335" s="2949"/>
      <c r="CX335" s="2949"/>
      <c r="CY335" s="2949"/>
      <c r="CZ335" s="2949"/>
      <c r="DA335" s="2961"/>
    </row>
    <row r="336" spans="2:105" s="428" customFormat="1" ht="15" customHeight="1">
      <c r="D336" s="713"/>
      <c r="E336" s="2560"/>
      <c r="F336" s="2560"/>
      <c r="G336" s="2560"/>
      <c r="H336" s="2560"/>
      <c r="I336" s="2560"/>
      <c r="J336" s="2560"/>
      <c r="K336" s="2560"/>
      <c r="L336" s="2560"/>
      <c r="M336" s="2560"/>
      <c r="N336" s="290"/>
      <c r="O336" s="2553"/>
      <c r="P336" s="2553"/>
      <c r="Q336" s="2703"/>
      <c r="R336" s="2703"/>
      <c r="S336" s="2703"/>
      <c r="T336" s="2703"/>
      <c r="U336" s="2703"/>
      <c r="V336" s="2703"/>
      <c r="W336" s="2703"/>
      <c r="X336" s="2553"/>
      <c r="Y336" s="2553"/>
      <c r="Z336" s="2552"/>
      <c r="AA336" s="2553"/>
      <c r="AB336" s="2703"/>
      <c r="AC336" s="2703"/>
      <c r="AD336" s="2703"/>
      <c r="AE336" s="2703"/>
      <c r="AF336" s="2703"/>
      <c r="AG336" s="2703"/>
      <c r="AH336" s="2703"/>
      <c r="AI336" s="2553"/>
      <c r="AJ336" s="2557"/>
      <c r="AK336" s="2552"/>
      <c r="AL336" s="2553"/>
      <c r="AM336" s="2703"/>
      <c r="AN336" s="2703"/>
      <c r="AO336" s="2703"/>
      <c r="AP336" s="2703"/>
      <c r="AQ336" s="2703"/>
      <c r="AR336" s="2703"/>
      <c r="AS336" s="2703"/>
      <c r="AT336" s="2553"/>
      <c r="AU336" s="2557"/>
      <c r="AV336" s="2552"/>
      <c r="AW336" s="2553"/>
      <c r="AX336" s="2703"/>
      <c r="AY336" s="2703"/>
      <c r="AZ336" s="2703"/>
      <c r="BA336" s="2703"/>
      <c r="BB336" s="2703"/>
      <c r="BC336" s="2553"/>
      <c r="BD336" s="2553"/>
      <c r="BE336" s="2552"/>
      <c r="BF336" s="2553"/>
      <c r="BG336" s="2703"/>
      <c r="BH336" s="2703"/>
      <c r="BI336" s="2703"/>
      <c r="BJ336" s="2703"/>
      <c r="BK336" s="2703"/>
      <c r="BL336" s="2553"/>
      <c r="BM336" s="2557"/>
      <c r="BN336" s="2553"/>
      <c r="BO336" s="2553"/>
      <c r="BP336" s="2703"/>
      <c r="BQ336" s="2703"/>
      <c r="BR336" s="2703"/>
      <c r="BS336" s="2703"/>
      <c r="BT336" s="2703"/>
      <c r="BU336" s="2553"/>
      <c r="BV336" s="2557"/>
      <c r="BW336" s="2553"/>
      <c r="BX336" s="2553"/>
      <c r="BY336" s="2703"/>
      <c r="BZ336" s="2703"/>
      <c r="CA336" s="2703"/>
      <c r="CB336" s="2703"/>
      <c r="CC336" s="2703"/>
      <c r="CD336" s="2553"/>
      <c r="CE336" s="2553"/>
      <c r="CF336" s="2552"/>
      <c r="CG336" s="2553"/>
      <c r="CH336" s="2703"/>
      <c r="CI336" s="2703"/>
      <c r="CJ336" s="2703"/>
      <c r="CK336" s="2703"/>
      <c r="CL336" s="2703"/>
      <c r="CM336" s="2553"/>
      <c r="CN336" s="2557"/>
      <c r="CO336" s="876"/>
      <c r="CP336" s="2695"/>
      <c r="CQ336" s="2695"/>
      <c r="CR336" s="2695"/>
      <c r="CS336" s="2695"/>
      <c r="CT336" s="2695"/>
      <c r="CU336" s="2695"/>
      <c r="CV336" s="2695"/>
      <c r="CW336" s="2695"/>
      <c r="CX336" s="2695"/>
      <c r="CY336" s="2695"/>
      <c r="CZ336" s="2695"/>
      <c r="DA336" s="2696"/>
    </row>
    <row r="337" spans="2:103" s="404" customFormat="1" ht="21" customHeight="1">
      <c r="D337" s="404" t="s">
        <v>1012</v>
      </c>
      <c r="G337" s="404" t="s">
        <v>722</v>
      </c>
    </row>
    <row r="338" spans="2:103" s="404" customFormat="1" ht="21" customHeight="1">
      <c r="E338" s="399" t="s">
        <v>823</v>
      </c>
      <c r="AH338" s="318" t="s">
        <v>751</v>
      </c>
      <c r="AI338" s="409"/>
      <c r="AJ338" s="409"/>
      <c r="AK338" s="409"/>
      <c r="AL338" s="409"/>
      <c r="AM338" s="409"/>
      <c r="AN338" s="409"/>
      <c r="AO338" s="409"/>
      <c r="AP338" s="409"/>
      <c r="AQ338" s="409"/>
      <c r="AR338" s="409"/>
      <c r="AS338" s="409"/>
      <c r="AT338" s="409"/>
      <c r="AU338" s="409"/>
      <c r="AV338" s="409"/>
      <c r="AW338" s="409"/>
      <c r="AX338" s="409"/>
      <c r="AY338" s="409"/>
      <c r="AZ338" s="409"/>
      <c r="BA338" s="409"/>
      <c r="BB338" s="409"/>
      <c r="BC338" s="409"/>
      <c r="BD338" s="409"/>
      <c r="BE338" s="409"/>
      <c r="BF338" s="409"/>
      <c r="BG338" s="409"/>
      <c r="BH338" s="409"/>
      <c r="BI338" s="409"/>
      <c r="BJ338" s="409"/>
      <c r="BK338" s="409"/>
      <c r="BL338" s="409"/>
      <c r="BM338" s="409"/>
      <c r="BN338" s="409"/>
      <c r="BO338" s="409"/>
      <c r="BP338" s="409"/>
      <c r="BQ338" s="409"/>
      <c r="BR338" s="409"/>
      <c r="BS338" s="409"/>
      <c r="BT338" s="409"/>
      <c r="BU338" s="409"/>
      <c r="BV338" s="409"/>
      <c r="BW338" s="409"/>
      <c r="BX338" s="409"/>
      <c r="BY338" s="409"/>
      <c r="BZ338" s="409"/>
      <c r="CA338" s="409"/>
      <c r="CB338" s="409"/>
      <c r="CC338" s="409"/>
      <c r="CD338" s="409"/>
      <c r="CE338" s="409"/>
      <c r="CF338" s="409"/>
      <c r="CG338" s="409"/>
      <c r="CH338" s="409"/>
      <c r="CI338" s="409"/>
      <c r="CJ338" s="409"/>
      <c r="CK338" s="409"/>
      <c r="CL338" s="409"/>
      <c r="CM338" s="409"/>
      <c r="CN338" s="409"/>
      <c r="CO338" s="409"/>
      <c r="CP338" s="409"/>
      <c r="CQ338" s="409"/>
      <c r="CR338" s="409"/>
      <c r="CS338" s="409"/>
      <c r="CT338" s="409"/>
      <c r="CU338" s="409"/>
      <c r="CV338" s="409"/>
      <c r="CW338" s="409"/>
    </row>
    <row r="339" spans="2:103" s="404" customFormat="1" ht="21" customHeight="1">
      <c r="E339" s="399" t="s">
        <v>1281</v>
      </c>
      <c r="AH339" s="756" t="s">
        <v>751</v>
      </c>
      <c r="AI339" s="411"/>
      <c r="AJ339" s="411"/>
      <c r="AK339" s="411"/>
      <c r="AL339" s="411"/>
      <c r="AM339" s="411"/>
      <c r="AN339" s="411"/>
      <c r="AO339" s="411"/>
      <c r="AP339" s="411"/>
      <c r="AQ339" s="411"/>
      <c r="AR339" s="411"/>
      <c r="AS339" s="411"/>
      <c r="AT339" s="409"/>
      <c r="AU339" s="411"/>
      <c r="AV339" s="411"/>
      <c r="AW339" s="411"/>
      <c r="AX339" s="411"/>
      <c r="AY339" s="411"/>
      <c r="AZ339" s="411"/>
      <c r="BA339" s="411"/>
      <c r="BB339" s="411"/>
      <c r="BC339" s="411"/>
      <c r="BD339" s="411"/>
      <c r="BE339" s="411"/>
      <c r="BF339" s="411"/>
      <c r="BG339" s="411"/>
      <c r="BH339" s="411"/>
      <c r="BI339" s="411"/>
      <c r="BJ339" s="411"/>
      <c r="BK339" s="411"/>
      <c r="BL339" s="411"/>
      <c r="BM339" s="411"/>
      <c r="BN339" s="411"/>
      <c r="BO339" s="411"/>
      <c r="BP339" s="411"/>
      <c r="BQ339" s="411"/>
      <c r="BR339" s="411"/>
      <c r="BS339" s="411"/>
      <c r="BT339" s="411"/>
      <c r="BU339" s="411"/>
      <c r="BV339" s="411"/>
      <c r="BW339" s="411"/>
      <c r="BX339" s="411"/>
      <c r="BY339" s="411"/>
      <c r="BZ339" s="411"/>
      <c r="CA339" s="411"/>
      <c r="CB339" s="411"/>
      <c r="CC339" s="411"/>
      <c r="CD339" s="411"/>
      <c r="CE339" s="411"/>
      <c r="CF339" s="411"/>
      <c r="CG339" s="411"/>
      <c r="CH339" s="411"/>
      <c r="CI339" s="411"/>
      <c r="CJ339" s="411"/>
      <c r="CK339" s="411"/>
      <c r="CL339" s="411"/>
      <c r="CM339" s="411"/>
      <c r="CN339" s="411"/>
      <c r="CO339" s="411"/>
      <c r="CP339" s="411"/>
      <c r="CQ339" s="411"/>
      <c r="CR339" s="411"/>
      <c r="CS339" s="411"/>
      <c r="CT339" s="411"/>
      <c r="CU339" s="411"/>
      <c r="CV339" s="411"/>
      <c r="CW339" s="411"/>
    </row>
    <row r="340" spans="2:103" s="404" customFormat="1" ht="21" customHeight="1">
      <c r="E340" s="399" t="s">
        <v>1280</v>
      </c>
      <c r="AH340" s="756" t="s">
        <v>751</v>
      </c>
      <c r="AI340" s="411"/>
      <c r="AJ340" s="411"/>
      <c r="AK340" s="411"/>
      <c r="AL340" s="411"/>
      <c r="AM340" s="411"/>
      <c r="AN340" s="411"/>
      <c r="AO340" s="411"/>
      <c r="AP340" s="411"/>
      <c r="AQ340" s="411"/>
      <c r="AR340" s="411"/>
      <c r="AS340" s="411"/>
      <c r="AT340" s="409"/>
      <c r="AU340" s="411"/>
      <c r="AV340" s="411"/>
      <c r="AW340" s="411"/>
      <c r="AX340" s="411"/>
      <c r="AY340" s="411"/>
      <c r="AZ340" s="411"/>
      <c r="BA340" s="411"/>
      <c r="BB340" s="411"/>
      <c r="BC340" s="411"/>
      <c r="BD340" s="411"/>
      <c r="BE340" s="411"/>
      <c r="BF340" s="411"/>
      <c r="BG340" s="411"/>
      <c r="BH340" s="411"/>
      <c r="BI340" s="411"/>
      <c r="BJ340" s="411"/>
      <c r="BK340" s="411"/>
      <c r="BL340" s="411"/>
      <c r="BM340" s="411"/>
      <c r="BN340" s="411"/>
      <c r="BO340" s="411"/>
      <c r="BP340" s="411"/>
      <c r="BQ340" s="411"/>
      <c r="BR340" s="411"/>
      <c r="BS340" s="411"/>
      <c r="BT340" s="411"/>
      <c r="BU340" s="411"/>
      <c r="BV340" s="411"/>
      <c r="BW340" s="411"/>
      <c r="BX340" s="411"/>
      <c r="BY340" s="411"/>
      <c r="BZ340" s="411"/>
      <c r="CA340" s="411"/>
      <c r="CB340" s="411"/>
      <c r="CC340" s="411"/>
      <c r="CD340" s="411"/>
      <c r="CE340" s="411"/>
      <c r="CF340" s="411"/>
      <c r="CG340" s="411"/>
      <c r="CH340" s="411"/>
      <c r="CI340" s="411"/>
      <c r="CJ340" s="411"/>
      <c r="CK340" s="411"/>
      <c r="CL340" s="411"/>
      <c r="CM340" s="411"/>
      <c r="CN340" s="411"/>
      <c r="CO340" s="411"/>
      <c r="CP340" s="411"/>
      <c r="CQ340" s="411"/>
      <c r="CR340" s="411"/>
      <c r="CS340" s="411"/>
      <c r="CT340" s="411"/>
      <c r="CU340" s="411"/>
      <c r="CV340" s="411"/>
      <c r="CW340" s="411"/>
    </row>
    <row r="341" spans="2:103" s="426" customFormat="1" ht="21" customHeight="1"/>
    <row r="342" spans="2:103" s="404" customFormat="1" ht="21" customHeight="1">
      <c r="D342" s="399" t="s">
        <v>982</v>
      </c>
      <c r="G342" s="404" t="s">
        <v>1279</v>
      </c>
    </row>
    <row r="343" spans="2:103" s="404" customFormat="1" ht="21" customHeight="1">
      <c r="E343" s="399" t="s">
        <v>1278</v>
      </c>
      <c r="AA343" s="748" t="s">
        <v>751</v>
      </c>
      <c r="AB343" s="409"/>
      <c r="AC343" s="409"/>
      <c r="AD343" s="409"/>
      <c r="AE343" s="409"/>
      <c r="AF343" s="409"/>
      <c r="AG343" s="409"/>
      <c r="AK343" s="409"/>
      <c r="AL343" s="409"/>
      <c r="AM343" s="409"/>
      <c r="AN343" s="409"/>
      <c r="AO343" s="409"/>
      <c r="AP343" s="409"/>
      <c r="AQ343" s="409"/>
      <c r="AR343" s="409"/>
      <c r="AS343" s="409"/>
      <c r="AT343" s="409"/>
      <c r="AU343" s="409"/>
      <c r="AV343" s="409"/>
      <c r="AW343" s="409"/>
      <c r="AX343" s="409"/>
      <c r="AY343" s="409"/>
      <c r="AZ343" s="409"/>
      <c r="BA343" s="409"/>
      <c r="BB343" s="409"/>
      <c r="BC343" s="409"/>
      <c r="BD343" s="409"/>
      <c r="BE343" s="409"/>
      <c r="BF343" s="409"/>
      <c r="BG343" s="409"/>
      <c r="BH343" s="409"/>
      <c r="BI343" s="409"/>
      <c r="BJ343" s="409"/>
      <c r="BK343" s="409"/>
      <c r="BL343" s="409"/>
      <c r="BM343" s="409"/>
      <c r="BN343" s="409"/>
      <c r="BO343" s="409"/>
      <c r="BP343" s="409"/>
      <c r="BQ343" s="409"/>
      <c r="BR343" s="409"/>
      <c r="BS343" s="409"/>
      <c r="BT343" s="409"/>
      <c r="BU343" s="409"/>
      <c r="BV343" s="409"/>
      <c r="BW343" s="409"/>
      <c r="BX343" s="409"/>
      <c r="BY343" s="409"/>
      <c r="BZ343" s="409"/>
      <c r="CA343" s="409"/>
      <c r="CB343" s="409"/>
      <c r="CC343" s="409"/>
      <c r="CD343" s="409"/>
      <c r="CE343" s="409"/>
      <c r="CF343" s="409"/>
      <c r="CG343" s="409"/>
      <c r="CH343" s="409"/>
      <c r="CI343" s="409"/>
      <c r="CJ343" s="409"/>
      <c r="CK343" s="409"/>
      <c r="CL343" s="409"/>
      <c r="CM343" s="409"/>
      <c r="CN343" s="409"/>
      <c r="CO343" s="409"/>
      <c r="CP343" s="409"/>
      <c r="CQ343" s="409"/>
      <c r="CR343" s="409"/>
      <c r="CS343" s="409"/>
      <c r="CT343" s="409"/>
      <c r="CU343" s="409"/>
      <c r="CV343" s="409"/>
      <c r="CW343" s="409"/>
    </row>
    <row r="344" spans="2:103" s="404" customFormat="1" ht="21" customHeight="1">
      <c r="E344" s="399" t="s">
        <v>486</v>
      </c>
      <c r="AA344" s="756" t="s">
        <v>751</v>
      </c>
      <c r="AB344" s="411"/>
      <c r="AC344" s="411"/>
      <c r="AD344" s="411"/>
      <c r="AE344" s="411"/>
      <c r="AF344" s="411"/>
      <c r="AG344" s="411"/>
      <c r="AH344" s="411"/>
      <c r="AI344" s="411"/>
      <c r="AJ344" s="411"/>
      <c r="AK344" s="411"/>
      <c r="AL344" s="411"/>
      <c r="AM344" s="411"/>
      <c r="AN344" s="411"/>
      <c r="AO344" s="411"/>
      <c r="AP344" s="411"/>
      <c r="AQ344" s="411"/>
      <c r="AR344" s="411"/>
      <c r="AS344" s="411"/>
      <c r="AT344" s="409"/>
      <c r="AU344" s="411"/>
      <c r="AV344" s="411"/>
      <c r="AW344" s="411"/>
      <c r="AX344" s="411"/>
      <c r="AY344" s="411"/>
      <c r="AZ344" s="411"/>
      <c r="BA344" s="411"/>
      <c r="BB344" s="411"/>
      <c r="BC344" s="411"/>
      <c r="BD344" s="411"/>
      <c r="BE344" s="411"/>
      <c r="BF344" s="411"/>
      <c r="BG344" s="411"/>
      <c r="BH344" s="411"/>
      <c r="BI344" s="411"/>
      <c r="BJ344" s="411"/>
      <c r="BK344" s="411"/>
      <c r="BL344" s="411"/>
      <c r="BM344" s="411"/>
      <c r="BN344" s="411"/>
      <c r="BO344" s="411"/>
      <c r="BP344" s="411"/>
      <c r="BQ344" s="411"/>
      <c r="BR344" s="411"/>
      <c r="BS344" s="411"/>
      <c r="BT344" s="411"/>
      <c r="BU344" s="411"/>
      <c r="BV344" s="411"/>
      <c r="BW344" s="411"/>
      <c r="BX344" s="411"/>
      <c r="BY344" s="411"/>
      <c r="BZ344" s="411"/>
      <c r="CA344" s="411"/>
      <c r="CB344" s="411"/>
      <c r="CC344" s="411"/>
      <c r="CD344" s="411"/>
      <c r="CE344" s="411"/>
      <c r="CF344" s="411"/>
      <c r="CG344" s="411"/>
      <c r="CH344" s="411"/>
      <c r="CI344" s="411"/>
      <c r="CJ344" s="411"/>
      <c r="CK344" s="411"/>
      <c r="CL344" s="411"/>
      <c r="CM344" s="411"/>
      <c r="CN344" s="411"/>
      <c r="CO344" s="411"/>
      <c r="CP344" s="411"/>
      <c r="CQ344" s="411"/>
      <c r="CR344" s="411"/>
      <c r="CS344" s="411"/>
      <c r="CT344" s="411"/>
      <c r="CU344" s="411"/>
      <c r="CV344" s="411"/>
      <c r="CW344" s="411"/>
    </row>
    <row r="345" spans="2:103" s="404" customFormat="1" ht="21" customHeight="1">
      <c r="E345" s="399" t="s">
        <v>1277</v>
      </c>
      <c r="AA345" s="756" t="s">
        <v>751</v>
      </c>
      <c r="AB345" s="411"/>
      <c r="AC345" s="411"/>
      <c r="AD345" s="411"/>
      <c r="AE345" s="411"/>
      <c r="AF345" s="411"/>
      <c r="AG345" s="411"/>
      <c r="AH345" s="411"/>
      <c r="AI345" s="411"/>
      <c r="AJ345" s="411"/>
      <c r="AK345" s="411"/>
      <c r="AL345" s="411"/>
      <c r="AM345" s="411"/>
      <c r="AN345" s="411"/>
      <c r="AO345" s="411"/>
      <c r="AP345" s="411"/>
      <c r="AQ345" s="411"/>
      <c r="AR345" s="411"/>
      <c r="AS345" s="411"/>
      <c r="AT345" s="409"/>
      <c r="AU345" s="411"/>
      <c r="AV345" s="411"/>
      <c r="AW345" s="411"/>
      <c r="AX345" s="411"/>
      <c r="AY345" s="411"/>
      <c r="AZ345" s="411"/>
      <c r="BA345" s="411"/>
      <c r="BB345" s="411"/>
      <c r="BC345" s="411"/>
      <c r="BD345" s="411"/>
      <c r="BE345" s="411"/>
      <c r="BF345" s="411"/>
      <c r="BG345" s="411"/>
      <c r="BH345" s="411"/>
      <c r="BI345" s="411"/>
      <c r="BJ345" s="411"/>
      <c r="BK345" s="411"/>
      <c r="BL345" s="411"/>
      <c r="BM345" s="411"/>
      <c r="BN345" s="411"/>
      <c r="BO345" s="411"/>
      <c r="BP345" s="411"/>
      <c r="BQ345" s="411"/>
      <c r="BR345" s="411"/>
      <c r="BS345" s="411"/>
      <c r="BT345" s="411"/>
      <c r="BU345" s="411"/>
      <c r="BV345" s="411"/>
      <c r="BW345" s="411"/>
      <c r="BX345" s="411"/>
      <c r="BY345" s="411"/>
      <c r="BZ345" s="411"/>
      <c r="CA345" s="411"/>
      <c r="CB345" s="411"/>
      <c r="CC345" s="411"/>
      <c r="CD345" s="411"/>
      <c r="CE345" s="411"/>
      <c r="CF345" s="411"/>
      <c r="CG345" s="411"/>
      <c r="CH345" s="411"/>
      <c r="CI345" s="411"/>
      <c r="CJ345" s="411"/>
      <c r="CK345" s="411"/>
      <c r="CL345" s="411"/>
      <c r="CM345" s="411"/>
      <c r="CN345" s="411"/>
      <c r="CO345" s="411"/>
      <c r="CP345" s="411"/>
      <c r="CQ345" s="411"/>
      <c r="CR345" s="411"/>
      <c r="CS345" s="411"/>
      <c r="CT345" s="411"/>
      <c r="CU345" s="411"/>
      <c r="CV345" s="411"/>
      <c r="CW345" s="411"/>
    </row>
    <row r="346" spans="2:103" s="404" customFormat="1" ht="21" customHeight="1">
      <c r="AA346" s="318"/>
    </row>
    <row r="347" spans="2:103" s="404" customFormat="1" ht="21" customHeight="1">
      <c r="B347" s="404" t="s">
        <v>1275</v>
      </c>
      <c r="G347" s="404" t="s">
        <v>1274</v>
      </c>
      <c r="AA347" s="318"/>
    </row>
    <row r="348" spans="2:103" s="404" customFormat="1" ht="21" customHeight="1">
      <c r="B348" s="318" t="s">
        <v>751</v>
      </c>
      <c r="AA348" s="318"/>
      <c r="CY348" s="414" t="s">
        <v>1273</v>
      </c>
    </row>
    <row r="349" spans="2:103" s="429" customFormat="1" ht="15" customHeight="1">
      <c r="B349" s="2537" t="s">
        <v>1272</v>
      </c>
      <c r="C349" s="2657"/>
      <c r="D349" s="2657"/>
      <c r="E349" s="2657"/>
      <c r="F349" s="2657"/>
      <c r="G349" s="2657"/>
      <c r="H349" s="2657"/>
      <c r="I349" s="2657"/>
      <c r="J349" s="2657"/>
      <c r="K349" s="2657"/>
      <c r="L349" s="2657"/>
      <c r="M349" s="2657"/>
      <c r="N349" s="2657"/>
      <c r="O349" s="2658"/>
      <c r="P349" s="2546"/>
      <c r="Q349" s="2547"/>
      <c r="R349" s="2558" t="s">
        <v>912</v>
      </c>
      <c r="S349" s="2558"/>
      <c r="T349" s="2558"/>
      <c r="U349" s="2558"/>
      <c r="V349" s="2558"/>
      <c r="W349" s="2558"/>
      <c r="X349" s="2558"/>
      <c r="Y349" s="2558"/>
      <c r="Z349" s="2558"/>
      <c r="AA349" s="2558"/>
      <c r="AB349" s="2547"/>
      <c r="AC349" s="2555"/>
      <c r="AD349" s="2546"/>
      <c r="AE349" s="2547"/>
      <c r="AF349" s="2558" t="s">
        <v>72</v>
      </c>
      <c r="AG349" s="2558"/>
      <c r="AH349" s="2558"/>
      <c r="AI349" s="2558"/>
      <c r="AJ349" s="2558"/>
      <c r="AK349" s="2558"/>
      <c r="AL349" s="2558"/>
      <c r="AM349" s="2558"/>
      <c r="AN349" s="2558"/>
      <c r="AO349" s="2558"/>
      <c r="AP349" s="2547"/>
      <c r="AQ349" s="2555"/>
      <c r="AR349" s="2546"/>
      <c r="AS349" s="2558" t="s">
        <v>1270</v>
      </c>
      <c r="AT349" s="2558"/>
      <c r="AU349" s="2558"/>
      <c r="AV349" s="2558"/>
      <c r="AW349" s="2558"/>
      <c r="AX349" s="2558"/>
      <c r="AY349" s="2558"/>
      <c r="AZ349" s="2558"/>
      <c r="BA349" s="2558"/>
      <c r="BB349" s="2558"/>
      <c r="BC349" s="2558"/>
      <c r="BD349" s="2558"/>
      <c r="BE349" s="2555"/>
      <c r="BF349" s="2546"/>
      <c r="BG349" s="2547"/>
      <c r="BH349" s="2558" t="s">
        <v>1150</v>
      </c>
      <c r="BI349" s="2558"/>
      <c r="BJ349" s="2558"/>
      <c r="BK349" s="2558"/>
      <c r="BL349" s="2558"/>
      <c r="BM349" s="2558"/>
      <c r="BN349" s="2558"/>
      <c r="BO349" s="2558"/>
      <c r="BP349" s="2558"/>
      <c r="BQ349" s="2558"/>
      <c r="BR349" s="2547"/>
      <c r="BS349" s="2555"/>
      <c r="BT349" s="2546"/>
      <c r="BU349" s="2547"/>
      <c r="BV349" s="2558" t="s">
        <v>1192</v>
      </c>
      <c r="BW349" s="2558"/>
      <c r="BX349" s="2558"/>
      <c r="BY349" s="2558"/>
      <c r="BZ349" s="2558"/>
      <c r="CA349" s="2558"/>
      <c r="CB349" s="2558"/>
      <c r="CC349" s="2558"/>
      <c r="CD349" s="2558"/>
      <c r="CE349" s="2558"/>
      <c r="CF349" s="2547"/>
      <c r="CG349" s="2555"/>
      <c r="CH349" s="2546"/>
      <c r="CI349" s="2547"/>
      <c r="CJ349" s="2547"/>
      <c r="CK349" s="2558" t="s">
        <v>516</v>
      </c>
      <c r="CL349" s="2558"/>
      <c r="CM349" s="2558"/>
      <c r="CN349" s="2558"/>
      <c r="CO349" s="2558"/>
      <c r="CP349" s="2558"/>
      <c r="CQ349" s="2558"/>
      <c r="CR349" s="2558"/>
      <c r="CS349" s="2558"/>
      <c r="CT349" s="2558"/>
      <c r="CU349" s="2558"/>
      <c r="CV349" s="2558"/>
      <c r="CW349" s="2547"/>
      <c r="CX349" s="2547"/>
      <c r="CY349" s="2548"/>
    </row>
    <row r="350" spans="2:103" s="429" customFormat="1" ht="15" customHeight="1">
      <c r="B350" s="2659"/>
      <c r="C350" s="2660"/>
      <c r="D350" s="2660"/>
      <c r="E350" s="2660"/>
      <c r="F350" s="2660"/>
      <c r="G350" s="2660"/>
      <c r="H350" s="2660"/>
      <c r="I350" s="2660"/>
      <c r="J350" s="2660"/>
      <c r="K350" s="2660"/>
      <c r="L350" s="2660"/>
      <c r="M350" s="2660"/>
      <c r="N350" s="2660"/>
      <c r="O350" s="2661"/>
      <c r="P350" s="2552"/>
      <c r="Q350" s="2553"/>
      <c r="R350" s="2553" t="s">
        <v>637</v>
      </c>
      <c r="S350" s="2553"/>
      <c r="T350" s="2553"/>
      <c r="U350" s="2553"/>
      <c r="V350" s="2553"/>
      <c r="W350" s="2553"/>
      <c r="X350" s="2553"/>
      <c r="Y350" s="2553"/>
      <c r="Z350" s="2553"/>
      <c r="AA350" s="2553"/>
      <c r="AB350" s="2553"/>
      <c r="AC350" s="2557"/>
      <c r="AD350" s="2552"/>
      <c r="AE350" s="2553"/>
      <c r="AF350" s="2553" t="s">
        <v>1269</v>
      </c>
      <c r="AG350" s="2553"/>
      <c r="AH350" s="2553"/>
      <c r="AI350" s="2553"/>
      <c r="AJ350" s="2553"/>
      <c r="AK350" s="2553"/>
      <c r="AL350" s="2553"/>
      <c r="AM350" s="2553"/>
      <c r="AN350" s="2553"/>
      <c r="AO350" s="2553"/>
      <c r="AP350" s="2553"/>
      <c r="AQ350" s="2557"/>
      <c r="AR350" s="2552"/>
      <c r="AS350" s="2553" t="s">
        <v>571</v>
      </c>
      <c r="AT350" s="2553"/>
      <c r="AU350" s="2553"/>
      <c r="AV350" s="2553"/>
      <c r="AW350" s="2553"/>
      <c r="AX350" s="2553"/>
      <c r="AY350" s="2553"/>
      <c r="AZ350" s="2553"/>
      <c r="BA350" s="2553"/>
      <c r="BB350" s="2553"/>
      <c r="BC350" s="2553"/>
      <c r="BD350" s="2553"/>
      <c r="BE350" s="2557"/>
      <c r="BF350" s="2552"/>
      <c r="BG350" s="2553"/>
      <c r="BH350" s="2553" t="s">
        <v>145</v>
      </c>
      <c r="BI350" s="2553"/>
      <c r="BJ350" s="2553"/>
      <c r="BK350" s="2553"/>
      <c r="BL350" s="2553"/>
      <c r="BM350" s="2553"/>
      <c r="BN350" s="2553"/>
      <c r="BO350" s="2553"/>
      <c r="BP350" s="2553"/>
      <c r="BQ350" s="2553"/>
      <c r="BR350" s="2553"/>
      <c r="BS350" s="2557"/>
      <c r="BT350" s="2552"/>
      <c r="BU350" s="2553"/>
      <c r="BV350" s="2553" t="s">
        <v>1267</v>
      </c>
      <c r="BW350" s="2553"/>
      <c r="BX350" s="2553"/>
      <c r="BY350" s="2553"/>
      <c r="BZ350" s="2553"/>
      <c r="CA350" s="2553"/>
      <c r="CB350" s="2553"/>
      <c r="CC350" s="2553"/>
      <c r="CD350" s="2553"/>
      <c r="CE350" s="2553"/>
      <c r="CF350" s="2553"/>
      <c r="CG350" s="2557"/>
      <c r="CH350" s="2552"/>
      <c r="CI350" s="2553"/>
      <c r="CJ350" s="2553"/>
      <c r="CK350" s="2560"/>
      <c r="CL350" s="2560"/>
      <c r="CM350" s="2560"/>
      <c r="CN350" s="2560"/>
      <c r="CO350" s="2560"/>
      <c r="CP350" s="2560"/>
      <c r="CQ350" s="2560"/>
      <c r="CR350" s="2560"/>
      <c r="CS350" s="2560"/>
      <c r="CT350" s="2560"/>
      <c r="CU350" s="2560"/>
      <c r="CV350" s="2560"/>
      <c r="CW350" s="2553"/>
      <c r="CX350" s="2553"/>
      <c r="CY350" s="2554"/>
    </row>
    <row r="351" spans="2:103" s="429" customFormat="1" ht="15" customHeight="1">
      <c r="B351" s="713"/>
      <c r="C351" s="2960"/>
      <c r="D351" s="2960"/>
      <c r="E351" s="2960"/>
      <c r="F351" s="2960"/>
      <c r="G351" s="2960"/>
      <c r="H351" s="2960"/>
      <c r="I351" s="2960"/>
      <c r="J351" s="2960"/>
      <c r="K351" s="2960"/>
      <c r="L351" s="2960"/>
      <c r="M351" s="2960"/>
      <c r="N351" s="2960"/>
      <c r="O351" s="876"/>
      <c r="P351" s="2669"/>
      <c r="Q351" s="2668"/>
      <c r="R351" s="2668"/>
      <c r="S351" s="2670"/>
      <c r="T351" s="2670"/>
      <c r="U351" s="2670"/>
      <c r="V351" s="2670"/>
      <c r="W351" s="2670"/>
      <c r="X351" s="2670"/>
      <c r="Y351" s="2670"/>
      <c r="Z351" s="2670"/>
      <c r="AA351" s="2668"/>
      <c r="AB351" s="2668"/>
      <c r="AC351" s="2956"/>
      <c r="AD351" s="2669"/>
      <c r="AE351" s="2668"/>
      <c r="AF351" s="2668"/>
      <c r="AG351" s="2670"/>
      <c r="AH351" s="2670"/>
      <c r="AI351" s="2670"/>
      <c r="AJ351" s="2670"/>
      <c r="AK351" s="2670"/>
      <c r="AL351" s="2670"/>
      <c r="AM351" s="2670"/>
      <c r="AN351" s="2670"/>
      <c r="AO351" s="2668"/>
      <c r="AP351" s="2668"/>
      <c r="AQ351" s="2956"/>
      <c r="AR351" s="2552"/>
      <c r="AS351" s="2553"/>
      <c r="AT351" s="2553"/>
      <c r="AU351" s="2703"/>
      <c r="AV351" s="2703"/>
      <c r="AW351" s="2703"/>
      <c r="AX351" s="2703"/>
      <c r="AY351" s="2703"/>
      <c r="AZ351" s="2703"/>
      <c r="BA351" s="2703"/>
      <c r="BB351" s="2703"/>
      <c r="BC351" s="2553"/>
      <c r="BD351" s="2553"/>
      <c r="BE351" s="2557"/>
      <c r="BF351" s="2553"/>
      <c r="BG351" s="2553"/>
      <c r="BH351" s="2553"/>
      <c r="BI351" s="2703"/>
      <c r="BJ351" s="2703"/>
      <c r="BK351" s="2703"/>
      <c r="BL351" s="2703"/>
      <c r="BM351" s="2703"/>
      <c r="BN351" s="2703"/>
      <c r="BO351" s="2703"/>
      <c r="BP351" s="2703"/>
      <c r="BQ351" s="2553"/>
      <c r="BR351" s="2553"/>
      <c r="BS351" s="2553"/>
      <c r="BT351" s="2552"/>
      <c r="BU351" s="2553"/>
      <c r="BV351" s="2553"/>
      <c r="BW351" s="2703"/>
      <c r="BX351" s="2703"/>
      <c r="BY351" s="2703"/>
      <c r="BZ351" s="2703"/>
      <c r="CA351" s="2703"/>
      <c r="CB351" s="2703"/>
      <c r="CC351" s="2703"/>
      <c r="CD351" s="2703"/>
      <c r="CE351" s="2553"/>
      <c r="CF351" s="2553"/>
      <c r="CG351" s="2557"/>
      <c r="CH351" s="876"/>
      <c r="CI351" s="2662"/>
      <c r="CJ351" s="2662"/>
      <c r="CK351" s="2662"/>
      <c r="CL351" s="2662"/>
      <c r="CM351" s="2662"/>
      <c r="CN351" s="2662"/>
      <c r="CO351" s="2662"/>
      <c r="CP351" s="2662"/>
      <c r="CQ351" s="2662"/>
      <c r="CR351" s="2662"/>
      <c r="CS351" s="2662"/>
      <c r="CT351" s="2662"/>
      <c r="CU351" s="2662"/>
      <c r="CV351" s="2662"/>
      <c r="CW351" s="2662"/>
      <c r="CX351" s="2662"/>
      <c r="CY351" s="2676"/>
    </row>
    <row r="352" spans="2:103" s="404" customFormat="1" ht="21" customHeight="1">
      <c r="AA352" s="318"/>
    </row>
    <row r="353" spans="2:106" s="404" customFormat="1" ht="21" customHeight="1">
      <c r="B353" s="404" t="s">
        <v>1266</v>
      </c>
      <c r="G353" s="399" t="s">
        <v>1265</v>
      </c>
      <c r="AA353" s="318"/>
    </row>
    <row r="354" spans="2:106" s="404" customFormat="1" ht="21" customHeight="1">
      <c r="D354" s="404" t="s">
        <v>104</v>
      </c>
      <c r="E354" s="318"/>
      <c r="G354" s="399" t="s">
        <v>1264</v>
      </c>
      <c r="AA354" s="318"/>
    </row>
    <row r="355" spans="2:106" s="404" customFormat="1" ht="21" customHeight="1">
      <c r="E355" s="399" t="s">
        <v>1263</v>
      </c>
      <c r="AA355" s="318"/>
    </row>
    <row r="356" spans="2:106" s="404" customFormat="1" ht="21" customHeight="1">
      <c r="E356" s="318"/>
      <c r="AA356" s="318"/>
      <c r="DB356" s="414" t="s">
        <v>446</v>
      </c>
    </row>
    <row r="357" spans="2:106" s="429" customFormat="1" ht="15" customHeight="1">
      <c r="E357" s="398"/>
      <c r="F357" s="2558" t="s">
        <v>1262</v>
      </c>
      <c r="G357" s="2558"/>
      <c r="H357" s="2558"/>
      <c r="I357" s="2558"/>
      <c r="J357" s="2558"/>
      <c r="K357" s="417"/>
      <c r="L357" s="2547" t="s">
        <v>540</v>
      </c>
      <c r="M357" s="2547"/>
      <c r="N357" s="417"/>
      <c r="O357" s="2558" t="s">
        <v>1261</v>
      </c>
      <c r="P357" s="2558"/>
      <c r="Q357" s="2558"/>
      <c r="R357" s="2558"/>
      <c r="S357" s="2558"/>
      <c r="T357" s="418"/>
      <c r="U357" s="2546"/>
      <c r="V357" s="2547"/>
      <c r="W357" s="2547"/>
      <c r="X357" s="2558" t="s">
        <v>1260</v>
      </c>
      <c r="Y357" s="2558"/>
      <c r="Z357" s="2558"/>
      <c r="AA357" s="2558"/>
      <c r="AB357" s="2558"/>
      <c r="AC357" s="2558"/>
      <c r="AD357" s="2558"/>
      <c r="AE357" s="2558"/>
      <c r="AF357" s="2558"/>
      <c r="AG357" s="2558"/>
      <c r="AH357" s="2547"/>
      <c r="AI357" s="2547"/>
      <c r="AJ357" s="2555"/>
      <c r="AK357" s="2546"/>
      <c r="AL357" s="2547"/>
      <c r="AM357" s="2547"/>
      <c r="AN357" s="2558" t="s">
        <v>1259</v>
      </c>
      <c r="AO357" s="2558"/>
      <c r="AP357" s="2558"/>
      <c r="AQ357" s="2558"/>
      <c r="AR357" s="2558"/>
      <c r="AS357" s="2558"/>
      <c r="AT357" s="2558"/>
      <c r="AU357" s="2558"/>
      <c r="AV357" s="2558"/>
      <c r="AW357" s="2558"/>
      <c r="AX357" s="2547"/>
      <c r="AY357" s="2547"/>
      <c r="AZ357" s="2555"/>
      <c r="BA357" s="2546"/>
      <c r="BB357" s="2547"/>
      <c r="BC357" s="2547"/>
      <c r="BD357" s="2558" t="s">
        <v>1258</v>
      </c>
      <c r="BE357" s="2558"/>
      <c r="BF357" s="2558"/>
      <c r="BG357" s="2558"/>
      <c r="BH357" s="2558"/>
      <c r="BI357" s="2558"/>
      <c r="BJ357" s="2558"/>
      <c r="BK357" s="2558"/>
      <c r="BL357" s="2558"/>
      <c r="BM357" s="2558"/>
      <c r="BN357" s="2547"/>
      <c r="BO357" s="2547"/>
      <c r="BP357" s="2555"/>
      <c r="BQ357" s="2546"/>
      <c r="BR357" s="2547"/>
      <c r="BS357" s="2547"/>
      <c r="BT357" s="2558" t="s">
        <v>602</v>
      </c>
      <c r="BU357" s="2558"/>
      <c r="BV357" s="2558"/>
      <c r="BW357" s="2558"/>
      <c r="BX357" s="2558"/>
      <c r="BY357" s="2558"/>
      <c r="BZ357" s="2558"/>
      <c r="CA357" s="2558"/>
      <c r="CB357" s="2558"/>
      <c r="CC357" s="2558"/>
      <c r="CD357" s="2547"/>
      <c r="CE357" s="2547"/>
      <c r="CF357" s="2555"/>
      <c r="CG357" s="2546"/>
      <c r="CH357" s="2547"/>
      <c r="CI357" s="2547"/>
      <c r="CJ357" s="2547"/>
      <c r="CK357" s="2558" t="s">
        <v>516</v>
      </c>
      <c r="CL357" s="2558"/>
      <c r="CM357" s="2558"/>
      <c r="CN357" s="2558"/>
      <c r="CO357" s="2558"/>
      <c r="CP357" s="2558"/>
      <c r="CQ357" s="2558"/>
      <c r="CR357" s="2558"/>
      <c r="CS357" s="2558"/>
      <c r="CT357" s="2558"/>
      <c r="CU357" s="2558"/>
      <c r="CV357" s="2558"/>
      <c r="CW357" s="2558"/>
      <c r="CX357" s="2558"/>
      <c r="CY357" s="2547"/>
      <c r="CZ357" s="2547"/>
      <c r="DA357" s="2547"/>
      <c r="DB357" s="2548"/>
    </row>
    <row r="358" spans="2:106" s="429" customFormat="1" ht="15" customHeight="1">
      <c r="E358" s="711"/>
      <c r="F358" s="2560"/>
      <c r="G358" s="2560"/>
      <c r="H358" s="2560"/>
      <c r="I358" s="2560"/>
      <c r="J358" s="2560"/>
      <c r="K358" s="922"/>
      <c r="L358" s="2553"/>
      <c r="M358" s="2553"/>
      <c r="N358" s="922"/>
      <c r="O358" s="2560"/>
      <c r="P358" s="2560"/>
      <c r="Q358" s="2560"/>
      <c r="R358" s="2560"/>
      <c r="S358" s="2560"/>
      <c r="T358" s="419"/>
      <c r="U358" s="2552"/>
      <c r="V358" s="2553"/>
      <c r="W358" s="2553"/>
      <c r="X358" s="2553" t="s">
        <v>1256</v>
      </c>
      <c r="Y358" s="2553"/>
      <c r="Z358" s="2553"/>
      <c r="AA358" s="2553"/>
      <c r="AB358" s="2553"/>
      <c r="AC358" s="2553"/>
      <c r="AD358" s="2553"/>
      <c r="AE358" s="2553"/>
      <c r="AF358" s="2553"/>
      <c r="AG358" s="2553"/>
      <c r="AH358" s="2553"/>
      <c r="AI358" s="2553"/>
      <c r="AJ358" s="2557"/>
      <c r="AK358" s="2552"/>
      <c r="AL358" s="2553"/>
      <c r="AM358" s="2553"/>
      <c r="AN358" s="2553" t="s">
        <v>796</v>
      </c>
      <c r="AO358" s="2553"/>
      <c r="AP358" s="2553"/>
      <c r="AQ358" s="2553"/>
      <c r="AR358" s="2553"/>
      <c r="AS358" s="2553"/>
      <c r="AT358" s="2553"/>
      <c r="AU358" s="2553"/>
      <c r="AV358" s="2553"/>
      <c r="AW358" s="2553"/>
      <c r="AX358" s="2553"/>
      <c r="AY358" s="2553"/>
      <c r="AZ358" s="2557"/>
      <c r="BA358" s="2552"/>
      <c r="BB358" s="2553"/>
      <c r="BC358" s="2553"/>
      <c r="BD358" s="2553" t="s">
        <v>1043</v>
      </c>
      <c r="BE358" s="2553"/>
      <c r="BF358" s="2553"/>
      <c r="BG358" s="2553"/>
      <c r="BH358" s="2553"/>
      <c r="BI358" s="2553"/>
      <c r="BJ358" s="2553"/>
      <c r="BK358" s="2553"/>
      <c r="BL358" s="2553"/>
      <c r="BM358" s="2553"/>
      <c r="BN358" s="2553"/>
      <c r="BO358" s="2553"/>
      <c r="BP358" s="2557"/>
      <c r="BQ358" s="2552"/>
      <c r="BR358" s="2553"/>
      <c r="BS358" s="2553"/>
      <c r="BT358" s="2553" t="s">
        <v>1147</v>
      </c>
      <c r="BU358" s="2553"/>
      <c r="BV358" s="2553"/>
      <c r="BW358" s="2553"/>
      <c r="BX358" s="2553"/>
      <c r="BY358" s="2553"/>
      <c r="BZ358" s="2553"/>
      <c r="CA358" s="2553"/>
      <c r="CB358" s="2553"/>
      <c r="CC358" s="2553"/>
      <c r="CD358" s="2553"/>
      <c r="CE358" s="2553"/>
      <c r="CF358" s="2557"/>
      <c r="CG358" s="2552"/>
      <c r="CH358" s="2553"/>
      <c r="CI358" s="2553"/>
      <c r="CJ358" s="2553"/>
      <c r="CK358" s="2560"/>
      <c r="CL358" s="2560"/>
      <c r="CM358" s="2560"/>
      <c r="CN358" s="2560"/>
      <c r="CO358" s="2560"/>
      <c r="CP358" s="2560"/>
      <c r="CQ358" s="2560"/>
      <c r="CR358" s="2560"/>
      <c r="CS358" s="2560"/>
      <c r="CT358" s="2560"/>
      <c r="CU358" s="2560"/>
      <c r="CV358" s="2560"/>
      <c r="CW358" s="2560"/>
      <c r="CX358" s="2560"/>
      <c r="CY358" s="2553"/>
      <c r="CZ358" s="2553"/>
      <c r="DA358" s="2553"/>
      <c r="DB358" s="2554"/>
    </row>
    <row r="359" spans="2:106" s="429" customFormat="1" ht="15" customHeight="1">
      <c r="E359" s="398"/>
      <c r="F359" s="2975">
        <v>115</v>
      </c>
      <c r="G359" s="2975"/>
      <c r="H359" s="2975"/>
      <c r="I359" s="2975"/>
      <c r="J359" s="2975"/>
      <c r="K359" s="828"/>
      <c r="L359" s="2547" t="s">
        <v>540</v>
      </c>
      <c r="M359" s="2547"/>
      <c r="N359" s="828"/>
      <c r="O359" s="2975">
        <v>70</v>
      </c>
      <c r="P359" s="2975"/>
      <c r="Q359" s="2975"/>
      <c r="R359" s="2975"/>
      <c r="S359" s="2975"/>
      <c r="T359" s="858"/>
      <c r="U359" s="2546"/>
      <c r="V359" s="2547"/>
      <c r="W359" s="2547"/>
      <c r="X359" s="2976">
        <v>80</v>
      </c>
      <c r="Y359" s="2976"/>
      <c r="Z359" s="2976"/>
      <c r="AA359" s="2976"/>
      <c r="AB359" s="2976"/>
      <c r="AC359" s="2976"/>
      <c r="AD359" s="2976"/>
      <c r="AE359" s="2976"/>
      <c r="AF359" s="2976"/>
      <c r="AG359" s="2976"/>
      <c r="AH359" s="2547"/>
      <c r="AI359" s="2547"/>
      <c r="AJ359" s="2555"/>
      <c r="AK359" s="2546"/>
      <c r="AL359" s="2547"/>
      <c r="AM359" s="2547"/>
      <c r="AN359" s="2547">
        <v>5.3</v>
      </c>
      <c r="AO359" s="2547"/>
      <c r="AP359" s="2547"/>
      <c r="AQ359" s="2547"/>
      <c r="AR359" s="2547"/>
      <c r="AS359" s="2547"/>
      <c r="AT359" s="2547"/>
      <c r="AU359" s="2547"/>
      <c r="AV359" s="2547"/>
      <c r="AW359" s="2547"/>
      <c r="AX359" s="2547"/>
      <c r="AY359" s="2547"/>
      <c r="AZ359" s="2555"/>
      <c r="BA359" s="2546"/>
      <c r="BB359" s="2547"/>
      <c r="BC359" s="2547"/>
      <c r="BD359" s="2547"/>
      <c r="BE359" s="2547"/>
      <c r="BF359" s="2975">
        <v>60</v>
      </c>
      <c r="BG359" s="2975"/>
      <c r="BH359" s="2975"/>
      <c r="BI359" s="2975"/>
      <c r="BJ359" s="2975"/>
      <c r="BK359" s="2975"/>
      <c r="BL359" s="2547"/>
      <c r="BM359" s="2547"/>
      <c r="BN359" s="2547"/>
      <c r="BO359" s="2547"/>
      <c r="BP359" s="2555"/>
      <c r="BQ359" s="2546"/>
      <c r="BR359" s="2547"/>
      <c r="BS359" s="2547"/>
      <c r="BT359" s="2547" t="s">
        <v>32</v>
      </c>
      <c r="BU359" s="2547"/>
      <c r="BV359" s="2547"/>
      <c r="BW359" s="2547"/>
      <c r="BX359" s="2547"/>
      <c r="BY359" s="2547"/>
      <c r="BZ359" s="2547"/>
      <c r="CA359" s="2547"/>
      <c r="CB359" s="2547"/>
      <c r="CC359" s="2547"/>
      <c r="CD359" s="2547"/>
      <c r="CE359" s="2547"/>
      <c r="CF359" s="2555"/>
      <c r="CG359" s="828"/>
      <c r="CH359" s="2547"/>
      <c r="CI359" s="2547"/>
      <c r="CJ359" s="2547"/>
      <c r="CK359" s="2547"/>
      <c r="CL359" s="2547"/>
      <c r="CM359" s="2547"/>
      <c r="CN359" s="2547"/>
      <c r="CO359" s="2547"/>
      <c r="CP359" s="2547"/>
      <c r="CQ359" s="2547"/>
      <c r="CR359" s="2547"/>
      <c r="CS359" s="2547"/>
      <c r="CT359" s="2547"/>
      <c r="CU359" s="2547"/>
      <c r="CV359" s="2547"/>
      <c r="CW359" s="2547"/>
      <c r="CX359" s="2547"/>
      <c r="CY359" s="2547"/>
      <c r="CZ359" s="2547"/>
      <c r="DA359" s="2547"/>
      <c r="DB359" s="2548"/>
    </row>
    <row r="360" spans="2:106" s="429" customFormat="1" ht="15" customHeight="1">
      <c r="E360" s="335"/>
      <c r="F360" s="2973"/>
      <c r="G360" s="2973"/>
      <c r="H360" s="2973"/>
      <c r="I360" s="2973"/>
      <c r="J360" s="2973"/>
      <c r="K360" s="817"/>
      <c r="L360" s="2694"/>
      <c r="M360" s="2694"/>
      <c r="N360" s="817"/>
      <c r="O360" s="2973"/>
      <c r="P360" s="2973"/>
      <c r="Q360" s="2973"/>
      <c r="R360" s="2973"/>
      <c r="S360" s="2973"/>
      <c r="T360" s="911"/>
      <c r="U360" s="2955"/>
      <c r="V360" s="2694"/>
      <c r="W360" s="2694"/>
      <c r="X360" s="2973"/>
      <c r="Y360" s="2973"/>
      <c r="Z360" s="2973"/>
      <c r="AA360" s="2973"/>
      <c r="AB360" s="2973"/>
      <c r="AC360" s="2973"/>
      <c r="AD360" s="2973"/>
      <c r="AE360" s="2973"/>
      <c r="AF360" s="2973"/>
      <c r="AG360" s="2973"/>
      <c r="AH360" s="2694"/>
      <c r="AI360" s="2694"/>
      <c r="AJ360" s="2959"/>
      <c r="AK360" s="2955"/>
      <c r="AL360" s="2694"/>
      <c r="AM360" s="2694"/>
      <c r="AN360" s="2694"/>
      <c r="AO360" s="2694"/>
      <c r="AP360" s="2694"/>
      <c r="AQ360" s="2694"/>
      <c r="AR360" s="2694"/>
      <c r="AS360" s="2694"/>
      <c r="AT360" s="2694"/>
      <c r="AU360" s="2694"/>
      <c r="AV360" s="2694"/>
      <c r="AW360" s="2694"/>
      <c r="AX360" s="2694"/>
      <c r="AY360" s="2694"/>
      <c r="AZ360" s="2959"/>
      <c r="BA360" s="2955"/>
      <c r="BB360" s="2694"/>
      <c r="BC360" s="2694"/>
      <c r="BD360" s="2694"/>
      <c r="BE360" s="2694"/>
      <c r="BF360" s="2973"/>
      <c r="BG360" s="2973"/>
      <c r="BH360" s="2973"/>
      <c r="BI360" s="2973"/>
      <c r="BJ360" s="2973"/>
      <c r="BK360" s="2973"/>
      <c r="BL360" s="2694"/>
      <c r="BM360" s="2694"/>
      <c r="BN360" s="2694"/>
      <c r="BO360" s="2694"/>
      <c r="BP360" s="2959"/>
      <c r="BQ360" s="2955"/>
      <c r="BR360" s="2694"/>
      <c r="BS360" s="2694"/>
      <c r="BT360" s="2694"/>
      <c r="BU360" s="2694"/>
      <c r="BV360" s="2694"/>
      <c r="BW360" s="2694"/>
      <c r="BX360" s="2694"/>
      <c r="BY360" s="2694"/>
      <c r="BZ360" s="2694"/>
      <c r="CA360" s="2694"/>
      <c r="CB360" s="2694"/>
      <c r="CC360" s="2694"/>
      <c r="CD360" s="2694"/>
      <c r="CE360" s="2694"/>
      <c r="CF360" s="2959"/>
      <c r="CG360" s="817"/>
      <c r="CH360" s="2694"/>
      <c r="CI360" s="2694"/>
      <c r="CJ360" s="2694"/>
      <c r="CK360" s="2694"/>
      <c r="CL360" s="2694"/>
      <c r="CM360" s="2694"/>
      <c r="CN360" s="2694"/>
      <c r="CO360" s="2694"/>
      <c r="CP360" s="2694"/>
      <c r="CQ360" s="2694"/>
      <c r="CR360" s="2694"/>
      <c r="CS360" s="2694"/>
      <c r="CT360" s="2694"/>
      <c r="CU360" s="2694"/>
      <c r="CV360" s="2694"/>
      <c r="CW360" s="2694"/>
      <c r="CX360" s="2694"/>
      <c r="CY360" s="2694"/>
      <c r="CZ360" s="2694"/>
      <c r="DA360" s="2694"/>
      <c r="DB360" s="2974"/>
    </row>
    <row r="361" spans="2:106" s="404" customFormat="1" ht="21" customHeight="1">
      <c r="E361" s="399"/>
      <c r="F361" s="399"/>
      <c r="G361" s="399"/>
      <c r="H361" s="399"/>
      <c r="I361" s="399"/>
      <c r="J361" s="399"/>
      <c r="K361" s="399"/>
      <c r="L361" s="399"/>
      <c r="M361" s="399"/>
      <c r="N361" s="399"/>
      <c r="O361" s="399"/>
      <c r="P361" s="399"/>
      <c r="Q361" s="399"/>
      <c r="R361" s="399"/>
      <c r="S361" s="399"/>
      <c r="T361" s="399"/>
      <c r="U361" s="399"/>
      <c r="V361" s="399"/>
      <c r="W361" s="399"/>
      <c r="X361" s="399"/>
      <c r="Y361" s="399"/>
      <c r="Z361" s="399"/>
      <c r="AA361" s="318"/>
      <c r="AB361" s="399"/>
      <c r="AC361" s="399"/>
      <c r="AD361" s="399"/>
      <c r="AE361" s="399"/>
      <c r="AF361" s="399"/>
      <c r="AG361" s="399"/>
      <c r="AH361" s="399"/>
      <c r="AI361" s="399"/>
      <c r="AJ361" s="399"/>
      <c r="AK361" s="399"/>
      <c r="AL361" s="399"/>
      <c r="AM361" s="399"/>
      <c r="AN361" s="399"/>
      <c r="AO361" s="399"/>
      <c r="AP361" s="399"/>
      <c r="AQ361" s="399"/>
      <c r="AR361" s="399"/>
      <c r="AS361" s="399"/>
      <c r="AT361" s="399"/>
      <c r="AU361" s="399"/>
      <c r="AV361" s="399"/>
      <c r="AW361" s="399"/>
      <c r="AX361" s="399"/>
      <c r="AY361" s="399"/>
      <c r="AZ361" s="399"/>
      <c r="BA361" s="399"/>
      <c r="BB361" s="399"/>
      <c r="BC361" s="399"/>
      <c r="BD361" s="399"/>
      <c r="BE361" s="399"/>
      <c r="BF361" s="399"/>
      <c r="BG361" s="399"/>
      <c r="BH361" s="399"/>
      <c r="BI361" s="399"/>
      <c r="BJ361" s="399"/>
      <c r="BK361" s="399"/>
      <c r="BL361" s="399"/>
      <c r="BM361" s="399"/>
      <c r="BN361" s="399"/>
      <c r="BO361" s="399"/>
      <c r="BP361" s="399"/>
      <c r="BQ361" s="399"/>
      <c r="BR361" s="399"/>
      <c r="BS361" s="399"/>
      <c r="BT361" s="399"/>
      <c r="BU361" s="399"/>
      <c r="BV361" s="399"/>
      <c r="BW361" s="399"/>
      <c r="BX361" s="399"/>
      <c r="BY361" s="399"/>
      <c r="BZ361" s="399"/>
      <c r="CA361" s="399"/>
      <c r="CB361" s="399"/>
      <c r="CC361" s="399"/>
      <c r="CD361" s="399"/>
      <c r="CE361" s="399"/>
      <c r="CF361" s="399"/>
      <c r="CG361" s="399"/>
      <c r="CH361" s="399"/>
      <c r="CI361" s="399"/>
      <c r="CJ361" s="399"/>
      <c r="CK361" s="399"/>
      <c r="CL361" s="399"/>
      <c r="CM361" s="399"/>
      <c r="CN361" s="399"/>
      <c r="CO361" s="399"/>
      <c r="CP361" s="399"/>
      <c r="CQ361" s="399"/>
      <c r="CR361" s="399"/>
      <c r="CS361" s="399"/>
      <c r="CT361" s="399"/>
      <c r="CU361" s="399"/>
      <c r="CV361" s="399"/>
      <c r="CW361" s="399"/>
    </row>
    <row r="362" spans="2:106" s="404" customFormat="1" ht="21" customHeight="1">
      <c r="E362" s="399" t="s">
        <v>1255</v>
      </c>
      <c r="F362" s="399"/>
      <c r="G362" s="399"/>
      <c r="H362" s="399"/>
      <c r="I362" s="399"/>
      <c r="J362" s="399"/>
      <c r="K362" s="399"/>
      <c r="L362" s="399"/>
      <c r="M362" s="399"/>
      <c r="N362" s="399"/>
      <c r="O362" s="399"/>
      <c r="P362" s="399"/>
      <c r="Q362" s="399"/>
      <c r="R362" s="399"/>
      <c r="S362" s="399"/>
      <c r="T362" s="399"/>
      <c r="U362" s="399"/>
      <c r="V362" s="399"/>
      <c r="W362" s="399"/>
      <c r="X362" s="399"/>
      <c r="Y362" s="399"/>
      <c r="Z362" s="399"/>
      <c r="AA362" s="318"/>
      <c r="AB362" s="399"/>
      <c r="AC362" s="399"/>
      <c r="AD362" s="399"/>
      <c r="AE362" s="399"/>
      <c r="AF362" s="399"/>
      <c r="AG362" s="399"/>
      <c r="AH362" s="399"/>
      <c r="AI362" s="399"/>
      <c r="AJ362" s="399"/>
      <c r="AK362" s="399"/>
      <c r="AL362" s="399"/>
      <c r="AM362" s="399"/>
      <c r="AN362" s="399"/>
      <c r="AO362" s="399"/>
      <c r="AP362" s="399"/>
      <c r="AQ362" s="399"/>
      <c r="AR362" s="399"/>
      <c r="AS362" s="399"/>
      <c r="AT362" s="399"/>
      <c r="AU362" s="399"/>
      <c r="AV362" s="399"/>
      <c r="AW362" s="399"/>
      <c r="AX362" s="399"/>
      <c r="AY362" s="399"/>
      <c r="AZ362" s="399"/>
      <c r="BA362" s="399"/>
      <c r="BB362" s="399"/>
      <c r="BC362" s="399"/>
      <c r="BD362" s="399"/>
      <c r="BE362" s="399"/>
      <c r="BF362" s="399"/>
      <c r="BG362" s="399"/>
      <c r="BH362" s="399"/>
      <c r="BI362" s="399"/>
      <c r="BJ362" s="399"/>
      <c r="BK362" s="399"/>
      <c r="BL362" s="399"/>
      <c r="BM362" s="399"/>
      <c r="BN362" s="399"/>
      <c r="BO362" s="399"/>
      <c r="BP362" s="399"/>
      <c r="BQ362" s="399"/>
      <c r="BR362" s="399"/>
      <c r="BS362" s="399"/>
      <c r="BT362" s="399"/>
      <c r="BU362" s="399"/>
      <c r="BV362" s="399"/>
      <c r="BW362" s="399"/>
      <c r="BX362" s="399"/>
      <c r="BY362" s="399"/>
      <c r="BZ362" s="399"/>
      <c r="CA362" s="399"/>
      <c r="CB362" s="399"/>
      <c r="CC362" s="399"/>
      <c r="CD362" s="399"/>
      <c r="CE362" s="399"/>
      <c r="CF362" s="399"/>
      <c r="CG362" s="399"/>
      <c r="CH362" s="399"/>
      <c r="CI362" s="399"/>
      <c r="CJ362" s="399"/>
      <c r="CK362" s="399"/>
      <c r="CL362" s="399"/>
      <c r="CM362" s="399"/>
      <c r="CN362" s="399"/>
      <c r="CO362" s="399"/>
      <c r="CP362" s="399"/>
      <c r="CQ362" s="399"/>
      <c r="CR362" s="399"/>
      <c r="CS362" s="399"/>
      <c r="CT362" s="399"/>
      <c r="CU362" s="399"/>
      <c r="CV362" s="399"/>
      <c r="CW362" s="399"/>
    </row>
    <row r="363" spans="2:106" s="404" customFormat="1" ht="21" customHeight="1">
      <c r="E363" s="318"/>
      <c r="F363" s="399"/>
      <c r="G363" s="399"/>
      <c r="H363" s="399"/>
      <c r="I363" s="399"/>
      <c r="J363" s="399"/>
      <c r="K363" s="399"/>
      <c r="L363" s="399"/>
      <c r="M363" s="399"/>
      <c r="N363" s="399"/>
      <c r="O363" s="399"/>
      <c r="P363" s="399"/>
      <c r="Q363" s="399"/>
      <c r="R363" s="399"/>
      <c r="S363" s="399"/>
      <c r="T363" s="399"/>
      <c r="U363" s="399"/>
      <c r="V363" s="399"/>
      <c r="W363" s="399"/>
      <c r="X363" s="399"/>
      <c r="Y363" s="399"/>
      <c r="Z363" s="399"/>
      <c r="AA363" s="318"/>
      <c r="AB363" s="399"/>
      <c r="AC363" s="399"/>
      <c r="AD363" s="399"/>
      <c r="AE363" s="399"/>
      <c r="AF363" s="399"/>
      <c r="AG363" s="399"/>
      <c r="AH363" s="399"/>
      <c r="AI363" s="399"/>
      <c r="AJ363" s="399"/>
      <c r="AK363" s="399"/>
      <c r="AL363" s="399"/>
      <c r="AM363" s="399"/>
      <c r="AN363" s="399"/>
      <c r="AO363" s="399"/>
      <c r="AP363" s="399"/>
      <c r="AQ363" s="399"/>
      <c r="AR363" s="399"/>
      <c r="AS363" s="399"/>
      <c r="AT363" s="399"/>
      <c r="AU363" s="399"/>
      <c r="AV363" s="399"/>
      <c r="AW363" s="399"/>
      <c r="AX363" s="399"/>
      <c r="AY363" s="399"/>
      <c r="AZ363" s="399"/>
      <c r="BA363" s="399"/>
      <c r="BB363" s="399"/>
      <c r="BC363" s="399"/>
      <c r="BD363" s="399"/>
      <c r="BE363" s="399"/>
      <c r="BF363" s="399"/>
      <c r="BG363" s="399"/>
      <c r="BH363" s="399"/>
      <c r="BI363" s="399"/>
      <c r="BJ363" s="399"/>
      <c r="BK363" s="399"/>
      <c r="BL363" s="399"/>
      <c r="BM363" s="399"/>
      <c r="BN363" s="399"/>
      <c r="BO363" s="399"/>
      <c r="BP363" s="399"/>
      <c r="BQ363" s="399"/>
      <c r="BR363" s="399"/>
      <c r="BS363" s="399"/>
      <c r="BT363" s="399"/>
      <c r="BU363" s="399"/>
      <c r="BV363" s="399"/>
      <c r="BW363" s="399"/>
      <c r="BX363" s="399"/>
      <c r="BY363" s="399"/>
      <c r="BZ363" s="399"/>
      <c r="CA363" s="399"/>
      <c r="CB363" s="399"/>
      <c r="CC363" s="399"/>
      <c r="CD363" s="399"/>
      <c r="CE363" s="399"/>
      <c r="CF363" s="399"/>
      <c r="CG363" s="399"/>
      <c r="CH363" s="399"/>
      <c r="CI363" s="399"/>
      <c r="CJ363" s="399"/>
      <c r="CK363" s="399"/>
      <c r="CL363" s="399"/>
      <c r="CM363" s="399"/>
      <c r="CN363" s="399"/>
      <c r="CO363" s="399"/>
      <c r="CP363" s="399"/>
      <c r="CQ363" s="399"/>
      <c r="CR363" s="399"/>
      <c r="CS363" s="399"/>
      <c r="CT363" s="399"/>
      <c r="CU363" s="399"/>
      <c r="CV363" s="399"/>
      <c r="CW363" s="399"/>
      <c r="DB363" s="414" t="s">
        <v>623</v>
      </c>
    </row>
    <row r="364" spans="2:106" s="429" customFormat="1" ht="15" customHeight="1">
      <c r="E364" s="2698"/>
      <c r="F364" s="2547"/>
      <c r="G364" s="2547"/>
      <c r="H364" s="2558" t="s">
        <v>834</v>
      </c>
      <c r="I364" s="2558"/>
      <c r="J364" s="2558"/>
      <c r="K364" s="2558"/>
      <c r="L364" s="2558"/>
      <c r="M364" s="2558"/>
      <c r="N364" s="2558"/>
      <c r="O364" s="2558"/>
      <c r="P364" s="2558"/>
      <c r="Q364" s="2558"/>
      <c r="R364" s="2547"/>
      <c r="S364" s="2547"/>
      <c r="T364" s="2555"/>
      <c r="U364" s="2546"/>
      <c r="V364" s="2547"/>
      <c r="W364" s="2547" t="s">
        <v>1254</v>
      </c>
      <c r="X364" s="2547"/>
      <c r="Y364" s="2547"/>
      <c r="Z364" s="2547"/>
      <c r="AA364" s="2547"/>
      <c r="AB364" s="2547"/>
      <c r="AC364" s="2547"/>
      <c r="AD364" s="2547"/>
      <c r="AE364" s="2547"/>
      <c r="AF364" s="2547"/>
      <c r="AG364" s="2547"/>
      <c r="AH364" s="2547"/>
      <c r="AI364" s="2547"/>
      <c r="AJ364" s="2547"/>
      <c r="AK364" s="2547"/>
      <c r="AL364" s="2547"/>
      <c r="AM364" s="2547"/>
      <c r="AN364" s="2547"/>
      <c r="AO364" s="2547"/>
      <c r="AP364" s="2547"/>
      <c r="AQ364" s="2547"/>
      <c r="AR364" s="2547"/>
      <c r="AS364" s="2547"/>
      <c r="AT364" s="2547"/>
      <c r="AU364" s="2547"/>
      <c r="AV364" s="2547"/>
      <c r="AW364" s="2547"/>
      <c r="AX364" s="2547"/>
      <c r="AY364" s="2547"/>
      <c r="AZ364" s="2547"/>
      <c r="BA364" s="2547"/>
      <c r="BB364" s="2547"/>
      <c r="BC364" s="2547"/>
      <c r="BD364" s="2547"/>
      <c r="BE364" s="2547"/>
      <c r="BF364" s="2547"/>
      <c r="BG364" s="2547"/>
      <c r="BH364" s="2547"/>
      <c r="BI364" s="2547"/>
      <c r="BJ364" s="2547"/>
      <c r="BK364" s="2547"/>
      <c r="BL364" s="2547"/>
      <c r="BM364" s="2547"/>
      <c r="BN364" s="2547"/>
      <c r="BO364" s="2547"/>
      <c r="BP364" s="417"/>
      <c r="BQ364" s="418"/>
      <c r="BR364" s="2546"/>
      <c r="BS364" s="2547"/>
      <c r="BT364" s="2558" t="s">
        <v>906</v>
      </c>
      <c r="BU364" s="2558"/>
      <c r="BV364" s="2558"/>
      <c r="BW364" s="2558"/>
      <c r="BX364" s="2558"/>
      <c r="BY364" s="2558"/>
      <c r="BZ364" s="2558"/>
      <c r="CA364" s="2558"/>
      <c r="CB364" s="2558"/>
      <c r="CC364" s="2547"/>
      <c r="CD364" s="2555"/>
      <c r="CE364" s="2546"/>
      <c r="CF364" s="2547"/>
      <c r="CG364" s="2558" t="s">
        <v>1089</v>
      </c>
      <c r="CH364" s="2558"/>
      <c r="CI364" s="2558"/>
      <c r="CJ364" s="2558"/>
      <c r="CK364" s="2558"/>
      <c r="CL364" s="2558"/>
      <c r="CM364" s="2558"/>
      <c r="CN364" s="2558"/>
      <c r="CO364" s="2558"/>
      <c r="CP364" s="2547"/>
      <c r="CQ364" s="2555"/>
      <c r="CR364" s="2546" t="s">
        <v>1253</v>
      </c>
      <c r="CS364" s="2547"/>
      <c r="CT364" s="2547"/>
      <c r="CU364" s="2547"/>
      <c r="CV364" s="2547"/>
      <c r="CW364" s="2547"/>
      <c r="CX364" s="2547"/>
      <c r="CY364" s="2547"/>
      <c r="CZ364" s="2547"/>
      <c r="DA364" s="2547"/>
      <c r="DB364" s="2548"/>
    </row>
    <row r="365" spans="2:106" s="429" customFormat="1" ht="15" customHeight="1">
      <c r="E365" s="2699"/>
      <c r="F365" s="2553"/>
      <c r="G365" s="2553"/>
      <c r="H365" s="2553" t="s">
        <v>796</v>
      </c>
      <c r="I365" s="2553"/>
      <c r="J365" s="2553"/>
      <c r="K365" s="2553"/>
      <c r="L365" s="2553"/>
      <c r="M365" s="2553"/>
      <c r="N365" s="2553"/>
      <c r="O365" s="2553"/>
      <c r="P365" s="2553"/>
      <c r="Q365" s="2553"/>
      <c r="R365" s="2553"/>
      <c r="S365" s="2553"/>
      <c r="T365" s="2557"/>
      <c r="U365" s="2552"/>
      <c r="V365" s="2553"/>
      <c r="W365" s="2553"/>
      <c r="X365" s="2553"/>
      <c r="Y365" s="2553"/>
      <c r="Z365" s="2553"/>
      <c r="AA365" s="2553"/>
      <c r="AB365" s="2553"/>
      <c r="AC365" s="2553"/>
      <c r="AD365" s="2553"/>
      <c r="AE365" s="2553"/>
      <c r="AF365" s="2553"/>
      <c r="AG365" s="2553"/>
      <c r="AH365" s="2553"/>
      <c r="AI365" s="2553"/>
      <c r="AJ365" s="2553"/>
      <c r="AK365" s="2553"/>
      <c r="AL365" s="2553"/>
      <c r="AM365" s="2553"/>
      <c r="AN365" s="2553"/>
      <c r="AO365" s="2553"/>
      <c r="AP365" s="2553"/>
      <c r="AQ365" s="2553"/>
      <c r="AR365" s="2553"/>
      <c r="AS365" s="2553"/>
      <c r="AT365" s="2553"/>
      <c r="AU365" s="2553"/>
      <c r="AV365" s="2553"/>
      <c r="AW365" s="2553"/>
      <c r="AX365" s="2553"/>
      <c r="AY365" s="2553"/>
      <c r="AZ365" s="2553"/>
      <c r="BA365" s="2553"/>
      <c r="BB365" s="2553"/>
      <c r="BC365" s="2553"/>
      <c r="BD365" s="2553"/>
      <c r="BE365" s="2553"/>
      <c r="BF365" s="2553"/>
      <c r="BG365" s="2553"/>
      <c r="BH365" s="2553"/>
      <c r="BI365" s="2553"/>
      <c r="BJ365" s="2553"/>
      <c r="BK365" s="2553"/>
      <c r="BL365" s="2553"/>
      <c r="BM365" s="2553"/>
      <c r="BN365" s="2553"/>
      <c r="BO365" s="2553"/>
      <c r="BP365" s="876"/>
      <c r="BQ365" s="290"/>
      <c r="BR365" s="2552"/>
      <c r="BS365" s="2553"/>
      <c r="BT365" s="2553" t="s">
        <v>1147</v>
      </c>
      <c r="BU365" s="2553"/>
      <c r="BV365" s="2553"/>
      <c r="BW365" s="2553"/>
      <c r="BX365" s="2553"/>
      <c r="BY365" s="2553"/>
      <c r="BZ365" s="2553"/>
      <c r="CA365" s="2553"/>
      <c r="CB365" s="2553"/>
      <c r="CC365" s="2553"/>
      <c r="CD365" s="2557"/>
      <c r="CE365" s="2552"/>
      <c r="CF365" s="2553"/>
      <c r="CG365" s="2553" t="s">
        <v>752</v>
      </c>
      <c r="CH365" s="2553"/>
      <c r="CI365" s="2553"/>
      <c r="CJ365" s="2553"/>
      <c r="CK365" s="2553"/>
      <c r="CL365" s="2553"/>
      <c r="CM365" s="2553"/>
      <c r="CN365" s="2553"/>
      <c r="CO365" s="2553"/>
      <c r="CP365" s="2553"/>
      <c r="CQ365" s="2557"/>
      <c r="CR365" s="2552"/>
      <c r="CS365" s="2553"/>
      <c r="CT365" s="2553"/>
      <c r="CU365" s="2553"/>
      <c r="CV365" s="2553"/>
      <c r="CW365" s="2553"/>
      <c r="CX365" s="2553"/>
      <c r="CY365" s="2553"/>
      <c r="CZ365" s="2553"/>
      <c r="DA365" s="2553"/>
      <c r="DB365" s="2554"/>
    </row>
    <row r="366" spans="2:106" s="429" customFormat="1" ht="15" customHeight="1">
      <c r="E366" s="2969"/>
      <c r="F366" s="2668"/>
      <c r="G366" s="2668"/>
      <c r="H366" s="2668">
        <v>5.3</v>
      </c>
      <c r="I366" s="2668"/>
      <c r="J366" s="2668"/>
      <c r="K366" s="2668"/>
      <c r="L366" s="2668"/>
      <c r="M366" s="2668"/>
      <c r="N366" s="2668"/>
      <c r="O366" s="2668"/>
      <c r="P366" s="2668"/>
      <c r="Q366" s="2668"/>
      <c r="R366" s="2668"/>
      <c r="S366" s="2668"/>
      <c r="T366" s="2956"/>
      <c r="U366" s="868"/>
      <c r="V366" s="2806"/>
      <c r="W366" s="2806"/>
      <c r="X366" s="2806"/>
      <c r="Y366" s="2806"/>
      <c r="Z366" s="2806"/>
      <c r="AA366" s="2806"/>
      <c r="AB366" s="2806"/>
      <c r="AC366" s="2806"/>
      <c r="AD366" s="2806"/>
      <c r="AE366" s="2806"/>
      <c r="AF366" s="2806"/>
      <c r="AG366" s="2806"/>
      <c r="AH366" s="2806"/>
      <c r="AI366" s="2806"/>
      <c r="AJ366" s="2806"/>
      <c r="AK366" s="2806"/>
      <c r="AL366" s="2806"/>
      <c r="AM366" s="2806"/>
      <c r="AN366" s="2806"/>
      <c r="AO366" s="2806"/>
      <c r="AP366" s="2806"/>
      <c r="AQ366" s="2806"/>
      <c r="AR366" s="2806"/>
      <c r="AS366" s="2806"/>
      <c r="AT366" s="2806"/>
      <c r="AU366" s="2806"/>
      <c r="AV366" s="2806"/>
      <c r="AW366" s="2806"/>
      <c r="AX366" s="2806"/>
      <c r="AY366" s="2806"/>
      <c r="AZ366" s="2806"/>
      <c r="BA366" s="2806"/>
      <c r="BB366" s="2806"/>
      <c r="BC366" s="2806"/>
      <c r="BD366" s="2806"/>
      <c r="BE366" s="2806"/>
      <c r="BF366" s="2806"/>
      <c r="BG366" s="2806"/>
      <c r="BH366" s="2806"/>
      <c r="BI366" s="2806"/>
      <c r="BJ366" s="2806"/>
      <c r="BK366" s="2806"/>
      <c r="BL366" s="2806"/>
      <c r="BM366" s="2806"/>
      <c r="BN366" s="2806"/>
      <c r="BO366" s="2806"/>
      <c r="BP366" s="2806"/>
      <c r="BQ366" s="348"/>
      <c r="BR366" s="2669"/>
      <c r="BS366" s="2668"/>
      <c r="BT366" s="2970">
        <v>60</v>
      </c>
      <c r="BU366" s="2970"/>
      <c r="BV366" s="2970"/>
      <c r="BW366" s="2970"/>
      <c r="BX366" s="2970"/>
      <c r="BY366" s="2970"/>
      <c r="BZ366" s="2970"/>
      <c r="CA366" s="2970"/>
      <c r="CB366" s="2970"/>
      <c r="CC366" s="2970"/>
      <c r="CD366" s="2971"/>
      <c r="CE366" s="2972"/>
      <c r="CF366" s="2970"/>
      <c r="CG366" s="2970">
        <v>31800</v>
      </c>
      <c r="CH366" s="2970"/>
      <c r="CI366" s="2970"/>
      <c r="CJ366" s="2970"/>
      <c r="CK366" s="2970"/>
      <c r="CL366" s="2970"/>
      <c r="CM366" s="2970"/>
      <c r="CN366" s="2970"/>
      <c r="CO366" s="2970"/>
      <c r="CP366" s="2668"/>
      <c r="CQ366" s="2956"/>
      <c r="CR366" s="2669"/>
      <c r="CS366" s="2668"/>
      <c r="CT366" s="2668"/>
      <c r="CU366" s="2668"/>
      <c r="CV366" s="2668"/>
      <c r="CW366" s="2668"/>
      <c r="CX366" s="2668"/>
      <c r="CY366" s="2668"/>
      <c r="CZ366" s="2668"/>
      <c r="DA366" s="2668"/>
      <c r="DB366" s="2702"/>
    </row>
    <row r="367" spans="2:106" s="399" customFormat="1" ht="21" customHeight="1">
      <c r="AA367" s="318"/>
    </row>
    <row r="368" spans="2:106" s="399" customFormat="1" ht="21" customHeight="1">
      <c r="E368" s="399" t="s">
        <v>3</v>
      </c>
    </row>
    <row r="369" spans="4:112" s="872" customFormat="1" ht="21" customHeight="1">
      <c r="E369" s="748" t="s">
        <v>751</v>
      </c>
      <c r="F369" s="409"/>
      <c r="G369" s="409"/>
      <c r="H369" s="409"/>
      <c r="I369" s="409"/>
      <c r="J369" s="409"/>
      <c r="K369" s="409"/>
      <c r="L369" s="409"/>
      <c r="M369" s="409"/>
      <c r="N369" s="409"/>
      <c r="O369" s="409"/>
      <c r="P369" s="409"/>
      <c r="Q369" s="409"/>
      <c r="R369" s="409"/>
      <c r="S369" s="409"/>
      <c r="T369" s="409"/>
      <c r="U369" s="409"/>
      <c r="V369" s="409"/>
      <c r="W369" s="409"/>
      <c r="X369" s="409"/>
      <c r="Y369" s="409"/>
      <c r="Z369" s="409"/>
      <c r="AA369" s="409"/>
      <c r="AB369" s="409"/>
      <c r="AC369" s="409"/>
      <c r="AD369" s="409"/>
      <c r="AE369" s="409"/>
      <c r="AF369" s="409"/>
      <c r="AG369" s="409"/>
      <c r="AH369" s="409"/>
      <c r="AI369" s="409"/>
      <c r="AJ369" s="409"/>
      <c r="AK369" s="409"/>
      <c r="AL369" s="409"/>
      <c r="AM369" s="409"/>
      <c r="AN369" s="409"/>
      <c r="AO369" s="409"/>
      <c r="AP369" s="409"/>
      <c r="AQ369" s="409"/>
      <c r="AR369" s="409"/>
      <c r="AS369" s="409"/>
      <c r="AT369" s="409"/>
      <c r="AU369" s="409"/>
      <c r="AV369" s="409"/>
      <c r="AW369" s="409"/>
      <c r="AX369" s="409"/>
      <c r="AY369" s="409"/>
      <c r="AZ369" s="409"/>
      <c r="BA369" s="409"/>
      <c r="BB369" s="409"/>
      <c r="BC369" s="409"/>
      <c r="BD369" s="409"/>
      <c r="BE369" s="409"/>
      <c r="BF369" s="409"/>
      <c r="BG369" s="409"/>
      <c r="BH369" s="409"/>
      <c r="BI369" s="409"/>
      <c r="BJ369" s="409"/>
      <c r="BK369" s="409"/>
      <c r="BL369" s="409"/>
      <c r="BM369" s="409"/>
      <c r="BN369" s="409"/>
      <c r="BO369" s="409"/>
      <c r="BP369" s="409"/>
      <c r="BQ369" s="409"/>
      <c r="BR369" s="409"/>
      <c r="BS369" s="409"/>
      <c r="BT369" s="409"/>
      <c r="BU369" s="409"/>
      <c r="BV369" s="409"/>
      <c r="BW369" s="409"/>
      <c r="BX369" s="409"/>
      <c r="BY369" s="409"/>
      <c r="BZ369" s="409"/>
      <c r="CA369" s="409"/>
      <c r="CB369" s="757"/>
      <c r="CC369" s="757"/>
      <c r="CD369" s="757"/>
      <c r="CE369" s="757"/>
      <c r="CF369" s="757"/>
      <c r="CG369" s="757"/>
      <c r="CH369" s="757"/>
      <c r="CI369" s="757"/>
      <c r="CJ369" s="757"/>
      <c r="CK369" s="757"/>
      <c r="CL369" s="757"/>
      <c r="CM369" s="757"/>
      <c r="CN369" s="757"/>
      <c r="CO369" s="757"/>
      <c r="CP369" s="757"/>
      <c r="CQ369" s="757"/>
      <c r="CR369" s="758"/>
      <c r="CS369" s="758"/>
      <c r="CT369" s="758"/>
      <c r="CU369" s="758"/>
      <c r="CV369" s="758"/>
      <c r="CW369" s="758"/>
      <c r="CX369" s="414"/>
      <c r="CY369" s="414"/>
    </row>
    <row r="370" spans="4:112" s="404" customFormat="1" ht="21" customHeight="1">
      <c r="D370" s="404" t="s">
        <v>43</v>
      </c>
      <c r="E370" s="318"/>
      <c r="G370" s="399" t="s">
        <v>403</v>
      </c>
      <c r="CL370" s="414"/>
      <c r="CM370" s="414"/>
      <c r="CN370" s="414"/>
      <c r="CO370" s="414"/>
      <c r="CP370" s="414"/>
      <c r="CQ370" s="414"/>
      <c r="CR370" s="414"/>
      <c r="CS370" s="414"/>
      <c r="CT370" s="414"/>
      <c r="CU370" s="414"/>
      <c r="CV370" s="414"/>
      <c r="CW370" s="414"/>
      <c r="CX370" s="414"/>
      <c r="CY370" s="414"/>
    </row>
    <row r="371" spans="4:112" s="404" customFormat="1" ht="21" customHeight="1">
      <c r="E371" s="399" t="s">
        <v>787</v>
      </c>
      <c r="CL371" s="414"/>
      <c r="CM371" s="414"/>
      <c r="CN371" s="414"/>
      <c r="CO371" s="414"/>
      <c r="CP371" s="414"/>
      <c r="CQ371" s="414"/>
      <c r="CR371" s="414"/>
      <c r="CS371" s="414"/>
      <c r="CT371" s="414"/>
      <c r="CU371" s="414"/>
      <c r="CV371" s="414"/>
      <c r="CW371" s="414"/>
      <c r="CX371" s="414"/>
      <c r="CY371" s="414"/>
    </row>
    <row r="372" spans="4:112" s="404" customFormat="1" ht="21" customHeight="1">
      <c r="E372" s="318" t="s">
        <v>751</v>
      </c>
      <c r="CL372" s="414"/>
      <c r="CM372" s="414"/>
      <c r="CN372" s="414"/>
      <c r="CO372" s="414"/>
      <c r="CP372" s="414"/>
      <c r="CQ372" s="414"/>
      <c r="CR372" s="414"/>
      <c r="CS372" s="414"/>
      <c r="CT372" s="414"/>
      <c r="CU372" s="414"/>
      <c r="CV372" s="414"/>
      <c r="CW372" s="414"/>
      <c r="CX372" s="414"/>
      <c r="CY372" s="414"/>
      <c r="DB372" s="414" t="s">
        <v>1025</v>
      </c>
    </row>
    <row r="373" spans="4:112" s="429" customFormat="1" ht="8.1" customHeight="1">
      <c r="E373" s="2537" t="s">
        <v>8</v>
      </c>
      <c r="F373" s="2538"/>
      <c r="G373" s="2538"/>
      <c r="H373" s="2538"/>
      <c r="I373" s="2538"/>
      <c r="J373" s="2538"/>
      <c r="K373" s="2538"/>
      <c r="L373" s="2538"/>
      <c r="M373" s="2539"/>
      <c r="N373" s="2546"/>
      <c r="O373" s="2547"/>
      <c r="P373" s="2547"/>
      <c r="Q373" s="2547"/>
      <c r="R373" s="2547"/>
      <c r="S373" s="2558" t="s">
        <v>834</v>
      </c>
      <c r="T373" s="2558"/>
      <c r="U373" s="2558"/>
      <c r="V373" s="2558"/>
      <c r="W373" s="2558"/>
      <c r="X373" s="2558"/>
      <c r="Y373" s="2558"/>
      <c r="Z373" s="2558"/>
      <c r="AA373" s="2558"/>
      <c r="AB373" s="2558"/>
      <c r="AC373" s="2558"/>
      <c r="AD373" s="2558"/>
      <c r="AE373" s="2547"/>
      <c r="AF373" s="2547"/>
      <c r="AG373" s="2687" t="s">
        <v>796</v>
      </c>
      <c r="AH373" s="2687"/>
      <c r="AI373" s="2687"/>
      <c r="AJ373" s="2687"/>
      <c r="AK373" s="2688"/>
      <c r="AL373" s="2546"/>
      <c r="AM373" s="2558" t="s">
        <v>831</v>
      </c>
      <c r="AN373" s="2558"/>
      <c r="AO373" s="2558"/>
      <c r="AP373" s="2558"/>
      <c r="AQ373" s="2558"/>
      <c r="AR373" s="2558"/>
      <c r="AS373" s="2558"/>
      <c r="AT373" s="2558"/>
      <c r="AU373" s="2558"/>
      <c r="AV373" s="2555"/>
      <c r="AW373" s="2546"/>
      <c r="AX373" s="2700" t="s">
        <v>1249</v>
      </c>
      <c r="AY373" s="2700"/>
      <c r="AZ373" s="2700"/>
      <c r="BA373" s="2700"/>
      <c r="BB373" s="2700"/>
      <c r="BC373" s="2700"/>
      <c r="BD373" s="2700"/>
      <c r="BE373" s="2700"/>
      <c r="BF373" s="2700"/>
      <c r="BG373" s="2555"/>
      <c r="BH373" s="2546"/>
      <c r="BI373" s="2700" t="s">
        <v>987</v>
      </c>
      <c r="BJ373" s="2700"/>
      <c r="BK373" s="2700"/>
      <c r="BL373" s="2700"/>
      <c r="BM373" s="2700"/>
      <c r="BN373" s="2700"/>
      <c r="BO373" s="2700"/>
      <c r="BP373" s="2700"/>
      <c r="BQ373" s="2700"/>
      <c r="BR373" s="2555"/>
      <c r="BS373" s="2546"/>
      <c r="BT373" s="2966" t="s">
        <v>1225</v>
      </c>
      <c r="BU373" s="2966"/>
      <c r="BV373" s="2966"/>
      <c r="BW373" s="2966"/>
      <c r="BX373" s="2966"/>
      <c r="BY373" s="2966"/>
      <c r="BZ373" s="2966"/>
      <c r="CA373" s="2966"/>
      <c r="CB373" s="2966"/>
      <c r="CC373" s="2555"/>
      <c r="CD373" s="2546"/>
      <c r="CE373" s="2968" t="s">
        <v>1218</v>
      </c>
      <c r="CF373" s="2968"/>
      <c r="CG373" s="2968"/>
      <c r="CH373" s="2968"/>
      <c r="CI373" s="2968"/>
      <c r="CJ373" s="2968"/>
      <c r="CK373" s="2968"/>
      <c r="CL373" s="2968"/>
      <c r="CM373" s="2968"/>
      <c r="CN373" s="2555"/>
      <c r="CO373" s="2546"/>
      <c r="CP373" s="2547"/>
      <c r="CQ373" s="2558" t="s">
        <v>516</v>
      </c>
      <c r="CR373" s="2558"/>
      <c r="CS373" s="2558"/>
      <c r="CT373" s="2558"/>
      <c r="CU373" s="2558"/>
      <c r="CV373" s="2558"/>
      <c r="CW373" s="2558"/>
      <c r="CX373" s="2558"/>
      <c r="CY373" s="2558"/>
      <c r="CZ373" s="2558"/>
      <c r="DA373" s="2547"/>
      <c r="DB373" s="2548"/>
    </row>
    <row r="374" spans="4:112" s="429" customFormat="1" ht="8.1" customHeight="1">
      <c r="E374" s="2540"/>
      <c r="F374" s="2541"/>
      <c r="G374" s="2541"/>
      <c r="H374" s="2541"/>
      <c r="I374" s="2541"/>
      <c r="J374" s="2541"/>
      <c r="K374" s="2541"/>
      <c r="L374" s="2541"/>
      <c r="M374" s="2542"/>
      <c r="N374" s="2573"/>
      <c r="O374" s="2574"/>
      <c r="P374" s="2574"/>
      <c r="Q374" s="2574"/>
      <c r="R374" s="2574"/>
      <c r="S374" s="2575"/>
      <c r="T374" s="2575"/>
      <c r="U374" s="2575"/>
      <c r="V374" s="2575"/>
      <c r="W374" s="2575"/>
      <c r="X374" s="2575"/>
      <c r="Y374" s="2575"/>
      <c r="Z374" s="2575"/>
      <c r="AA374" s="2575"/>
      <c r="AB374" s="2575"/>
      <c r="AC374" s="2575"/>
      <c r="AD374" s="2575"/>
      <c r="AE374" s="2574"/>
      <c r="AF374" s="2574"/>
      <c r="AG374" s="2689"/>
      <c r="AH374" s="2689"/>
      <c r="AI374" s="2689"/>
      <c r="AJ374" s="2689"/>
      <c r="AK374" s="2690"/>
      <c r="AL374" s="2549"/>
      <c r="AM374" s="2559"/>
      <c r="AN374" s="2559"/>
      <c r="AO374" s="2559"/>
      <c r="AP374" s="2559"/>
      <c r="AQ374" s="2559"/>
      <c r="AR374" s="2559"/>
      <c r="AS374" s="2559"/>
      <c r="AT374" s="2559"/>
      <c r="AU374" s="2559"/>
      <c r="AV374" s="2556"/>
      <c r="AW374" s="2549"/>
      <c r="AX374" s="2701"/>
      <c r="AY374" s="2701"/>
      <c r="AZ374" s="2701"/>
      <c r="BA374" s="2701"/>
      <c r="BB374" s="2701"/>
      <c r="BC374" s="2701"/>
      <c r="BD374" s="2701"/>
      <c r="BE374" s="2701"/>
      <c r="BF374" s="2701"/>
      <c r="BG374" s="2556"/>
      <c r="BH374" s="2549"/>
      <c r="BI374" s="2701"/>
      <c r="BJ374" s="2701"/>
      <c r="BK374" s="2701"/>
      <c r="BL374" s="2701"/>
      <c r="BM374" s="2701"/>
      <c r="BN374" s="2701"/>
      <c r="BO374" s="2701"/>
      <c r="BP374" s="2701"/>
      <c r="BQ374" s="2701"/>
      <c r="BR374" s="2556"/>
      <c r="BS374" s="2549"/>
      <c r="BT374" s="2967"/>
      <c r="BU374" s="2967"/>
      <c r="BV374" s="2967"/>
      <c r="BW374" s="2967"/>
      <c r="BX374" s="2967"/>
      <c r="BY374" s="2967"/>
      <c r="BZ374" s="2967"/>
      <c r="CA374" s="2967"/>
      <c r="CB374" s="2967"/>
      <c r="CC374" s="2556"/>
      <c r="CD374" s="2549"/>
      <c r="CE374" s="2704"/>
      <c r="CF374" s="2704"/>
      <c r="CG374" s="2704"/>
      <c r="CH374" s="2704"/>
      <c r="CI374" s="2704"/>
      <c r="CJ374" s="2704"/>
      <c r="CK374" s="2704"/>
      <c r="CL374" s="2704"/>
      <c r="CM374" s="2704"/>
      <c r="CN374" s="2556"/>
      <c r="CO374" s="2549"/>
      <c r="CP374" s="2550"/>
      <c r="CQ374" s="2559"/>
      <c r="CR374" s="2559"/>
      <c r="CS374" s="2559"/>
      <c r="CT374" s="2559"/>
      <c r="CU374" s="2559"/>
      <c r="CV374" s="2559"/>
      <c r="CW374" s="2559"/>
      <c r="CX374" s="2559"/>
      <c r="CY374" s="2559"/>
      <c r="CZ374" s="2559"/>
      <c r="DA374" s="2550"/>
      <c r="DB374" s="2551"/>
    </row>
    <row r="375" spans="4:112" s="429" customFormat="1" ht="8.1" customHeight="1">
      <c r="E375" s="2540"/>
      <c r="F375" s="2541"/>
      <c r="G375" s="2541"/>
      <c r="H375" s="2541"/>
      <c r="I375" s="2541"/>
      <c r="J375" s="2541"/>
      <c r="K375" s="2541"/>
      <c r="L375" s="2541"/>
      <c r="M375" s="2542"/>
      <c r="N375" s="2733"/>
      <c r="O375" s="2666"/>
      <c r="P375" s="2666"/>
      <c r="Q375" s="2666"/>
      <c r="R375" s="2666"/>
      <c r="S375" s="2666"/>
      <c r="T375" s="2666"/>
      <c r="U375" s="2666"/>
      <c r="V375" s="2666"/>
      <c r="W375" s="2666"/>
      <c r="X375" s="2666"/>
      <c r="Y375" s="2666"/>
      <c r="Z375" s="2666"/>
      <c r="AA375" s="2666"/>
      <c r="AB375" s="2666"/>
      <c r="AC375" s="2666"/>
      <c r="AD375" s="2666"/>
      <c r="AE375" s="2666"/>
      <c r="AF375" s="2666"/>
      <c r="AG375" s="2666"/>
      <c r="AH375" s="2666"/>
      <c r="AI375" s="2666"/>
      <c r="AJ375" s="2666"/>
      <c r="AK375" s="2667"/>
      <c r="AL375" s="2549"/>
      <c r="AM375" s="2559"/>
      <c r="AN375" s="2559"/>
      <c r="AO375" s="2559"/>
      <c r="AP375" s="2559"/>
      <c r="AQ375" s="2559"/>
      <c r="AR375" s="2559"/>
      <c r="AS375" s="2559"/>
      <c r="AT375" s="2559"/>
      <c r="AU375" s="2559"/>
      <c r="AV375" s="2556"/>
      <c r="AW375" s="2549"/>
      <c r="AX375" s="2701"/>
      <c r="AY375" s="2701"/>
      <c r="AZ375" s="2701"/>
      <c r="BA375" s="2701"/>
      <c r="BB375" s="2701"/>
      <c r="BC375" s="2701"/>
      <c r="BD375" s="2701"/>
      <c r="BE375" s="2701"/>
      <c r="BF375" s="2701"/>
      <c r="BG375" s="2556"/>
      <c r="BH375" s="2549"/>
      <c r="BI375" s="2701"/>
      <c r="BJ375" s="2701"/>
      <c r="BK375" s="2701"/>
      <c r="BL375" s="2701"/>
      <c r="BM375" s="2701"/>
      <c r="BN375" s="2701"/>
      <c r="BO375" s="2701"/>
      <c r="BP375" s="2701"/>
      <c r="BQ375" s="2701"/>
      <c r="BR375" s="2556"/>
      <c r="BS375" s="2549"/>
      <c r="BT375" s="2967"/>
      <c r="BU375" s="2967"/>
      <c r="BV375" s="2967"/>
      <c r="BW375" s="2967"/>
      <c r="BX375" s="2967"/>
      <c r="BY375" s="2967"/>
      <c r="BZ375" s="2967"/>
      <c r="CA375" s="2967"/>
      <c r="CB375" s="2967"/>
      <c r="CC375" s="2556"/>
      <c r="CD375" s="2549"/>
      <c r="CE375" s="2704"/>
      <c r="CF375" s="2704"/>
      <c r="CG375" s="2704"/>
      <c r="CH375" s="2704"/>
      <c r="CI375" s="2704"/>
      <c r="CJ375" s="2704"/>
      <c r="CK375" s="2704"/>
      <c r="CL375" s="2704"/>
      <c r="CM375" s="2704"/>
      <c r="CN375" s="2556"/>
      <c r="CO375" s="2549"/>
      <c r="CP375" s="2550"/>
      <c r="CQ375" s="2559"/>
      <c r="CR375" s="2559"/>
      <c r="CS375" s="2559"/>
      <c r="CT375" s="2559"/>
      <c r="CU375" s="2559"/>
      <c r="CV375" s="2559"/>
      <c r="CW375" s="2559"/>
      <c r="CX375" s="2559"/>
      <c r="CY375" s="2559"/>
      <c r="CZ375" s="2559"/>
      <c r="DA375" s="2550"/>
      <c r="DB375" s="2551"/>
    </row>
    <row r="376" spans="4:112" s="429" customFormat="1" ht="8.1" customHeight="1">
      <c r="E376" s="2540"/>
      <c r="F376" s="2541"/>
      <c r="G376" s="2541"/>
      <c r="H376" s="2541"/>
      <c r="I376" s="2541"/>
      <c r="J376" s="2541"/>
      <c r="K376" s="2541"/>
      <c r="L376" s="2541"/>
      <c r="M376" s="2542"/>
      <c r="N376" s="2962"/>
      <c r="O376" s="2963"/>
      <c r="P376" s="2963"/>
      <c r="Q376" s="2963"/>
      <c r="R376" s="2963"/>
      <c r="S376" s="2963"/>
      <c r="T376" s="2963"/>
      <c r="U376" s="2963"/>
      <c r="V376" s="2963"/>
      <c r="W376" s="2963"/>
      <c r="X376" s="2963"/>
      <c r="Y376" s="2963"/>
      <c r="Z376" s="2963"/>
      <c r="AA376" s="2963"/>
      <c r="AB376" s="2963"/>
      <c r="AC376" s="2963"/>
      <c r="AD376" s="2963"/>
      <c r="AE376" s="2963"/>
      <c r="AF376" s="2963"/>
      <c r="AG376" s="2963"/>
      <c r="AH376" s="2963"/>
      <c r="AI376" s="2963"/>
      <c r="AJ376" s="2963"/>
      <c r="AK376" s="2964"/>
      <c r="AL376" s="2549"/>
      <c r="AM376" s="2559"/>
      <c r="AN376" s="2559"/>
      <c r="AO376" s="2559"/>
      <c r="AP376" s="2559"/>
      <c r="AQ376" s="2559"/>
      <c r="AR376" s="2559"/>
      <c r="AS376" s="2559"/>
      <c r="AT376" s="2559"/>
      <c r="AU376" s="2559"/>
      <c r="AV376" s="2556"/>
      <c r="AW376" s="2549"/>
      <c r="AX376" s="2550" t="s">
        <v>705</v>
      </c>
      <c r="AY376" s="2550"/>
      <c r="AZ376" s="2550"/>
      <c r="BA376" s="2550"/>
      <c r="BB376" s="2550"/>
      <c r="BC376" s="2550"/>
      <c r="BD376" s="2550"/>
      <c r="BE376" s="2550"/>
      <c r="BF376" s="2550"/>
      <c r="BG376" s="2556"/>
      <c r="BH376" s="2549"/>
      <c r="BI376" s="2550" t="s">
        <v>461</v>
      </c>
      <c r="BJ376" s="2550"/>
      <c r="BK376" s="2550"/>
      <c r="BL376" s="2550"/>
      <c r="BM376" s="2550"/>
      <c r="BN376" s="2550"/>
      <c r="BO376" s="2550"/>
      <c r="BP376" s="2550"/>
      <c r="BQ376" s="2550"/>
      <c r="BR376" s="2556"/>
      <c r="BS376" s="2549"/>
      <c r="BT376" s="2704" t="s">
        <v>1248</v>
      </c>
      <c r="BU376" s="2704"/>
      <c r="BV376" s="2704"/>
      <c r="BW376" s="2704"/>
      <c r="BX376" s="2704"/>
      <c r="BY376" s="2704"/>
      <c r="BZ376" s="2550" t="s">
        <v>1247</v>
      </c>
      <c r="CA376" s="2550"/>
      <c r="CB376" s="2550"/>
      <c r="CC376" s="2556"/>
      <c r="CD376" s="2549"/>
      <c r="CE376" s="2704" t="s">
        <v>1245</v>
      </c>
      <c r="CF376" s="2704"/>
      <c r="CG376" s="2704"/>
      <c r="CH376" s="2704"/>
      <c r="CI376" s="2704"/>
      <c r="CJ376" s="2704"/>
      <c r="CK376" s="2704"/>
      <c r="CL376" s="2704"/>
      <c r="CM376" s="2704"/>
      <c r="CN376" s="2556"/>
      <c r="CO376" s="2549"/>
      <c r="CP376" s="2550"/>
      <c r="CQ376" s="2559"/>
      <c r="CR376" s="2559"/>
      <c r="CS376" s="2559"/>
      <c r="CT376" s="2559"/>
      <c r="CU376" s="2559"/>
      <c r="CV376" s="2559"/>
      <c r="CW376" s="2559"/>
      <c r="CX376" s="2559"/>
      <c r="CY376" s="2559"/>
      <c r="CZ376" s="2559"/>
      <c r="DA376" s="2550"/>
      <c r="DB376" s="2551"/>
      <c r="DF376" s="2686"/>
      <c r="DG376" s="2686"/>
      <c r="DH376" s="2686"/>
    </row>
    <row r="377" spans="4:112" s="429" customFormat="1" ht="8.1" customHeight="1">
      <c r="E377" s="2540"/>
      <c r="F377" s="2541"/>
      <c r="G377" s="2541"/>
      <c r="H377" s="2541"/>
      <c r="I377" s="2541"/>
      <c r="J377" s="2541"/>
      <c r="K377" s="2541"/>
      <c r="L377" s="2541"/>
      <c r="M377" s="2542"/>
      <c r="N377" s="2677" t="s">
        <v>1472</v>
      </c>
      <c r="O377" s="2678"/>
      <c r="P377" s="2678"/>
      <c r="Q377" s="2678"/>
      <c r="R377" s="2678"/>
      <c r="S377" s="2678"/>
      <c r="T377" s="2678"/>
      <c r="U377" s="2561"/>
      <c r="V377" s="2677" t="s">
        <v>1473</v>
      </c>
      <c r="W377" s="2678"/>
      <c r="X377" s="2678"/>
      <c r="Y377" s="2678"/>
      <c r="Z377" s="2678"/>
      <c r="AA377" s="2678"/>
      <c r="AB377" s="2678"/>
      <c r="AC377" s="2561"/>
      <c r="AD377" s="2677" t="s">
        <v>861</v>
      </c>
      <c r="AE377" s="2678"/>
      <c r="AF377" s="2678"/>
      <c r="AG377" s="2678"/>
      <c r="AH377" s="2678"/>
      <c r="AI377" s="2678"/>
      <c r="AJ377" s="2678"/>
      <c r="AK377" s="2561"/>
      <c r="AL377" s="2549"/>
      <c r="AM377" s="2559"/>
      <c r="AN377" s="2559"/>
      <c r="AO377" s="2559"/>
      <c r="AP377" s="2559"/>
      <c r="AQ377" s="2559"/>
      <c r="AR377" s="2559"/>
      <c r="AS377" s="2559"/>
      <c r="AT377" s="2559"/>
      <c r="AU377" s="2559"/>
      <c r="AV377" s="2556"/>
      <c r="AW377" s="2549"/>
      <c r="AX377" s="2550"/>
      <c r="AY377" s="2550"/>
      <c r="AZ377" s="2550"/>
      <c r="BA377" s="2550"/>
      <c r="BB377" s="2550"/>
      <c r="BC377" s="2550"/>
      <c r="BD377" s="2550"/>
      <c r="BE377" s="2550"/>
      <c r="BF377" s="2550"/>
      <c r="BG377" s="2556"/>
      <c r="BH377" s="2549"/>
      <c r="BI377" s="2550"/>
      <c r="BJ377" s="2550"/>
      <c r="BK377" s="2550"/>
      <c r="BL377" s="2550"/>
      <c r="BM377" s="2550"/>
      <c r="BN377" s="2550"/>
      <c r="BO377" s="2550"/>
      <c r="BP377" s="2550"/>
      <c r="BQ377" s="2550"/>
      <c r="BR377" s="2556"/>
      <c r="BS377" s="2549"/>
      <c r="BT377" s="2704"/>
      <c r="BU377" s="2704"/>
      <c r="BV377" s="2704"/>
      <c r="BW377" s="2704"/>
      <c r="BX377" s="2704"/>
      <c r="BY377" s="2704"/>
      <c r="BZ377" s="2550"/>
      <c r="CA377" s="2550"/>
      <c r="CB377" s="2550"/>
      <c r="CC377" s="2556"/>
      <c r="CD377" s="2549"/>
      <c r="CE377" s="2704"/>
      <c r="CF377" s="2704"/>
      <c r="CG377" s="2704"/>
      <c r="CH377" s="2704"/>
      <c r="CI377" s="2704"/>
      <c r="CJ377" s="2704"/>
      <c r="CK377" s="2704"/>
      <c r="CL377" s="2704"/>
      <c r="CM377" s="2704"/>
      <c r="CN377" s="2556"/>
      <c r="CO377" s="2549"/>
      <c r="CP377" s="2550"/>
      <c r="CQ377" s="2559"/>
      <c r="CR377" s="2559"/>
      <c r="CS377" s="2559"/>
      <c r="CT377" s="2559"/>
      <c r="CU377" s="2559"/>
      <c r="CV377" s="2559"/>
      <c r="CW377" s="2559"/>
      <c r="CX377" s="2559"/>
      <c r="CY377" s="2559"/>
      <c r="CZ377" s="2559"/>
      <c r="DA377" s="2550"/>
      <c r="DB377" s="2551"/>
      <c r="DF377" s="2686"/>
      <c r="DG377" s="2686"/>
      <c r="DH377" s="2686"/>
    </row>
    <row r="378" spans="4:112" s="429" customFormat="1" ht="8.1" customHeight="1">
      <c r="E378" s="2543"/>
      <c r="F378" s="2544"/>
      <c r="G378" s="2544"/>
      <c r="H378" s="2544"/>
      <c r="I378" s="2544"/>
      <c r="J378" s="2544"/>
      <c r="K378" s="2544"/>
      <c r="L378" s="2544"/>
      <c r="M378" s="2545"/>
      <c r="N378" s="2552"/>
      <c r="O378" s="2553"/>
      <c r="P378" s="2553"/>
      <c r="Q378" s="2553"/>
      <c r="R378" s="2553"/>
      <c r="S378" s="2553"/>
      <c r="T378" s="2553"/>
      <c r="U378" s="2557"/>
      <c r="V378" s="2552"/>
      <c r="W378" s="2553"/>
      <c r="X378" s="2553"/>
      <c r="Y378" s="2553"/>
      <c r="Z378" s="2553"/>
      <c r="AA378" s="2553"/>
      <c r="AB378" s="2553"/>
      <c r="AC378" s="2557"/>
      <c r="AD378" s="2552"/>
      <c r="AE378" s="2553"/>
      <c r="AF378" s="2553"/>
      <c r="AG378" s="2553"/>
      <c r="AH378" s="2553"/>
      <c r="AI378" s="2553"/>
      <c r="AJ378" s="2553"/>
      <c r="AK378" s="2557"/>
      <c r="AL378" s="2552"/>
      <c r="AM378" s="2560"/>
      <c r="AN378" s="2560"/>
      <c r="AO378" s="2560"/>
      <c r="AP378" s="2560"/>
      <c r="AQ378" s="2560"/>
      <c r="AR378" s="2560"/>
      <c r="AS378" s="2560"/>
      <c r="AT378" s="2560"/>
      <c r="AU378" s="2560"/>
      <c r="AV378" s="2557"/>
      <c r="AW378" s="2552"/>
      <c r="AX378" s="2553"/>
      <c r="AY378" s="2553"/>
      <c r="AZ378" s="2553"/>
      <c r="BA378" s="2553"/>
      <c r="BB378" s="2553"/>
      <c r="BC378" s="2553"/>
      <c r="BD378" s="2553"/>
      <c r="BE378" s="2553"/>
      <c r="BF378" s="2553"/>
      <c r="BG378" s="2557"/>
      <c r="BH378" s="2552"/>
      <c r="BI378" s="2553"/>
      <c r="BJ378" s="2553"/>
      <c r="BK378" s="2553"/>
      <c r="BL378" s="2553"/>
      <c r="BM378" s="2553"/>
      <c r="BN378" s="2553"/>
      <c r="BO378" s="2553"/>
      <c r="BP378" s="2553"/>
      <c r="BQ378" s="2553"/>
      <c r="BR378" s="2557"/>
      <c r="BS378" s="2552"/>
      <c r="BT378" s="2965"/>
      <c r="BU378" s="2965"/>
      <c r="BV378" s="2965"/>
      <c r="BW378" s="2965"/>
      <c r="BX378" s="2965"/>
      <c r="BY378" s="2965"/>
      <c r="BZ378" s="2553"/>
      <c r="CA378" s="2553"/>
      <c r="CB378" s="2553"/>
      <c r="CC378" s="2557"/>
      <c r="CD378" s="2552"/>
      <c r="CE378" s="2965"/>
      <c r="CF378" s="2965"/>
      <c r="CG378" s="2965"/>
      <c r="CH378" s="2965"/>
      <c r="CI378" s="2965"/>
      <c r="CJ378" s="2965"/>
      <c r="CK378" s="2965"/>
      <c r="CL378" s="2965"/>
      <c r="CM378" s="2965"/>
      <c r="CN378" s="2557"/>
      <c r="CO378" s="2552"/>
      <c r="CP378" s="2553"/>
      <c r="CQ378" s="2560"/>
      <c r="CR378" s="2560"/>
      <c r="CS378" s="2560"/>
      <c r="CT378" s="2560"/>
      <c r="CU378" s="2560"/>
      <c r="CV378" s="2560"/>
      <c r="CW378" s="2560"/>
      <c r="CX378" s="2560"/>
      <c r="CY378" s="2560"/>
      <c r="CZ378" s="2560"/>
      <c r="DA378" s="2553"/>
      <c r="DB378" s="2554"/>
      <c r="DF378" s="2686"/>
      <c r="DG378" s="2686"/>
      <c r="DH378" s="2686"/>
    </row>
    <row r="379" spans="4:112" s="429" customFormat="1" ht="15" customHeight="1">
      <c r="E379" s="329"/>
      <c r="F379" s="2944"/>
      <c r="G379" s="2944"/>
      <c r="H379" s="2944"/>
      <c r="I379" s="2944"/>
      <c r="J379" s="2944"/>
      <c r="K379" s="2944"/>
      <c r="L379" s="2944"/>
      <c r="M379" s="903"/>
      <c r="N379" s="927"/>
      <c r="O379" s="2947"/>
      <c r="P379" s="2947"/>
      <c r="Q379" s="2947"/>
      <c r="R379" s="2947"/>
      <c r="S379" s="2947"/>
      <c r="T379" s="2945"/>
      <c r="U379" s="2948"/>
      <c r="V379" s="927"/>
      <c r="W379" s="2947"/>
      <c r="X379" s="2947"/>
      <c r="Y379" s="2947"/>
      <c r="Z379" s="2947"/>
      <c r="AA379" s="2947"/>
      <c r="AB379" s="2945"/>
      <c r="AC379" s="2948"/>
      <c r="AD379" s="903"/>
      <c r="AE379" s="2947"/>
      <c r="AF379" s="2947"/>
      <c r="AG379" s="2947"/>
      <c r="AH379" s="2947"/>
      <c r="AI379" s="2947"/>
      <c r="AJ379" s="2945"/>
      <c r="AK379" s="2948"/>
      <c r="AL379" s="903"/>
      <c r="AM379" s="1772"/>
      <c r="AN379" s="1772"/>
      <c r="AO379" s="1772"/>
      <c r="AP379" s="1772"/>
      <c r="AQ379" s="1772"/>
      <c r="AR379" s="1772"/>
      <c r="AS379" s="1772"/>
      <c r="AT379" s="1772"/>
      <c r="AU379" s="1772"/>
      <c r="AV379" s="903"/>
      <c r="AW379" s="927"/>
      <c r="AX379" s="1751"/>
      <c r="AY379" s="1751"/>
      <c r="AZ379" s="1751"/>
      <c r="BA379" s="1751"/>
      <c r="BB379" s="1751"/>
      <c r="BC379" s="1751"/>
      <c r="BD379" s="1751"/>
      <c r="BE379" s="1751"/>
      <c r="BF379" s="2945"/>
      <c r="BG379" s="2948"/>
      <c r="BH379" s="903"/>
      <c r="BI379" s="2947"/>
      <c r="BJ379" s="2947"/>
      <c r="BK379" s="2947"/>
      <c r="BL379" s="2947"/>
      <c r="BM379" s="2947"/>
      <c r="BN379" s="2947"/>
      <c r="BO379" s="2947"/>
      <c r="BP379" s="2947"/>
      <c r="BQ379" s="2945"/>
      <c r="BR379" s="2945"/>
      <c r="BS379" s="927"/>
      <c r="BT379" s="2945"/>
      <c r="BU379" s="2945"/>
      <c r="BV379" s="2945"/>
      <c r="BW379" s="2945"/>
      <c r="BX379" s="2945"/>
      <c r="BY379" s="2945"/>
      <c r="BZ379" s="2945"/>
      <c r="CA379" s="2945"/>
      <c r="CB379" s="2945"/>
      <c r="CC379" s="2948"/>
      <c r="CD379" s="927"/>
      <c r="CE379" s="2945"/>
      <c r="CF379" s="2945"/>
      <c r="CG379" s="2945"/>
      <c r="CH379" s="2945"/>
      <c r="CI379" s="2945"/>
      <c r="CJ379" s="2945"/>
      <c r="CK379" s="2945"/>
      <c r="CL379" s="2945"/>
      <c r="CM379" s="2945"/>
      <c r="CN379" s="402"/>
      <c r="CO379" s="903"/>
      <c r="CP379" s="2949"/>
      <c r="CQ379" s="2949"/>
      <c r="CR379" s="2949"/>
      <c r="CS379" s="2949"/>
      <c r="CT379" s="2949"/>
      <c r="CU379" s="2949"/>
      <c r="CV379" s="2949"/>
      <c r="CW379" s="2949"/>
      <c r="CX379" s="2949"/>
      <c r="CY379" s="2949"/>
      <c r="CZ379" s="2949"/>
      <c r="DA379" s="2949"/>
      <c r="DB379" s="2961"/>
    </row>
    <row r="380" spans="4:112" s="429" customFormat="1" ht="15" customHeight="1">
      <c r="E380" s="713"/>
      <c r="F380" s="2697"/>
      <c r="G380" s="2697"/>
      <c r="H380" s="2697"/>
      <c r="I380" s="2697"/>
      <c r="J380" s="2697"/>
      <c r="K380" s="2697"/>
      <c r="L380" s="2697"/>
      <c r="M380" s="876"/>
      <c r="N380" s="923"/>
      <c r="O380" s="2703"/>
      <c r="P380" s="2703"/>
      <c r="Q380" s="2703"/>
      <c r="R380" s="2703"/>
      <c r="S380" s="2703"/>
      <c r="T380" s="2553"/>
      <c r="U380" s="2553"/>
      <c r="V380" s="923"/>
      <c r="W380" s="2703"/>
      <c r="X380" s="2703"/>
      <c r="Y380" s="2703"/>
      <c r="Z380" s="2703"/>
      <c r="AA380" s="2703"/>
      <c r="AB380" s="2553"/>
      <c r="AC380" s="2557"/>
      <c r="AD380" s="876"/>
      <c r="AE380" s="2703"/>
      <c r="AF380" s="2703"/>
      <c r="AG380" s="2703"/>
      <c r="AH380" s="2703"/>
      <c r="AI380" s="2703"/>
      <c r="AJ380" s="2553"/>
      <c r="AK380" s="2557"/>
      <c r="AL380" s="876"/>
      <c r="AM380" s="2694"/>
      <c r="AN380" s="2694"/>
      <c r="AO380" s="2694"/>
      <c r="AP380" s="2694"/>
      <c r="AQ380" s="2694"/>
      <c r="AR380" s="2694"/>
      <c r="AS380" s="2694"/>
      <c r="AT380" s="2694"/>
      <c r="AU380" s="2694"/>
      <c r="AV380" s="876"/>
      <c r="AW380" s="923"/>
      <c r="AX380" s="2703"/>
      <c r="AY380" s="2703"/>
      <c r="AZ380" s="2703"/>
      <c r="BA380" s="2703"/>
      <c r="BB380" s="2703"/>
      <c r="BC380" s="2703"/>
      <c r="BD380" s="2703"/>
      <c r="BE380" s="2703"/>
      <c r="BF380" s="2694"/>
      <c r="BG380" s="2959"/>
      <c r="BH380" s="876"/>
      <c r="BI380" s="2703"/>
      <c r="BJ380" s="2703"/>
      <c r="BK380" s="2703"/>
      <c r="BL380" s="2703"/>
      <c r="BM380" s="2703"/>
      <c r="BN380" s="2703"/>
      <c r="BO380" s="2703"/>
      <c r="BP380" s="2703"/>
      <c r="BQ380" s="2553"/>
      <c r="BR380" s="2553"/>
      <c r="BS380" s="923"/>
      <c r="BT380" s="2703"/>
      <c r="BU380" s="2703"/>
      <c r="BV380" s="2703"/>
      <c r="BW380" s="2703"/>
      <c r="BX380" s="2703"/>
      <c r="BY380" s="2703"/>
      <c r="BZ380" s="2703"/>
      <c r="CA380" s="2703"/>
      <c r="CB380" s="2553"/>
      <c r="CC380" s="2557"/>
      <c r="CD380" s="923"/>
      <c r="CE380" s="2694"/>
      <c r="CF380" s="2694"/>
      <c r="CG380" s="2694"/>
      <c r="CH380" s="2694"/>
      <c r="CI380" s="2694"/>
      <c r="CJ380" s="2694"/>
      <c r="CK380" s="2694"/>
      <c r="CL380" s="2694"/>
      <c r="CM380" s="2694"/>
      <c r="CN380" s="290"/>
      <c r="CO380" s="876"/>
      <c r="CP380" s="2695"/>
      <c r="CQ380" s="2695"/>
      <c r="CR380" s="2695"/>
      <c r="CS380" s="2695"/>
      <c r="CT380" s="2695"/>
      <c r="CU380" s="2695"/>
      <c r="CV380" s="2695"/>
      <c r="CW380" s="2695"/>
      <c r="CX380" s="2695"/>
      <c r="CY380" s="2695"/>
      <c r="CZ380" s="2695"/>
      <c r="DA380" s="2695"/>
      <c r="DB380" s="2696"/>
      <c r="DF380" s="759"/>
      <c r="DG380" s="678"/>
    </row>
    <row r="381" spans="4:112" s="404" customFormat="1" ht="21" customHeight="1">
      <c r="E381" s="318"/>
      <c r="CL381" s="414"/>
      <c r="CM381" s="414"/>
      <c r="CN381" s="414"/>
      <c r="CO381" s="414"/>
      <c r="CP381" s="414"/>
      <c r="CQ381" s="414"/>
      <c r="CR381" s="414"/>
      <c r="CS381" s="414"/>
      <c r="CT381" s="414"/>
      <c r="CU381" s="414"/>
      <c r="CV381" s="414"/>
      <c r="CW381" s="414"/>
      <c r="CX381" s="414"/>
      <c r="CY381" s="414"/>
    </row>
    <row r="382" spans="4:112" s="404" customFormat="1" ht="21" customHeight="1">
      <c r="E382" s="399" t="s">
        <v>1244</v>
      </c>
      <c r="CL382" s="414"/>
      <c r="CM382" s="414"/>
      <c r="CN382" s="414"/>
      <c r="CO382" s="414"/>
      <c r="CP382" s="414"/>
      <c r="CQ382" s="414"/>
      <c r="CR382" s="414"/>
      <c r="CS382" s="414"/>
      <c r="CT382" s="414"/>
      <c r="CU382" s="414"/>
      <c r="CV382" s="414"/>
      <c r="CW382" s="414"/>
      <c r="CX382" s="414"/>
      <c r="CY382" s="414"/>
    </row>
    <row r="383" spans="4:112" s="404" customFormat="1" ht="21" customHeight="1">
      <c r="E383" s="318" t="s">
        <v>751</v>
      </c>
      <c r="CL383" s="414"/>
      <c r="CM383" s="414"/>
      <c r="CN383" s="414" t="s">
        <v>975</v>
      </c>
      <c r="CO383" s="414"/>
      <c r="CP383" s="414"/>
      <c r="CQ383" s="414"/>
      <c r="CR383" s="414"/>
      <c r="CS383" s="414"/>
      <c r="CT383" s="414"/>
      <c r="CU383" s="414"/>
      <c r="CV383" s="414"/>
      <c r="CW383" s="414"/>
      <c r="CX383" s="414"/>
      <c r="CY383" s="414"/>
    </row>
    <row r="384" spans="4:112" s="429" customFormat="1" ht="8.1" customHeight="1">
      <c r="E384" s="2537" t="s">
        <v>8</v>
      </c>
      <c r="F384" s="2538"/>
      <c r="G384" s="2538"/>
      <c r="H384" s="2538"/>
      <c r="I384" s="2538"/>
      <c r="J384" s="2538"/>
      <c r="K384" s="2538"/>
      <c r="L384" s="2538"/>
      <c r="M384" s="2539"/>
      <c r="N384" s="2546"/>
      <c r="O384" s="2547"/>
      <c r="P384" s="2547"/>
      <c r="Q384" s="2547"/>
      <c r="R384" s="2547"/>
      <c r="S384" s="2558" t="s">
        <v>834</v>
      </c>
      <c r="T384" s="2558"/>
      <c r="U384" s="2558"/>
      <c r="V384" s="2558"/>
      <c r="W384" s="2558"/>
      <c r="X384" s="2558"/>
      <c r="Y384" s="2558"/>
      <c r="Z384" s="2558"/>
      <c r="AA384" s="2558"/>
      <c r="AB384" s="2558"/>
      <c r="AC384" s="2558"/>
      <c r="AD384" s="2558"/>
      <c r="AE384" s="2547"/>
      <c r="AF384" s="2547"/>
      <c r="AG384" s="2687" t="s">
        <v>796</v>
      </c>
      <c r="AH384" s="2687"/>
      <c r="AI384" s="2687"/>
      <c r="AJ384" s="2687"/>
      <c r="AK384" s="2688"/>
      <c r="AL384" s="2546"/>
      <c r="AM384" s="2558" t="s">
        <v>831</v>
      </c>
      <c r="AN384" s="2558"/>
      <c r="AO384" s="2558"/>
      <c r="AP384" s="2558"/>
      <c r="AQ384" s="2558"/>
      <c r="AR384" s="2558"/>
      <c r="AS384" s="2558"/>
      <c r="AT384" s="2558"/>
      <c r="AU384" s="2558"/>
      <c r="AV384" s="2555"/>
      <c r="AW384" s="2546"/>
      <c r="AX384" s="2547" t="s">
        <v>1243</v>
      </c>
      <c r="AY384" s="2547"/>
      <c r="AZ384" s="2547"/>
      <c r="BA384" s="2547"/>
      <c r="BB384" s="2547"/>
      <c r="BC384" s="2547"/>
      <c r="BD384" s="2547"/>
      <c r="BE384" s="2547"/>
      <c r="BF384" s="2547"/>
      <c r="BG384" s="2555"/>
      <c r="BH384" s="2546"/>
      <c r="BI384" s="2691" t="s">
        <v>516</v>
      </c>
      <c r="BJ384" s="2691"/>
      <c r="BK384" s="2691"/>
      <c r="BL384" s="2691"/>
      <c r="BM384" s="2691"/>
      <c r="BN384" s="2691"/>
      <c r="BO384" s="2691"/>
      <c r="BP384" s="2691"/>
      <c r="BQ384" s="2691"/>
      <c r="BR384" s="2691"/>
      <c r="BS384" s="2691"/>
      <c r="BT384" s="2691"/>
      <c r="BU384" s="2691"/>
      <c r="BV384" s="2691"/>
      <c r="BW384" s="2691"/>
      <c r="BX384" s="2691"/>
      <c r="BY384" s="2691"/>
      <c r="BZ384" s="2691"/>
      <c r="CA384" s="2691"/>
      <c r="CB384" s="2691"/>
      <c r="CC384" s="2691"/>
      <c r="CD384" s="2691"/>
      <c r="CE384" s="2691"/>
      <c r="CF384" s="2691"/>
      <c r="CG384" s="2691"/>
      <c r="CH384" s="2691"/>
      <c r="CI384" s="2691"/>
      <c r="CJ384" s="2691"/>
      <c r="CK384" s="2691"/>
      <c r="CL384" s="2691"/>
      <c r="CM384" s="2691"/>
      <c r="CN384" s="2548"/>
      <c r="CO384" s="759"/>
      <c r="CP384" s="759"/>
      <c r="CQ384" s="759"/>
      <c r="CR384" s="759"/>
      <c r="CS384" s="759"/>
      <c r="CT384" s="759"/>
      <c r="CU384" s="759"/>
      <c r="CV384" s="759"/>
      <c r="CW384" s="759"/>
      <c r="CX384" s="759"/>
      <c r="CY384" s="759"/>
    </row>
    <row r="385" spans="4:105" s="429" customFormat="1" ht="8.1" customHeight="1">
      <c r="E385" s="2540"/>
      <c r="F385" s="2541"/>
      <c r="G385" s="2541"/>
      <c r="H385" s="2541"/>
      <c r="I385" s="2541"/>
      <c r="J385" s="2541"/>
      <c r="K385" s="2541"/>
      <c r="L385" s="2541"/>
      <c r="M385" s="2542"/>
      <c r="N385" s="2573"/>
      <c r="O385" s="2574"/>
      <c r="P385" s="2574"/>
      <c r="Q385" s="2574"/>
      <c r="R385" s="2574"/>
      <c r="S385" s="2575"/>
      <c r="T385" s="2575"/>
      <c r="U385" s="2575"/>
      <c r="V385" s="2575"/>
      <c r="W385" s="2575"/>
      <c r="X385" s="2575"/>
      <c r="Y385" s="2575"/>
      <c r="Z385" s="2575"/>
      <c r="AA385" s="2575"/>
      <c r="AB385" s="2575"/>
      <c r="AC385" s="2575"/>
      <c r="AD385" s="2575"/>
      <c r="AE385" s="2574"/>
      <c r="AF385" s="2574"/>
      <c r="AG385" s="2689"/>
      <c r="AH385" s="2689"/>
      <c r="AI385" s="2689"/>
      <c r="AJ385" s="2689"/>
      <c r="AK385" s="2690"/>
      <c r="AL385" s="2549"/>
      <c r="AM385" s="2559"/>
      <c r="AN385" s="2559"/>
      <c r="AO385" s="2559"/>
      <c r="AP385" s="2559"/>
      <c r="AQ385" s="2559"/>
      <c r="AR385" s="2559"/>
      <c r="AS385" s="2559"/>
      <c r="AT385" s="2559"/>
      <c r="AU385" s="2559"/>
      <c r="AV385" s="2556"/>
      <c r="AW385" s="2549"/>
      <c r="AX385" s="2550"/>
      <c r="AY385" s="2550"/>
      <c r="AZ385" s="2550"/>
      <c r="BA385" s="2550"/>
      <c r="BB385" s="2550"/>
      <c r="BC385" s="2550"/>
      <c r="BD385" s="2550"/>
      <c r="BE385" s="2550"/>
      <c r="BF385" s="2550"/>
      <c r="BG385" s="2556"/>
      <c r="BH385" s="2549"/>
      <c r="BI385" s="2692"/>
      <c r="BJ385" s="2692"/>
      <c r="BK385" s="2692"/>
      <c r="BL385" s="2692"/>
      <c r="BM385" s="2692"/>
      <c r="BN385" s="2692"/>
      <c r="BO385" s="2692"/>
      <c r="BP385" s="2692"/>
      <c r="BQ385" s="2692"/>
      <c r="BR385" s="2692"/>
      <c r="BS385" s="2692"/>
      <c r="BT385" s="2692"/>
      <c r="BU385" s="2692"/>
      <c r="BV385" s="2692"/>
      <c r="BW385" s="2692"/>
      <c r="BX385" s="2692"/>
      <c r="BY385" s="2692"/>
      <c r="BZ385" s="2692"/>
      <c r="CA385" s="2692"/>
      <c r="CB385" s="2692"/>
      <c r="CC385" s="2692"/>
      <c r="CD385" s="2692"/>
      <c r="CE385" s="2692"/>
      <c r="CF385" s="2692"/>
      <c r="CG385" s="2692"/>
      <c r="CH385" s="2692"/>
      <c r="CI385" s="2692"/>
      <c r="CJ385" s="2692"/>
      <c r="CK385" s="2692"/>
      <c r="CL385" s="2692"/>
      <c r="CM385" s="2692"/>
      <c r="CN385" s="2551"/>
      <c r="CO385" s="759"/>
      <c r="CP385" s="759"/>
      <c r="CQ385" s="759"/>
      <c r="CR385" s="759"/>
      <c r="CS385" s="759"/>
      <c r="CT385" s="759"/>
      <c r="CU385" s="759"/>
      <c r="CV385" s="759"/>
      <c r="CW385" s="759"/>
      <c r="CX385" s="759"/>
      <c r="CY385" s="759"/>
    </row>
    <row r="386" spans="4:105" s="429" customFormat="1" ht="8.1" customHeight="1">
      <c r="E386" s="2540"/>
      <c r="F386" s="2541"/>
      <c r="G386" s="2541"/>
      <c r="H386" s="2541"/>
      <c r="I386" s="2541"/>
      <c r="J386" s="2541"/>
      <c r="K386" s="2541"/>
      <c r="L386" s="2541"/>
      <c r="M386" s="2542"/>
      <c r="N386" s="2677"/>
      <c r="O386" s="2678"/>
      <c r="P386" s="2678"/>
      <c r="Q386" s="2678" t="s">
        <v>949</v>
      </c>
      <c r="R386" s="2678"/>
      <c r="S386" s="2678"/>
      <c r="T386" s="2678"/>
      <c r="U386" s="2678"/>
      <c r="V386" s="2678"/>
      <c r="W386" s="2678"/>
      <c r="X386" s="2678"/>
      <c r="Y386" s="2678"/>
      <c r="Z386" s="2678"/>
      <c r="AA386" s="2678"/>
      <c r="AB386" s="2678"/>
      <c r="AC386" s="2678"/>
      <c r="AD386" s="2678"/>
      <c r="AE386" s="2678"/>
      <c r="AF386" s="2678"/>
      <c r="AG386" s="2678"/>
      <c r="AH386" s="2678"/>
      <c r="AI386" s="2678"/>
      <c r="AJ386" s="2678"/>
      <c r="AK386" s="2561"/>
      <c r="AL386" s="2549"/>
      <c r="AM386" s="2559"/>
      <c r="AN386" s="2559"/>
      <c r="AO386" s="2559"/>
      <c r="AP386" s="2559"/>
      <c r="AQ386" s="2559"/>
      <c r="AR386" s="2559"/>
      <c r="AS386" s="2559"/>
      <c r="AT386" s="2559"/>
      <c r="AU386" s="2559"/>
      <c r="AV386" s="2556"/>
      <c r="AW386" s="2549"/>
      <c r="AX386" s="2550"/>
      <c r="AY386" s="2550"/>
      <c r="AZ386" s="2550"/>
      <c r="BA386" s="2550"/>
      <c r="BB386" s="2550"/>
      <c r="BC386" s="2550"/>
      <c r="BD386" s="2550"/>
      <c r="BE386" s="2550"/>
      <c r="BF386" s="2550"/>
      <c r="BG386" s="2556"/>
      <c r="BH386" s="2549"/>
      <c r="BI386" s="2692"/>
      <c r="BJ386" s="2692"/>
      <c r="BK386" s="2692"/>
      <c r="BL386" s="2692"/>
      <c r="BM386" s="2692"/>
      <c r="BN386" s="2692"/>
      <c r="BO386" s="2692"/>
      <c r="BP386" s="2692"/>
      <c r="BQ386" s="2692"/>
      <c r="BR386" s="2692"/>
      <c r="BS386" s="2692"/>
      <c r="BT386" s="2692"/>
      <c r="BU386" s="2692"/>
      <c r="BV386" s="2692"/>
      <c r="BW386" s="2692"/>
      <c r="BX386" s="2692"/>
      <c r="BY386" s="2692"/>
      <c r="BZ386" s="2692"/>
      <c r="CA386" s="2692"/>
      <c r="CB386" s="2692"/>
      <c r="CC386" s="2692"/>
      <c r="CD386" s="2692"/>
      <c r="CE386" s="2692"/>
      <c r="CF386" s="2692"/>
      <c r="CG386" s="2692"/>
      <c r="CH386" s="2692"/>
      <c r="CI386" s="2692"/>
      <c r="CJ386" s="2692"/>
      <c r="CK386" s="2692"/>
      <c r="CL386" s="2692"/>
      <c r="CM386" s="2692"/>
      <c r="CN386" s="2551"/>
      <c r="CO386" s="759"/>
      <c r="CP386" s="759"/>
      <c r="CQ386" s="759"/>
      <c r="CR386" s="759"/>
      <c r="CS386" s="759"/>
      <c r="CT386" s="759"/>
      <c r="CU386" s="759"/>
      <c r="CV386" s="759"/>
      <c r="CW386" s="759"/>
      <c r="CX386" s="759"/>
      <c r="CY386" s="759"/>
    </row>
    <row r="387" spans="4:105" s="429" customFormat="1" ht="8.1" customHeight="1">
      <c r="E387" s="2540"/>
      <c r="F387" s="2541"/>
      <c r="G387" s="2541"/>
      <c r="H387" s="2541"/>
      <c r="I387" s="2541"/>
      <c r="J387" s="2541"/>
      <c r="K387" s="2541"/>
      <c r="L387" s="2541"/>
      <c r="M387" s="2542"/>
      <c r="N387" s="2573"/>
      <c r="O387" s="2574"/>
      <c r="P387" s="2574"/>
      <c r="Q387" s="2574"/>
      <c r="R387" s="2574"/>
      <c r="S387" s="2574"/>
      <c r="T387" s="2574"/>
      <c r="U387" s="2574"/>
      <c r="V387" s="2574"/>
      <c r="W387" s="2574"/>
      <c r="X387" s="2574"/>
      <c r="Y387" s="2574"/>
      <c r="Z387" s="2574"/>
      <c r="AA387" s="2574"/>
      <c r="AB387" s="2574"/>
      <c r="AC387" s="2574"/>
      <c r="AD387" s="2574"/>
      <c r="AE387" s="2574"/>
      <c r="AF387" s="2574"/>
      <c r="AG387" s="2574"/>
      <c r="AH387" s="2574"/>
      <c r="AI387" s="2574"/>
      <c r="AJ387" s="2574"/>
      <c r="AK387" s="2576"/>
      <c r="AL387" s="2549"/>
      <c r="AM387" s="2559"/>
      <c r="AN387" s="2559"/>
      <c r="AO387" s="2559"/>
      <c r="AP387" s="2559"/>
      <c r="AQ387" s="2559"/>
      <c r="AR387" s="2559"/>
      <c r="AS387" s="2559"/>
      <c r="AT387" s="2559"/>
      <c r="AU387" s="2559"/>
      <c r="AV387" s="2556"/>
      <c r="AW387" s="2549"/>
      <c r="AX387" s="2550"/>
      <c r="AY387" s="2550"/>
      <c r="AZ387" s="2550"/>
      <c r="BA387" s="2550"/>
      <c r="BB387" s="2550"/>
      <c r="BC387" s="2550"/>
      <c r="BD387" s="2550"/>
      <c r="BE387" s="2550"/>
      <c r="BF387" s="2550"/>
      <c r="BG387" s="2556"/>
      <c r="BH387" s="2549"/>
      <c r="BI387" s="2692"/>
      <c r="BJ387" s="2692"/>
      <c r="BK387" s="2692"/>
      <c r="BL387" s="2692"/>
      <c r="BM387" s="2692"/>
      <c r="BN387" s="2692"/>
      <c r="BO387" s="2692"/>
      <c r="BP387" s="2692"/>
      <c r="BQ387" s="2692"/>
      <c r="BR387" s="2692"/>
      <c r="BS387" s="2692"/>
      <c r="BT387" s="2692"/>
      <c r="BU387" s="2692"/>
      <c r="BV387" s="2692"/>
      <c r="BW387" s="2692"/>
      <c r="BX387" s="2692"/>
      <c r="BY387" s="2692"/>
      <c r="BZ387" s="2692"/>
      <c r="CA387" s="2692"/>
      <c r="CB387" s="2692"/>
      <c r="CC387" s="2692"/>
      <c r="CD387" s="2692"/>
      <c r="CE387" s="2692"/>
      <c r="CF387" s="2692"/>
      <c r="CG387" s="2692"/>
      <c r="CH387" s="2692"/>
      <c r="CI387" s="2692"/>
      <c r="CJ387" s="2692"/>
      <c r="CK387" s="2692"/>
      <c r="CL387" s="2692"/>
      <c r="CM387" s="2692"/>
      <c r="CN387" s="2551"/>
      <c r="CO387" s="759"/>
      <c r="CP387" s="759"/>
      <c r="CQ387" s="759"/>
      <c r="CR387" s="759"/>
      <c r="CS387" s="759"/>
      <c r="CT387" s="759"/>
      <c r="CU387" s="759"/>
      <c r="CV387" s="759"/>
      <c r="CW387" s="759"/>
      <c r="CX387" s="759"/>
      <c r="CY387" s="759"/>
    </row>
    <row r="388" spans="4:105" s="429" customFormat="1" ht="8.1" customHeight="1">
      <c r="E388" s="2540"/>
      <c r="F388" s="2541"/>
      <c r="G388" s="2541"/>
      <c r="H388" s="2541"/>
      <c r="I388" s="2541"/>
      <c r="J388" s="2541"/>
      <c r="K388" s="2541"/>
      <c r="L388" s="2541"/>
      <c r="M388" s="2542"/>
      <c r="N388" s="2677"/>
      <c r="O388" s="2678"/>
      <c r="P388" s="2678"/>
      <c r="Q388" s="2678"/>
      <c r="R388" s="2678"/>
      <c r="S388" s="2678"/>
      <c r="T388" s="2678"/>
      <c r="U388" s="2561"/>
      <c r="V388" s="2677"/>
      <c r="W388" s="2678"/>
      <c r="X388" s="2678"/>
      <c r="Y388" s="2678"/>
      <c r="Z388" s="2678"/>
      <c r="AA388" s="2678"/>
      <c r="AB388" s="2678"/>
      <c r="AC388" s="2561"/>
      <c r="AD388" s="2677" t="s">
        <v>861</v>
      </c>
      <c r="AE388" s="2678"/>
      <c r="AF388" s="2678"/>
      <c r="AG388" s="2678"/>
      <c r="AH388" s="2678"/>
      <c r="AI388" s="2678"/>
      <c r="AJ388" s="2678"/>
      <c r="AK388" s="2561"/>
      <c r="AL388" s="2549"/>
      <c r="AM388" s="2559"/>
      <c r="AN388" s="2559"/>
      <c r="AO388" s="2559"/>
      <c r="AP388" s="2559"/>
      <c r="AQ388" s="2559"/>
      <c r="AR388" s="2559"/>
      <c r="AS388" s="2559"/>
      <c r="AT388" s="2559"/>
      <c r="AU388" s="2559"/>
      <c r="AV388" s="2556"/>
      <c r="AW388" s="2549"/>
      <c r="AX388" s="2550"/>
      <c r="AY388" s="2550"/>
      <c r="AZ388" s="2550"/>
      <c r="BA388" s="2550"/>
      <c r="BB388" s="2550"/>
      <c r="BC388" s="2550"/>
      <c r="BD388" s="2550"/>
      <c r="BE388" s="2550"/>
      <c r="BF388" s="2550"/>
      <c r="BG388" s="2556"/>
      <c r="BH388" s="2549"/>
      <c r="BI388" s="2692"/>
      <c r="BJ388" s="2692"/>
      <c r="BK388" s="2692"/>
      <c r="BL388" s="2692"/>
      <c r="BM388" s="2692"/>
      <c r="BN388" s="2692"/>
      <c r="BO388" s="2692"/>
      <c r="BP388" s="2692"/>
      <c r="BQ388" s="2692"/>
      <c r="BR388" s="2692"/>
      <c r="BS388" s="2692"/>
      <c r="BT388" s="2692"/>
      <c r="BU388" s="2692"/>
      <c r="BV388" s="2692"/>
      <c r="BW388" s="2692"/>
      <c r="BX388" s="2692"/>
      <c r="BY388" s="2692"/>
      <c r="BZ388" s="2692"/>
      <c r="CA388" s="2692"/>
      <c r="CB388" s="2692"/>
      <c r="CC388" s="2692"/>
      <c r="CD388" s="2692"/>
      <c r="CE388" s="2692"/>
      <c r="CF388" s="2692"/>
      <c r="CG388" s="2692"/>
      <c r="CH388" s="2692"/>
      <c r="CI388" s="2692"/>
      <c r="CJ388" s="2692"/>
      <c r="CK388" s="2692"/>
      <c r="CL388" s="2692"/>
      <c r="CM388" s="2692"/>
      <c r="CN388" s="2551"/>
      <c r="CO388" s="759"/>
      <c r="CP388" s="759"/>
      <c r="CQ388" s="759"/>
      <c r="CR388" s="759"/>
      <c r="CS388" s="759"/>
      <c r="CT388" s="759"/>
      <c r="CU388" s="759"/>
      <c r="CV388" s="759"/>
      <c r="CW388" s="759"/>
      <c r="CX388" s="759"/>
      <c r="CY388" s="759"/>
    </row>
    <row r="389" spans="4:105" s="429" customFormat="1" ht="8.1" customHeight="1">
      <c r="E389" s="2543"/>
      <c r="F389" s="2544"/>
      <c r="G389" s="2544"/>
      <c r="H389" s="2544"/>
      <c r="I389" s="2544"/>
      <c r="J389" s="2544"/>
      <c r="K389" s="2544"/>
      <c r="L389" s="2544"/>
      <c r="M389" s="2545"/>
      <c r="N389" s="2552"/>
      <c r="O389" s="2553"/>
      <c r="P389" s="2553"/>
      <c r="Q389" s="2553"/>
      <c r="R389" s="2553"/>
      <c r="S389" s="2553"/>
      <c r="T389" s="2553"/>
      <c r="U389" s="2557"/>
      <c r="V389" s="2552"/>
      <c r="W389" s="2553"/>
      <c r="X389" s="2553"/>
      <c r="Y389" s="2553"/>
      <c r="Z389" s="2553"/>
      <c r="AA389" s="2553"/>
      <c r="AB389" s="2553"/>
      <c r="AC389" s="2557"/>
      <c r="AD389" s="2552"/>
      <c r="AE389" s="2553"/>
      <c r="AF389" s="2553"/>
      <c r="AG389" s="2553"/>
      <c r="AH389" s="2553"/>
      <c r="AI389" s="2553"/>
      <c r="AJ389" s="2553"/>
      <c r="AK389" s="2557"/>
      <c r="AL389" s="2552"/>
      <c r="AM389" s="2560"/>
      <c r="AN389" s="2560"/>
      <c r="AO389" s="2560"/>
      <c r="AP389" s="2560"/>
      <c r="AQ389" s="2560"/>
      <c r="AR389" s="2560"/>
      <c r="AS389" s="2560"/>
      <c r="AT389" s="2560"/>
      <c r="AU389" s="2560"/>
      <c r="AV389" s="2557"/>
      <c r="AW389" s="2552"/>
      <c r="AX389" s="2553"/>
      <c r="AY389" s="2553"/>
      <c r="AZ389" s="2553"/>
      <c r="BA389" s="2553"/>
      <c r="BB389" s="2553"/>
      <c r="BC389" s="2553"/>
      <c r="BD389" s="2553"/>
      <c r="BE389" s="2553"/>
      <c r="BF389" s="2553"/>
      <c r="BG389" s="2557"/>
      <c r="BH389" s="2552"/>
      <c r="BI389" s="2693"/>
      <c r="BJ389" s="2693"/>
      <c r="BK389" s="2693"/>
      <c r="BL389" s="2693"/>
      <c r="BM389" s="2693"/>
      <c r="BN389" s="2693"/>
      <c r="BO389" s="2693"/>
      <c r="BP389" s="2693"/>
      <c r="BQ389" s="2693"/>
      <c r="BR389" s="2693"/>
      <c r="BS389" s="2693"/>
      <c r="BT389" s="2693"/>
      <c r="BU389" s="2693"/>
      <c r="BV389" s="2693"/>
      <c r="BW389" s="2693"/>
      <c r="BX389" s="2693"/>
      <c r="BY389" s="2693"/>
      <c r="BZ389" s="2693"/>
      <c r="CA389" s="2693"/>
      <c r="CB389" s="2693"/>
      <c r="CC389" s="2693"/>
      <c r="CD389" s="2693"/>
      <c r="CE389" s="2693"/>
      <c r="CF389" s="2693"/>
      <c r="CG389" s="2693"/>
      <c r="CH389" s="2693"/>
      <c r="CI389" s="2693"/>
      <c r="CJ389" s="2693"/>
      <c r="CK389" s="2693"/>
      <c r="CL389" s="2693"/>
      <c r="CM389" s="2693"/>
      <c r="CN389" s="2554"/>
      <c r="CO389" s="759"/>
      <c r="CP389" s="759"/>
      <c r="CQ389" s="759"/>
      <c r="CR389" s="759"/>
      <c r="CS389" s="759"/>
      <c r="CT389" s="759"/>
      <c r="CU389" s="759"/>
      <c r="CV389" s="759"/>
      <c r="CW389" s="759"/>
      <c r="CX389" s="759"/>
      <c r="CY389" s="759"/>
    </row>
    <row r="390" spans="4:105" s="249" customFormat="1" ht="15" customHeight="1">
      <c r="E390" s="713"/>
      <c r="F390" s="2697"/>
      <c r="G390" s="2697"/>
      <c r="H390" s="2697"/>
      <c r="I390" s="2697"/>
      <c r="J390" s="2697"/>
      <c r="K390" s="2697"/>
      <c r="L390" s="2697"/>
      <c r="M390" s="876"/>
      <c r="N390" s="923"/>
      <c r="O390" s="2703"/>
      <c r="P390" s="2703"/>
      <c r="Q390" s="2703"/>
      <c r="R390" s="2703"/>
      <c r="S390" s="2703"/>
      <c r="T390" s="2553"/>
      <c r="U390" s="2553"/>
      <c r="V390" s="923"/>
      <c r="W390" s="2703"/>
      <c r="X390" s="2703"/>
      <c r="Y390" s="2703"/>
      <c r="Z390" s="2703"/>
      <c r="AA390" s="2703"/>
      <c r="AB390" s="2553"/>
      <c r="AC390" s="2557"/>
      <c r="AD390" s="876"/>
      <c r="AE390" s="2703"/>
      <c r="AF390" s="2703"/>
      <c r="AG390" s="2703"/>
      <c r="AH390" s="2703"/>
      <c r="AI390" s="2703"/>
      <c r="AJ390" s="2553"/>
      <c r="AK390" s="2557"/>
      <c r="AL390" s="876"/>
      <c r="AM390" s="2694"/>
      <c r="AN390" s="2694"/>
      <c r="AO390" s="2694"/>
      <c r="AP390" s="2694"/>
      <c r="AQ390" s="2694"/>
      <c r="AR390" s="2694"/>
      <c r="AS390" s="2694"/>
      <c r="AT390" s="2694"/>
      <c r="AU390" s="2694"/>
      <c r="AV390" s="876"/>
      <c r="AW390" s="923"/>
      <c r="AX390" s="2703"/>
      <c r="AY390" s="2703"/>
      <c r="AZ390" s="2703"/>
      <c r="BA390" s="2703"/>
      <c r="BB390" s="2703"/>
      <c r="BC390" s="2703"/>
      <c r="BD390" s="2703"/>
      <c r="BE390" s="2703"/>
      <c r="BF390" s="2694"/>
      <c r="BG390" s="2959"/>
      <c r="BH390" s="923"/>
      <c r="BI390" s="2553"/>
      <c r="BJ390" s="2553"/>
      <c r="BK390" s="2553"/>
      <c r="BL390" s="2553"/>
      <c r="BM390" s="2553"/>
      <c r="BN390" s="2553"/>
      <c r="BO390" s="2553"/>
      <c r="BP390" s="2553"/>
      <c r="BQ390" s="2553"/>
      <c r="BR390" s="2553"/>
      <c r="BS390" s="2553"/>
      <c r="BT390" s="2553"/>
      <c r="BU390" s="2553"/>
      <c r="BV390" s="2553"/>
      <c r="BW390" s="2553"/>
      <c r="BX390" s="2553"/>
      <c r="BY390" s="2553"/>
      <c r="BZ390" s="2553"/>
      <c r="CA390" s="2553"/>
      <c r="CB390" s="2553"/>
      <c r="CC390" s="2553"/>
      <c r="CD390" s="2553"/>
      <c r="CE390" s="2553"/>
      <c r="CF390" s="2553"/>
      <c r="CG390" s="2553"/>
      <c r="CH390" s="2553"/>
      <c r="CI390" s="2553"/>
      <c r="CJ390" s="2553"/>
      <c r="CK390" s="2553"/>
      <c r="CL390" s="2553"/>
      <c r="CM390" s="2553"/>
      <c r="CN390" s="714"/>
      <c r="CO390" s="759"/>
      <c r="CP390" s="759"/>
      <c r="CQ390" s="759"/>
      <c r="CR390" s="759"/>
      <c r="CS390" s="759"/>
      <c r="CT390" s="759"/>
      <c r="CU390" s="759"/>
      <c r="CV390" s="759"/>
      <c r="CW390" s="759"/>
      <c r="CX390" s="759"/>
      <c r="CY390" s="759"/>
    </row>
    <row r="391" spans="4:105" s="399" customFormat="1" ht="21" customHeight="1"/>
    <row r="392" spans="4:105" s="415" customFormat="1" ht="21" customHeight="1">
      <c r="D392" s="399" t="s">
        <v>860</v>
      </c>
      <c r="E392" s="318"/>
      <c r="F392" s="399"/>
      <c r="G392" s="399" t="s">
        <v>223</v>
      </c>
    </row>
    <row r="393" spans="4:105" s="415" customFormat="1" ht="21" customHeight="1">
      <c r="D393" s="318" t="s">
        <v>751</v>
      </c>
      <c r="DA393" s="414" t="s">
        <v>1015</v>
      </c>
    </row>
    <row r="394" spans="4:105" s="415" customFormat="1" ht="8.1" customHeight="1">
      <c r="D394" s="2537" t="s">
        <v>822</v>
      </c>
      <c r="E394" s="2657"/>
      <c r="F394" s="2657"/>
      <c r="G394" s="2657"/>
      <c r="H394" s="2657"/>
      <c r="I394" s="2657"/>
      <c r="J394" s="2657"/>
      <c r="K394" s="2658"/>
      <c r="L394" s="2546"/>
      <c r="M394" s="2547"/>
      <c r="N394" s="2547"/>
      <c r="O394" s="2547"/>
      <c r="P394" s="2558" t="s">
        <v>834</v>
      </c>
      <c r="Q394" s="2558"/>
      <c r="R394" s="2558"/>
      <c r="S394" s="2558"/>
      <c r="T394" s="2558"/>
      <c r="U394" s="2558"/>
      <c r="V394" s="2558"/>
      <c r="W394" s="2558"/>
      <c r="X394" s="2558"/>
      <c r="Y394" s="2558"/>
      <c r="Z394" s="2558"/>
      <c r="AA394" s="2547" t="s">
        <v>796</v>
      </c>
      <c r="AB394" s="2547"/>
      <c r="AC394" s="2547"/>
      <c r="AD394" s="2547"/>
      <c r="AE394" s="2547"/>
      <c r="AF394" s="2555"/>
      <c r="AG394" s="2546" t="s">
        <v>1241</v>
      </c>
      <c r="AH394" s="2547"/>
      <c r="AI394" s="2547"/>
      <c r="AJ394" s="2547"/>
      <c r="AK394" s="2547"/>
      <c r="AL394" s="2547"/>
      <c r="AM394" s="2547"/>
      <c r="AN394" s="2555"/>
      <c r="AO394" s="2546" t="s">
        <v>856</v>
      </c>
      <c r="AP394" s="2547"/>
      <c r="AQ394" s="2547"/>
      <c r="AR394" s="2547"/>
      <c r="AS394" s="2547"/>
      <c r="AT394" s="2547"/>
      <c r="AU394" s="2547"/>
      <c r="AV394" s="2547"/>
      <c r="AW394" s="2547"/>
      <c r="AX394" s="2547"/>
      <c r="AY394" s="2547"/>
      <c r="AZ394" s="2547"/>
      <c r="BA394" s="2547"/>
      <c r="BB394" s="2555"/>
      <c r="BC394" s="2546"/>
      <c r="BD394" s="2547"/>
      <c r="BE394" s="2558" t="s">
        <v>1157</v>
      </c>
      <c r="BF394" s="2558"/>
      <c r="BG394" s="2558"/>
      <c r="BH394" s="2558"/>
      <c r="BI394" s="2558"/>
      <c r="BJ394" s="2558"/>
      <c r="BK394" s="2558"/>
      <c r="BL394" s="2558"/>
      <c r="BM394" s="2547" t="s">
        <v>1007</v>
      </c>
      <c r="BN394" s="2547"/>
      <c r="BO394" s="2547"/>
      <c r="BP394" s="2555"/>
      <c r="BQ394" s="2546"/>
      <c r="BR394" s="2674" t="s">
        <v>1240</v>
      </c>
      <c r="BS394" s="2674"/>
      <c r="BT394" s="2674"/>
      <c r="BU394" s="2674"/>
      <c r="BV394" s="2674"/>
      <c r="BW394" s="2555"/>
      <c r="BX394" s="2546" t="s">
        <v>1239</v>
      </c>
      <c r="BY394" s="2547"/>
      <c r="BZ394" s="2547"/>
      <c r="CA394" s="2547"/>
      <c r="CB394" s="2547"/>
      <c r="CC394" s="2547"/>
      <c r="CD394" s="2547"/>
      <c r="CE394" s="2547"/>
      <c r="CF394" s="2547"/>
      <c r="CG394" s="2547"/>
      <c r="CH394" s="2547"/>
      <c r="CI394" s="2547"/>
      <c r="CJ394" s="2547"/>
      <c r="CK394" s="2555"/>
      <c r="CL394" s="2546"/>
      <c r="CM394" s="2547"/>
      <c r="CN394" s="2547"/>
      <c r="CO394" s="2558" t="s">
        <v>516</v>
      </c>
      <c r="CP394" s="2558"/>
      <c r="CQ394" s="2558"/>
      <c r="CR394" s="2558"/>
      <c r="CS394" s="2558"/>
      <c r="CT394" s="2558"/>
      <c r="CU394" s="2558"/>
      <c r="CV394" s="2558"/>
      <c r="CW394" s="2558"/>
      <c r="CX394" s="2558"/>
      <c r="CY394" s="2547"/>
      <c r="CZ394" s="2547"/>
      <c r="DA394" s="2548"/>
    </row>
    <row r="395" spans="4:105" s="415" customFormat="1" ht="8.1" customHeight="1">
      <c r="D395" s="2671"/>
      <c r="E395" s="2672"/>
      <c r="F395" s="2672"/>
      <c r="G395" s="2672"/>
      <c r="H395" s="2672"/>
      <c r="I395" s="2672"/>
      <c r="J395" s="2672"/>
      <c r="K395" s="2673"/>
      <c r="L395" s="2573"/>
      <c r="M395" s="2574"/>
      <c r="N395" s="2574"/>
      <c r="O395" s="2574"/>
      <c r="P395" s="2575"/>
      <c r="Q395" s="2575"/>
      <c r="R395" s="2575"/>
      <c r="S395" s="2575"/>
      <c r="T395" s="2575"/>
      <c r="U395" s="2575"/>
      <c r="V395" s="2575"/>
      <c r="W395" s="2575"/>
      <c r="X395" s="2575"/>
      <c r="Y395" s="2575"/>
      <c r="Z395" s="2575"/>
      <c r="AA395" s="2574"/>
      <c r="AB395" s="2574"/>
      <c r="AC395" s="2574"/>
      <c r="AD395" s="2574"/>
      <c r="AE395" s="2574"/>
      <c r="AF395" s="2576"/>
      <c r="AG395" s="2549"/>
      <c r="AH395" s="2550"/>
      <c r="AI395" s="2550"/>
      <c r="AJ395" s="2550"/>
      <c r="AK395" s="2550"/>
      <c r="AL395" s="2550"/>
      <c r="AM395" s="2550"/>
      <c r="AN395" s="2556"/>
      <c r="AO395" s="2573"/>
      <c r="AP395" s="2574"/>
      <c r="AQ395" s="2574"/>
      <c r="AR395" s="2574"/>
      <c r="AS395" s="2574"/>
      <c r="AT395" s="2574"/>
      <c r="AU395" s="2574"/>
      <c r="AV395" s="2574"/>
      <c r="AW395" s="2574"/>
      <c r="AX395" s="2574"/>
      <c r="AY395" s="2574"/>
      <c r="AZ395" s="2574"/>
      <c r="BA395" s="2574"/>
      <c r="BB395" s="2576"/>
      <c r="BC395" s="2573"/>
      <c r="BD395" s="2574"/>
      <c r="BE395" s="2575"/>
      <c r="BF395" s="2575"/>
      <c r="BG395" s="2575"/>
      <c r="BH395" s="2575"/>
      <c r="BI395" s="2575"/>
      <c r="BJ395" s="2575"/>
      <c r="BK395" s="2575"/>
      <c r="BL395" s="2575"/>
      <c r="BM395" s="2574"/>
      <c r="BN395" s="2574"/>
      <c r="BO395" s="2574"/>
      <c r="BP395" s="2576"/>
      <c r="BQ395" s="2549"/>
      <c r="BR395" s="2675"/>
      <c r="BS395" s="2675"/>
      <c r="BT395" s="2675"/>
      <c r="BU395" s="2675"/>
      <c r="BV395" s="2675"/>
      <c r="BW395" s="2556"/>
      <c r="BX395" s="2549"/>
      <c r="BY395" s="2550"/>
      <c r="BZ395" s="2550"/>
      <c r="CA395" s="2550"/>
      <c r="CB395" s="2550"/>
      <c r="CC395" s="2550"/>
      <c r="CD395" s="2550"/>
      <c r="CE395" s="2550"/>
      <c r="CF395" s="2550"/>
      <c r="CG395" s="2550"/>
      <c r="CH395" s="2550"/>
      <c r="CI395" s="2550"/>
      <c r="CJ395" s="2550"/>
      <c r="CK395" s="2556"/>
      <c r="CL395" s="2549"/>
      <c r="CM395" s="2550"/>
      <c r="CN395" s="2550"/>
      <c r="CO395" s="2559"/>
      <c r="CP395" s="2559"/>
      <c r="CQ395" s="2559"/>
      <c r="CR395" s="2559"/>
      <c r="CS395" s="2559"/>
      <c r="CT395" s="2559"/>
      <c r="CU395" s="2559"/>
      <c r="CV395" s="2559"/>
      <c r="CW395" s="2559"/>
      <c r="CX395" s="2559"/>
      <c r="CY395" s="2550"/>
      <c r="CZ395" s="2550"/>
      <c r="DA395" s="2551"/>
    </row>
    <row r="396" spans="4:105" s="415" customFormat="1" ht="8.1" customHeight="1">
      <c r="D396" s="2671"/>
      <c r="E396" s="2672"/>
      <c r="F396" s="2672"/>
      <c r="G396" s="2672"/>
      <c r="H396" s="2672"/>
      <c r="I396" s="2672"/>
      <c r="J396" s="2672"/>
      <c r="K396" s="2673"/>
      <c r="L396" s="2677"/>
      <c r="M396" s="2678"/>
      <c r="N396" s="2678"/>
      <c r="O396" s="2678" t="s">
        <v>949</v>
      </c>
      <c r="P396" s="2678"/>
      <c r="Q396" s="2678"/>
      <c r="R396" s="2678"/>
      <c r="S396" s="2678"/>
      <c r="T396" s="2678"/>
      <c r="U396" s="2678"/>
      <c r="V396" s="2678"/>
      <c r="W396" s="2678"/>
      <c r="X396" s="2678"/>
      <c r="Y396" s="2678"/>
      <c r="Z396" s="2678"/>
      <c r="AA396" s="2678"/>
      <c r="AB396" s="2678"/>
      <c r="AC396" s="2678"/>
      <c r="AD396" s="2678"/>
      <c r="AE396" s="2678"/>
      <c r="AF396" s="2561"/>
      <c r="AG396" s="2549"/>
      <c r="AH396" s="2550"/>
      <c r="AI396" s="2550"/>
      <c r="AJ396" s="2550"/>
      <c r="AK396" s="2550"/>
      <c r="AL396" s="2550"/>
      <c r="AM396" s="2550"/>
      <c r="AN396" s="2556"/>
      <c r="AO396" s="2677"/>
      <c r="AP396" s="2679" t="s">
        <v>66</v>
      </c>
      <c r="AQ396" s="2679"/>
      <c r="AR396" s="2679"/>
      <c r="AS396" s="2679"/>
      <c r="AT396" s="2679"/>
      <c r="AU396" s="2561"/>
      <c r="AV396" s="2677"/>
      <c r="AW396" s="2679" t="s">
        <v>310</v>
      </c>
      <c r="AX396" s="2679"/>
      <c r="AY396" s="2679"/>
      <c r="AZ396" s="2679"/>
      <c r="BA396" s="2679"/>
      <c r="BB396" s="2561"/>
      <c r="BC396" s="2677"/>
      <c r="BD396" s="2679" t="s">
        <v>66</v>
      </c>
      <c r="BE396" s="2679"/>
      <c r="BF396" s="2679"/>
      <c r="BG396" s="2679"/>
      <c r="BH396" s="2679"/>
      <c r="BI396" s="2561"/>
      <c r="BJ396" s="2678"/>
      <c r="BK396" s="2679" t="s">
        <v>310</v>
      </c>
      <c r="BL396" s="2679"/>
      <c r="BM396" s="2679"/>
      <c r="BN396" s="2679"/>
      <c r="BO396" s="2679"/>
      <c r="BP396" s="2561"/>
      <c r="BQ396" s="2549"/>
      <c r="BR396" s="2675"/>
      <c r="BS396" s="2675"/>
      <c r="BT396" s="2675"/>
      <c r="BU396" s="2675"/>
      <c r="BV396" s="2675"/>
      <c r="BW396" s="2556"/>
      <c r="BX396" s="2549"/>
      <c r="BY396" s="2550"/>
      <c r="BZ396" s="2550"/>
      <c r="CA396" s="2550"/>
      <c r="CB396" s="2550"/>
      <c r="CC396" s="2550"/>
      <c r="CD396" s="2550"/>
      <c r="CE396" s="2550"/>
      <c r="CF396" s="2550"/>
      <c r="CG396" s="2550"/>
      <c r="CH396" s="2550"/>
      <c r="CI396" s="2550"/>
      <c r="CJ396" s="2550"/>
      <c r="CK396" s="2556"/>
      <c r="CL396" s="2549"/>
      <c r="CM396" s="2550"/>
      <c r="CN396" s="2550"/>
      <c r="CO396" s="2559"/>
      <c r="CP396" s="2559"/>
      <c r="CQ396" s="2559"/>
      <c r="CR396" s="2559"/>
      <c r="CS396" s="2559"/>
      <c r="CT396" s="2559"/>
      <c r="CU396" s="2559"/>
      <c r="CV396" s="2559"/>
      <c r="CW396" s="2559"/>
      <c r="CX396" s="2559"/>
      <c r="CY396" s="2550"/>
      <c r="CZ396" s="2550"/>
      <c r="DA396" s="2551"/>
    </row>
    <row r="397" spans="4:105" s="415" customFormat="1" ht="8.1" customHeight="1">
      <c r="D397" s="2671"/>
      <c r="E397" s="2672"/>
      <c r="F397" s="2672"/>
      <c r="G397" s="2672"/>
      <c r="H397" s="2672"/>
      <c r="I397" s="2672"/>
      <c r="J397" s="2672"/>
      <c r="K397" s="2673"/>
      <c r="L397" s="2573"/>
      <c r="M397" s="2574"/>
      <c r="N397" s="2574"/>
      <c r="O397" s="2574"/>
      <c r="P397" s="2574"/>
      <c r="Q397" s="2574"/>
      <c r="R397" s="2574"/>
      <c r="S397" s="2574"/>
      <c r="T397" s="2574"/>
      <c r="U397" s="2574"/>
      <c r="V397" s="2574"/>
      <c r="W397" s="2574"/>
      <c r="X397" s="2574"/>
      <c r="Y397" s="2574"/>
      <c r="Z397" s="2574"/>
      <c r="AA397" s="2574"/>
      <c r="AB397" s="2574"/>
      <c r="AC397" s="2574"/>
      <c r="AD397" s="2574"/>
      <c r="AE397" s="2574"/>
      <c r="AF397" s="2576"/>
      <c r="AG397" s="2549"/>
      <c r="AH397" s="2550"/>
      <c r="AI397" s="2550"/>
      <c r="AJ397" s="2550"/>
      <c r="AK397" s="2550"/>
      <c r="AL397" s="2550"/>
      <c r="AM397" s="2550"/>
      <c r="AN397" s="2556"/>
      <c r="AO397" s="2549"/>
      <c r="AP397" s="2559"/>
      <c r="AQ397" s="2559"/>
      <c r="AR397" s="2559"/>
      <c r="AS397" s="2559"/>
      <c r="AT397" s="2559"/>
      <c r="AU397" s="2556"/>
      <c r="AV397" s="2549"/>
      <c r="AW397" s="2559"/>
      <c r="AX397" s="2559"/>
      <c r="AY397" s="2559"/>
      <c r="AZ397" s="2559"/>
      <c r="BA397" s="2559"/>
      <c r="BB397" s="2556"/>
      <c r="BC397" s="2549"/>
      <c r="BD397" s="2559"/>
      <c r="BE397" s="2559"/>
      <c r="BF397" s="2559"/>
      <c r="BG397" s="2559"/>
      <c r="BH397" s="2559"/>
      <c r="BI397" s="2556"/>
      <c r="BJ397" s="2550"/>
      <c r="BK397" s="2559"/>
      <c r="BL397" s="2559"/>
      <c r="BM397" s="2559"/>
      <c r="BN397" s="2559"/>
      <c r="BO397" s="2559"/>
      <c r="BP397" s="2556"/>
      <c r="BQ397" s="2549"/>
      <c r="BR397" s="2675"/>
      <c r="BS397" s="2675"/>
      <c r="BT397" s="2675"/>
      <c r="BU397" s="2675"/>
      <c r="BV397" s="2675"/>
      <c r="BW397" s="2556"/>
      <c r="BX397" s="2562" t="s">
        <v>1238</v>
      </c>
      <c r="BY397" s="2678"/>
      <c r="BZ397" s="2678"/>
      <c r="CA397" s="2678"/>
      <c r="CB397" s="2678"/>
      <c r="CC397" s="2678"/>
      <c r="CD397" s="2561"/>
      <c r="CE397" s="2680" t="s">
        <v>1237</v>
      </c>
      <c r="CF397" s="2681"/>
      <c r="CG397" s="2681"/>
      <c r="CH397" s="2681"/>
      <c r="CI397" s="2681"/>
      <c r="CJ397" s="2681"/>
      <c r="CK397" s="2682"/>
      <c r="CL397" s="2549"/>
      <c r="CM397" s="2550"/>
      <c r="CN397" s="2550"/>
      <c r="CO397" s="2559"/>
      <c r="CP397" s="2559"/>
      <c r="CQ397" s="2559"/>
      <c r="CR397" s="2559"/>
      <c r="CS397" s="2559"/>
      <c r="CT397" s="2559"/>
      <c r="CU397" s="2559"/>
      <c r="CV397" s="2559"/>
      <c r="CW397" s="2559"/>
      <c r="CX397" s="2559"/>
      <c r="CY397" s="2550"/>
      <c r="CZ397" s="2550"/>
      <c r="DA397" s="2551"/>
    </row>
    <row r="398" spans="4:105" s="415" customFormat="1" ht="8.1" customHeight="1">
      <c r="D398" s="2671"/>
      <c r="E398" s="2672"/>
      <c r="F398" s="2672"/>
      <c r="G398" s="2672"/>
      <c r="H398" s="2672"/>
      <c r="I398" s="2672"/>
      <c r="J398" s="2672"/>
      <c r="K398" s="2673"/>
      <c r="L398" s="2677"/>
      <c r="M398" s="2678"/>
      <c r="N398" s="2678"/>
      <c r="O398" s="2678"/>
      <c r="P398" s="2678"/>
      <c r="Q398" s="2678"/>
      <c r="R398" s="2561"/>
      <c r="S398" s="2677"/>
      <c r="T398" s="2678"/>
      <c r="U398" s="2678"/>
      <c r="V398" s="2678"/>
      <c r="W398" s="2678"/>
      <c r="X398" s="2678"/>
      <c r="Y398" s="2561"/>
      <c r="Z398" s="2677" t="s">
        <v>861</v>
      </c>
      <c r="AA398" s="2678"/>
      <c r="AB398" s="2678"/>
      <c r="AC398" s="2678"/>
      <c r="AD398" s="2678"/>
      <c r="AE398" s="2678"/>
      <c r="AF398" s="2561"/>
      <c r="AG398" s="2549"/>
      <c r="AH398" s="2550"/>
      <c r="AI398" s="2550"/>
      <c r="AJ398" s="2550"/>
      <c r="AK398" s="2550"/>
      <c r="AL398" s="2550"/>
      <c r="AM398" s="2550"/>
      <c r="AN398" s="2556"/>
      <c r="AO398" s="2549"/>
      <c r="AP398" s="2559" t="s">
        <v>920</v>
      </c>
      <c r="AQ398" s="2559"/>
      <c r="AR398" s="2559"/>
      <c r="AS398" s="2559"/>
      <c r="AT398" s="2559"/>
      <c r="AU398" s="2556"/>
      <c r="AV398" s="2549"/>
      <c r="AW398" s="2559" t="s">
        <v>920</v>
      </c>
      <c r="AX398" s="2559"/>
      <c r="AY398" s="2559"/>
      <c r="AZ398" s="2559"/>
      <c r="BA398" s="2559"/>
      <c r="BB398" s="2556"/>
      <c r="BC398" s="2549"/>
      <c r="BD398" s="2559" t="s">
        <v>920</v>
      </c>
      <c r="BE398" s="2559"/>
      <c r="BF398" s="2559"/>
      <c r="BG398" s="2559"/>
      <c r="BH398" s="2559"/>
      <c r="BI398" s="2556"/>
      <c r="BJ398" s="2550"/>
      <c r="BK398" s="2559" t="s">
        <v>920</v>
      </c>
      <c r="BL398" s="2559"/>
      <c r="BM398" s="2559"/>
      <c r="BN398" s="2559"/>
      <c r="BO398" s="2559"/>
      <c r="BP398" s="2556"/>
      <c r="BQ398" s="2549"/>
      <c r="BR398" s="2675"/>
      <c r="BS398" s="2675"/>
      <c r="BT398" s="2675"/>
      <c r="BU398" s="2675"/>
      <c r="BV398" s="2675"/>
      <c r="BW398" s="2556"/>
      <c r="BX398" s="2549"/>
      <c r="BY398" s="2550"/>
      <c r="BZ398" s="2550"/>
      <c r="CA398" s="2550"/>
      <c r="CB398" s="2550"/>
      <c r="CC398" s="2550"/>
      <c r="CD398" s="2556"/>
      <c r="CE398" s="2683"/>
      <c r="CF398" s="2684"/>
      <c r="CG398" s="2684"/>
      <c r="CH398" s="2684"/>
      <c r="CI398" s="2684"/>
      <c r="CJ398" s="2684"/>
      <c r="CK398" s="2685"/>
      <c r="CL398" s="2549"/>
      <c r="CM398" s="2550"/>
      <c r="CN398" s="2550"/>
      <c r="CO398" s="2559"/>
      <c r="CP398" s="2559"/>
      <c r="CQ398" s="2559"/>
      <c r="CR398" s="2559"/>
      <c r="CS398" s="2559"/>
      <c r="CT398" s="2559"/>
      <c r="CU398" s="2559"/>
      <c r="CV398" s="2559"/>
      <c r="CW398" s="2559"/>
      <c r="CX398" s="2559"/>
      <c r="CY398" s="2550"/>
      <c r="CZ398" s="2550"/>
      <c r="DA398" s="2551"/>
    </row>
    <row r="399" spans="4:105" s="415" customFormat="1" ht="8.1" customHeight="1">
      <c r="D399" s="2671"/>
      <c r="E399" s="2672"/>
      <c r="F399" s="2672"/>
      <c r="G399" s="2672"/>
      <c r="H399" s="2672"/>
      <c r="I399" s="2672"/>
      <c r="J399" s="2672"/>
      <c r="K399" s="2673"/>
      <c r="L399" s="2549"/>
      <c r="M399" s="2550"/>
      <c r="N399" s="2550"/>
      <c r="O399" s="2550"/>
      <c r="P399" s="2550"/>
      <c r="Q399" s="2550"/>
      <c r="R399" s="2556"/>
      <c r="S399" s="2549"/>
      <c r="T399" s="2550"/>
      <c r="U399" s="2550"/>
      <c r="V399" s="2550"/>
      <c r="W399" s="2550"/>
      <c r="X399" s="2550"/>
      <c r="Y399" s="2556"/>
      <c r="Z399" s="2549"/>
      <c r="AA399" s="2550"/>
      <c r="AB399" s="2550"/>
      <c r="AC399" s="2550"/>
      <c r="AD399" s="2550"/>
      <c r="AE399" s="2550"/>
      <c r="AF399" s="2556"/>
      <c r="AG399" s="2549"/>
      <c r="AH399" s="2550"/>
      <c r="AI399" s="2550"/>
      <c r="AJ399" s="2550"/>
      <c r="AK399" s="2550"/>
      <c r="AL399" s="2550"/>
      <c r="AM399" s="2550"/>
      <c r="AN399" s="2556"/>
      <c r="AO399" s="2549"/>
      <c r="AP399" s="2559"/>
      <c r="AQ399" s="2559"/>
      <c r="AR399" s="2559"/>
      <c r="AS399" s="2559"/>
      <c r="AT399" s="2559"/>
      <c r="AU399" s="2556"/>
      <c r="AV399" s="2549"/>
      <c r="AW399" s="2559"/>
      <c r="AX399" s="2559"/>
      <c r="AY399" s="2559"/>
      <c r="AZ399" s="2559"/>
      <c r="BA399" s="2559"/>
      <c r="BB399" s="2556"/>
      <c r="BC399" s="2549"/>
      <c r="BD399" s="2559"/>
      <c r="BE399" s="2559"/>
      <c r="BF399" s="2559"/>
      <c r="BG399" s="2559"/>
      <c r="BH399" s="2559"/>
      <c r="BI399" s="2556"/>
      <c r="BJ399" s="2550"/>
      <c r="BK399" s="2559"/>
      <c r="BL399" s="2559"/>
      <c r="BM399" s="2559"/>
      <c r="BN399" s="2559"/>
      <c r="BO399" s="2559"/>
      <c r="BP399" s="2556"/>
      <c r="BQ399" s="2549"/>
      <c r="BR399" s="2675"/>
      <c r="BS399" s="2675"/>
      <c r="BT399" s="2675"/>
      <c r="BU399" s="2675"/>
      <c r="BV399" s="2675"/>
      <c r="BW399" s="2556"/>
      <c r="BX399" s="2549"/>
      <c r="BY399" s="2550"/>
      <c r="BZ399" s="2550"/>
      <c r="CA399" s="2550"/>
      <c r="CB399" s="2550"/>
      <c r="CC399" s="2550"/>
      <c r="CD399" s="2556"/>
      <c r="CE399" s="2683"/>
      <c r="CF399" s="2684"/>
      <c r="CG399" s="2684"/>
      <c r="CH399" s="2684"/>
      <c r="CI399" s="2684"/>
      <c r="CJ399" s="2684"/>
      <c r="CK399" s="2685"/>
      <c r="CL399" s="2549"/>
      <c r="CM399" s="2550"/>
      <c r="CN399" s="2550"/>
      <c r="CO399" s="2559"/>
      <c r="CP399" s="2559"/>
      <c r="CQ399" s="2559"/>
      <c r="CR399" s="2559"/>
      <c r="CS399" s="2559"/>
      <c r="CT399" s="2559"/>
      <c r="CU399" s="2559"/>
      <c r="CV399" s="2559"/>
      <c r="CW399" s="2559"/>
      <c r="CX399" s="2559"/>
      <c r="CY399" s="2550"/>
      <c r="CZ399" s="2550"/>
      <c r="DA399" s="2551"/>
    </row>
    <row r="400" spans="4:105" s="922" customFormat="1" ht="15" customHeight="1">
      <c r="D400" s="736"/>
      <c r="E400" s="2960"/>
      <c r="F400" s="2960"/>
      <c r="G400" s="2960"/>
      <c r="H400" s="2960"/>
      <c r="I400" s="2960"/>
      <c r="J400" s="2960"/>
      <c r="K400" s="348"/>
      <c r="L400" s="869"/>
      <c r="M400" s="2670"/>
      <c r="N400" s="2670"/>
      <c r="O400" s="2670"/>
      <c r="P400" s="2670"/>
      <c r="Q400" s="2668"/>
      <c r="R400" s="2668"/>
      <c r="S400" s="929"/>
      <c r="T400" s="2670"/>
      <c r="U400" s="2670"/>
      <c r="V400" s="2670"/>
      <c r="W400" s="2670"/>
      <c r="X400" s="2668"/>
      <c r="Y400" s="2956"/>
      <c r="Z400" s="869"/>
      <c r="AA400" s="2670"/>
      <c r="AB400" s="2670"/>
      <c r="AC400" s="2670"/>
      <c r="AD400" s="2670"/>
      <c r="AE400" s="2668"/>
      <c r="AF400" s="2668"/>
      <c r="AG400" s="2669"/>
      <c r="AH400" s="2668"/>
      <c r="AI400" s="2668"/>
      <c r="AJ400" s="2668"/>
      <c r="AK400" s="2668"/>
      <c r="AL400" s="2668"/>
      <c r="AM400" s="2668"/>
      <c r="AN400" s="2956"/>
      <c r="AO400" s="929"/>
      <c r="AP400" s="2668"/>
      <c r="AQ400" s="2668"/>
      <c r="AR400" s="2668"/>
      <c r="AS400" s="2668"/>
      <c r="AT400" s="2668"/>
      <c r="AU400" s="2956"/>
      <c r="AV400" s="929"/>
      <c r="AW400" s="2668"/>
      <c r="AX400" s="2668"/>
      <c r="AY400" s="2668"/>
      <c r="AZ400" s="2668"/>
      <c r="BA400" s="2668"/>
      <c r="BB400" s="2956"/>
      <c r="BC400" s="929"/>
      <c r="BD400" s="2668"/>
      <c r="BE400" s="2668"/>
      <c r="BF400" s="2668"/>
      <c r="BG400" s="2668"/>
      <c r="BH400" s="2668"/>
      <c r="BI400" s="2956"/>
      <c r="BJ400" s="869"/>
      <c r="BK400" s="2668"/>
      <c r="BL400" s="2668"/>
      <c r="BM400" s="2668"/>
      <c r="BN400" s="2668"/>
      <c r="BO400" s="2668"/>
      <c r="BP400" s="2956"/>
      <c r="BQ400" s="869"/>
      <c r="BR400" s="2670"/>
      <c r="BS400" s="2670"/>
      <c r="BT400" s="2670"/>
      <c r="BU400" s="2670"/>
      <c r="BV400" s="2670"/>
      <c r="BW400" s="869"/>
      <c r="BX400" s="929"/>
      <c r="BY400" s="2668"/>
      <c r="BZ400" s="2668"/>
      <c r="CA400" s="2668"/>
      <c r="CB400" s="2668"/>
      <c r="CC400" s="2668"/>
      <c r="CD400" s="348"/>
      <c r="CE400" s="929"/>
      <c r="CF400" s="2668"/>
      <c r="CG400" s="2668"/>
      <c r="CH400" s="2668"/>
      <c r="CI400" s="2668"/>
      <c r="CJ400" s="2668"/>
      <c r="CK400" s="348"/>
      <c r="CL400" s="869"/>
      <c r="CM400" s="2662"/>
      <c r="CN400" s="2662"/>
      <c r="CO400" s="2662"/>
      <c r="CP400" s="2662"/>
      <c r="CQ400" s="2662"/>
      <c r="CR400" s="2662"/>
      <c r="CS400" s="2662"/>
      <c r="CT400" s="2662"/>
      <c r="CU400" s="2662"/>
      <c r="CV400" s="2662"/>
      <c r="CW400" s="2662"/>
      <c r="CX400" s="2662"/>
      <c r="CY400" s="2662"/>
      <c r="CZ400" s="2662"/>
      <c r="DA400" s="2676"/>
    </row>
    <row r="401" spans="4:106" s="415" customFormat="1" ht="21" customHeight="1">
      <c r="D401" s="399"/>
      <c r="E401" s="318"/>
      <c r="F401" s="399"/>
      <c r="G401" s="399"/>
    </row>
    <row r="402" spans="4:106" s="415" customFormat="1" ht="21" customHeight="1">
      <c r="D402" s="399" t="s">
        <v>1012</v>
      </c>
      <c r="E402" s="318"/>
      <c r="F402" s="399"/>
      <c r="G402" s="399" t="s">
        <v>1069</v>
      </c>
      <c r="H402" s="399"/>
      <c r="I402" s="399"/>
      <c r="J402" s="399"/>
    </row>
    <row r="403" spans="4:106" s="415" customFormat="1" ht="21" customHeight="1">
      <c r="D403" s="872"/>
      <c r="E403" s="399" t="s">
        <v>730</v>
      </c>
      <c r="F403" s="872"/>
      <c r="G403" s="872"/>
      <c r="H403" s="872"/>
      <c r="I403" s="872"/>
      <c r="J403" s="872"/>
    </row>
    <row r="404" spans="4:106" s="399" customFormat="1" ht="21" customHeight="1">
      <c r="E404" s="318" t="s">
        <v>751</v>
      </c>
      <c r="DB404" s="414" t="s">
        <v>1236</v>
      </c>
    </row>
    <row r="405" spans="4:106" s="922" customFormat="1" ht="15" customHeight="1">
      <c r="D405" s="249"/>
      <c r="E405" s="2537" t="s">
        <v>1463</v>
      </c>
      <c r="F405" s="2538"/>
      <c r="G405" s="2538"/>
      <c r="H405" s="2538"/>
      <c r="I405" s="2538"/>
      <c r="J405" s="2538"/>
      <c r="K405" s="2538"/>
      <c r="L405" s="2538"/>
      <c r="M405" s="2538"/>
      <c r="N405" s="2538"/>
      <c r="O405" s="2538"/>
      <c r="P405" s="2538"/>
      <c r="Q405" s="2538"/>
      <c r="R405" s="2538"/>
      <c r="S405" s="2538"/>
      <c r="T405" s="2538"/>
      <c r="U405" s="2538"/>
      <c r="V405" s="2538"/>
      <c r="W405" s="2538"/>
      <c r="X405" s="2539"/>
      <c r="Y405" s="2546"/>
      <c r="Z405" s="2547"/>
      <c r="AA405" s="2547"/>
      <c r="AB405" s="2558" t="s">
        <v>148</v>
      </c>
      <c r="AC405" s="2558"/>
      <c r="AD405" s="2558"/>
      <c r="AE405" s="2558"/>
      <c r="AF405" s="2558"/>
      <c r="AG405" s="2558"/>
      <c r="AH405" s="2558"/>
      <c r="AI405" s="2558"/>
      <c r="AJ405" s="2558"/>
      <c r="AK405" s="2558"/>
      <c r="AL405" s="2558"/>
      <c r="AM405" s="2558"/>
      <c r="AN405" s="2558"/>
      <c r="AO405" s="2558"/>
      <c r="AP405" s="2547"/>
      <c r="AQ405" s="2547"/>
      <c r="AR405" s="2555"/>
      <c r="AS405" s="2546"/>
      <c r="AT405" s="2547"/>
      <c r="AU405" s="2547"/>
      <c r="AV405" s="2547" t="s">
        <v>704</v>
      </c>
      <c r="AW405" s="2547"/>
      <c r="AX405" s="2547"/>
      <c r="AY405" s="2547"/>
      <c r="AZ405" s="2547"/>
      <c r="BA405" s="2547"/>
      <c r="BB405" s="2547"/>
      <c r="BC405" s="2547"/>
      <c r="BD405" s="2547"/>
      <c r="BE405" s="2547"/>
      <c r="BF405" s="2547"/>
      <c r="BG405" s="2547"/>
      <c r="BH405" s="2547"/>
      <c r="BI405" s="2547"/>
      <c r="BJ405" s="2547"/>
      <c r="BK405" s="2547"/>
      <c r="BL405" s="2555"/>
      <c r="BM405" s="2546"/>
      <c r="BN405" s="2547"/>
      <c r="BO405" s="2547"/>
      <c r="BP405" s="2558" t="s">
        <v>820</v>
      </c>
      <c r="BQ405" s="2558"/>
      <c r="BR405" s="2558"/>
      <c r="BS405" s="2558"/>
      <c r="BT405" s="2558"/>
      <c r="BU405" s="2558"/>
      <c r="BV405" s="2558"/>
      <c r="BW405" s="2558"/>
      <c r="BX405" s="2558"/>
      <c r="BY405" s="2558"/>
      <c r="BZ405" s="2558"/>
      <c r="CA405" s="2558"/>
      <c r="CB405" s="2558"/>
      <c r="CC405" s="2558"/>
      <c r="CD405" s="2547"/>
      <c r="CE405" s="2547"/>
      <c r="CF405" s="2555"/>
      <c r="CG405" s="2546"/>
      <c r="CH405" s="2547"/>
      <c r="CI405" s="2547"/>
      <c r="CJ405" s="2547"/>
      <c r="CK405" s="2558" t="s">
        <v>516</v>
      </c>
      <c r="CL405" s="2558"/>
      <c r="CM405" s="2558"/>
      <c r="CN405" s="2558"/>
      <c r="CO405" s="2558"/>
      <c r="CP405" s="2558"/>
      <c r="CQ405" s="2558"/>
      <c r="CR405" s="2558"/>
      <c r="CS405" s="2558"/>
      <c r="CT405" s="2558"/>
      <c r="CU405" s="2558"/>
      <c r="CV405" s="2558"/>
      <c r="CW405" s="2558"/>
      <c r="CX405" s="2558"/>
      <c r="CY405" s="2547"/>
      <c r="CZ405" s="2547"/>
      <c r="DA405" s="2547"/>
      <c r="DB405" s="2548"/>
    </row>
    <row r="406" spans="4:106" s="922" customFormat="1" ht="15" customHeight="1">
      <c r="D406" s="249"/>
      <c r="E406" s="2543"/>
      <c r="F406" s="2544"/>
      <c r="G406" s="2544"/>
      <c r="H406" s="2544"/>
      <c r="I406" s="2544"/>
      <c r="J406" s="2544"/>
      <c r="K406" s="2544"/>
      <c r="L406" s="2544"/>
      <c r="M406" s="2544"/>
      <c r="N406" s="2544"/>
      <c r="O406" s="2544"/>
      <c r="P406" s="2544"/>
      <c r="Q406" s="2544"/>
      <c r="R406" s="2544"/>
      <c r="S406" s="2544"/>
      <c r="T406" s="2544"/>
      <c r="U406" s="2544"/>
      <c r="V406" s="2544"/>
      <c r="W406" s="2544"/>
      <c r="X406" s="2545"/>
      <c r="Y406" s="2552"/>
      <c r="Z406" s="2553"/>
      <c r="AA406" s="2553"/>
      <c r="AB406" s="2553" t="s">
        <v>145</v>
      </c>
      <c r="AC406" s="2553"/>
      <c r="AD406" s="2553"/>
      <c r="AE406" s="2553"/>
      <c r="AF406" s="2553"/>
      <c r="AG406" s="2553"/>
      <c r="AH406" s="2553"/>
      <c r="AI406" s="2553"/>
      <c r="AJ406" s="2553"/>
      <c r="AK406" s="2553"/>
      <c r="AL406" s="2553"/>
      <c r="AM406" s="2553"/>
      <c r="AN406" s="2553"/>
      <c r="AO406" s="2553"/>
      <c r="AP406" s="2553"/>
      <c r="AQ406" s="2553"/>
      <c r="AR406" s="2557"/>
      <c r="AS406" s="2552"/>
      <c r="AT406" s="2553"/>
      <c r="AU406" s="2553"/>
      <c r="AV406" s="2550" t="s">
        <v>637</v>
      </c>
      <c r="AW406" s="2550"/>
      <c r="AX406" s="2550"/>
      <c r="AY406" s="2550"/>
      <c r="AZ406" s="2550"/>
      <c r="BA406" s="2550"/>
      <c r="BB406" s="2550"/>
      <c r="BC406" s="2550"/>
      <c r="BD406" s="2550"/>
      <c r="BE406" s="2550"/>
      <c r="BF406" s="2550"/>
      <c r="BG406" s="2550"/>
      <c r="BH406" s="2550"/>
      <c r="BI406" s="2550"/>
      <c r="BJ406" s="2550"/>
      <c r="BK406" s="2550"/>
      <c r="BL406" s="2556"/>
      <c r="BM406" s="2552"/>
      <c r="BN406" s="2553"/>
      <c r="BO406" s="2553"/>
      <c r="BP406" s="2553" t="s">
        <v>637</v>
      </c>
      <c r="BQ406" s="2553"/>
      <c r="BR406" s="2553"/>
      <c r="BS406" s="2553"/>
      <c r="BT406" s="2553"/>
      <c r="BU406" s="2553"/>
      <c r="BV406" s="2553"/>
      <c r="BW406" s="2553"/>
      <c r="BX406" s="2553"/>
      <c r="BY406" s="2553"/>
      <c r="BZ406" s="2553"/>
      <c r="CA406" s="2553"/>
      <c r="CB406" s="2553"/>
      <c r="CC406" s="2553"/>
      <c r="CD406" s="2553"/>
      <c r="CE406" s="2553"/>
      <c r="CF406" s="2557"/>
      <c r="CG406" s="2552"/>
      <c r="CH406" s="2553"/>
      <c r="CI406" s="2553"/>
      <c r="CJ406" s="2553"/>
      <c r="CK406" s="2560"/>
      <c r="CL406" s="2560"/>
      <c r="CM406" s="2560"/>
      <c r="CN406" s="2560"/>
      <c r="CO406" s="2560"/>
      <c r="CP406" s="2560"/>
      <c r="CQ406" s="2560"/>
      <c r="CR406" s="2560"/>
      <c r="CS406" s="2560"/>
      <c r="CT406" s="2560"/>
      <c r="CU406" s="2560"/>
      <c r="CV406" s="2560"/>
      <c r="CW406" s="2560"/>
      <c r="CX406" s="2560"/>
      <c r="CY406" s="2553"/>
      <c r="CZ406" s="2553"/>
      <c r="DA406" s="2553"/>
      <c r="DB406" s="2554"/>
    </row>
    <row r="407" spans="4:106" s="922" customFormat="1" ht="15" customHeight="1">
      <c r="E407" s="713"/>
      <c r="F407" s="2694"/>
      <c r="G407" s="2694"/>
      <c r="H407" s="2694"/>
      <c r="I407" s="2694"/>
      <c r="J407" s="2694"/>
      <c r="K407" s="2694"/>
      <c r="L407" s="2694"/>
      <c r="M407" s="2694"/>
      <c r="N407" s="2694"/>
      <c r="O407" s="2694"/>
      <c r="P407" s="2694"/>
      <c r="Q407" s="2694"/>
      <c r="R407" s="2694"/>
      <c r="S407" s="2694"/>
      <c r="T407" s="2694"/>
      <c r="U407" s="2694"/>
      <c r="V407" s="2694"/>
      <c r="W407" s="2694"/>
      <c r="X407" s="876"/>
      <c r="Y407" s="2552"/>
      <c r="Z407" s="2553"/>
      <c r="AA407" s="2553"/>
      <c r="AB407" s="2703"/>
      <c r="AC407" s="2703"/>
      <c r="AD407" s="2703"/>
      <c r="AE407" s="2703"/>
      <c r="AF407" s="2703"/>
      <c r="AG407" s="2703"/>
      <c r="AH407" s="2703"/>
      <c r="AI407" s="2703"/>
      <c r="AJ407" s="2703"/>
      <c r="AK407" s="2703"/>
      <c r="AL407" s="2703"/>
      <c r="AM407" s="2703"/>
      <c r="AN407" s="2553"/>
      <c r="AO407" s="2553"/>
      <c r="AP407" s="2553"/>
      <c r="AQ407" s="2553"/>
      <c r="AR407" s="2557"/>
      <c r="AS407" s="2955"/>
      <c r="AT407" s="2694"/>
      <c r="AU407" s="2694"/>
      <c r="AV407" s="2670"/>
      <c r="AW407" s="2670"/>
      <c r="AX407" s="2670"/>
      <c r="AY407" s="2670"/>
      <c r="AZ407" s="2670"/>
      <c r="BA407" s="2670"/>
      <c r="BB407" s="2670"/>
      <c r="BC407" s="2670"/>
      <c r="BD407" s="2670"/>
      <c r="BE407" s="2670"/>
      <c r="BF407" s="2670"/>
      <c r="BG407" s="2670"/>
      <c r="BH407" s="2668"/>
      <c r="BI407" s="2668"/>
      <c r="BJ407" s="2668"/>
      <c r="BK407" s="2668"/>
      <c r="BL407" s="2956"/>
      <c r="BM407" s="2955"/>
      <c r="BN407" s="2694"/>
      <c r="BO407" s="2694"/>
      <c r="BP407" s="2958"/>
      <c r="BQ407" s="2958"/>
      <c r="BR407" s="2958"/>
      <c r="BS407" s="2958"/>
      <c r="BT407" s="2958"/>
      <c r="BU407" s="2958"/>
      <c r="BV407" s="2958"/>
      <c r="BW407" s="2958"/>
      <c r="BX407" s="2958"/>
      <c r="BY407" s="2958"/>
      <c r="BZ407" s="2958"/>
      <c r="CA407" s="2958"/>
      <c r="CB407" s="2694"/>
      <c r="CC407" s="2694"/>
      <c r="CD407" s="2694"/>
      <c r="CE407" s="2694"/>
      <c r="CF407" s="2959"/>
      <c r="CG407" s="876"/>
      <c r="CH407" s="2695"/>
      <c r="CI407" s="2695"/>
      <c r="CJ407" s="2695"/>
      <c r="CK407" s="2695"/>
      <c r="CL407" s="2695"/>
      <c r="CM407" s="2695"/>
      <c r="CN407" s="2695"/>
      <c r="CO407" s="2695"/>
      <c r="CP407" s="2695"/>
      <c r="CQ407" s="2695"/>
      <c r="CR407" s="2695"/>
      <c r="CS407" s="2695"/>
      <c r="CT407" s="2695"/>
      <c r="CU407" s="2695"/>
      <c r="CV407" s="2695"/>
      <c r="CW407" s="2695"/>
      <c r="CX407" s="2695"/>
      <c r="CY407" s="2695"/>
      <c r="CZ407" s="2695"/>
      <c r="DA407" s="2695"/>
      <c r="DB407" s="714"/>
    </row>
    <row r="408" spans="4:106" s="415" customFormat="1" ht="21" customHeight="1"/>
    <row r="409" spans="4:106" s="415" customFormat="1" ht="21" customHeight="1">
      <c r="E409" s="399" t="s">
        <v>791</v>
      </c>
    </row>
    <row r="410" spans="4:106" s="415" customFormat="1" ht="21" customHeight="1">
      <c r="E410" s="318" t="s">
        <v>751</v>
      </c>
      <c r="DB410" s="414" t="s">
        <v>1235</v>
      </c>
    </row>
    <row r="411" spans="4:106" s="922" customFormat="1" ht="15" customHeight="1">
      <c r="E411" s="2537" t="s">
        <v>1464</v>
      </c>
      <c r="F411" s="2538"/>
      <c r="G411" s="2538"/>
      <c r="H411" s="2538"/>
      <c r="I411" s="2538"/>
      <c r="J411" s="2538"/>
      <c r="K411" s="2538"/>
      <c r="L411" s="2538"/>
      <c r="M411" s="2538"/>
      <c r="N411" s="2538"/>
      <c r="O411" s="2538"/>
      <c r="P411" s="2538"/>
      <c r="Q411" s="2538"/>
      <c r="R411" s="2538"/>
      <c r="S411" s="2539"/>
      <c r="T411" s="2546"/>
      <c r="U411" s="2547"/>
      <c r="V411" s="2674" t="s">
        <v>653</v>
      </c>
      <c r="W411" s="2674"/>
      <c r="X411" s="2674"/>
      <c r="Y411" s="2674"/>
      <c r="Z411" s="2674"/>
      <c r="AA411" s="2674"/>
      <c r="AB411" s="2674"/>
      <c r="AC411" s="2674"/>
      <c r="AD411" s="2674"/>
      <c r="AE411" s="2674"/>
      <c r="AF411" s="2547"/>
      <c r="AG411" s="2555"/>
      <c r="AH411" s="2546"/>
      <c r="AI411" s="2547"/>
      <c r="AJ411" s="2655" t="s">
        <v>321</v>
      </c>
      <c r="AK411" s="2655"/>
      <c r="AL411" s="2655"/>
      <c r="AM411" s="2655"/>
      <c r="AN411" s="2655"/>
      <c r="AO411" s="2655"/>
      <c r="AP411" s="2655"/>
      <c r="AQ411" s="2655"/>
      <c r="AR411" s="2655"/>
      <c r="AS411" s="2655"/>
      <c r="AT411" s="1796"/>
      <c r="AU411" s="2957"/>
      <c r="AV411" s="1796"/>
      <c r="AW411" s="1796"/>
      <c r="AX411" s="2655" t="s">
        <v>1234</v>
      </c>
      <c r="AY411" s="2655"/>
      <c r="AZ411" s="2655"/>
      <c r="BA411" s="2655"/>
      <c r="BB411" s="2655"/>
      <c r="BC411" s="2655"/>
      <c r="BD411" s="2655"/>
      <c r="BE411" s="2655"/>
      <c r="BF411" s="2655"/>
      <c r="BG411" s="2655"/>
      <c r="BH411" s="1796"/>
      <c r="BI411" s="1796"/>
      <c r="BJ411" s="2663"/>
      <c r="BK411" s="1772"/>
      <c r="BL411" s="1772"/>
      <c r="BM411" s="1772"/>
      <c r="BN411" s="1772"/>
      <c r="BO411" s="2664" t="s">
        <v>1190</v>
      </c>
      <c r="BP411" s="2664"/>
      <c r="BQ411" s="2664"/>
      <c r="BR411" s="2664"/>
      <c r="BS411" s="2664"/>
      <c r="BT411" s="2664"/>
      <c r="BU411" s="2664"/>
      <c r="BV411" s="2664"/>
      <c r="BW411" s="2664"/>
      <c r="BX411" s="2664"/>
      <c r="BY411" s="2664"/>
      <c r="BZ411" s="2664"/>
      <c r="CA411" s="2664"/>
      <c r="CB411" s="2664"/>
      <c r="CC411" s="2664"/>
      <c r="CD411" s="2664"/>
      <c r="CE411" s="2664"/>
      <c r="CF411" s="2664"/>
      <c r="CG411" s="1772"/>
      <c r="CH411" s="1772"/>
      <c r="CI411" s="1772"/>
      <c r="CJ411" s="1772"/>
      <c r="CK411" s="2665"/>
      <c r="CL411" s="2653"/>
      <c r="CM411" s="1796"/>
      <c r="CN411" s="1796"/>
      <c r="CO411" s="2655" t="s">
        <v>516</v>
      </c>
      <c r="CP411" s="2655"/>
      <c r="CQ411" s="2655"/>
      <c r="CR411" s="2655"/>
      <c r="CS411" s="2655"/>
      <c r="CT411" s="2655"/>
      <c r="CU411" s="2655"/>
      <c r="CV411" s="2655"/>
      <c r="CW411" s="2655"/>
      <c r="CX411" s="2655"/>
      <c r="CY411" s="2655"/>
      <c r="CZ411" s="2547"/>
      <c r="DA411" s="2547"/>
      <c r="DB411" s="2548"/>
    </row>
    <row r="412" spans="4:106" s="249" customFormat="1" ht="15" customHeight="1">
      <c r="E412" s="2543"/>
      <c r="F412" s="2544"/>
      <c r="G412" s="2544"/>
      <c r="H412" s="2544"/>
      <c r="I412" s="2544"/>
      <c r="J412" s="2544"/>
      <c r="K412" s="2544"/>
      <c r="L412" s="2544"/>
      <c r="M412" s="2544"/>
      <c r="N412" s="2544"/>
      <c r="O412" s="2544"/>
      <c r="P412" s="2544"/>
      <c r="Q412" s="2544"/>
      <c r="R412" s="2544"/>
      <c r="S412" s="2545"/>
      <c r="T412" s="2549"/>
      <c r="U412" s="2550"/>
      <c r="V412" s="2675"/>
      <c r="W412" s="2675"/>
      <c r="X412" s="2675"/>
      <c r="Y412" s="2675"/>
      <c r="Z412" s="2675"/>
      <c r="AA412" s="2675"/>
      <c r="AB412" s="2675"/>
      <c r="AC412" s="2675"/>
      <c r="AD412" s="2675"/>
      <c r="AE412" s="2675"/>
      <c r="AF412" s="2550"/>
      <c r="AG412" s="2556"/>
      <c r="AH412" s="2549"/>
      <c r="AI412" s="2550"/>
      <c r="AJ412" s="2656"/>
      <c r="AK412" s="2656"/>
      <c r="AL412" s="2656"/>
      <c r="AM412" s="2656"/>
      <c r="AN412" s="2656"/>
      <c r="AO412" s="2656"/>
      <c r="AP412" s="2656"/>
      <c r="AQ412" s="2656"/>
      <c r="AR412" s="2656"/>
      <c r="AS412" s="2656"/>
      <c r="AT412" s="2571"/>
      <c r="AU412" s="2731"/>
      <c r="AV412" s="2571"/>
      <c r="AW412" s="2571"/>
      <c r="AX412" s="2656"/>
      <c r="AY412" s="2656"/>
      <c r="AZ412" s="2656"/>
      <c r="BA412" s="2656"/>
      <c r="BB412" s="2656"/>
      <c r="BC412" s="2656"/>
      <c r="BD412" s="2656"/>
      <c r="BE412" s="2656"/>
      <c r="BF412" s="2656"/>
      <c r="BG412" s="2656"/>
      <c r="BH412" s="2571"/>
      <c r="BI412" s="2571"/>
      <c r="BJ412" s="760"/>
      <c r="BK412" s="2666" t="s">
        <v>1233</v>
      </c>
      <c r="BL412" s="2666"/>
      <c r="BM412" s="2666"/>
      <c r="BN412" s="2666"/>
      <c r="BO412" s="2666"/>
      <c r="BP412" s="2666"/>
      <c r="BQ412" s="2666"/>
      <c r="BR412" s="2666"/>
      <c r="BS412" s="2666" t="s">
        <v>328</v>
      </c>
      <c r="BT412" s="2666"/>
      <c r="BU412" s="2666"/>
      <c r="BV412" s="2666"/>
      <c r="BW412" s="2667"/>
      <c r="BX412" s="761"/>
      <c r="BY412" s="2666" t="s">
        <v>1231</v>
      </c>
      <c r="BZ412" s="2666"/>
      <c r="CA412" s="2666"/>
      <c r="CB412" s="2666"/>
      <c r="CC412" s="2666"/>
      <c r="CD412" s="2666"/>
      <c r="CE412" s="2666"/>
      <c r="CF412" s="2666"/>
      <c r="CG412" s="2666" t="s">
        <v>595</v>
      </c>
      <c r="CH412" s="2666"/>
      <c r="CI412" s="2666"/>
      <c r="CJ412" s="2666"/>
      <c r="CK412" s="2667"/>
      <c r="CL412" s="2654"/>
      <c r="CM412" s="2571"/>
      <c r="CN412" s="2571"/>
      <c r="CO412" s="2656"/>
      <c r="CP412" s="2656"/>
      <c r="CQ412" s="2656"/>
      <c r="CR412" s="2656"/>
      <c r="CS412" s="2656"/>
      <c r="CT412" s="2656"/>
      <c r="CU412" s="2656"/>
      <c r="CV412" s="2656"/>
      <c r="CW412" s="2656"/>
      <c r="CX412" s="2656"/>
      <c r="CY412" s="2656"/>
      <c r="CZ412" s="2550"/>
      <c r="DA412" s="2550"/>
      <c r="DB412" s="2554"/>
    </row>
    <row r="413" spans="4:106" s="428" customFormat="1" ht="15" customHeight="1">
      <c r="E413" s="736"/>
      <c r="F413" s="2668"/>
      <c r="G413" s="2668"/>
      <c r="H413" s="2668"/>
      <c r="I413" s="2668"/>
      <c r="J413" s="2668"/>
      <c r="K413" s="2668"/>
      <c r="L413" s="2668"/>
      <c r="M413" s="2668"/>
      <c r="N413" s="2668"/>
      <c r="O413" s="2668"/>
      <c r="P413" s="2668"/>
      <c r="Q413" s="2668"/>
      <c r="R413" s="2668"/>
      <c r="S413" s="348"/>
      <c r="T413" s="2669"/>
      <c r="U413" s="2668"/>
      <c r="V413" s="2670"/>
      <c r="W413" s="2670"/>
      <c r="X413" s="2670"/>
      <c r="Y413" s="2670"/>
      <c r="Z413" s="2670"/>
      <c r="AA413" s="2670"/>
      <c r="AB413" s="2670"/>
      <c r="AC413" s="2670"/>
      <c r="AD413" s="2670"/>
      <c r="AE413" s="2668"/>
      <c r="AF413" s="2668"/>
      <c r="AG413" s="2956"/>
      <c r="AH413" s="2669"/>
      <c r="AI413" s="2668"/>
      <c r="AJ413" s="2668"/>
      <c r="AK413" s="2668"/>
      <c r="AL413" s="2668"/>
      <c r="AM413" s="2668"/>
      <c r="AN413" s="2668"/>
      <c r="AO413" s="2668"/>
      <c r="AP413" s="2668"/>
      <c r="AQ413" s="2668"/>
      <c r="AR413" s="2668"/>
      <c r="AS413" s="2668"/>
      <c r="AT413" s="2668"/>
      <c r="AU413" s="2956"/>
      <c r="AV413" s="2668"/>
      <c r="AW413" s="2668"/>
      <c r="AX413" s="2670"/>
      <c r="AY413" s="2670"/>
      <c r="AZ413" s="2670"/>
      <c r="BA413" s="2670"/>
      <c r="BB413" s="2670"/>
      <c r="BC413" s="2670"/>
      <c r="BD413" s="2670"/>
      <c r="BE413" s="2670"/>
      <c r="BF413" s="2670"/>
      <c r="BG413" s="2668"/>
      <c r="BH413" s="2668"/>
      <c r="BI413" s="2668"/>
      <c r="BJ413" s="2669"/>
      <c r="BK413" s="2668"/>
      <c r="BL413" s="2670"/>
      <c r="BM413" s="2670"/>
      <c r="BN413" s="2670"/>
      <c r="BO413" s="2670"/>
      <c r="BP413" s="2670"/>
      <c r="BQ413" s="2670"/>
      <c r="BR413" s="2670"/>
      <c r="BS413" s="2670"/>
      <c r="BT413" s="2670"/>
      <c r="BU413" s="2668"/>
      <c r="BV413" s="2668"/>
      <c r="BW413" s="2668"/>
      <c r="BX413" s="2669"/>
      <c r="BY413" s="2668"/>
      <c r="BZ413" s="2670"/>
      <c r="CA413" s="2670"/>
      <c r="CB413" s="2670"/>
      <c r="CC413" s="2670"/>
      <c r="CD413" s="2670"/>
      <c r="CE413" s="2670"/>
      <c r="CF413" s="2670"/>
      <c r="CG413" s="2670"/>
      <c r="CH413" s="2670"/>
      <c r="CI413" s="2668"/>
      <c r="CJ413" s="2668"/>
      <c r="CK413" s="2956"/>
      <c r="CL413" s="869"/>
      <c r="CM413" s="2662"/>
      <c r="CN413" s="2662"/>
      <c r="CO413" s="2662"/>
      <c r="CP413" s="2662"/>
      <c r="CQ413" s="2662"/>
      <c r="CR413" s="2662"/>
      <c r="CS413" s="2662"/>
      <c r="CT413" s="2662"/>
      <c r="CU413" s="2662"/>
      <c r="CV413" s="2662"/>
      <c r="CW413" s="2662"/>
      <c r="CX413" s="2662"/>
      <c r="CY413" s="2662"/>
      <c r="CZ413" s="2662"/>
      <c r="DA413" s="2662"/>
      <c r="DB413" s="714"/>
    </row>
    <row r="414" spans="4:106" s="404" customFormat="1" ht="21" customHeight="1">
      <c r="E414" s="399" t="s">
        <v>1230</v>
      </c>
    </row>
    <row r="415" spans="4:106" s="399" customFormat="1" ht="21" customHeight="1">
      <c r="E415" s="318" t="s">
        <v>751</v>
      </c>
      <c r="F415" s="762"/>
      <c r="DB415" s="414" t="s">
        <v>337</v>
      </c>
    </row>
    <row r="416" spans="4:106" s="922" customFormat="1" ht="15" customHeight="1">
      <c r="E416" s="2537" t="s">
        <v>1229</v>
      </c>
      <c r="F416" s="2657"/>
      <c r="G416" s="2657"/>
      <c r="H416" s="2657"/>
      <c r="I416" s="2657"/>
      <c r="J416" s="2657"/>
      <c r="K416" s="2657"/>
      <c r="L416" s="2657"/>
      <c r="M416" s="2657"/>
      <c r="N416" s="2657"/>
      <c r="O416" s="2657"/>
      <c r="P416" s="2657"/>
      <c r="Q416" s="2657"/>
      <c r="R416" s="2658"/>
      <c r="S416" s="2546"/>
      <c r="T416" s="2547"/>
      <c r="U416" s="2558" t="s">
        <v>165</v>
      </c>
      <c r="V416" s="2558"/>
      <c r="W416" s="2558"/>
      <c r="X416" s="2558"/>
      <c r="Y416" s="2558"/>
      <c r="Z416" s="2558"/>
      <c r="AA416" s="2558"/>
      <c r="AB416" s="2558"/>
      <c r="AC416" s="2558"/>
      <c r="AD416" s="2558"/>
      <c r="AE416" s="2547"/>
      <c r="AF416" s="2555"/>
      <c r="AG416" s="2546"/>
      <c r="AH416" s="2547"/>
      <c r="AI416" s="2558" t="s">
        <v>1228</v>
      </c>
      <c r="AJ416" s="2558"/>
      <c r="AK416" s="2558"/>
      <c r="AL416" s="2558"/>
      <c r="AM416" s="2558"/>
      <c r="AN416" s="2558"/>
      <c r="AO416" s="2558"/>
      <c r="AP416" s="2558"/>
      <c r="AQ416" s="2547" t="s">
        <v>796</v>
      </c>
      <c r="AR416" s="2547"/>
      <c r="AS416" s="2547"/>
      <c r="AT416" s="2555"/>
      <c r="AU416" s="2546"/>
      <c r="AV416" s="2547"/>
      <c r="AW416" s="2558" t="s">
        <v>952</v>
      </c>
      <c r="AX416" s="2558"/>
      <c r="AY416" s="2558"/>
      <c r="AZ416" s="2558"/>
      <c r="BA416" s="2558"/>
      <c r="BB416" s="2558"/>
      <c r="BC416" s="2558"/>
      <c r="BD416" s="2558"/>
      <c r="BE416" s="2558"/>
      <c r="BF416" s="2558"/>
      <c r="BG416" s="2547"/>
      <c r="BH416" s="2555"/>
      <c r="BI416" s="2546"/>
      <c r="BJ416" s="2547"/>
      <c r="BK416" s="2547"/>
      <c r="BL416" s="2547"/>
      <c r="BM416" s="2547"/>
      <c r="BN416" s="2547"/>
      <c r="BO416" s="2547"/>
      <c r="BP416" s="2547"/>
      <c r="BQ416" s="2547"/>
      <c r="BR416" s="2547"/>
      <c r="BS416" s="2558" t="s">
        <v>516</v>
      </c>
      <c r="BT416" s="2558"/>
      <c r="BU416" s="2558"/>
      <c r="BV416" s="2558"/>
      <c r="BW416" s="2558"/>
      <c r="BX416" s="2558"/>
      <c r="BY416" s="2558"/>
      <c r="BZ416" s="2558"/>
      <c r="CA416" s="2558"/>
      <c r="CB416" s="2558"/>
      <c r="CC416" s="2558"/>
      <c r="CD416" s="2558"/>
      <c r="CE416" s="2558"/>
      <c r="CF416" s="2558"/>
      <c r="CG416" s="2558"/>
      <c r="CH416" s="2558"/>
      <c r="CI416" s="2558"/>
      <c r="CJ416" s="2558"/>
      <c r="CK416" s="2558"/>
      <c r="CL416" s="2558"/>
      <c r="CM416" s="2558"/>
      <c r="CN416" s="2558"/>
      <c r="CO416" s="2558"/>
      <c r="CP416" s="2558"/>
      <c r="CQ416" s="2558"/>
      <c r="CR416" s="2558"/>
      <c r="CS416" s="2547"/>
      <c r="CT416" s="2547"/>
      <c r="CU416" s="2547"/>
      <c r="CV416" s="2547"/>
      <c r="CW416" s="2547"/>
      <c r="CX416" s="2547"/>
      <c r="CY416" s="2547"/>
      <c r="CZ416" s="2547"/>
      <c r="DA416" s="2547"/>
      <c r="DB416" s="2548"/>
    </row>
    <row r="417" spans="2:106" s="922" customFormat="1" ht="15" customHeight="1">
      <c r="E417" s="2659"/>
      <c r="F417" s="2660"/>
      <c r="G417" s="2660"/>
      <c r="H417" s="2660"/>
      <c r="I417" s="2660"/>
      <c r="J417" s="2660"/>
      <c r="K417" s="2660"/>
      <c r="L417" s="2660"/>
      <c r="M417" s="2660"/>
      <c r="N417" s="2660"/>
      <c r="O417" s="2660"/>
      <c r="P417" s="2660"/>
      <c r="Q417" s="2660"/>
      <c r="R417" s="2661"/>
      <c r="S417" s="2552"/>
      <c r="T417" s="2553"/>
      <c r="U417" s="2560"/>
      <c r="V417" s="2560"/>
      <c r="W417" s="2560"/>
      <c r="X417" s="2560"/>
      <c r="Y417" s="2560"/>
      <c r="Z417" s="2560"/>
      <c r="AA417" s="2560"/>
      <c r="AB417" s="2560"/>
      <c r="AC417" s="2560"/>
      <c r="AD417" s="2560"/>
      <c r="AE417" s="2553"/>
      <c r="AF417" s="2557"/>
      <c r="AG417" s="2552"/>
      <c r="AH417" s="2553"/>
      <c r="AI417" s="2560"/>
      <c r="AJ417" s="2560"/>
      <c r="AK417" s="2560"/>
      <c r="AL417" s="2560"/>
      <c r="AM417" s="2560"/>
      <c r="AN417" s="2560"/>
      <c r="AO417" s="2560"/>
      <c r="AP417" s="2560"/>
      <c r="AQ417" s="2553"/>
      <c r="AR417" s="2553"/>
      <c r="AS417" s="2553"/>
      <c r="AT417" s="2557"/>
      <c r="AU417" s="2549"/>
      <c r="AV417" s="2550"/>
      <c r="AW417" s="2559"/>
      <c r="AX417" s="2559"/>
      <c r="AY417" s="2559"/>
      <c r="AZ417" s="2559"/>
      <c r="BA417" s="2559"/>
      <c r="BB417" s="2559"/>
      <c r="BC417" s="2559"/>
      <c r="BD417" s="2559"/>
      <c r="BE417" s="2559"/>
      <c r="BF417" s="2559"/>
      <c r="BG417" s="2550"/>
      <c r="BH417" s="2556"/>
      <c r="BI417" s="2552"/>
      <c r="BJ417" s="2553"/>
      <c r="BK417" s="2553"/>
      <c r="BL417" s="2553"/>
      <c r="BM417" s="2553"/>
      <c r="BN417" s="2553"/>
      <c r="BO417" s="2553"/>
      <c r="BP417" s="2553"/>
      <c r="BQ417" s="2553"/>
      <c r="BR417" s="2553"/>
      <c r="BS417" s="2560"/>
      <c r="BT417" s="2560"/>
      <c r="BU417" s="2560"/>
      <c r="BV417" s="2560"/>
      <c r="BW417" s="2560"/>
      <c r="BX417" s="2560"/>
      <c r="BY417" s="2560"/>
      <c r="BZ417" s="2560"/>
      <c r="CA417" s="2560"/>
      <c r="CB417" s="2560"/>
      <c r="CC417" s="2560"/>
      <c r="CD417" s="2560"/>
      <c r="CE417" s="2560"/>
      <c r="CF417" s="2560"/>
      <c r="CG417" s="2560"/>
      <c r="CH417" s="2560"/>
      <c r="CI417" s="2560"/>
      <c r="CJ417" s="2560"/>
      <c r="CK417" s="2560"/>
      <c r="CL417" s="2560"/>
      <c r="CM417" s="2560"/>
      <c r="CN417" s="2560"/>
      <c r="CO417" s="2560"/>
      <c r="CP417" s="2560"/>
      <c r="CQ417" s="2560"/>
      <c r="CR417" s="2560"/>
      <c r="CS417" s="2553"/>
      <c r="CT417" s="2553"/>
      <c r="CU417" s="2553"/>
      <c r="CV417" s="2553"/>
      <c r="CW417" s="2553"/>
      <c r="CX417" s="2553"/>
      <c r="CY417" s="2553"/>
      <c r="CZ417" s="2553"/>
      <c r="DA417" s="2553"/>
      <c r="DB417" s="2554"/>
    </row>
    <row r="418" spans="2:106" s="428" customFormat="1" ht="15" customHeight="1">
      <c r="E418" s="329"/>
      <c r="F418" s="2944"/>
      <c r="G418" s="2944"/>
      <c r="H418" s="2944"/>
      <c r="I418" s="2944"/>
      <c r="J418" s="2944"/>
      <c r="K418" s="2944"/>
      <c r="L418" s="2944"/>
      <c r="M418" s="2944"/>
      <c r="N418" s="2944"/>
      <c r="O418" s="2944"/>
      <c r="P418" s="2944"/>
      <c r="Q418" s="2944"/>
      <c r="R418" s="903"/>
      <c r="S418" s="927"/>
      <c r="T418" s="2945"/>
      <c r="U418" s="2945"/>
      <c r="V418" s="2945"/>
      <c r="W418" s="2945"/>
      <c r="X418" s="2945"/>
      <c r="Y418" s="2945"/>
      <c r="Z418" s="2945"/>
      <c r="AA418" s="2945"/>
      <c r="AB418" s="2945"/>
      <c r="AC418" s="2945"/>
      <c r="AD418" s="2945"/>
      <c r="AE418" s="2945"/>
      <c r="AF418" s="402"/>
      <c r="AG418" s="2946"/>
      <c r="AH418" s="2945"/>
      <c r="AI418" s="2947"/>
      <c r="AJ418" s="2947"/>
      <c r="AK418" s="2947"/>
      <c r="AL418" s="2947"/>
      <c r="AM418" s="2947"/>
      <c r="AN418" s="2947"/>
      <c r="AO418" s="2947"/>
      <c r="AP418" s="2947"/>
      <c r="AQ418" s="2945"/>
      <c r="AR418" s="2945"/>
      <c r="AS418" s="2945"/>
      <c r="AT418" s="2948"/>
      <c r="AU418" s="927"/>
      <c r="AV418" s="2945"/>
      <c r="AW418" s="2945"/>
      <c r="AX418" s="2945"/>
      <c r="AY418" s="2945"/>
      <c r="AZ418" s="2945"/>
      <c r="BA418" s="2945"/>
      <c r="BB418" s="2945"/>
      <c r="BC418" s="2945"/>
      <c r="BD418" s="2945"/>
      <c r="BE418" s="2945"/>
      <c r="BF418" s="2945"/>
      <c r="BG418" s="2945"/>
      <c r="BH418" s="402"/>
      <c r="BI418" s="903"/>
      <c r="BJ418" s="2949"/>
      <c r="BK418" s="2949"/>
      <c r="BL418" s="2949"/>
      <c r="BM418" s="2949"/>
      <c r="BN418" s="2949"/>
      <c r="BO418" s="2949"/>
      <c r="BP418" s="2949"/>
      <c r="BQ418" s="2949"/>
      <c r="BR418" s="2949"/>
      <c r="BS418" s="2949"/>
      <c r="BT418" s="2949"/>
      <c r="BU418" s="2949"/>
      <c r="BV418" s="2949"/>
      <c r="BW418" s="2949"/>
      <c r="BX418" s="2949"/>
      <c r="BY418" s="2949"/>
      <c r="BZ418" s="2949"/>
      <c r="CA418" s="2949"/>
      <c r="CB418" s="2949"/>
      <c r="CC418" s="2949"/>
      <c r="CD418" s="2949"/>
      <c r="CE418" s="2949"/>
      <c r="CF418" s="2949"/>
      <c r="CG418" s="2949"/>
      <c r="CH418" s="2949"/>
      <c r="CI418" s="2949"/>
      <c r="CJ418" s="2949"/>
      <c r="CK418" s="2949"/>
      <c r="CL418" s="2949"/>
      <c r="CM418" s="2949"/>
      <c r="CN418" s="2949"/>
      <c r="CO418" s="2949"/>
      <c r="CP418" s="2949"/>
      <c r="CQ418" s="2949"/>
      <c r="CR418" s="2949"/>
      <c r="CS418" s="2949"/>
      <c r="CT418" s="2949"/>
      <c r="CU418" s="2949"/>
      <c r="CV418" s="2949"/>
      <c r="CW418" s="2949"/>
      <c r="CX418" s="2949"/>
      <c r="CY418" s="2949"/>
      <c r="CZ418" s="2949"/>
      <c r="DA418" s="2949"/>
      <c r="DB418" s="330"/>
    </row>
    <row r="419" spans="2:106" s="428" customFormat="1" ht="15" customHeight="1">
      <c r="E419" s="331"/>
      <c r="F419" s="2950"/>
      <c r="G419" s="2950"/>
      <c r="H419" s="2950"/>
      <c r="I419" s="2950"/>
      <c r="J419" s="2950"/>
      <c r="K419" s="2950"/>
      <c r="L419" s="2950"/>
      <c r="M419" s="2950"/>
      <c r="N419" s="2950"/>
      <c r="O419" s="2950"/>
      <c r="P419" s="2950"/>
      <c r="Q419" s="2950"/>
      <c r="R419" s="907"/>
      <c r="S419" s="928"/>
      <c r="T419" s="2951"/>
      <c r="U419" s="2951"/>
      <c r="V419" s="2951"/>
      <c r="W419" s="2951"/>
      <c r="X419" s="2951"/>
      <c r="Y419" s="2951"/>
      <c r="Z419" s="2951"/>
      <c r="AA419" s="2951"/>
      <c r="AB419" s="2951"/>
      <c r="AC419" s="2951"/>
      <c r="AD419" s="2951"/>
      <c r="AE419" s="2951"/>
      <c r="AF419" s="266"/>
      <c r="AG419" s="2952"/>
      <c r="AH419" s="2951"/>
      <c r="AI419" s="2953"/>
      <c r="AJ419" s="2953"/>
      <c r="AK419" s="2953"/>
      <c r="AL419" s="2953"/>
      <c r="AM419" s="2953"/>
      <c r="AN419" s="2953"/>
      <c r="AO419" s="2953"/>
      <c r="AP419" s="2953"/>
      <c r="AQ419" s="2951"/>
      <c r="AR419" s="2951"/>
      <c r="AS419" s="2951"/>
      <c r="AT419" s="2951"/>
      <c r="AU419" s="928"/>
      <c r="AV419" s="2951"/>
      <c r="AW419" s="2951"/>
      <c r="AX419" s="2951"/>
      <c r="AY419" s="2951"/>
      <c r="AZ419" s="2951"/>
      <c r="BA419" s="2951"/>
      <c r="BB419" s="2951"/>
      <c r="BC419" s="2951"/>
      <c r="BD419" s="2951"/>
      <c r="BE419" s="2951"/>
      <c r="BF419" s="2951"/>
      <c r="BG419" s="2951"/>
      <c r="BH419" s="266"/>
      <c r="BI419" s="907"/>
      <c r="BJ419" s="2954"/>
      <c r="BK419" s="2954"/>
      <c r="BL419" s="2954"/>
      <c r="BM419" s="2954"/>
      <c r="BN419" s="2954"/>
      <c r="BO419" s="2954"/>
      <c r="BP419" s="2954"/>
      <c r="BQ419" s="2954"/>
      <c r="BR419" s="2954"/>
      <c r="BS419" s="2954"/>
      <c r="BT419" s="2954"/>
      <c r="BU419" s="2954"/>
      <c r="BV419" s="2954"/>
      <c r="BW419" s="2954"/>
      <c r="BX419" s="2954"/>
      <c r="BY419" s="2954"/>
      <c r="BZ419" s="2954"/>
      <c r="CA419" s="2954"/>
      <c r="CB419" s="2954"/>
      <c r="CC419" s="2954"/>
      <c r="CD419" s="2954"/>
      <c r="CE419" s="2954"/>
      <c r="CF419" s="2954"/>
      <c r="CG419" s="2954"/>
      <c r="CH419" s="2954"/>
      <c r="CI419" s="2954"/>
      <c r="CJ419" s="2954"/>
      <c r="CK419" s="2954"/>
      <c r="CL419" s="2954"/>
      <c r="CM419" s="2954"/>
      <c r="CN419" s="2954"/>
      <c r="CO419" s="2954"/>
      <c r="CP419" s="2954"/>
      <c r="CQ419" s="2954"/>
      <c r="CR419" s="2954"/>
      <c r="CS419" s="2954"/>
      <c r="CT419" s="2954"/>
      <c r="CU419" s="2954"/>
      <c r="CV419" s="2954"/>
      <c r="CW419" s="2954"/>
      <c r="CX419" s="2954"/>
      <c r="CY419" s="2954"/>
      <c r="CZ419" s="2954"/>
      <c r="DA419" s="2954"/>
      <c r="DB419" s="332"/>
    </row>
    <row r="420" spans="2:106" s="428" customFormat="1" ht="15" customHeight="1">
      <c r="E420" s="713"/>
      <c r="F420" s="2560"/>
      <c r="G420" s="2560"/>
      <c r="H420" s="2560"/>
      <c r="I420" s="2560"/>
      <c r="J420" s="2560"/>
      <c r="K420" s="2560"/>
      <c r="L420" s="2560"/>
      <c r="M420" s="2560"/>
      <c r="N420" s="2560"/>
      <c r="O420" s="2560"/>
      <c r="P420" s="2560"/>
      <c r="Q420" s="2560"/>
      <c r="R420" s="876"/>
      <c r="S420" s="923"/>
      <c r="T420" s="2553"/>
      <c r="U420" s="2553"/>
      <c r="V420" s="2553"/>
      <c r="W420" s="2553"/>
      <c r="X420" s="2553"/>
      <c r="Y420" s="2553"/>
      <c r="Z420" s="2553"/>
      <c r="AA420" s="2553"/>
      <c r="AB420" s="2553"/>
      <c r="AC420" s="2553"/>
      <c r="AD420" s="2553"/>
      <c r="AE420" s="2553"/>
      <c r="AF420" s="290"/>
      <c r="AG420" s="2955"/>
      <c r="AH420" s="2694"/>
      <c r="AI420" s="2703"/>
      <c r="AJ420" s="2703"/>
      <c r="AK420" s="2703"/>
      <c r="AL420" s="2703"/>
      <c r="AM420" s="2703"/>
      <c r="AN420" s="2703"/>
      <c r="AO420" s="2703"/>
      <c r="AP420" s="2703"/>
      <c r="AQ420" s="2553"/>
      <c r="AR420" s="2553"/>
      <c r="AS420" s="2553"/>
      <c r="AT420" s="2553"/>
      <c r="AU420" s="923"/>
      <c r="AV420" s="2553"/>
      <c r="AW420" s="2553"/>
      <c r="AX420" s="2553"/>
      <c r="AY420" s="2553"/>
      <c r="AZ420" s="2553"/>
      <c r="BA420" s="2553"/>
      <c r="BB420" s="2553"/>
      <c r="BC420" s="2553"/>
      <c r="BD420" s="2553"/>
      <c r="BE420" s="2553"/>
      <c r="BF420" s="2553"/>
      <c r="BG420" s="2553"/>
      <c r="BH420" s="290"/>
      <c r="BI420" s="876"/>
      <c r="BJ420" s="2695"/>
      <c r="BK420" s="2695"/>
      <c r="BL420" s="2695"/>
      <c r="BM420" s="2695"/>
      <c r="BN420" s="2695"/>
      <c r="BO420" s="2695"/>
      <c r="BP420" s="2695"/>
      <c r="BQ420" s="2695"/>
      <c r="BR420" s="2695"/>
      <c r="BS420" s="2695"/>
      <c r="BT420" s="2695"/>
      <c r="BU420" s="2695"/>
      <c r="BV420" s="2695"/>
      <c r="BW420" s="2695"/>
      <c r="BX420" s="2695"/>
      <c r="BY420" s="2695"/>
      <c r="BZ420" s="2695"/>
      <c r="CA420" s="2695"/>
      <c r="CB420" s="2695"/>
      <c r="CC420" s="2695"/>
      <c r="CD420" s="2695"/>
      <c r="CE420" s="2695"/>
      <c r="CF420" s="2695"/>
      <c r="CG420" s="2695"/>
      <c r="CH420" s="2695"/>
      <c r="CI420" s="2695"/>
      <c r="CJ420" s="2695"/>
      <c r="CK420" s="2695"/>
      <c r="CL420" s="2695"/>
      <c r="CM420" s="2695"/>
      <c r="CN420" s="2695"/>
      <c r="CO420" s="2695"/>
      <c r="CP420" s="2695"/>
      <c r="CQ420" s="2695"/>
      <c r="CR420" s="2695"/>
      <c r="CS420" s="2695"/>
      <c r="CT420" s="2695"/>
      <c r="CU420" s="2695"/>
      <c r="CV420" s="2695"/>
      <c r="CW420" s="2695"/>
      <c r="CX420" s="2695"/>
      <c r="CY420" s="2695"/>
      <c r="CZ420" s="2695"/>
      <c r="DA420" s="2695"/>
      <c r="DB420" s="714"/>
    </row>
    <row r="421" spans="2:106" ht="21" customHeight="1"/>
    <row r="422" spans="2:106" s="404" customFormat="1" ht="21" customHeight="1">
      <c r="B422" s="404" t="s">
        <v>1226</v>
      </c>
      <c r="H422" s="399" t="s">
        <v>5</v>
      </c>
    </row>
    <row r="423" spans="2:106" s="404" customFormat="1" ht="21" customHeight="1">
      <c r="D423" s="399" t="s">
        <v>104</v>
      </c>
      <c r="E423" s="318"/>
      <c r="G423" s="399" t="s">
        <v>303</v>
      </c>
    </row>
    <row r="424" spans="2:106" s="404" customFormat="1" ht="21" customHeight="1">
      <c r="E424" s="399" t="s">
        <v>1224</v>
      </c>
    </row>
    <row r="425" spans="2:106" s="429" customFormat="1" ht="21" customHeight="1">
      <c r="E425" s="748" t="s">
        <v>751</v>
      </c>
      <c r="F425" s="763"/>
      <c r="G425" s="763"/>
      <c r="H425" s="763"/>
      <c r="I425" s="763"/>
      <c r="J425" s="763"/>
      <c r="K425" s="763"/>
      <c r="L425" s="763"/>
      <c r="M425" s="763"/>
      <c r="N425" s="763"/>
      <c r="O425" s="763"/>
      <c r="P425" s="763"/>
      <c r="Q425" s="763"/>
      <c r="R425" s="763"/>
      <c r="S425" s="763"/>
      <c r="T425" s="763"/>
      <c r="U425" s="763"/>
      <c r="V425" s="763"/>
      <c r="W425" s="763"/>
      <c r="X425" s="763"/>
      <c r="Y425" s="763"/>
      <c r="Z425" s="763"/>
      <c r="AA425" s="763"/>
      <c r="AB425" s="763"/>
      <c r="AC425" s="763"/>
      <c r="AD425" s="763"/>
      <c r="AE425" s="763"/>
      <c r="AF425" s="763"/>
      <c r="AG425" s="763"/>
      <c r="AH425" s="763"/>
      <c r="AI425" s="763"/>
      <c r="AJ425" s="763"/>
      <c r="AK425" s="763"/>
      <c r="AL425" s="763"/>
      <c r="AM425" s="763"/>
      <c r="AN425" s="763"/>
      <c r="AO425" s="763"/>
      <c r="AP425" s="763"/>
      <c r="AQ425" s="763"/>
      <c r="AR425" s="763"/>
      <c r="AS425" s="763"/>
      <c r="AT425" s="763"/>
      <c r="AU425" s="763"/>
      <c r="AV425" s="763"/>
      <c r="AW425" s="763"/>
      <c r="AX425" s="763"/>
      <c r="AY425" s="763"/>
      <c r="AZ425" s="763"/>
      <c r="BA425" s="763"/>
      <c r="BB425" s="763"/>
      <c r="BC425" s="763"/>
      <c r="BD425" s="763"/>
      <c r="BE425" s="763"/>
      <c r="BF425" s="763"/>
      <c r="BG425" s="763"/>
      <c r="BH425" s="763"/>
      <c r="BI425" s="763"/>
      <c r="BJ425" s="763"/>
      <c r="BK425" s="763"/>
      <c r="BL425" s="763"/>
      <c r="BM425" s="763"/>
      <c r="BN425" s="763"/>
      <c r="BO425" s="763"/>
      <c r="BP425" s="763"/>
      <c r="BQ425" s="763"/>
      <c r="BR425" s="763"/>
      <c r="BS425" s="763"/>
      <c r="BT425" s="763"/>
      <c r="BU425" s="763"/>
      <c r="BV425" s="763"/>
      <c r="BW425" s="763"/>
      <c r="BX425" s="763"/>
      <c r="BY425" s="763"/>
      <c r="BZ425" s="763"/>
      <c r="CA425" s="763"/>
      <c r="CB425" s="763"/>
      <c r="CC425" s="763"/>
      <c r="CD425" s="763"/>
      <c r="CE425" s="763"/>
      <c r="CF425" s="763"/>
      <c r="CG425" s="763"/>
      <c r="CH425" s="763"/>
      <c r="CI425" s="763"/>
      <c r="CJ425" s="763"/>
      <c r="CK425" s="763"/>
      <c r="CL425" s="763"/>
      <c r="CM425" s="763"/>
      <c r="CN425" s="763"/>
      <c r="CO425" s="763"/>
      <c r="CP425" s="763"/>
      <c r="CQ425" s="763"/>
      <c r="CR425" s="763"/>
      <c r="CS425" s="763"/>
      <c r="CT425" s="763"/>
      <c r="CU425" s="763"/>
      <c r="CV425" s="763"/>
      <c r="CW425" s="763"/>
    </row>
    <row r="426" spans="2:106" s="429" customFormat="1" ht="21" customHeight="1"/>
    <row r="427" spans="2:106" s="404" customFormat="1" ht="21" customHeight="1">
      <c r="E427" s="399" t="s">
        <v>113</v>
      </c>
    </row>
    <row r="428" spans="2:106" s="429" customFormat="1" ht="21" customHeight="1">
      <c r="E428" s="748" t="s">
        <v>751</v>
      </c>
      <c r="F428" s="763"/>
      <c r="G428" s="763"/>
      <c r="H428" s="763"/>
      <c r="I428" s="763"/>
      <c r="J428" s="763"/>
      <c r="K428" s="763"/>
      <c r="L428" s="763"/>
      <c r="M428" s="763"/>
      <c r="N428" s="763"/>
      <c r="O428" s="763"/>
      <c r="P428" s="763"/>
      <c r="Q428" s="763"/>
      <c r="R428" s="763"/>
      <c r="S428" s="763"/>
      <c r="T428" s="763"/>
      <c r="U428" s="763"/>
      <c r="V428" s="763"/>
      <c r="W428" s="763"/>
      <c r="X428" s="763"/>
      <c r="Y428" s="763"/>
      <c r="Z428" s="763"/>
      <c r="AA428" s="763"/>
      <c r="AB428" s="763"/>
      <c r="AC428" s="763"/>
      <c r="AD428" s="763"/>
      <c r="AE428" s="763"/>
      <c r="AF428" s="763"/>
      <c r="AG428" s="763"/>
      <c r="AH428" s="763"/>
      <c r="AI428" s="763"/>
      <c r="AJ428" s="763"/>
      <c r="AK428" s="763"/>
      <c r="AL428" s="763"/>
      <c r="AM428" s="763"/>
      <c r="AN428" s="763"/>
      <c r="AO428" s="763"/>
      <c r="AP428" s="763"/>
      <c r="AQ428" s="763"/>
      <c r="AR428" s="763"/>
      <c r="AS428" s="763"/>
      <c r="AT428" s="763"/>
      <c r="AU428" s="763"/>
      <c r="AV428" s="763"/>
      <c r="AW428" s="763"/>
      <c r="AX428" s="763"/>
      <c r="AY428" s="763"/>
      <c r="AZ428" s="763"/>
      <c r="BA428" s="763"/>
      <c r="BB428" s="763"/>
      <c r="BC428" s="763"/>
      <c r="BD428" s="763"/>
      <c r="BE428" s="763"/>
      <c r="BF428" s="763"/>
      <c r="BG428" s="763"/>
      <c r="BH428" s="763"/>
      <c r="BI428" s="763"/>
      <c r="BJ428" s="763"/>
      <c r="BK428" s="763"/>
      <c r="BL428" s="763"/>
      <c r="BM428" s="763"/>
      <c r="BN428" s="763"/>
      <c r="BO428" s="763"/>
      <c r="BP428" s="763"/>
      <c r="BQ428" s="763"/>
      <c r="BR428" s="763"/>
      <c r="BS428" s="763"/>
      <c r="BT428" s="763"/>
      <c r="BU428" s="763"/>
      <c r="BV428" s="763"/>
      <c r="BW428" s="763"/>
      <c r="BX428" s="763"/>
      <c r="BY428" s="763"/>
      <c r="BZ428" s="763"/>
      <c r="CA428" s="763"/>
      <c r="CB428" s="763"/>
      <c r="CC428" s="763"/>
      <c r="CD428" s="763"/>
      <c r="CE428" s="763"/>
      <c r="CF428" s="763"/>
      <c r="CG428" s="763"/>
      <c r="CH428" s="763"/>
      <c r="CI428" s="763"/>
      <c r="CJ428" s="763"/>
      <c r="CK428" s="763"/>
      <c r="CL428" s="763"/>
      <c r="CM428" s="763"/>
      <c r="CN428" s="763"/>
      <c r="CO428" s="763"/>
      <c r="CP428" s="763"/>
      <c r="CQ428" s="763"/>
      <c r="CR428" s="763"/>
      <c r="CS428" s="763"/>
      <c r="CT428" s="763"/>
      <c r="CU428" s="763"/>
      <c r="CV428" s="763"/>
      <c r="CW428" s="763"/>
    </row>
    <row r="429" spans="2:106" s="404" customFormat="1" ht="21" customHeight="1">
      <c r="K429" s="405"/>
    </row>
    <row r="430" spans="2:106" s="404" customFormat="1" ht="21" customHeight="1">
      <c r="D430" s="399" t="s">
        <v>43</v>
      </c>
      <c r="E430" s="318"/>
      <c r="G430" s="399" t="s">
        <v>895</v>
      </c>
      <c r="K430" s="405"/>
    </row>
    <row r="431" spans="2:106" s="429" customFormat="1" ht="21" customHeight="1">
      <c r="D431" s="399"/>
      <c r="E431" s="748" t="s">
        <v>751</v>
      </c>
      <c r="Q431" s="253"/>
      <c r="R431" s="763"/>
    </row>
    <row r="432" spans="2:106" s="428" customFormat="1" ht="21" customHeight="1">
      <c r="D432" s="764"/>
      <c r="E432" s="764"/>
      <c r="F432" s="764"/>
      <c r="G432" s="764"/>
      <c r="H432" s="764"/>
      <c r="I432" s="764"/>
      <c r="J432" s="764"/>
      <c r="K432" s="764"/>
      <c r="L432" s="248"/>
      <c r="M432" s="764"/>
      <c r="N432" s="764"/>
      <c r="O432" s="764"/>
      <c r="P432" s="764"/>
      <c r="Q432" s="285"/>
      <c r="S432" s="764"/>
      <c r="T432" s="764"/>
      <c r="U432" s="764"/>
      <c r="V432" s="764"/>
      <c r="W432" s="764"/>
      <c r="X432" s="764"/>
      <c r="Y432" s="764"/>
      <c r="Z432" s="764"/>
      <c r="AA432" s="764"/>
      <c r="AB432" s="764"/>
      <c r="AC432" s="764"/>
      <c r="AD432" s="764"/>
      <c r="AE432" s="764"/>
      <c r="AF432" s="764"/>
      <c r="AG432" s="764"/>
      <c r="AH432" s="764"/>
      <c r="AI432" s="764"/>
      <c r="AJ432" s="764"/>
      <c r="AK432" s="764"/>
      <c r="AL432" s="764"/>
      <c r="AM432" s="764"/>
      <c r="AN432" s="764"/>
      <c r="AO432" s="764"/>
      <c r="AP432" s="764"/>
      <c r="AQ432" s="764"/>
      <c r="AR432" s="764"/>
      <c r="AS432" s="764"/>
      <c r="AT432" s="764"/>
      <c r="AU432" s="764"/>
      <c r="AV432" s="764"/>
      <c r="AW432" s="764"/>
      <c r="AX432" s="764"/>
      <c r="AY432" s="764"/>
      <c r="AZ432" s="764"/>
      <c r="BA432" s="764"/>
      <c r="BB432" s="764"/>
      <c r="BC432" s="764"/>
      <c r="BD432" s="764"/>
      <c r="BE432" s="764"/>
      <c r="BF432" s="764"/>
      <c r="BG432" s="764"/>
      <c r="BH432" s="764"/>
      <c r="BI432" s="764"/>
      <c r="BJ432" s="764"/>
      <c r="BK432" s="764"/>
      <c r="BL432" s="764"/>
      <c r="BM432" s="764"/>
      <c r="BN432" s="764"/>
      <c r="BO432" s="764"/>
      <c r="BP432" s="764"/>
      <c r="BQ432" s="764"/>
      <c r="BR432" s="764"/>
      <c r="BS432" s="764"/>
      <c r="BT432" s="764"/>
      <c r="BU432" s="764"/>
      <c r="BV432" s="764"/>
      <c r="BW432" s="764"/>
      <c r="BX432" s="764"/>
      <c r="BY432" s="764"/>
      <c r="BZ432" s="764"/>
      <c r="CA432" s="764"/>
      <c r="CB432" s="764"/>
      <c r="CC432" s="764"/>
      <c r="CD432" s="764"/>
      <c r="CE432" s="764"/>
      <c r="CF432" s="764"/>
      <c r="CG432" s="764"/>
      <c r="CH432" s="764"/>
      <c r="CI432" s="764"/>
      <c r="CJ432" s="764"/>
      <c r="CK432" s="764"/>
      <c r="CL432" s="764"/>
      <c r="CM432" s="764"/>
      <c r="CN432" s="764"/>
      <c r="CO432" s="764"/>
      <c r="CP432" s="764"/>
      <c r="CQ432" s="764"/>
      <c r="CR432" s="764"/>
      <c r="CS432" s="764"/>
      <c r="CT432" s="764"/>
      <c r="CU432" s="764"/>
      <c r="CV432" s="764"/>
      <c r="CW432" s="764"/>
    </row>
    <row r="433" spans="4:104" s="429" customFormat="1" ht="21" customHeight="1">
      <c r="D433" s="248"/>
      <c r="E433" s="248"/>
      <c r="F433" s="248"/>
      <c r="G433" s="248"/>
      <c r="H433" s="248"/>
      <c r="I433" s="248"/>
      <c r="J433" s="248"/>
      <c r="K433" s="248"/>
      <c r="L433" s="248"/>
      <c r="M433" s="248"/>
      <c r="N433" s="248"/>
      <c r="O433" s="248"/>
      <c r="P433" s="248"/>
      <c r="Q433" s="248"/>
      <c r="R433" s="248"/>
      <c r="S433" s="248"/>
      <c r="T433" s="248"/>
      <c r="U433" s="248"/>
      <c r="V433" s="248"/>
      <c r="W433" s="248"/>
      <c r="X433" s="248"/>
      <c r="Y433" s="248"/>
      <c r="Z433" s="248"/>
      <c r="AA433" s="248"/>
      <c r="AB433" s="248"/>
      <c r="AC433" s="248"/>
      <c r="AD433" s="248"/>
      <c r="AE433" s="248"/>
      <c r="AF433" s="248"/>
      <c r="AG433" s="248"/>
      <c r="AH433" s="248"/>
      <c r="AI433" s="248"/>
      <c r="AJ433" s="248"/>
      <c r="AK433" s="248"/>
      <c r="AL433" s="248"/>
      <c r="AM433" s="248"/>
      <c r="AN433" s="248"/>
      <c r="AO433" s="248"/>
      <c r="AP433" s="248"/>
      <c r="AQ433" s="248"/>
      <c r="AR433" s="248"/>
      <c r="AS433" s="248"/>
      <c r="AT433" s="248"/>
      <c r="AU433" s="248"/>
      <c r="AV433" s="248"/>
      <c r="AW433" s="248"/>
      <c r="AX433" s="248"/>
      <c r="AY433" s="248"/>
      <c r="AZ433" s="248"/>
      <c r="BA433" s="248"/>
      <c r="BB433" s="248"/>
      <c r="BC433" s="248"/>
      <c r="BD433" s="248"/>
      <c r="BE433" s="248"/>
      <c r="BF433" s="248"/>
      <c r="BG433" s="248"/>
      <c r="BH433" s="248"/>
      <c r="BI433" s="248"/>
      <c r="BJ433" s="248"/>
      <c r="BK433" s="248"/>
      <c r="BL433" s="248"/>
      <c r="BM433" s="248"/>
      <c r="BN433" s="248"/>
      <c r="BO433" s="248"/>
      <c r="BP433" s="248"/>
      <c r="BQ433" s="248"/>
      <c r="BR433" s="248"/>
      <c r="BS433" s="248"/>
      <c r="BT433" s="248"/>
      <c r="BU433" s="248"/>
      <c r="BV433" s="248"/>
      <c r="BW433" s="248"/>
      <c r="BX433" s="248"/>
      <c r="BY433" s="248"/>
      <c r="BZ433" s="248"/>
      <c r="CA433" s="248"/>
      <c r="CB433" s="248"/>
      <c r="CC433" s="248"/>
      <c r="CD433" s="248"/>
      <c r="CE433" s="248"/>
      <c r="CF433" s="248"/>
      <c r="CG433" s="248"/>
      <c r="CH433" s="248"/>
      <c r="CI433" s="248"/>
      <c r="CJ433" s="248"/>
      <c r="CK433" s="248"/>
      <c r="CL433" s="248"/>
      <c r="CM433" s="248"/>
      <c r="CN433" s="248"/>
      <c r="CO433" s="248"/>
      <c r="CP433" s="248"/>
      <c r="CQ433" s="248"/>
      <c r="CR433" s="248"/>
      <c r="CS433" s="248"/>
      <c r="CT433" s="248"/>
      <c r="CU433" s="248"/>
      <c r="CV433" s="248"/>
      <c r="CW433" s="248"/>
    </row>
    <row r="434" spans="4:104" s="429" customFormat="1" ht="21" customHeight="1">
      <c r="L434" s="248"/>
    </row>
    <row r="435" spans="4:104" ht="24" customHeight="1"/>
    <row r="436" spans="4:104" ht="24" customHeight="1">
      <c r="D436" s="399" t="s">
        <v>860</v>
      </c>
      <c r="E436" s="318"/>
      <c r="F436" s="399"/>
      <c r="G436" s="399" t="s">
        <v>745</v>
      </c>
      <c r="H436" s="399"/>
      <c r="I436" s="399"/>
      <c r="J436" s="399"/>
      <c r="K436" s="405"/>
      <c r="L436" s="404"/>
      <c r="M436" s="404"/>
      <c r="N436" s="404"/>
      <c r="O436" s="404"/>
      <c r="P436" s="404"/>
      <c r="Q436" s="404"/>
      <c r="R436" s="404"/>
      <c r="S436" s="404"/>
      <c r="T436" s="404"/>
      <c r="U436" s="404"/>
      <c r="V436" s="404"/>
      <c r="W436" s="404"/>
      <c r="X436" s="404"/>
      <c r="Y436" s="404"/>
      <c r="Z436" s="404"/>
      <c r="AA436" s="404"/>
      <c r="AB436" s="404"/>
      <c r="AC436" s="404"/>
      <c r="AD436" s="404"/>
      <c r="AE436" s="404"/>
      <c r="AF436" s="404"/>
      <c r="AG436" s="404"/>
      <c r="AH436" s="404"/>
      <c r="AI436" s="404"/>
      <c r="AJ436" s="404"/>
      <c r="AK436" s="404"/>
      <c r="AL436" s="404"/>
      <c r="AM436" s="404"/>
      <c r="AN436" s="404"/>
      <c r="AO436" s="404"/>
      <c r="AP436" s="404"/>
      <c r="AQ436" s="404"/>
      <c r="AR436" s="404"/>
      <c r="AS436" s="404"/>
      <c r="AT436" s="404"/>
      <c r="AU436" s="404"/>
      <c r="AV436" s="404"/>
      <c r="AW436" s="404"/>
      <c r="AX436" s="404"/>
      <c r="AY436" s="404"/>
      <c r="AZ436" s="404"/>
      <c r="BA436" s="404"/>
      <c r="BB436" s="404"/>
      <c r="BC436" s="404"/>
      <c r="BD436" s="404"/>
      <c r="BE436" s="404"/>
      <c r="BF436" s="404"/>
      <c r="BG436" s="404"/>
      <c r="BH436" s="404"/>
      <c r="BI436" s="404"/>
      <c r="BJ436" s="404"/>
      <c r="BK436" s="404"/>
      <c r="BL436" s="404"/>
      <c r="BM436" s="404"/>
      <c r="BN436" s="404"/>
      <c r="BO436" s="404"/>
      <c r="BP436" s="404"/>
      <c r="BQ436" s="404"/>
      <c r="BR436" s="404"/>
      <c r="BS436" s="404"/>
      <c r="BT436" s="404"/>
      <c r="BU436" s="404"/>
      <c r="BV436" s="404"/>
      <c r="BW436" s="404"/>
      <c r="BX436" s="404"/>
      <c r="BY436" s="404"/>
      <c r="BZ436" s="404"/>
      <c r="CA436" s="404"/>
      <c r="CB436" s="404"/>
      <c r="CC436" s="404"/>
      <c r="CD436" s="404"/>
      <c r="CE436" s="404"/>
      <c r="CF436" s="404"/>
      <c r="CG436" s="404"/>
      <c r="CH436" s="404"/>
      <c r="CI436" s="404"/>
      <c r="CJ436" s="404"/>
      <c r="CK436" s="404"/>
      <c r="CL436" s="404"/>
      <c r="CM436" s="404"/>
      <c r="CN436" s="404"/>
      <c r="CO436" s="404"/>
      <c r="CP436" s="404"/>
      <c r="CQ436" s="404"/>
      <c r="CR436" s="404"/>
      <c r="CS436" s="404"/>
      <c r="CT436" s="404"/>
      <c r="CU436" s="404"/>
      <c r="CV436" s="404"/>
      <c r="CW436" s="404"/>
      <c r="CX436" s="404"/>
      <c r="CY436" s="404"/>
      <c r="CZ436" s="404"/>
    </row>
    <row r="437" spans="4:104" s="428" customFormat="1" ht="21" customHeight="1">
      <c r="D437" s="763"/>
      <c r="E437" s="748" t="s">
        <v>751</v>
      </c>
      <c r="F437" s="763"/>
      <c r="G437" s="763"/>
      <c r="H437" s="763"/>
      <c r="I437" s="763"/>
      <c r="J437" s="763"/>
      <c r="K437" s="763"/>
      <c r="L437" s="765"/>
      <c r="M437" s="763"/>
      <c r="N437" s="763"/>
      <c r="O437" s="763"/>
      <c r="P437" s="763"/>
      <c r="Q437" s="763">
        <f>Q431</f>
        <v>0</v>
      </c>
      <c r="R437" s="763"/>
      <c r="S437" s="763"/>
      <c r="T437" s="763"/>
      <c r="U437" s="763"/>
      <c r="V437" s="765"/>
      <c r="W437" s="763"/>
      <c r="X437" s="763"/>
      <c r="Y437" s="763"/>
      <c r="Z437" s="763"/>
      <c r="AA437" s="763"/>
      <c r="AB437" s="763"/>
      <c r="AC437" s="763"/>
      <c r="AD437" s="763"/>
      <c r="AE437" s="763"/>
      <c r="AF437" s="763"/>
      <c r="AG437" s="763"/>
      <c r="AH437" s="763"/>
      <c r="AI437" s="763"/>
      <c r="AJ437" s="763"/>
      <c r="AK437" s="763"/>
      <c r="AL437" s="763"/>
      <c r="AM437" s="763"/>
      <c r="AN437" s="763"/>
      <c r="AO437" s="763"/>
      <c r="AP437" s="763"/>
      <c r="AQ437" s="763"/>
      <c r="AR437" s="763"/>
      <c r="AS437" s="763"/>
      <c r="AT437" s="763"/>
      <c r="AU437" s="763"/>
      <c r="AV437" s="763"/>
      <c r="AW437" s="763"/>
      <c r="AX437" s="763"/>
      <c r="AY437" s="763"/>
      <c r="AZ437" s="763"/>
      <c r="BA437" s="763"/>
      <c r="BB437" s="763"/>
      <c r="BC437" s="763"/>
      <c r="BD437" s="763"/>
      <c r="BE437" s="763"/>
      <c r="BF437" s="763"/>
      <c r="BG437" s="763"/>
      <c r="BH437" s="763"/>
      <c r="BI437" s="763"/>
      <c r="BJ437" s="763"/>
      <c r="BK437" s="763"/>
      <c r="BL437" s="763"/>
      <c r="BM437" s="763"/>
      <c r="BN437" s="763"/>
      <c r="BO437" s="763"/>
      <c r="BP437" s="763"/>
      <c r="BQ437" s="763"/>
      <c r="BR437" s="763"/>
      <c r="BS437" s="763"/>
      <c r="BT437" s="763"/>
      <c r="BU437" s="763"/>
      <c r="BV437" s="763"/>
      <c r="BW437" s="763"/>
      <c r="BX437" s="763"/>
      <c r="BY437" s="763"/>
      <c r="BZ437" s="763"/>
      <c r="CA437" s="763"/>
      <c r="CB437" s="763"/>
      <c r="CC437" s="763"/>
      <c r="CD437" s="763"/>
      <c r="CE437" s="763"/>
      <c r="CF437" s="763"/>
      <c r="CG437" s="763"/>
      <c r="CH437" s="763"/>
      <c r="CI437" s="763"/>
      <c r="CJ437" s="763"/>
      <c r="CK437" s="763"/>
      <c r="CL437" s="763"/>
      <c r="CM437" s="763"/>
      <c r="CN437" s="763"/>
      <c r="CO437" s="763"/>
      <c r="CP437" s="763"/>
      <c r="CQ437" s="763"/>
      <c r="CR437" s="763"/>
      <c r="CS437" s="763"/>
      <c r="CT437" s="763"/>
      <c r="CU437" s="763"/>
      <c r="CV437" s="763"/>
      <c r="CW437" s="763"/>
      <c r="CX437" s="429"/>
      <c r="CY437" s="429"/>
      <c r="CZ437" s="429"/>
    </row>
    <row r="438" spans="4:104" ht="21" customHeight="1">
      <c r="D438" s="763"/>
      <c r="E438" s="763"/>
      <c r="F438" s="763"/>
      <c r="G438" s="763"/>
      <c r="H438" s="763"/>
      <c r="I438" s="763"/>
      <c r="J438" s="763"/>
      <c r="K438" s="763"/>
      <c r="L438" s="765"/>
      <c r="M438" s="763"/>
      <c r="N438" s="763"/>
      <c r="O438" s="763"/>
      <c r="P438" s="763"/>
      <c r="Q438" s="763">
        <f>Q433</f>
        <v>0</v>
      </c>
      <c r="R438" s="763"/>
      <c r="S438" s="763"/>
      <c r="T438" s="763"/>
      <c r="U438" s="763"/>
      <c r="V438" s="765"/>
      <c r="W438" s="763"/>
      <c r="X438" s="763"/>
      <c r="Y438" s="763"/>
      <c r="Z438" s="763"/>
      <c r="AA438" s="763"/>
      <c r="AB438" s="763"/>
      <c r="AC438" s="763"/>
      <c r="AD438" s="763"/>
      <c r="AE438" s="763"/>
      <c r="AF438" s="763"/>
      <c r="AG438" s="763"/>
      <c r="AH438" s="763"/>
      <c r="AI438" s="763"/>
      <c r="AJ438" s="763"/>
      <c r="AK438" s="763"/>
      <c r="AL438" s="763"/>
      <c r="AM438" s="763"/>
      <c r="AN438" s="763"/>
      <c r="AO438" s="763"/>
      <c r="AP438" s="763"/>
      <c r="AQ438" s="763"/>
      <c r="AR438" s="763"/>
      <c r="AS438" s="763"/>
      <c r="AT438" s="763"/>
      <c r="AU438" s="763"/>
      <c r="AV438" s="763"/>
      <c r="AW438" s="763"/>
      <c r="AX438" s="763"/>
      <c r="AY438" s="763"/>
      <c r="AZ438" s="763"/>
      <c r="BA438" s="763"/>
      <c r="BB438" s="763"/>
      <c r="BC438" s="763"/>
      <c r="BD438" s="763"/>
      <c r="BE438" s="763"/>
      <c r="BF438" s="763"/>
      <c r="BG438" s="763"/>
      <c r="BH438" s="763"/>
      <c r="BI438" s="763"/>
      <c r="BJ438" s="763"/>
      <c r="BK438" s="763"/>
      <c r="BL438" s="763"/>
      <c r="BM438" s="763"/>
      <c r="BN438" s="763"/>
      <c r="BO438" s="763"/>
      <c r="BP438" s="763"/>
      <c r="BQ438" s="763"/>
      <c r="BR438" s="763"/>
      <c r="BS438" s="763"/>
      <c r="BT438" s="763"/>
      <c r="BU438" s="763"/>
      <c r="BV438" s="763"/>
      <c r="BW438" s="763"/>
      <c r="BX438" s="763"/>
      <c r="BY438" s="763"/>
      <c r="BZ438" s="763"/>
      <c r="CA438" s="763"/>
      <c r="CB438" s="763"/>
      <c r="CC438" s="763"/>
      <c r="CD438" s="763"/>
      <c r="CE438" s="763"/>
      <c r="CF438" s="763"/>
      <c r="CG438" s="763"/>
      <c r="CH438" s="763"/>
      <c r="CI438" s="763"/>
      <c r="CJ438" s="763"/>
      <c r="CK438" s="763"/>
      <c r="CL438" s="763"/>
      <c r="CM438" s="763"/>
      <c r="CN438" s="763"/>
      <c r="CO438" s="763"/>
      <c r="CP438" s="763"/>
      <c r="CQ438" s="763"/>
      <c r="CR438" s="763"/>
      <c r="CS438" s="763"/>
      <c r="CT438" s="763"/>
      <c r="CU438" s="763"/>
      <c r="CV438" s="763"/>
      <c r="CW438" s="763"/>
      <c r="CX438" s="429"/>
      <c r="CY438" s="429"/>
    </row>
    <row r="439" spans="4:104" ht="21" customHeight="1">
      <c r="D439" s="766"/>
      <c r="E439" s="766"/>
      <c r="F439" s="766"/>
      <c r="G439" s="766"/>
      <c r="H439" s="766"/>
      <c r="I439" s="766"/>
      <c r="J439" s="766"/>
      <c r="K439" s="766"/>
      <c r="L439" s="766"/>
      <c r="M439" s="766"/>
      <c r="N439" s="766"/>
      <c r="O439" s="766"/>
      <c r="P439" s="766"/>
      <c r="Q439" s="766"/>
      <c r="R439" s="766"/>
      <c r="S439" s="766"/>
      <c r="T439" s="766"/>
      <c r="U439" s="766"/>
      <c r="V439" s="766"/>
      <c r="W439" s="766"/>
      <c r="X439" s="766"/>
      <c r="Y439" s="766"/>
      <c r="Z439" s="766"/>
      <c r="AA439" s="766"/>
      <c r="AB439" s="766"/>
      <c r="AC439" s="766"/>
      <c r="AD439" s="766"/>
      <c r="AE439" s="766"/>
      <c r="AF439" s="766"/>
      <c r="AG439" s="766"/>
      <c r="AH439" s="766"/>
      <c r="AI439" s="766"/>
      <c r="AJ439" s="766"/>
      <c r="AK439" s="766"/>
      <c r="AL439" s="766"/>
      <c r="AM439" s="766"/>
      <c r="AN439" s="766"/>
      <c r="AO439" s="766"/>
      <c r="AP439" s="766"/>
      <c r="AQ439" s="766"/>
      <c r="AR439" s="766"/>
      <c r="AS439" s="766"/>
      <c r="AT439" s="766"/>
      <c r="AU439" s="766"/>
      <c r="AV439" s="766"/>
      <c r="AW439" s="766"/>
      <c r="AX439" s="766"/>
      <c r="AY439" s="766"/>
      <c r="AZ439" s="766"/>
      <c r="BA439" s="766"/>
      <c r="BB439" s="766"/>
      <c r="BC439" s="766"/>
      <c r="BD439" s="766"/>
      <c r="BE439" s="766"/>
      <c r="BF439" s="766"/>
      <c r="BG439" s="766"/>
      <c r="BH439" s="766"/>
      <c r="BI439" s="766"/>
      <c r="BJ439" s="766"/>
      <c r="BK439" s="766"/>
      <c r="BL439" s="766"/>
      <c r="BM439" s="766"/>
      <c r="BN439" s="766"/>
      <c r="BO439" s="766"/>
      <c r="BP439" s="766"/>
      <c r="BQ439" s="766"/>
      <c r="BR439" s="766"/>
      <c r="BS439" s="766"/>
      <c r="BT439" s="766"/>
      <c r="BU439" s="766"/>
      <c r="BV439" s="766"/>
      <c r="BW439" s="766"/>
      <c r="BX439" s="766"/>
      <c r="BY439" s="766"/>
      <c r="BZ439" s="766"/>
      <c r="CA439" s="766"/>
      <c r="CB439" s="766"/>
      <c r="CC439" s="766"/>
      <c r="CD439" s="766"/>
      <c r="CE439" s="766"/>
      <c r="CF439" s="766"/>
      <c r="CG439" s="766"/>
      <c r="CH439" s="766"/>
      <c r="CI439" s="766"/>
      <c r="CJ439" s="766"/>
      <c r="CK439" s="766"/>
      <c r="CL439" s="766"/>
      <c r="CM439" s="766"/>
      <c r="CN439" s="766"/>
      <c r="CO439" s="766"/>
      <c r="CP439" s="766"/>
      <c r="CQ439" s="766"/>
      <c r="CR439" s="766"/>
      <c r="CS439" s="766"/>
      <c r="CT439" s="766"/>
      <c r="CU439" s="766"/>
      <c r="CV439" s="766"/>
      <c r="CW439" s="766"/>
    </row>
    <row r="440" spans="4:104" ht="24" customHeight="1"/>
    <row r="441" spans="4:104" ht="21" customHeight="1"/>
    <row r="442" spans="4:104" ht="21" customHeight="1"/>
    <row r="443" spans="4:104" ht="21" customHeight="1"/>
    <row r="444" spans="4:104" ht="21" customHeight="1"/>
    <row r="445" spans="4:104" ht="21" customHeight="1"/>
    <row r="446" spans="4:104" ht="21" customHeight="1"/>
    <row r="447" spans="4:104" ht="21" customHeight="1">
      <c r="AV447" s="767"/>
      <c r="AW447" s="767"/>
      <c r="AX447" s="768"/>
      <c r="AY447" s="769"/>
      <c r="AZ447" s="769"/>
      <c r="BA447" s="769"/>
      <c r="BB447" s="767"/>
      <c r="BC447" s="767"/>
    </row>
    <row r="448" spans="4:104" s="399" customFormat="1" ht="21" customHeight="1"/>
  </sheetData>
  <mergeCells count="2167">
    <mergeCell ref="CJ144:CN144"/>
    <mergeCell ref="E144:L144"/>
    <mergeCell ref="AY50:BC51"/>
    <mergeCell ref="AY52:BC53"/>
    <mergeCell ref="AY54:BC55"/>
    <mergeCell ref="BD40:BH41"/>
    <mergeCell ref="BD50:BH51"/>
    <mergeCell ref="BD52:BH53"/>
    <mergeCell ref="BD54:BH55"/>
    <mergeCell ref="R50:Y51"/>
    <mergeCell ref="Z50:AD51"/>
    <mergeCell ref="AE50:AI51"/>
    <mergeCell ref="AJ50:AN51"/>
    <mergeCell ref="AO50:AS51"/>
    <mergeCell ref="AT50:AX51"/>
    <mergeCell ref="R40:Y41"/>
    <mergeCell ref="Z40:AD41"/>
    <mergeCell ref="AE40:AI41"/>
    <mergeCell ref="AJ40:AN41"/>
    <mergeCell ref="AO40:AS41"/>
    <mergeCell ref="AT40:AX41"/>
    <mergeCell ref="R44:Y45"/>
    <mergeCell ref="Z44:AD45"/>
    <mergeCell ref="I54:P55"/>
    <mergeCell ref="AO56:AS57"/>
    <mergeCell ref="BS56:BW57"/>
    <mergeCell ref="AY64:BF64"/>
    <mergeCell ref="BH64:BQ64"/>
    <mergeCell ref="BR64:CA64"/>
    <mergeCell ref="CB64:CK64"/>
    <mergeCell ref="R52:Y53"/>
    <mergeCell ref="Z52:AD53"/>
    <mergeCell ref="AE52:AI53"/>
    <mergeCell ref="AJ52:AN53"/>
    <mergeCell ref="AO52:AS53"/>
    <mergeCell ref="AT52:AX53"/>
    <mergeCell ref="BN52:BR53"/>
    <mergeCell ref="BS52:BW53"/>
    <mergeCell ref="BX52:CB53"/>
    <mergeCell ref="CC52:CI53"/>
    <mergeCell ref="CJ52:CP53"/>
    <mergeCell ref="CQ52:DA52"/>
    <mergeCell ref="I40:P41"/>
    <mergeCell ref="I42:P43"/>
    <mergeCell ref="I44:P45"/>
    <mergeCell ref="I46:P47"/>
    <mergeCell ref="I48:P49"/>
    <mergeCell ref="I50:P51"/>
    <mergeCell ref="I52:P53"/>
    <mergeCell ref="BI50:BM51"/>
    <mergeCell ref="CQ40:DA40"/>
    <mergeCell ref="CQ41:DA41"/>
    <mergeCell ref="CQ42:DA42"/>
    <mergeCell ref="CQ43:DA43"/>
    <mergeCell ref="CQ44:DA44"/>
    <mergeCell ref="CQ45:DA45"/>
    <mergeCell ref="CQ46:DA46"/>
    <mergeCell ref="CQ47:DA47"/>
    <mergeCell ref="CQ48:DA48"/>
    <mergeCell ref="CQ49:DA49"/>
    <mergeCell ref="BI52:BM53"/>
    <mergeCell ref="CC40:CI41"/>
    <mergeCell ref="CJ40:CP41"/>
    <mergeCell ref="R42:Y43"/>
    <mergeCell ref="AY65:BF65"/>
    <mergeCell ref="BH65:BQ65"/>
    <mergeCell ref="BR65:CA65"/>
    <mergeCell ref="CB65:CK65"/>
    <mergeCell ref="CQ54:DA54"/>
    <mergeCell ref="CQ55:DA55"/>
    <mergeCell ref="BH63:BQ63"/>
    <mergeCell ref="BR63:CA63"/>
    <mergeCell ref="CB63:CK63"/>
    <mergeCell ref="CJ50:CP51"/>
    <mergeCell ref="CQ50:DA50"/>
    <mergeCell ref="AY66:BF66"/>
    <mergeCell ref="BH66:BQ66"/>
    <mergeCell ref="BR66:CA66"/>
    <mergeCell ref="CB66:CK66"/>
    <mergeCell ref="AY67:BF67"/>
    <mergeCell ref="BH67:BQ67"/>
    <mergeCell ref="BR67:CA67"/>
    <mergeCell ref="CB67:CK67"/>
    <mergeCell ref="CQ51:DA51"/>
    <mergeCell ref="CQ53:DA53"/>
    <mergeCell ref="BI54:BM55"/>
    <mergeCell ref="AY68:BF68"/>
    <mergeCell ref="BH68:BQ68"/>
    <mergeCell ref="BR68:CA68"/>
    <mergeCell ref="CB68:CK68"/>
    <mergeCell ref="AY69:BF69"/>
    <mergeCell ref="BH69:BQ69"/>
    <mergeCell ref="BR69:CA69"/>
    <mergeCell ref="CB69:CK69"/>
    <mergeCell ref="AY70:BF70"/>
    <mergeCell ref="BH70:BQ70"/>
    <mergeCell ref="BR70:CA70"/>
    <mergeCell ref="CB70:CK70"/>
    <mergeCell ref="AY71:BF71"/>
    <mergeCell ref="BH71:BQ71"/>
    <mergeCell ref="BR71:CA71"/>
    <mergeCell ref="CB71:CK71"/>
    <mergeCell ref="T72:V72"/>
    <mergeCell ref="AP72:AT72"/>
    <mergeCell ref="I80:R80"/>
    <mergeCell ref="T80:Z80"/>
    <mergeCell ref="AA80:AG80"/>
    <mergeCell ref="AH80:AN80"/>
    <mergeCell ref="AO80:AU80"/>
    <mergeCell ref="AV80:BB80"/>
    <mergeCell ref="BC80:BI80"/>
    <mergeCell ref="BJ80:BP80"/>
    <mergeCell ref="BQ80:BW80"/>
    <mergeCell ref="BX80:CD80"/>
    <mergeCell ref="CE80:CK80"/>
    <mergeCell ref="AV76:BB77"/>
    <mergeCell ref="BC76:BI77"/>
    <mergeCell ref="BJ76:CD77"/>
    <mergeCell ref="CE76:CK77"/>
    <mergeCell ref="CL80:DA80"/>
    <mergeCell ref="I81:R81"/>
    <mergeCell ref="T81:Z81"/>
    <mergeCell ref="AA81:AG81"/>
    <mergeCell ref="AH81:AN81"/>
    <mergeCell ref="AO81:AU81"/>
    <mergeCell ref="AV81:BB81"/>
    <mergeCell ref="BC81:BI81"/>
    <mergeCell ref="BJ81:BP81"/>
    <mergeCell ref="BQ81:BW81"/>
    <mergeCell ref="BX81:CD81"/>
    <mergeCell ref="CE81:CK81"/>
    <mergeCell ref="CL81:DA81"/>
    <mergeCell ref="CL76:DA79"/>
    <mergeCell ref="D78:K79"/>
    <mergeCell ref="L78:S79"/>
    <mergeCell ref="T78:T79"/>
    <mergeCell ref="I82:R82"/>
    <mergeCell ref="T82:Z82"/>
    <mergeCell ref="AA82:AG82"/>
    <mergeCell ref="AH82:AN82"/>
    <mergeCell ref="AO82:AU82"/>
    <mergeCell ref="AV82:BB82"/>
    <mergeCell ref="BC82:BI82"/>
    <mergeCell ref="BJ82:BP82"/>
    <mergeCell ref="BQ82:BW82"/>
    <mergeCell ref="BX82:CD82"/>
    <mergeCell ref="CE82:CK82"/>
    <mergeCell ref="CL82:DA82"/>
    <mergeCell ref="I83:R83"/>
    <mergeCell ref="T83:Z83"/>
    <mergeCell ref="AA83:AG83"/>
    <mergeCell ref="AH83:AN83"/>
    <mergeCell ref="AO83:AU83"/>
    <mergeCell ref="AV83:BB83"/>
    <mergeCell ref="BC83:BI83"/>
    <mergeCell ref="BJ83:BP83"/>
    <mergeCell ref="BQ83:BW83"/>
    <mergeCell ref="BX83:CD83"/>
    <mergeCell ref="CE83:CK83"/>
    <mergeCell ref="CL83:DA83"/>
    <mergeCell ref="I84:R84"/>
    <mergeCell ref="T84:Z84"/>
    <mergeCell ref="AA84:AG84"/>
    <mergeCell ref="AH84:AN84"/>
    <mergeCell ref="AO84:AU84"/>
    <mergeCell ref="AV84:BB84"/>
    <mergeCell ref="BC84:BI84"/>
    <mergeCell ref="BJ84:BP84"/>
    <mergeCell ref="BQ84:BW84"/>
    <mergeCell ref="BX84:CD84"/>
    <mergeCell ref="CE84:CK84"/>
    <mergeCell ref="CL84:DA84"/>
    <mergeCell ref="I85:R85"/>
    <mergeCell ref="T85:Z85"/>
    <mergeCell ref="AA85:AG85"/>
    <mergeCell ref="AH85:AN85"/>
    <mergeCell ref="AO85:AU85"/>
    <mergeCell ref="AV85:BB85"/>
    <mergeCell ref="BC85:BI85"/>
    <mergeCell ref="BJ85:BP85"/>
    <mergeCell ref="BQ85:BW85"/>
    <mergeCell ref="BX85:CD85"/>
    <mergeCell ref="CE85:CK85"/>
    <mergeCell ref="CL85:DA85"/>
    <mergeCell ref="I86:R86"/>
    <mergeCell ref="T86:Z86"/>
    <mergeCell ref="AA86:AG86"/>
    <mergeCell ref="AH86:AN86"/>
    <mergeCell ref="AO86:AU86"/>
    <mergeCell ref="AV86:BB86"/>
    <mergeCell ref="BC86:BI86"/>
    <mergeCell ref="BJ86:BP86"/>
    <mergeCell ref="BQ86:BW86"/>
    <mergeCell ref="BX86:CD86"/>
    <mergeCell ref="CE86:CK86"/>
    <mergeCell ref="CL86:DA86"/>
    <mergeCell ref="D92:L94"/>
    <mergeCell ref="M92:U93"/>
    <mergeCell ref="G87:Q87"/>
    <mergeCell ref="R87:S87"/>
    <mergeCell ref="T87:Z87"/>
    <mergeCell ref="AA87:AG87"/>
    <mergeCell ref="AH87:AN87"/>
    <mergeCell ref="AO87:AU87"/>
    <mergeCell ref="AV87:BB87"/>
    <mergeCell ref="BC87:BI87"/>
    <mergeCell ref="BJ87:BP87"/>
    <mergeCell ref="BQ87:BW87"/>
    <mergeCell ref="BX87:CD87"/>
    <mergeCell ref="CE87:CK87"/>
    <mergeCell ref="CL87:DA87"/>
    <mergeCell ref="G88:Q88"/>
    <mergeCell ref="R88:S88"/>
    <mergeCell ref="T88:Z88"/>
    <mergeCell ref="AA88:AG88"/>
    <mergeCell ref="AH88:AN88"/>
    <mergeCell ref="G96:K96"/>
    <mergeCell ref="M96:N96"/>
    <mergeCell ref="O96:S96"/>
    <mergeCell ref="T96:U96"/>
    <mergeCell ref="W96:AA96"/>
    <mergeCell ref="AD96:AH96"/>
    <mergeCell ref="AK96:AO96"/>
    <mergeCell ref="AR96:AV96"/>
    <mergeCell ref="AY96:BC96"/>
    <mergeCell ref="BF96:BJ96"/>
    <mergeCell ref="BM96:BQ96"/>
    <mergeCell ref="BT96:BX96"/>
    <mergeCell ref="CA96:CG96"/>
    <mergeCell ref="CI96:DA96"/>
    <mergeCell ref="V92:AB92"/>
    <mergeCell ref="AC92:BT92"/>
    <mergeCell ref="BU92:CH92"/>
    <mergeCell ref="AJ93:BD93"/>
    <mergeCell ref="M94:U94"/>
    <mergeCell ref="AK94:AO94"/>
    <mergeCell ref="AR94:AV94"/>
    <mergeCell ref="AY94:BC94"/>
    <mergeCell ref="G95:K95"/>
    <mergeCell ref="M95:N95"/>
    <mergeCell ref="O95:S95"/>
    <mergeCell ref="T95:U95"/>
    <mergeCell ref="W95:AA95"/>
    <mergeCell ref="CI121:CL121"/>
    <mergeCell ref="CM121:CP121"/>
    <mergeCell ref="AD95:AH95"/>
    <mergeCell ref="AK95:AO95"/>
    <mergeCell ref="AR95:AV95"/>
    <mergeCell ref="AO88:AU88"/>
    <mergeCell ref="AV88:BB88"/>
    <mergeCell ref="BC88:BI88"/>
    <mergeCell ref="BJ88:BP88"/>
    <mergeCell ref="BQ88:BW88"/>
    <mergeCell ref="BX88:CD88"/>
    <mergeCell ref="CE88:CK88"/>
    <mergeCell ref="J119:L119"/>
    <mergeCell ref="M119:R119"/>
    <mergeCell ref="S119:Y119"/>
    <mergeCell ref="Z119:AF119"/>
    <mergeCell ref="AG119:AK119"/>
    <mergeCell ref="AL119:AR119"/>
    <mergeCell ref="AS119:AU119"/>
    <mergeCell ref="AV119:AZ119"/>
    <mergeCell ref="BA119:BG119"/>
    <mergeCell ref="BH119:BN119"/>
    <mergeCell ref="BO119:BS119"/>
    <mergeCell ref="BT119:BZ119"/>
    <mergeCell ref="CA119:CC119"/>
    <mergeCell ref="CD119:CH119"/>
    <mergeCell ref="CI119:CL119"/>
    <mergeCell ref="BA111:BA112"/>
    <mergeCell ref="CL88:DA88"/>
    <mergeCell ref="CI92:DA94"/>
    <mergeCell ref="V93:AB94"/>
    <mergeCell ref="AC93:AI94"/>
    <mergeCell ref="S117:Y118"/>
    <mergeCell ref="Z117:AF118"/>
    <mergeCell ref="AG117:AK118"/>
    <mergeCell ref="AL117:AR118"/>
    <mergeCell ref="AS117:AU118"/>
    <mergeCell ref="AV117:AZ118"/>
    <mergeCell ref="BA117:BG118"/>
    <mergeCell ref="BH117:BN118"/>
    <mergeCell ref="BO117:BS118"/>
    <mergeCell ref="BT117:BZ118"/>
    <mergeCell ref="CA117:CC118"/>
    <mergeCell ref="BA121:BG121"/>
    <mergeCell ref="BH121:BN121"/>
    <mergeCell ref="BO121:BS121"/>
    <mergeCell ref="BT121:BZ121"/>
    <mergeCell ref="CA121:CC121"/>
    <mergeCell ref="CD121:CH121"/>
    <mergeCell ref="CQ119:CT119"/>
    <mergeCell ref="CU119:CX119"/>
    <mergeCell ref="CY119:DB119"/>
    <mergeCell ref="E120:I120"/>
    <mergeCell ref="J120:L120"/>
    <mergeCell ref="M120:R120"/>
    <mergeCell ref="S120:Y120"/>
    <mergeCell ref="Z120:AF120"/>
    <mergeCell ref="AG120:AK120"/>
    <mergeCell ref="AL120:AR120"/>
    <mergeCell ref="AS120:AU120"/>
    <mergeCell ref="AV120:AZ120"/>
    <mergeCell ref="BA120:BG120"/>
    <mergeCell ref="BH120:BN120"/>
    <mergeCell ref="BO120:BS120"/>
    <mergeCell ref="BT120:BZ120"/>
    <mergeCell ref="CA120:CC120"/>
    <mergeCell ref="CD120:CH120"/>
    <mergeCell ref="CI120:CL120"/>
    <mergeCell ref="CM120:CP120"/>
    <mergeCell ref="CQ120:CT120"/>
    <mergeCell ref="CU120:CX120"/>
    <mergeCell ref="CY120:DB120"/>
    <mergeCell ref="E119:I119"/>
    <mergeCell ref="CM119:CP119"/>
    <mergeCell ref="CQ121:CT121"/>
    <mergeCell ref="CU121:CX121"/>
    <mergeCell ref="CY121:DB121"/>
    <mergeCell ref="E122:I122"/>
    <mergeCell ref="J122:L122"/>
    <mergeCell ref="M122:R122"/>
    <mergeCell ref="S122:Y122"/>
    <mergeCell ref="Z122:AF122"/>
    <mergeCell ref="AG122:AK122"/>
    <mergeCell ref="AL122:AR122"/>
    <mergeCell ref="AS122:AU122"/>
    <mergeCell ref="AV122:AZ122"/>
    <mergeCell ref="BA122:BG122"/>
    <mergeCell ref="BH122:BN122"/>
    <mergeCell ref="BO122:BS122"/>
    <mergeCell ref="BT122:BZ122"/>
    <mergeCell ref="CA122:CC122"/>
    <mergeCell ref="CD122:CH122"/>
    <mergeCell ref="CI122:CL122"/>
    <mergeCell ref="CM122:CP122"/>
    <mergeCell ref="CQ122:CT122"/>
    <mergeCell ref="CU122:CX122"/>
    <mergeCell ref="CY122:DB122"/>
    <mergeCell ref="E121:I121"/>
    <mergeCell ref="J121:L121"/>
    <mergeCell ref="M121:R121"/>
    <mergeCell ref="S121:Y121"/>
    <mergeCell ref="Z121:AF121"/>
    <mergeCell ref="AG121:AK121"/>
    <mergeCell ref="AL121:AR121"/>
    <mergeCell ref="AS121:AU121"/>
    <mergeCell ref="AV121:AZ121"/>
    <mergeCell ref="F132:L132"/>
    <mergeCell ref="O132:W132"/>
    <mergeCell ref="Y132:AC132"/>
    <mergeCell ref="AD132:AH132"/>
    <mergeCell ref="AI132:AM132"/>
    <mergeCell ref="AO132:AW132"/>
    <mergeCell ref="AZ132:BH132"/>
    <mergeCell ref="BJ132:BN132"/>
    <mergeCell ref="BO132:BS132"/>
    <mergeCell ref="BU132:DB132"/>
    <mergeCell ref="F133:L133"/>
    <mergeCell ref="O133:W133"/>
    <mergeCell ref="Y133:AC133"/>
    <mergeCell ref="AD133:AH133"/>
    <mergeCell ref="AI133:AM133"/>
    <mergeCell ref="AO133:AW133"/>
    <mergeCell ref="AZ133:BH133"/>
    <mergeCell ref="BJ133:BN133"/>
    <mergeCell ref="BO133:BS133"/>
    <mergeCell ref="BU133:DB133"/>
    <mergeCell ref="BJ138:BW138"/>
    <mergeCell ref="BX138:CI138"/>
    <mergeCell ref="AV139:BB139"/>
    <mergeCell ref="BC139:BI139"/>
    <mergeCell ref="BR139:BV139"/>
    <mergeCell ref="AV140:BB140"/>
    <mergeCell ref="BC140:BI140"/>
    <mergeCell ref="BR140:BV140"/>
    <mergeCell ref="CJ140:CN140"/>
    <mergeCell ref="M141:S141"/>
    <mergeCell ref="T141:Z141"/>
    <mergeCell ref="AA141:AG141"/>
    <mergeCell ref="AH141:AN141"/>
    <mergeCell ref="AO141:AU141"/>
    <mergeCell ref="AV141:BB141"/>
    <mergeCell ref="BC141:BI141"/>
    <mergeCell ref="BJ141:BP141"/>
    <mergeCell ref="BQ141:BW141"/>
    <mergeCell ref="BX141:CD141"/>
    <mergeCell ref="CE141:CI141"/>
    <mergeCell ref="CJ138:CN139"/>
    <mergeCell ref="M142:S142"/>
    <mergeCell ref="T142:Z142"/>
    <mergeCell ref="AA142:AG142"/>
    <mergeCell ref="AH142:AN142"/>
    <mergeCell ref="AO142:AU142"/>
    <mergeCell ref="AV142:BB142"/>
    <mergeCell ref="BC142:BI142"/>
    <mergeCell ref="BJ142:BP142"/>
    <mergeCell ref="BQ142:BW142"/>
    <mergeCell ref="BX142:CD142"/>
    <mergeCell ref="CE142:CI142"/>
    <mergeCell ref="AO143:AU143"/>
    <mergeCell ref="N144:R144"/>
    <mergeCell ref="U144:Y144"/>
    <mergeCell ref="AB144:AF144"/>
    <mergeCell ref="AI144:AM144"/>
    <mergeCell ref="AP144:AT144"/>
    <mergeCell ref="AW144:BA144"/>
    <mergeCell ref="BD144:BH144"/>
    <mergeCell ref="BK144:BO144"/>
    <mergeCell ref="BR144:BV144"/>
    <mergeCell ref="BY144:CC144"/>
    <mergeCell ref="CF144:CH144"/>
    <mergeCell ref="E138:L142"/>
    <mergeCell ref="M138:S140"/>
    <mergeCell ref="T138:Z140"/>
    <mergeCell ref="AA138:AG140"/>
    <mergeCell ref="AH138:AN140"/>
    <mergeCell ref="AO138:AP138"/>
    <mergeCell ref="AQ138:BG138"/>
    <mergeCell ref="BH138:BI138"/>
    <mergeCell ref="CT166:DB166"/>
    <mergeCell ref="F155:K155"/>
    <mergeCell ref="N155:R155"/>
    <mergeCell ref="U155:Y155"/>
    <mergeCell ref="AB155:AF155"/>
    <mergeCell ref="AI155:AM155"/>
    <mergeCell ref="AP155:AT155"/>
    <mergeCell ref="AW155:BA155"/>
    <mergeCell ref="BD155:BH155"/>
    <mergeCell ref="BK155:BO155"/>
    <mergeCell ref="BR155:BV155"/>
    <mergeCell ref="BY155:CC155"/>
    <mergeCell ref="CF155:CH155"/>
    <mergeCell ref="CK155:CM155"/>
    <mergeCell ref="CP155:DA155"/>
    <mergeCell ref="AK163:BB163"/>
    <mergeCell ref="BD163:BG163"/>
    <mergeCell ref="AJ164:AW164"/>
    <mergeCell ref="AY164:BH164"/>
    <mergeCell ref="R165:X165"/>
    <mergeCell ref="AA165:AG165"/>
    <mergeCell ref="AJ165:AP165"/>
    <mergeCell ref="AS165:AY165"/>
    <mergeCell ref="BA165:BI165"/>
    <mergeCell ref="BJ165:BR165"/>
    <mergeCell ref="BS165:CA165"/>
    <mergeCell ref="CB165:CJ165"/>
    <mergeCell ref="CK165:CS165"/>
    <mergeCell ref="F166:O166"/>
    <mergeCell ref="Q166:W166"/>
    <mergeCell ref="X166:Y166"/>
    <mergeCell ref="Z166:AF166"/>
    <mergeCell ref="AG166:AH166"/>
    <mergeCell ref="AI166:AO166"/>
    <mergeCell ref="AP166:AQ166"/>
    <mergeCell ref="AR166:AX166"/>
    <mergeCell ref="AY166:AZ166"/>
    <mergeCell ref="BA166:BG166"/>
    <mergeCell ref="BH166:BI166"/>
    <mergeCell ref="BJ166:BP166"/>
    <mergeCell ref="BQ166:BR166"/>
    <mergeCell ref="BS166:BY166"/>
    <mergeCell ref="BZ166:CA166"/>
    <mergeCell ref="CC166:CI166"/>
    <mergeCell ref="CK166:CQ166"/>
    <mergeCell ref="CR166:CS166"/>
    <mergeCell ref="F167:O167"/>
    <mergeCell ref="Q167:W167"/>
    <mergeCell ref="X167:Y167"/>
    <mergeCell ref="Z167:AF167"/>
    <mergeCell ref="AG167:AH167"/>
    <mergeCell ref="AI167:AO167"/>
    <mergeCell ref="AP167:AQ167"/>
    <mergeCell ref="AR167:AX167"/>
    <mergeCell ref="AY167:AZ167"/>
    <mergeCell ref="BA167:BG167"/>
    <mergeCell ref="BH167:BI167"/>
    <mergeCell ref="BJ167:BP167"/>
    <mergeCell ref="BQ167:BR167"/>
    <mergeCell ref="BS167:BY167"/>
    <mergeCell ref="BZ167:CA167"/>
    <mergeCell ref="CC167:CI167"/>
    <mergeCell ref="CK167:CQ167"/>
    <mergeCell ref="CR167:CS167"/>
    <mergeCell ref="CT167:DB167"/>
    <mergeCell ref="P176:U176"/>
    <mergeCell ref="X176:AD176"/>
    <mergeCell ref="AE176:AF176"/>
    <mergeCell ref="AG176:AM176"/>
    <mergeCell ref="AO176:AU176"/>
    <mergeCell ref="AW176:BC176"/>
    <mergeCell ref="BE176:BN176"/>
    <mergeCell ref="BO176:BP176"/>
    <mergeCell ref="BQ176:BZ176"/>
    <mergeCell ref="CA176:CB176"/>
    <mergeCell ref="CC176:CJ176"/>
    <mergeCell ref="CK176:CL176"/>
    <mergeCell ref="AR168:AX168"/>
    <mergeCell ref="AY168:AZ168"/>
    <mergeCell ref="BA168:BG168"/>
    <mergeCell ref="BH168:BI168"/>
    <mergeCell ref="BJ168:BP168"/>
    <mergeCell ref="BQ168:BR168"/>
    <mergeCell ref="BS168:BY168"/>
    <mergeCell ref="BZ168:CA168"/>
    <mergeCell ref="CC168:CI168"/>
    <mergeCell ref="CK168:CQ168"/>
    <mergeCell ref="CM176:DB176"/>
    <mergeCell ref="BK174:BO175"/>
    <mergeCell ref="BR174:BU175"/>
    <mergeCell ref="BW174:CA175"/>
    <mergeCell ref="CR168:CS168"/>
    <mergeCell ref="CT168:DB168"/>
    <mergeCell ref="F168:O168"/>
    <mergeCell ref="Q168:W168"/>
    <mergeCell ref="X168:Y168"/>
    <mergeCell ref="Z168:AF168"/>
    <mergeCell ref="AG168:AH168"/>
    <mergeCell ref="AI168:AO168"/>
    <mergeCell ref="AP168:AQ168"/>
    <mergeCell ref="H177:M177"/>
    <mergeCell ref="P177:U177"/>
    <mergeCell ref="X177:AD177"/>
    <mergeCell ref="AE177:AF177"/>
    <mergeCell ref="AG177:AM177"/>
    <mergeCell ref="AO177:AU177"/>
    <mergeCell ref="AW177:BC177"/>
    <mergeCell ref="BE177:BN177"/>
    <mergeCell ref="BO177:BP177"/>
    <mergeCell ref="BQ177:BZ177"/>
    <mergeCell ref="CA177:CB177"/>
    <mergeCell ref="CC177:CJ177"/>
    <mergeCell ref="CK177:CL177"/>
    <mergeCell ref="CM177:DB177"/>
    <mergeCell ref="AI172:AW172"/>
    <mergeCell ref="AY172:BB172"/>
    <mergeCell ref="AG175:AN175"/>
    <mergeCell ref="AO175:AV175"/>
    <mergeCell ref="AW175:BD175"/>
    <mergeCell ref="CC175:CL175"/>
    <mergeCell ref="H176:M176"/>
    <mergeCell ref="H178:M178"/>
    <mergeCell ref="P178:U178"/>
    <mergeCell ref="X178:AD178"/>
    <mergeCell ref="AE178:AF178"/>
    <mergeCell ref="AG178:AM178"/>
    <mergeCell ref="AO178:AU178"/>
    <mergeCell ref="AW178:BC178"/>
    <mergeCell ref="BE178:BN178"/>
    <mergeCell ref="BO178:BP178"/>
    <mergeCell ref="BQ178:BZ178"/>
    <mergeCell ref="CA178:CB178"/>
    <mergeCell ref="CC178:CJ178"/>
    <mergeCell ref="CK178:CL178"/>
    <mergeCell ref="CM178:DB178"/>
    <mergeCell ref="H179:M179"/>
    <mergeCell ref="P179:U179"/>
    <mergeCell ref="X179:AD179"/>
    <mergeCell ref="AE179:AF179"/>
    <mergeCell ref="AG179:AM179"/>
    <mergeCell ref="AO179:AU179"/>
    <mergeCell ref="AW179:BC179"/>
    <mergeCell ref="BE179:BN179"/>
    <mergeCell ref="BO179:BP179"/>
    <mergeCell ref="BQ179:BZ179"/>
    <mergeCell ref="CA179:CB179"/>
    <mergeCell ref="CC179:CJ179"/>
    <mergeCell ref="CK179:CL179"/>
    <mergeCell ref="CM179:DB179"/>
    <mergeCell ref="H180:M180"/>
    <mergeCell ref="P180:U180"/>
    <mergeCell ref="X180:AD180"/>
    <mergeCell ref="AE180:AF180"/>
    <mergeCell ref="AG180:AM180"/>
    <mergeCell ref="AO180:AU180"/>
    <mergeCell ref="AW180:BC180"/>
    <mergeCell ref="BE180:BN180"/>
    <mergeCell ref="BO180:BP180"/>
    <mergeCell ref="BQ180:BZ180"/>
    <mergeCell ref="CA180:CB180"/>
    <mergeCell ref="CC180:CJ180"/>
    <mergeCell ref="CK180:CL180"/>
    <mergeCell ref="CM180:DB180"/>
    <mergeCell ref="CK181:CL181"/>
    <mergeCell ref="CM181:DB181"/>
    <mergeCell ref="AB185:AO185"/>
    <mergeCell ref="AQ185:AT185"/>
    <mergeCell ref="AV185:AW185"/>
    <mergeCell ref="AX185:BG185"/>
    <mergeCell ref="BH185:BI185"/>
    <mergeCell ref="BJ185:BN185"/>
    <mergeCell ref="BO185:CF185"/>
    <mergeCell ref="CG185:CK185"/>
    <mergeCell ref="E185:P187"/>
    <mergeCell ref="Q185:Z187"/>
    <mergeCell ref="CL185:DB187"/>
    <mergeCell ref="AB186:AP186"/>
    <mergeCell ref="AR186:AT186"/>
    <mergeCell ref="AW186:BA186"/>
    <mergeCell ref="BD186:BH186"/>
    <mergeCell ref="BK186:BO186"/>
    <mergeCell ref="BR186:BV186"/>
    <mergeCell ref="BY186:CC186"/>
    <mergeCell ref="E188:P188"/>
    <mergeCell ref="R188:Y188"/>
    <mergeCell ref="AA188:AF188"/>
    <mergeCell ref="AH188:AM188"/>
    <mergeCell ref="AO188:AT188"/>
    <mergeCell ref="AV188:BA188"/>
    <mergeCell ref="BC188:BH188"/>
    <mergeCell ref="BJ188:BO188"/>
    <mergeCell ref="BQ188:BV188"/>
    <mergeCell ref="BY188:CC188"/>
    <mergeCell ref="CE188:CJ188"/>
    <mergeCell ref="H181:M181"/>
    <mergeCell ref="P181:U181"/>
    <mergeCell ref="X181:AD181"/>
    <mergeCell ref="AE181:AF181"/>
    <mergeCell ref="AG181:AM181"/>
    <mergeCell ref="AO181:AU181"/>
    <mergeCell ref="AW181:BC181"/>
    <mergeCell ref="BE181:BN181"/>
    <mergeCell ref="BO181:BP181"/>
    <mergeCell ref="BQ181:BZ181"/>
    <mergeCell ref="CA181:CB181"/>
    <mergeCell ref="CC181:CJ181"/>
    <mergeCell ref="BL193:BS195"/>
    <mergeCell ref="BT193:BU195"/>
    <mergeCell ref="BV193:DB195"/>
    <mergeCell ref="Q195:Y195"/>
    <mergeCell ref="Z195:AH195"/>
    <mergeCell ref="AI195:AQ195"/>
    <mergeCell ref="AR195:AZ195"/>
    <mergeCell ref="BA195:BI195"/>
    <mergeCell ref="CF186:CJ186"/>
    <mergeCell ref="AA187:AG187"/>
    <mergeCell ref="AH187:AN187"/>
    <mergeCell ref="AO187:AU187"/>
    <mergeCell ref="AV187:BB187"/>
    <mergeCell ref="BC187:BI187"/>
    <mergeCell ref="BJ187:BP187"/>
    <mergeCell ref="BQ187:BW187"/>
    <mergeCell ref="BX187:CD187"/>
    <mergeCell ref="CE187:CK187"/>
    <mergeCell ref="AG196:AH196"/>
    <mergeCell ref="AI196:AO196"/>
    <mergeCell ref="AP196:AQ196"/>
    <mergeCell ref="AR196:AX196"/>
    <mergeCell ref="AY196:AZ196"/>
    <mergeCell ref="BA196:BG196"/>
    <mergeCell ref="BH196:BI196"/>
    <mergeCell ref="E193:P195"/>
    <mergeCell ref="AR193:AR194"/>
    <mergeCell ref="AS193:AY194"/>
    <mergeCell ref="AZ193:AZ194"/>
    <mergeCell ref="BA193:BA194"/>
    <mergeCell ref="BB193:BH194"/>
    <mergeCell ref="BI193:BI194"/>
    <mergeCell ref="CL188:DB188"/>
    <mergeCell ref="H189:O189"/>
    <mergeCell ref="R189:Y189"/>
    <mergeCell ref="AA189:AF189"/>
    <mergeCell ref="AH189:AM189"/>
    <mergeCell ref="AO189:AT189"/>
    <mergeCell ref="AV189:BA189"/>
    <mergeCell ref="BC189:BH189"/>
    <mergeCell ref="BJ189:BO189"/>
    <mergeCell ref="BQ189:BV189"/>
    <mergeCell ref="BY189:CC189"/>
    <mergeCell ref="CE189:CJ189"/>
    <mergeCell ref="CL189:DB189"/>
    <mergeCell ref="R193:AK193"/>
    <mergeCell ref="AL193:AP193"/>
    <mergeCell ref="R194:AD194"/>
    <mergeCell ref="AE194:AP194"/>
    <mergeCell ref="BJ193:BK195"/>
    <mergeCell ref="BK196:BT196"/>
    <mergeCell ref="BW196:DB196"/>
    <mergeCell ref="H197:O197"/>
    <mergeCell ref="Q197:W197"/>
    <mergeCell ref="X197:Y197"/>
    <mergeCell ref="Z197:AF197"/>
    <mergeCell ref="AG197:AH197"/>
    <mergeCell ref="AI197:AO197"/>
    <mergeCell ref="AP197:AQ197"/>
    <mergeCell ref="AR197:AX197"/>
    <mergeCell ref="AY197:AZ197"/>
    <mergeCell ref="BA197:BG197"/>
    <mergeCell ref="BH197:BI197"/>
    <mergeCell ref="BK197:BT197"/>
    <mergeCell ref="BW197:DB197"/>
    <mergeCell ref="H198:O198"/>
    <mergeCell ref="Q198:W198"/>
    <mergeCell ref="X198:Y198"/>
    <mergeCell ref="Z198:AF198"/>
    <mergeCell ref="AG198:AH198"/>
    <mergeCell ref="AI198:AO198"/>
    <mergeCell ref="AP198:AQ198"/>
    <mergeCell ref="AR198:AX198"/>
    <mergeCell ref="AY198:AZ198"/>
    <mergeCell ref="BA198:BG198"/>
    <mergeCell ref="BH198:BI198"/>
    <mergeCell ref="BK198:BT198"/>
    <mergeCell ref="BW198:DB198"/>
    <mergeCell ref="H196:O196"/>
    <mergeCell ref="Q196:W196"/>
    <mergeCell ref="X196:Y196"/>
    <mergeCell ref="Z196:AF196"/>
    <mergeCell ref="CL227:CP227"/>
    <mergeCell ref="CR227:CV227"/>
    <mergeCell ref="CB222:CI224"/>
    <mergeCell ref="CJ222:CK224"/>
    <mergeCell ref="CL222:CW224"/>
    <mergeCell ref="AV223:BG224"/>
    <mergeCell ref="BH223:BS224"/>
    <mergeCell ref="K225:P226"/>
    <mergeCell ref="Q225:V226"/>
    <mergeCell ref="W225:AB226"/>
    <mergeCell ref="AC225:AH226"/>
    <mergeCell ref="AI225:AN226"/>
    <mergeCell ref="AO225:AU226"/>
    <mergeCell ref="AV225:BA226"/>
    <mergeCell ref="BB225:BG226"/>
    <mergeCell ref="BH225:BM226"/>
    <mergeCell ref="BN225:BS226"/>
    <mergeCell ref="CX227:DD227"/>
    <mergeCell ref="D228:J228"/>
    <mergeCell ref="K228:O228"/>
    <mergeCell ref="Q228:U228"/>
    <mergeCell ref="W228:AA228"/>
    <mergeCell ref="AC228:AG228"/>
    <mergeCell ref="AI228:AM228"/>
    <mergeCell ref="AO228:AU228"/>
    <mergeCell ref="AV228:AZ228"/>
    <mergeCell ref="BB228:BG228"/>
    <mergeCell ref="BH228:BL228"/>
    <mergeCell ref="BN228:BR228"/>
    <mergeCell ref="BT228:BX228"/>
    <mergeCell ref="BZ228:CD228"/>
    <mergeCell ref="CF228:CJ228"/>
    <mergeCell ref="CL228:CP228"/>
    <mergeCell ref="CR228:CV228"/>
    <mergeCell ref="CX228:DD228"/>
    <mergeCell ref="D227:J227"/>
    <mergeCell ref="K227:O227"/>
    <mergeCell ref="Q227:U227"/>
    <mergeCell ref="W227:AA227"/>
    <mergeCell ref="AC227:AG227"/>
    <mergeCell ref="AI227:AM227"/>
    <mergeCell ref="AO227:AU227"/>
    <mergeCell ref="AV227:AZ227"/>
    <mergeCell ref="BB227:BG227"/>
    <mergeCell ref="BH227:BL227"/>
    <mergeCell ref="BN227:BR227"/>
    <mergeCell ref="BT227:BX227"/>
    <mergeCell ref="BZ227:CD227"/>
    <mergeCell ref="CF227:CJ227"/>
    <mergeCell ref="D229:J229"/>
    <mergeCell ref="K229:O229"/>
    <mergeCell ref="Q229:U229"/>
    <mergeCell ref="W229:AA229"/>
    <mergeCell ref="AC229:AG229"/>
    <mergeCell ref="AI229:AM229"/>
    <mergeCell ref="AO229:AU229"/>
    <mergeCell ref="AV229:AZ229"/>
    <mergeCell ref="BB229:BG229"/>
    <mergeCell ref="BH229:BL229"/>
    <mergeCell ref="BN229:BR229"/>
    <mergeCell ref="BT229:BX229"/>
    <mergeCell ref="BZ229:CD229"/>
    <mergeCell ref="CF229:CJ229"/>
    <mergeCell ref="CL229:CP229"/>
    <mergeCell ref="CR229:CV229"/>
    <mergeCell ref="CX229:DD229"/>
    <mergeCell ref="E241:N241"/>
    <mergeCell ref="P241:V241"/>
    <mergeCell ref="Y241:AD241"/>
    <mergeCell ref="AG241:AL241"/>
    <mergeCell ref="AO241:AT241"/>
    <mergeCell ref="AW241:BC241"/>
    <mergeCell ref="BF241:BL241"/>
    <mergeCell ref="BO241:BU241"/>
    <mergeCell ref="BX241:CD241"/>
    <mergeCell ref="CG241:CM241"/>
    <mergeCell ref="CO241:DB241"/>
    <mergeCell ref="E242:N242"/>
    <mergeCell ref="P242:V242"/>
    <mergeCell ref="Y242:AD242"/>
    <mergeCell ref="AG242:AL242"/>
    <mergeCell ref="AO242:AT242"/>
    <mergeCell ref="AW242:BC242"/>
    <mergeCell ref="BF242:BL242"/>
    <mergeCell ref="BO242:BU242"/>
    <mergeCell ref="BX242:CD242"/>
    <mergeCell ref="CG242:CM242"/>
    <mergeCell ref="CO242:DB242"/>
    <mergeCell ref="O263:U264"/>
    <mergeCell ref="AS263:AY264"/>
    <mergeCell ref="BA263:BG264"/>
    <mergeCell ref="BV263:CB264"/>
    <mergeCell ref="CC263:CI264"/>
    <mergeCell ref="CV270:DA271"/>
    <mergeCell ref="E253:N253"/>
    <mergeCell ref="P253:V253"/>
    <mergeCell ref="Y253:AD253"/>
    <mergeCell ref="AG253:AL253"/>
    <mergeCell ref="AO253:AT253"/>
    <mergeCell ref="AW253:BC253"/>
    <mergeCell ref="BF253:BL253"/>
    <mergeCell ref="BO253:BU253"/>
    <mergeCell ref="BX253:CD253"/>
    <mergeCell ref="CG253:CM253"/>
    <mergeCell ref="CO253:DB253"/>
    <mergeCell ref="E254:N254"/>
    <mergeCell ref="P254:V254"/>
    <mergeCell ref="Y254:AD254"/>
    <mergeCell ref="AG254:AL254"/>
    <mergeCell ref="AO254:AT254"/>
    <mergeCell ref="AW254:BC254"/>
    <mergeCell ref="BF254:BL254"/>
    <mergeCell ref="BO254:BU254"/>
    <mergeCell ref="BX254:CD254"/>
    <mergeCell ref="CG254:CM254"/>
    <mergeCell ref="CO254:DB254"/>
    <mergeCell ref="E265:M265"/>
    <mergeCell ref="O265:U265"/>
    <mergeCell ref="X265:AB265"/>
    <mergeCell ref="AE265:AI265"/>
    <mergeCell ref="AL265:AP265"/>
    <mergeCell ref="AS265:AY265"/>
    <mergeCell ref="BB265:BF265"/>
    <mergeCell ref="BH265:BN265"/>
    <mergeCell ref="BO265:BU265"/>
    <mergeCell ref="BW265:CA265"/>
    <mergeCell ref="CD265:CH265"/>
    <mergeCell ref="CJ265:DB265"/>
    <mergeCell ref="L270:S270"/>
    <mergeCell ref="T270:AA270"/>
    <mergeCell ref="AB270:AI270"/>
    <mergeCell ref="AJ270:AQ270"/>
    <mergeCell ref="AZ270:BW270"/>
    <mergeCell ref="BX270:CU270"/>
    <mergeCell ref="BZ278:CS279"/>
    <mergeCell ref="L271:S271"/>
    <mergeCell ref="T271:AA271"/>
    <mergeCell ref="AB271:AI271"/>
    <mergeCell ref="AJ271:AQ271"/>
    <mergeCell ref="AZ271:BG271"/>
    <mergeCell ref="BH271:BO271"/>
    <mergeCell ref="BP271:BW271"/>
    <mergeCell ref="BX271:CE271"/>
    <mergeCell ref="CF271:CM271"/>
    <mergeCell ref="CN271:CU271"/>
    <mergeCell ref="CT278:DB279"/>
    <mergeCell ref="D272:K272"/>
    <mergeCell ref="M272:R272"/>
    <mergeCell ref="U272:Z272"/>
    <mergeCell ref="AC272:AH272"/>
    <mergeCell ref="AK272:AP272"/>
    <mergeCell ref="AR272:AY272"/>
    <mergeCell ref="AZ272:BG272"/>
    <mergeCell ref="BH272:BO272"/>
    <mergeCell ref="BP272:BW272"/>
    <mergeCell ref="BY272:CD272"/>
    <mergeCell ref="CF272:CM272"/>
    <mergeCell ref="CO272:CT272"/>
    <mergeCell ref="D270:K271"/>
    <mergeCell ref="AR270:AY271"/>
    <mergeCell ref="BR289:DB289"/>
    <mergeCell ref="CV272:DA272"/>
    <mergeCell ref="W278:Z278"/>
    <mergeCell ref="AE278:AH278"/>
    <mergeCell ref="W279:Z279"/>
    <mergeCell ref="AE279:AH279"/>
    <mergeCell ref="F280:S280"/>
    <mergeCell ref="W280:Z280"/>
    <mergeCell ref="AB280:AC280"/>
    <mergeCell ref="AD280:AI280"/>
    <mergeCell ref="AL280:AY280"/>
    <mergeCell ref="BE280:BL280"/>
    <mergeCell ref="F281:S281"/>
    <mergeCell ref="W281:Z281"/>
    <mergeCell ref="AB281:AC281"/>
    <mergeCell ref="AD281:AI281"/>
    <mergeCell ref="AL281:AY281"/>
    <mergeCell ref="BE281:BL281"/>
    <mergeCell ref="BR281:DB281"/>
    <mergeCell ref="E278:T279"/>
    <mergeCell ref="U278:V279"/>
    <mergeCell ref="AA278:AA279"/>
    <mergeCell ref="AB278:AC279"/>
    <mergeCell ref="AD278:AD279"/>
    <mergeCell ref="AI278:AJ279"/>
    <mergeCell ref="AK278:AM279"/>
    <mergeCell ref="AN278:AW279"/>
    <mergeCell ref="AX278:AZ279"/>
    <mergeCell ref="BA278:BB279"/>
    <mergeCell ref="BC278:BN279"/>
    <mergeCell ref="BO278:BP279"/>
    <mergeCell ref="BQ278:BY279"/>
    <mergeCell ref="BN309:BO309"/>
    <mergeCell ref="BP309:BQ309"/>
    <mergeCell ref="BR309:BU309"/>
    <mergeCell ref="BV309:BW309"/>
    <mergeCell ref="BX309:BY309"/>
    <mergeCell ref="BZ309:CC309"/>
    <mergeCell ref="CD309:CE309"/>
    <mergeCell ref="CF309:CG309"/>
    <mergeCell ref="F282:S282"/>
    <mergeCell ref="W282:Z282"/>
    <mergeCell ref="AB282:AC282"/>
    <mergeCell ref="AD282:AI282"/>
    <mergeCell ref="AL282:AY282"/>
    <mergeCell ref="BE282:BL282"/>
    <mergeCell ref="BR282:DB282"/>
    <mergeCell ref="F288:S288"/>
    <mergeCell ref="U288:X288"/>
    <mergeCell ref="Y288:AF288"/>
    <mergeCell ref="AK288:AN288"/>
    <mergeCell ref="AO288:AV288"/>
    <mergeCell ref="AW288:AZ288"/>
    <mergeCell ref="BB288:BO288"/>
    <mergeCell ref="BR288:DB288"/>
    <mergeCell ref="F289:S289"/>
    <mergeCell ref="U289:X289"/>
    <mergeCell ref="Y289:AF289"/>
    <mergeCell ref="AG289:AJ289"/>
    <mergeCell ref="AK289:AN289"/>
    <mergeCell ref="AO289:AV289"/>
    <mergeCell ref="AW289:AZ289"/>
    <mergeCell ref="BB289:BO289"/>
    <mergeCell ref="BV310:BW310"/>
    <mergeCell ref="BX310:BY310"/>
    <mergeCell ref="BZ310:CC310"/>
    <mergeCell ref="CD310:CE310"/>
    <mergeCell ref="CF310:CG310"/>
    <mergeCell ref="CH310:CK310"/>
    <mergeCell ref="CL310:CM310"/>
    <mergeCell ref="CO310:CZ310"/>
    <mergeCell ref="E298:P298"/>
    <mergeCell ref="S298:AD298"/>
    <mergeCell ref="BN298:BO298"/>
    <mergeCell ref="BW298:CZ298"/>
    <mergeCell ref="E299:P299"/>
    <mergeCell ref="S299:AD299"/>
    <mergeCell ref="BN299:BO299"/>
    <mergeCell ref="BW299:CZ299"/>
    <mergeCell ref="E309:L309"/>
    <mergeCell ref="N309:O309"/>
    <mergeCell ref="P309:T309"/>
    <mergeCell ref="U309:V309"/>
    <mergeCell ref="X309:AD309"/>
    <mergeCell ref="AF309:AG309"/>
    <mergeCell ref="AH309:AL309"/>
    <mergeCell ref="AM309:AN309"/>
    <mergeCell ref="AO309:AP309"/>
    <mergeCell ref="AQ309:AU309"/>
    <mergeCell ref="AV309:AW309"/>
    <mergeCell ref="AX309:AY309"/>
    <mergeCell ref="AZ309:BD309"/>
    <mergeCell ref="BE309:BF309"/>
    <mergeCell ref="BG309:BH309"/>
    <mergeCell ref="BI309:BM309"/>
    <mergeCell ref="AR324:AW324"/>
    <mergeCell ref="AX324:AY324"/>
    <mergeCell ref="BA324:BF324"/>
    <mergeCell ref="BG324:BH324"/>
    <mergeCell ref="BJ324:BO324"/>
    <mergeCell ref="BI318:BI323"/>
    <mergeCell ref="BJ318:BP319"/>
    <mergeCell ref="BP324:BQ324"/>
    <mergeCell ref="BS324:BX324"/>
    <mergeCell ref="BY324:BZ324"/>
    <mergeCell ref="CB324:CG324"/>
    <mergeCell ref="CH324:CI324"/>
    <mergeCell ref="CH309:CK309"/>
    <mergeCell ref="CL309:CM309"/>
    <mergeCell ref="CO309:CZ309"/>
    <mergeCell ref="E310:L310"/>
    <mergeCell ref="N310:O310"/>
    <mergeCell ref="P310:T310"/>
    <mergeCell ref="U310:V310"/>
    <mergeCell ref="X310:AD310"/>
    <mergeCell ref="AF310:AG310"/>
    <mergeCell ref="AH310:AL310"/>
    <mergeCell ref="AM310:AN310"/>
    <mergeCell ref="AO310:AP310"/>
    <mergeCell ref="AQ310:AU310"/>
    <mergeCell ref="AV310:AW310"/>
    <mergeCell ref="AX310:AY310"/>
    <mergeCell ref="AZ310:BD310"/>
    <mergeCell ref="BE310:BF310"/>
    <mergeCell ref="BG310:BH310"/>
    <mergeCell ref="BI310:BM310"/>
    <mergeCell ref="BN310:BO310"/>
    <mergeCell ref="BP310:BQ310"/>
    <mergeCell ref="BR310:BU310"/>
    <mergeCell ref="CK324:CP324"/>
    <mergeCell ref="CQ324:CR324"/>
    <mergeCell ref="CT324:CY324"/>
    <mergeCell ref="CZ324:DA324"/>
    <mergeCell ref="D318:E323"/>
    <mergeCell ref="F318:M323"/>
    <mergeCell ref="E325:N325"/>
    <mergeCell ref="Q325:V325"/>
    <mergeCell ref="W325:X325"/>
    <mergeCell ref="Z325:AE325"/>
    <mergeCell ref="AF325:AG325"/>
    <mergeCell ref="AI325:AN325"/>
    <mergeCell ref="AO325:AP325"/>
    <mergeCell ref="AR325:AW325"/>
    <mergeCell ref="AX325:AY325"/>
    <mergeCell ref="BA325:BF325"/>
    <mergeCell ref="BG325:BH325"/>
    <mergeCell ref="BJ325:BO325"/>
    <mergeCell ref="BP325:BQ325"/>
    <mergeCell ref="BS325:BX325"/>
    <mergeCell ref="BY325:BZ325"/>
    <mergeCell ref="CB325:CG325"/>
    <mergeCell ref="CH325:CI325"/>
    <mergeCell ref="CK325:CP325"/>
    <mergeCell ref="CQ325:CR325"/>
    <mergeCell ref="CT325:CY325"/>
    <mergeCell ref="CZ325:DA325"/>
    <mergeCell ref="E324:N324"/>
    <mergeCell ref="Q324:V324"/>
    <mergeCell ref="W324:X324"/>
    <mergeCell ref="Z324:AE324"/>
    <mergeCell ref="AF324:AG324"/>
    <mergeCell ref="AI324:AN324"/>
    <mergeCell ref="AO324:AP324"/>
    <mergeCell ref="CD336:CE336"/>
    <mergeCell ref="CF336:CG336"/>
    <mergeCell ref="E335:M335"/>
    <mergeCell ref="O335:P335"/>
    <mergeCell ref="Q335:W335"/>
    <mergeCell ref="X335:Y335"/>
    <mergeCell ref="Z335:AA335"/>
    <mergeCell ref="AB335:AH335"/>
    <mergeCell ref="AI335:AJ335"/>
    <mergeCell ref="AK335:AL335"/>
    <mergeCell ref="AM335:AS335"/>
    <mergeCell ref="AT335:AU335"/>
    <mergeCell ref="AV335:AW335"/>
    <mergeCell ref="AX335:BB335"/>
    <mergeCell ref="BC335:BD335"/>
    <mergeCell ref="BE335:BF335"/>
    <mergeCell ref="BG335:BK335"/>
    <mergeCell ref="BL335:BM335"/>
    <mergeCell ref="BN335:BO335"/>
    <mergeCell ref="D329:N334"/>
    <mergeCell ref="O329:Q330"/>
    <mergeCell ref="CI351:CY351"/>
    <mergeCell ref="CW349:CY350"/>
    <mergeCell ref="BP335:BT335"/>
    <mergeCell ref="BU335:BV335"/>
    <mergeCell ref="BW335:BX335"/>
    <mergeCell ref="BY335:CC335"/>
    <mergeCell ref="CD335:CE335"/>
    <mergeCell ref="CF335:CG335"/>
    <mergeCell ref="CH335:CL335"/>
    <mergeCell ref="CM335:CN335"/>
    <mergeCell ref="CP335:DA335"/>
    <mergeCell ref="E336:M336"/>
    <mergeCell ref="O336:P336"/>
    <mergeCell ref="Q336:W336"/>
    <mergeCell ref="X336:Y336"/>
    <mergeCell ref="Z336:AA336"/>
    <mergeCell ref="AB336:AH336"/>
    <mergeCell ref="AI336:AJ336"/>
    <mergeCell ref="AK336:AL336"/>
    <mergeCell ref="AM336:AS336"/>
    <mergeCell ref="AT336:AU336"/>
    <mergeCell ref="AV336:AW336"/>
    <mergeCell ref="AX336:BB336"/>
    <mergeCell ref="BC336:BD336"/>
    <mergeCell ref="BE336:BF336"/>
    <mergeCell ref="BG336:BK336"/>
    <mergeCell ref="BL336:BM336"/>
    <mergeCell ref="BN336:BO336"/>
    <mergeCell ref="BP336:BT336"/>
    <mergeCell ref="BU336:BV336"/>
    <mergeCell ref="BW336:BX336"/>
    <mergeCell ref="BY336:CC336"/>
    <mergeCell ref="BN357:BP358"/>
    <mergeCell ref="BQ357:BS358"/>
    <mergeCell ref="R350:AA350"/>
    <mergeCell ref="AF350:AO350"/>
    <mergeCell ref="AS350:BD350"/>
    <mergeCell ref="BH350:BQ350"/>
    <mergeCell ref="BV350:CE350"/>
    <mergeCell ref="C351:N351"/>
    <mergeCell ref="P351:R351"/>
    <mergeCell ref="S351:Z351"/>
    <mergeCell ref="AA351:AC351"/>
    <mergeCell ref="AD351:AF351"/>
    <mergeCell ref="AG351:AN351"/>
    <mergeCell ref="AO351:AQ351"/>
    <mergeCell ref="AR351:AT351"/>
    <mergeCell ref="AU351:BB351"/>
    <mergeCell ref="BC351:BE351"/>
    <mergeCell ref="BF351:BH351"/>
    <mergeCell ref="BI351:BP351"/>
    <mergeCell ref="BQ351:BS351"/>
    <mergeCell ref="BT351:BV351"/>
    <mergeCell ref="BW351:CD351"/>
    <mergeCell ref="CE351:CG351"/>
    <mergeCell ref="B349:O350"/>
    <mergeCell ref="P349:Q350"/>
    <mergeCell ref="BE349:BE350"/>
    <mergeCell ref="BF349:BG350"/>
    <mergeCell ref="BR349:BS350"/>
    <mergeCell ref="BT349:BU350"/>
    <mergeCell ref="CF349:CG350"/>
    <mergeCell ref="AS349:BD349"/>
    <mergeCell ref="BH349:BQ349"/>
    <mergeCell ref="CD360:CF360"/>
    <mergeCell ref="CH360:DB360"/>
    <mergeCell ref="X357:AG357"/>
    <mergeCell ref="AN357:AW357"/>
    <mergeCell ref="BD357:BM357"/>
    <mergeCell ref="BT357:CC357"/>
    <mergeCell ref="X358:AG358"/>
    <mergeCell ref="AN358:AW358"/>
    <mergeCell ref="BD358:BM358"/>
    <mergeCell ref="BT358:CC358"/>
    <mergeCell ref="F359:J359"/>
    <mergeCell ref="L359:M359"/>
    <mergeCell ref="O359:S359"/>
    <mergeCell ref="U359:W359"/>
    <mergeCell ref="X359:AG359"/>
    <mergeCell ref="AH359:AJ359"/>
    <mergeCell ref="AK359:AM359"/>
    <mergeCell ref="AN359:AW359"/>
    <mergeCell ref="AX359:AZ359"/>
    <mergeCell ref="BA359:BE359"/>
    <mergeCell ref="BF359:BK359"/>
    <mergeCell ref="BL359:BP359"/>
    <mergeCell ref="BQ359:BS359"/>
    <mergeCell ref="BT359:CC359"/>
    <mergeCell ref="F357:J358"/>
    <mergeCell ref="L357:M358"/>
    <mergeCell ref="O357:S358"/>
    <mergeCell ref="U357:W358"/>
    <mergeCell ref="AH357:AJ358"/>
    <mergeCell ref="AK357:AM358"/>
    <mergeCell ref="AX357:AZ358"/>
    <mergeCell ref="BA357:BC358"/>
    <mergeCell ref="BR365:BS365"/>
    <mergeCell ref="BT365:CB365"/>
    <mergeCell ref="CC365:CD365"/>
    <mergeCell ref="CE365:CF365"/>
    <mergeCell ref="CG365:CO365"/>
    <mergeCell ref="CP365:CQ365"/>
    <mergeCell ref="E366:G366"/>
    <mergeCell ref="H366:Q366"/>
    <mergeCell ref="R366:T366"/>
    <mergeCell ref="V366:BP366"/>
    <mergeCell ref="BR366:BS366"/>
    <mergeCell ref="BT366:CA366"/>
    <mergeCell ref="CB366:CD366"/>
    <mergeCell ref="CE366:CF366"/>
    <mergeCell ref="CG366:CO366"/>
    <mergeCell ref="CP366:CQ366"/>
    <mergeCell ref="CD359:CF359"/>
    <mergeCell ref="CH359:DB359"/>
    <mergeCell ref="F360:J360"/>
    <mergeCell ref="L360:M360"/>
    <mergeCell ref="O360:S360"/>
    <mergeCell ref="U360:W360"/>
    <mergeCell ref="X360:AG360"/>
    <mergeCell ref="AH360:AJ360"/>
    <mergeCell ref="AK360:AM360"/>
    <mergeCell ref="AN360:AW360"/>
    <mergeCell ref="AX360:AZ360"/>
    <mergeCell ref="BA360:BE360"/>
    <mergeCell ref="BF360:BK360"/>
    <mergeCell ref="BL360:BP360"/>
    <mergeCell ref="BQ360:BS360"/>
    <mergeCell ref="BT360:CC360"/>
    <mergeCell ref="F379:L379"/>
    <mergeCell ref="O379:S379"/>
    <mergeCell ref="T379:U379"/>
    <mergeCell ref="W379:AA379"/>
    <mergeCell ref="AB379:AC379"/>
    <mergeCell ref="AE379:AI379"/>
    <mergeCell ref="AJ379:AK379"/>
    <mergeCell ref="AM379:AU379"/>
    <mergeCell ref="AX379:BE379"/>
    <mergeCell ref="BF379:BG379"/>
    <mergeCell ref="BI379:BP379"/>
    <mergeCell ref="BQ379:BR379"/>
    <mergeCell ref="BT379:CA379"/>
    <mergeCell ref="CB379:CC379"/>
    <mergeCell ref="CE379:CM379"/>
    <mergeCell ref="CP379:DB379"/>
    <mergeCell ref="N375:AK376"/>
    <mergeCell ref="AX376:BF378"/>
    <mergeCell ref="BI376:BQ378"/>
    <mergeCell ref="BT376:BY378"/>
    <mergeCell ref="BZ376:CB378"/>
    <mergeCell ref="CE376:CM378"/>
    <mergeCell ref="CO373:CP378"/>
    <mergeCell ref="CQ373:CZ378"/>
    <mergeCell ref="DA373:DB378"/>
    <mergeCell ref="BR373:BR378"/>
    <mergeCell ref="BS373:BS378"/>
    <mergeCell ref="BT373:CB375"/>
    <mergeCell ref="CC373:CC378"/>
    <mergeCell ref="CD373:CD378"/>
    <mergeCell ref="CE373:CM375"/>
    <mergeCell ref="AE380:AI380"/>
    <mergeCell ref="AJ380:AK380"/>
    <mergeCell ref="AM380:AU380"/>
    <mergeCell ref="AX380:BE380"/>
    <mergeCell ref="BF380:BG380"/>
    <mergeCell ref="BI380:BP380"/>
    <mergeCell ref="BQ380:BR380"/>
    <mergeCell ref="BT380:CA380"/>
    <mergeCell ref="F390:L390"/>
    <mergeCell ref="O390:S390"/>
    <mergeCell ref="T390:U390"/>
    <mergeCell ref="W390:AA390"/>
    <mergeCell ref="AB390:AC390"/>
    <mergeCell ref="AE390:AI390"/>
    <mergeCell ref="AJ390:AK390"/>
    <mergeCell ref="AM390:AU390"/>
    <mergeCell ref="AX390:BE390"/>
    <mergeCell ref="BF390:BG390"/>
    <mergeCell ref="BI390:CM390"/>
    <mergeCell ref="O380:S380"/>
    <mergeCell ref="T380:U380"/>
    <mergeCell ref="W380:AA380"/>
    <mergeCell ref="AB380:AC380"/>
    <mergeCell ref="F407:W407"/>
    <mergeCell ref="Y407:AA407"/>
    <mergeCell ref="AB407:AM407"/>
    <mergeCell ref="AN407:AR407"/>
    <mergeCell ref="AS407:AU407"/>
    <mergeCell ref="AV407:BG407"/>
    <mergeCell ref="BH407:BL407"/>
    <mergeCell ref="BM407:BO407"/>
    <mergeCell ref="BP407:CA407"/>
    <mergeCell ref="CB407:CF407"/>
    <mergeCell ref="CH407:DA407"/>
    <mergeCell ref="CY405:DB406"/>
    <mergeCell ref="E400:J400"/>
    <mergeCell ref="M400:P400"/>
    <mergeCell ref="Q400:R400"/>
    <mergeCell ref="T400:W400"/>
    <mergeCell ref="X400:Y400"/>
    <mergeCell ref="AA400:AD400"/>
    <mergeCell ref="AE400:AF400"/>
    <mergeCell ref="AG400:AN400"/>
    <mergeCell ref="AP400:AS400"/>
    <mergeCell ref="AT400:AU400"/>
    <mergeCell ref="AW400:AZ400"/>
    <mergeCell ref="E405:X406"/>
    <mergeCell ref="Y405:AA406"/>
    <mergeCell ref="BA400:BB400"/>
    <mergeCell ref="BD400:BG400"/>
    <mergeCell ref="BH400:BI400"/>
    <mergeCell ref="BK400:BN400"/>
    <mergeCell ref="BO400:BP400"/>
    <mergeCell ref="BR400:BV400"/>
    <mergeCell ref="BY400:CC400"/>
    <mergeCell ref="BZ413:CH413"/>
    <mergeCell ref="CI413:CK413"/>
    <mergeCell ref="E411:S412"/>
    <mergeCell ref="T411:U412"/>
    <mergeCell ref="V411:AE412"/>
    <mergeCell ref="AF411:AG412"/>
    <mergeCell ref="AH411:AI412"/>
    <mergeCell ref="AJ411:AS412"/>
    <mergeCell ref="AT411:AU412"/>
    <mergeCell ref="AV411:AW412"/>
    <mergeCell ref="AX411:BG412"/>
    <mergeCell ref="BH411:BI412"/>
    <mergeCell ref="V413:AD413"/>
    <mergeCell ref="AE413:AG413"/>
    <mergeCell ref="AH413:AI413"/>
    <mergeCell ref="AJ413:AS413"/>
    <mergeCell ref="AT413:AU413"/>
    <mergeCell ref="AV413:AW413"/>
    <mergeCell ref="BU413:BW413"/>
    <mergeCell ref="BX413:BY413"/>
    <mergeCell ref="F418:Q418"/>
    <mergeCell ref="T418:AE418"/>
    <mergeCell ref="AG418:AH418"/>
    <mergeCell ref="AI418:AP418"/>
    <mergeCell ref="AQ418:AT418"/>
    <mergeCell ref="AV418:BG418"/>
    <mergeCell ref="BJ418:DA418"/>
    <mergeCell ref="F419:Q419"/>
    <mergeCell ref="T419:AE419"/>
    <mergeCell ref="AG419:AH419"/>
    <mergeCell ref="AI419:AP419"/>
    <mergeCell ref="AQ419:AT419"/>
    <mergeCell ref="AV419:BG419"/>
    <mergeCell ref="BJ419:DA419"/>
    <mergeCell ref="F420:Q420"/>
    <mergeCell ref="T420:AE420"/>
    <mergeCell ref="AG420:AH420"/>
    <mergeCell ref="AI420:AP420"/>
    <mergeCell ref="AQ420:AT420"/>
    <mergeCell ref="AV420:BG420"/>
    <mergeCell ref="BJ420:DA420"/>
    <mergeCell ref="E3:F6"/>
    <mergeCell ref="I3:J4"/>
    <mergeCell ref="L3:U6"/>
    <mergeCell ref="V3:AG6"/>
    <mergeCell ref="AQ3:BH4"/>
    <mergeCell ref="CA3:CR4"/>
    <mergeCell ref="I5:J6"/>
    <mergeCell ref="AH5:AJ6"/>
    <mergeCell ref="AK5:AM6"/>
    <mergeCell ref="AN5:AP6"/>
    <mergeCell ref="AQ5:AS6"/>
    <mergeCell ref="AT5:AV6"/>
    <mergeCell ref="AW5:AY6"/>
    <mergeCell ref="AZ5:BB6"/>
    <mergeCell ref="BC5:BE6"/>
    <mergeCell ref="BF5:BH6"/>
    <mergeCell ref="BI5:BK6"/>
    <mergeCell ref="BL5:BN6"/>
    <mergeCell ref="BO5:BQ6"/>
    <mergeCell ref="BR5:BT6"/>
    <mergeCell ref="BU5:BW6"/>
    <mergeCell ref="BX5:BZ6"/>
    <mergeCell ref="CA5:CC6"/>
    <mergeCell ref="CD5:CF6"/>
    <mergeCell ref="CG5:CI6"/>
    <mergeCell ref="CJ5:CL6"/>
    <mergeCell ref="CM5:CO6"/>
    <mergeCell ref="CP5:CR6"/>
    <mergeCell ref="CV5:CX6"/>
    <mergeCell ref="CY5:DA6"/>
    <mergeCell ref="M7:T8"/>
    <mergeCell ref="W7:AF8"/>
    <mergeCell ref="M9:T10"/>
    <mergeCell ref="W9:AF10"/>
    <mergeCell ref="M11:T12"/>
    <mergeCell ref="W11:AF12"/>
    <mergeCell ref="M13:T14"/>
    <mergeCell ref="V13:V14"/>
    <mergeCell ref="W13:AF14"/>
    <mergeCell ref="AG13:AG14"/>
    <mergeCell ref="M15:T16"/>
    <mergeCell ref="V15:V16"/>
    <mergeCell ref="W15:AF16"/>
    <mergeCell ref="M17:T18"/>
    <mergeCell ref="V17:V18"/>
    <mergeCell ref="W17:AF18"/>
    <mergeCell ref="AG17:AG18"/>
    <mergeCell ref="M19:T20"/>
    <mergeCell ref="W19:AF20"/>
    <mergeCell ref="M21:T22"/>
    <mergeCell ref="W21:AF22"/>
    <mergeCell ref="M23:T24"/>
    <mergeCell ref="W23:AF24"/>
    <mergeCell ref="M25:T26"/>
    <mergeCell ref="V25:V26"/>
    <mergeCell ref="W25:AF26"/>
    <mergeCell ref="M27:T28"/>
    <mergeCell ref="V27:V28"/>
    <mergeCell ref="W27:AF28"/>
    <mergeCell ref="M29:T30"/>
    <mergeCell ref="V29:V30"/>
    <mergeCell ref="W29:AF30"/>
    <mergeCell ref="AG29:AG30"/>
    <mergeCell ref="CS5:CU6"/>
    <mergeCell ref="BE23:BE24"/>
    <mergeCell ref="BH23:BH24"/>
    <mergeCell ref="BK23:BK24"/>
    <mergeCell ref="CF23:CF24"/>
    <mergeCell ref="CO23:CO24"/>
    <mergeCell ref="CR23:CR24"/>
    <mergeCell ref="CU23:CU24"/>
    <mergeCell ref="AQ21:AQ22"/>
    <mergeCell ref="AU21:AU22"/>
    <mergeCell ref="AW21:AW22"/>
    <mergeCell ref="AZ21:AZ22"/>
    <mergeCell ref="BI21:BI22"/>
    <mergeCell ref="CA21:CA22"/>
    <mergeCell ref="CE21:CE22"/>
    <mergeCell ref="CG21:CG22"/>
    <mergeCell ref="D34:G39"/>
    <mergeCell ref="H34:Q39"/>
    <mergeCell ref="R34:Y39"/>
    <mergeCell ref="Z34:AA35"/>
    <mergeCell ref="AB34:AJ35"/>
    <mergeCell ref="AK34:AK35"/>
    <mergeCell ref="AL34:AN35"/>
    <mergeCell ref="AO34:AU35"/>
    <mergeCell ref="AV34:AX35"/>
    <mergeCell ref="AY34:BI35"/>
    <mergeCell ref="BJ34:BM35"/>
    <mergeCell ref="BN34:BO35"/>
    <mergeCell ref="BP34:BX35"/>
    <mergeCell ref="BY34:BY35"/>
    <mergeCell ref="BZ34:CB35"/>
    <mergeCell ref="CC34:CP35"/>
    <mergeCell ref="CQ34:DA39"/>
    <mergeCell ref="Z36:AD39"/>
    <mergeCell ref="AE36:AI39"/>
    <mergeCell ref="AJ36:AN39"/>
    <mergeCell ref="AO36:AS39"/>
    <mergeCell ref="AT36:AX39"/>
    <mergeCell ref="AY36:BC39"/>
    <mergeCell ref="BD36:BH39"/>
    <mergeCell ref="BI36:BM39"/>
    <mergeCell ref="BN36:BR39"/>
    <mergeCell ref="BS36:BW39"/>
    <mergeCell ref="BX36:CB39"/>
    <mergeCell ref="CC36:CI39"/>
    <mergeCell ref="CJ36:CP37"/>
    <mergeCell ref="CJ38:CP39"/>
    <mergeCell ref="Z42:AD43"/>
    <mergeCell ref="AE42:AI43"/>
    <mergeCell ref="AJ42:AN43"/>
    <mergeCell ref="AO42:AS43"/>
    <mergeCell ref="AT42:AX43"/>
    <mergeCell ref="AY42:BC43"/>
    <mergeCell ref="BD42:BH43"/>
    <mergeCell ref="BI42:BM43"/>
    <mergeCell ref="BN42:BR43"/>
    <mergeCell ref="BS42:BW43"/>
    <mergeCell ref="BX42:CB43"/>
    <mergeCell ref="CC42:CI43"/>
    <mergeCell ref="CJ42:CP43"/>
    <mergeCell ref="AY40:BC41"/>
    <mergeCell ref="BI40:BM41"/>
    <mergeCell ref="BN40:BR41"/>
    <mergeCell ref="BS40:BW41"/>
    <mergeCell ref="BX40:CB41"/>
    <mergeCell ref="AE44:AI45"/>
    <mergeCell ref="AJ44:AN45"/>
    <mergeCell ref="AO44:AS45"/>
    <mergeCell ref="AT44:AX45"/>
    <mergeCell ref="AY44:BC45"/>
    <mergeCell ref="BD44:BH45"/>
    <mergeCell ref="BI44:BM45"/>
    <mergeCell ref="BN44:BR45"/>
    <mergeCell ref="BS44:BW45"/>
    <mergeCell ref="BX44:CB45"/>
    <mergeCell ref="CC44:CI45"/>
    <mergeCell ref="CJ44:CP45"/>
    <mergeCell ref="R46:Y47"/>
    <mergeCell ref="Z46:AD47"/>
    <mergeCell ref="AE46:AI47"/>
    <mergeCell ref="AJ46:AN47"/>
    <mergeCell ref="AO46:AS47"/>
    <mergeCell ref="AT46:AX47"/>
    <mergeCell ref="AY46:BC47"/>
    <mergeCell ref="BD46:BH47"/>
    <mergeCell ref="BI46:BM47"/>
    <mergeCell ref="BN46:BR47"/>
    <mergeCell ref="BS46:BW47"/>
    <mergeCell ref="BX46:CB47"/>
    <mergeCell ref="CC46:CI47"/>
    <mergeCell ref="CJ46:CP47"/>
    <mergeCell ref="R48:Y49"/>
    <mergeCell ref="Z48:AD49"/>
    <mergeCell ref="AE48:AI49"/>
    <mergeCell ref="AJ48:AN49"/>
    <mergeCell ref="AO48:AS49"/>
    <mergeCell ref="AT48:AX49"/>
    <mergeCell ref="BN48:BR49"/>
    <mergeCell ref="BS48:BW49"/>
    <mergeCell ref="BX48:CB49"/>
    <mergeCell ref="CC48:CI49"/>
    <mergeCell ref="CJ48:CP49"/>
    <mergeCell ref="AY48:BC49"/>
    <mergeCell ref="BD48:BH49"/>
    <mergeCell ref="BI48:BM49"/>
    <mergeCell ref="BN50:BR51"/>
    <mergeCell ref="BS50:BW51"/>
    <mergeCell ref="BX50:CB51"/>
    <mergeCell ref="CC50:CI51"/>
    <mergeCell ref="R54:Y55"/>
    <mergeCell ref="Z54:AD55"/>
    <mergeCell ref="AE54:AI55"/>
    <mergeCell ref="AJ54:AN55"/>
    <mergeCell ref="AO54:AS55"/>
    <mergeCell ref="AT54:AX55"/>
    <mergeCell ref="BN54:BR55"/>
    <mergeCell ref="BS54:BW55"/>
    <mergeCell ref="BX54:CB55"/>
    <mergeCell ref="CC54:CI55"/>
    <mergeCell ref="CJ54:CP55"/>
    <mergeCell ref="I56:X57"/>
    <mergeCell ref="Z56:AD57"/>
    <mergeCell ref="AE56:AI57"/>
    <mergeCell ref="AJ56:AN57"/>
    <mergeCell ref="AT56:AX57"/>
    <mergeCell ref="AY56:BC57"/>
    <mergeCell ref="BD56:BH57"/>
    <mergeCell ref="BI56:BM57"/>
    <mergeCell ref="BN56:BR57"/>
    <mergeCell ref="BX56:CB57"/>
    <mergeCell ref="CC56:CI57"/>
    <mergeCell ref="CJ56:CP57"/>
    <mergeCell ref="F61:M63"/>
    <mergeCell ref="P61:Y63"/>
    <mergeCell ref="Z61:AA63"/>
    <mergeCell ref="AB61:AI63"/>
    <mergeCell ref="AJ61:AK63"/>
    <mergeCell ref="AL61:AM63"/>
    <mergeCell ref="AN61:AU63"/>
    <mergeCell ref="AV61:AW63"/>
    <mergeCell ref="AX61:BB62"/>
    <mergeCell ref="BC61:CA62"/>
    <mergeCell ref="CC61:CJ62"/>
    <mergeCell ref="CL61:DA63"/>
    <mergeCell ref="CQ56:DA56"/>
    <mergeCell ref="CQ57:DA57"/>
    <mergeCell ref="AV59:AW59"/>
    <mergeCell ref="AX59:BA59"/>
    <mergeCell ref="BB59:BC59"/>
    <mergeCell ref="AX63:BG63"/>
    <mergeCell ref="Q64:X65"/>
    <mergeCell ref="AB64:AI65"/>
    <mergeCell ref="AP64:AT65"/>
    <mergeCell ref="D66:O69"/>
    <mergeCell ref="Q66:X67"/>
    <mergeCell ref="AB66:AI67"/>
    <mergeCell ref="AP66:AT67"/>
    <mergeCell ref="Q68:X69"/>
    <mergeCell ref="AB68:AI69"/>
    <mergeCell ref="AP68:AT69"/>
    <mergeCell ref="Q70:X71"/>
    <mergeCell ref="AB70:AI71"/>
    <mergeCell ref="AP70:AT71"/>
    <mergeCell ref="D76:K77"/>
    <mergeCell ref="L76:S77"/>
    <mergeCell ref="T76:Z77"/>
    <mergeCell ref="AA76:AU77"/>
    <mergeCell ref="U78:Y79"/>
    <mergeCell ref="Z78:Z79"/>
    <mergeCell ref="AA78:AA79"/>
    <mergeCell ref="AB78:AF79"/>
    <mergeCell ref="AG78:AG79"/>
    <mergeCell ref="AH78:AH79"/>
    <mergeCell ref="AI78:AM79"/>
    <mergeCell ref="AN78:AN79"/>
    <mergeCell ref="AO78:AO79"/>
    <mergeCell ref="AP78:AT79"/>
    <mergeCell ref="AU78:AU79"/>
    <mergeCell ref="AV78:BB79"/>
    <mergeCell ref="BC78:BC79"/>
    <mergeCell ref="BD78:BH79"/>
    <mergeCell ref="BI78:BI79"/>
    <mergeCell ref="BJ78:BJ79"/>
    <mergeCell ref="BK78:BO79"/>
    <mergeCell ref="BP78:BP79"/>
    <mergeCell ref="BQ78:BQ79"/>
    <mergeCell ref="BR78:BV79"/>
    <mergeCell ref="BW78:BW79"/>
    <mergeCell ref="BX78:BX79"/>
    <mergeCell ref="BY78:CC79"/>
    <mergeCell ref="CD78:CD79"/>
    <mergeCell ref="CE78:CK79"/>
    <mergeCell ref="M107:R108"/>
    <mergeCell ref="S107:U109"/>
    <mergeCell ref="V107:AH109"/>
    <mergeCell ref="AI107:AK109"/>
    <mergeCell ref="AL107:AZ109"/>
    <mergeCell ref="BA107:BE108"/>
    <mergeCell ref="BF107:CC108"/>
    <mergeCell ref="CD107:CH108"/>
    <mergeCell ref="CQ107:CX110"/>
    <mergeCell ref="M109:R110"/>
    <mergeCell ref="BA109:BB110"/>
    <mergeCell ref="BC109:BQ110"/>
    <mergeCell ref="BR109:BS110"/>
    <mergeCell ref="BT109:BU110"/>
    <mergeCell ref="BV109:CF110"/>
    <mergeCell ref="CG109:CH110"/>
    <mergeCell ref="S110:S112"/>
    <mergeCell ref="T110:X112"/>
    <mergeCell ref="Y110:Y112"/>
    <mergeCell ref="Z110:Z112"/>
    <mergeCell ref="AA110:AE112"/>
    <mergeCell ref="AF110:AF112"/>
    <mergeCell ref="AG110:AK112"/>
    <mergeCell ref="AV110:AZ112"/>
    <mergeCell ref="CQ111:CT116"/>
    <mergeCell ref="CU111:CX116"/>
    <mergeCell ref="S113:Y116"/>
    <mergeCell ref="Z113:AF116"/>
    <mergeCell ref="BA113:BG116"/>
    <mergeCell ref="BH113:BN116"/>
    <mergeCell ref="BO113:BS114"/>
    <mergeCell ref="BS93:BY94"/>
    <mergeCell ref="BZ93:CH94"/>
    <mergeCell ref="AG113:AK113"/>
    <mergeCell ref="AV113:AZ113"/>
    <mergeCell ref="CI116:CL116"/>
    <mergeCell ref="CM116:CP116"/>
    <mergeCell ref="CI95:DA95"/>
    <mergeCell ref="AY95:BC95"/>
    <mergeCell ref="BF95:BJ95"/>
    <mergeCell ref="BM95:BQ95"/>
    <mergeCell ref="BT95:BX95"/>
    <mergeCell ref="CA95:CG95"/>
    <mergeCell ref="BI111:BM112"/>
    <mergeCell ref="BN111:BN112"/>
    <mergeCell ref="BO111:BS112"/>
    <mergeCell ref="BT111:BZ116"/>
    <mergeCell ref="CA111:CC116"/>
    <mergeCell ref="CD111:CH112"/>
    <mergeCell ref="CI107:CL107"/>
    <mergeCell ref="CM107:CP107"/>
    <mergeCell ref="BL93:BR94"/>
    <mergeCell ref="BE93:BK94"/>
    <mergeCell ref="E126:M131"/>
    <mergeCell ref="N126:X131"/>
    <mergeCell ref="Y126:AM127"/>
    <mergeCell ref="AN126:BI127"/>
    <mergeCell ref="BJ126:BJ131"/>
    <mergeCell ref="BK126:BM131"/>
    <mergeCell ref="BN126:BN131"/>
    <mergeCell ref="BO126:BO131"/>
    <mergeCell ref="BP126:BR131"/>
    <mergeCell ref="BS126:BS131"/>
    <mergeCell ref="BT126:DB131"/>
    <mergeCell ref="Y128:AM129"/>
    <mergeCell ref="AN128:AX131"/>
    <mergeCell ref="AY128:BI131"/>
    <mergeCell ref="Y130:AC131"/>
    <mergeCell ref="AD130:AH131"/>
    <mergeCell ref="AI130:AM131"/>
    <mergeCell ref="CO138:DB142"/>
    <mergeCell ref="AP139:AT140"/>
    <mergeCell ref="BJ139:BP140"/>
    <mergeCell ref="BX139:CD140"/>
    <mergeCell ref="CE139:CI140"/>
    <mergeCell ref="CJ141:CN142"/>
    <mergeCell ref="E163:P165"/>
    <mergeCell ref="R163:AB164"/>
    <mergeCell ref="AD163:AG164"/>
    <mergeCell ref="BJ163:BR164"/>
    <mergeCell ref="BS163:CA164"/>
    <mergeCell ref="CB163:CJ164"/>
    <mergeCell ref="CK163:CS164"/>
    <mergeCell ref="CT163:DB165"/>
    <mergeCell ref="E172:N175"/>
    <mergeCell ref="O172:O175"/>
    <mergeCell ref="P172:U175"/>
    <mergeCell ref="V172:V175"/>
    <mergeCell ref="W172:W175"/>
    <mergeCell ref="X172:AE175"/>
    <mergeCell ref="AF172:AF175"/>
    <mergeCell ref="BE172:BH173"/>
    <mergeCell ref="BI172:BX173"/>
    <mergeCell ref="BY172:CB173"/>
    <mergeCell ref="CC172:CC174"/>
    <mergeCell ref="CD172:CK174"/>
    <mergeCell ref="CL172:CL174"/>
    <mergeCell ref="CM172:DB175"/>
    <mergeCell ref="AG173:AJ174"/>
    <mergeCell ref="AK173:AZ174"/>
    <mergeCell ref="BA173:BD174"/>
    <mergeCell ref="BF174:BI175"/>
    <mergeCell ref="M219:V221"/>
    <mergeCell ref="X219:Z221"/>
    <mergeCell ref="AC219:AC221"/>
    <mergeCell ref="AD219:AM221"/>
    <mergeCell ref="AN219:AN221"/>
    <mergeCell ref="AO219:AU221"/>
    <mergeCell ref="AV219:AV222"/>
    <mergeCell ref="AW219:BF220"/>
    <mergeCell ref="BG219:BG222"/>
    <mergeCell ref="BH219:BH221"/>
    <mergeCell ref="BI219:BR221"/>
    <mergeCell ref="BS219:BS221"/>
    <mergeCell ref="BT219:BU221"/>
    <mergeCell ref="BV219:CF221"/>
    <mergeCell ref="CG219:CG221"/>
    <mergeCell ref="CH219:CK221"/>
    <mergeCell ref="CL219:CM221"/>
    <mergeCell ref="BH222:BS222"/>
    <mergeCell ref="CN219:CU221"/>
    <mergeCell ref="CV219:CW221"/>
    <mergeCell ref="AW221:BF222"/>
    <mergeCell ref="L222:V224"/>
    <mergeCell ref="X222:AA224"/>
    <mergeCell ref="AC222:AN224"/>
    <mergeCell ref="AO222:AU224"/>
    <mergeCell ref="BT222:BT226"/>
    <mergeCell ref="BU222:BX226"/>
    <mergeCell ref="BY222:BY226"/>
    <mergeCell ref="BZ222:CA224"/>
    <mergeCell ref="BZ225:CE226"/>
    <mergeCell ref="CF225:CK226"/>
    <mergeCell ref="CL225:CQ226"/>
    <mergeCell ref="CR225:CW226"/>
    <mergeCell ref="P234:V238"/>
    <mergeCell ref="Z234:AN235"/>
    <mergeCell ref="AP234:AS235"/>
    <mergeCell ref="AV234:AX236"/>
    <mergeCell ref="AY234:BJ236"/>
    <mergeCell ref="BK234:BM236"/>
    <mergeCell ref="BN234:BQ236"/>
    <mergeCell ref="BR234:CJ236"/>
    <mergeCell ref="CK234:CN236"/>
    <mergeCell ref="Y236:AO237"/>
    <mergeCell ref="AQ236:AT237"/>
    <mergeCell ref="AV237:AV240"/>
    <mergeCell ref="AW237:BC238"/>
    <mergeCell ref="BD237:BD240"/>
    <mergeCell ref="BE237:BE240"/>
    <mergeCell ref="BF237:BL238"/>
    <mergeCell ref="BM237:BM238"/>
    <mergeCell ref="BN237:BN240"/>
    <mergeCell ref="BO237:BU240"/>
    <mergeCell ref="BV237:BV240"/>
    <mergeCell ref="BW237:BW240"/>
    <mergeCell ref="BX237:CD238"/>
    <mergeCell ref="CE237:CE240"/>
    <mergeCell ref="CF237:CF240"/>
    <mergeCell ref="CG237:CM238"/>
    <mergeCell ref="CN237:CN240"/>
    <mergeCell ref="X238:AE240"/>
    <mergeCell ref="AF238:AM240"/>
    <mergeCell ref="AN238:AU240"/>
    <mergeCell ref="P239:V240"/>
    <mergeCell ref="AW239:BC240"/>
    <mergeCell ref="BF239:BJ240"/>
    <mergeCell ref="BK239:BM240"/>
    <mergeCell ref="BX239:CD240"/>
    <mergeCell ref="CG239:CM240"/>
    <mergeCell ref="P246:V250"/>
    <mergeCell ref="Z246:AN247"/>
    <mergeCell ref="AP246:AS247"/>
    <mergeCell ref="AV246:AX248"/>
    <mergeCell ref="AY246:BJ248"/>
    <mergeCell ref="BK246:BM248"/>
    <mergeCell ref="BN246:BQ248"/>
    <mergeCell ref="BR246:CJ248"/>
    <mergeCell ref="CK246:CN248"/>
    <mergeCell ref="Y248:AO249"/>
    <mergeCell ref="AQ248:AT249"/>
    <mergeCell ref="AV249:AV252"/>
    <mergeCell ref="AW249:BC250"/>
    <mergeCell ref="BD249:BD252"/>
    <mergeCell ref="BE249:BE252"/>
    <mergeCell ref="BF249:BL250"/>
    <mergeCell ref="BM249:BM250"/>
    <mergeCell ref="BN249:BN252"/>
    <mergeCell ref="BO249:BU252"/>
    <mergeCell ref="BV249:BV252"/>
    <mergeCell ref="BW249:BW252"/>
    <mergeCell ref="BX249:CD250"/>
    <mergeCell ref="CE249:CE252"/>
    <mergeCell ref="CF249:CF252"/>
    <mergeCell ref="CG249:CM250"/>
    <mergeCell ref="BK251:BM252"/>
    <mergeCell ref="BX251:CD252"/>
    <mergeCell ref="CG251:CM252"/>
    <mergeCell ref="AS259:AY262"/>
    <mergeCell ref="W260:AM261"/>
    <mergeCell ref="AN260:AQ261"/>
    <mergeCell ref="BO261:BO264"/>
    <mergeCell ref="BP261:BT264"/>
    <mergeCell ref="BU261:BU264"/>
    <mergeCell ref="BV261:CB262"/>
    <mergeCell ref="CC261:CI262"/>
    <mergeCell ref="W262:W264"/>
    <mergeCell ref="X262:AB264"/>
    <mergeCell ref="AC262:AC264"/>
    <mergeCell ref="AD262:AD264"/>
    <mergeCell ref="AE262:AI264"/>
    <mergeCell ref="AJ262:AJ264"/>
    <mergeCell ref="AS258:AY258"/>
    <mergeCell ref="AK262:AK264"/>
    <mergeCell ref="AL262:AP264"/>
    <mergeCell ref="AQ262:AQ264"/>
    <mergeCell ref="BO258:BQ260"/>
    <mergeCell ref="E286:T287"/>
    <mergeCell ref="U286:V287"/>
    <mergeCell ref="W286:AD287"/>
    <mergeCell ref="AE286:AE287"/>
    <mergeCell ref="AF286:AJ287"/>
    <mergeCell ref="AK286:AL287"/>
    <mergeCell ref="AM286:AU287"/>
    <mergeCell ref="AV286:AV287"/>
    <mergeCell ref="AW286:AY287"/>
    <mergeCell ref="BA286:BB287"/>
    <mergeCell ref="BC286:BN287"/>
    <mergeCell ref="BO286:BP287"/>
    <mergeCell ref="BQ286:BY287"/>
    <mergeCell ref="BZ286:CS287"/>
    <mergeCell ref="CT286:DB287"/>
    <mergeCell ref="D296:Q297"/>
    <mergeCell ref="R296:S297"/>
    <mergeCell ref="T296:AC297"/>
    <mergeCell ref="AD296:AE297"/>
    <mergeCell ref="AF296:AG297"/>
    <mergeCell ref="AH296:AQ297"/>
    <mergeCell ref="AR296:AS297"/>
    <mergeCell ref="AT296:AU297"/>
    <mergeCell ref="AV296:BE297"/>
    <mergeCell ref="BF296:BG297"/>
    <mergeCell ref="BH296:BI297"/>
    <mergeCell ref="BJ296:BS297"/>
    <mergeCell ref="BT296:BU297"/>
    <mergeCell ref="BV296:CB297"/>
    <mergeCell ref="CC296:CT297"/>
    <mergeCell ref="CU296:DA297"/>
    <mergeCell ref="AG288:AJ288"/>
    <mergeCell ref="D303:M308"/>
    <mergeCell ref="N303:N308"/>
    <mergeCell ref="O303:U308"/>
    <mergeCell ref="V303:V308"/>
    <mergeCell ref="W303:W308"/>
    <mergeCell ref="X303:AD308"/>
    <mergeCell ref="AE303:AE308"/>
    <mergeCell ref="AF303:AJ305"/>
    <mergeCell ref="AK303:AR305"/>
    <mergeCell ref="AS303:AW305"/>
    <mergeCell ref="AX303:BF305"/>
    <mergeCell ref="BG303:BG308"/>
    <mergeCell ref="BH303:BN304"/>
    <mergeCell ref="BO303:BO308"/>
    <mergeCell ref="BP303:BS304"/>
    <mergeCell ref="BT303:BV304"/>
    <mergeCell ref="BW303:CI304"/>
    <mergeCell ref="CJ303:CM304"/>
    <mergeCell ref="CN303:CO308"/>
    <mergeCell ref="CP303:CY308"/>
    <mergeCell ref="CZ303:DA308"/>
    <mergeCell ref="BH305:BN306"/>
    <mergeCell ref="BQ305:BV306"/>
    <mergeCell ref="BX305:CE306"/>
    <mergeCell ref="CF305:CM306"/>
    <mergeCell ref="AF306:AG308"/>
    <mergeCell ref="AH306:AI308"/>
    <mergeCell ref="AJ306:AJ308"/>
    <mergeCell ref="AK306:AL308"/>
    <mergeCell ref="AM306:AN308"/>
    <mergeCell ref="AO306:AP308"/>
    <mergeCell ref="AQ306:AU308"/>
    <mergeCell ref="AV306:AW308"/>
    <mergeCell ref="AX306:AZ308"/>
    <mergeCell ref="BA306:BB308"/>
    <mergeCell ref="BC306:BC308"/>
    <mergeCell ref="BD306:BF308"/>
    <mergeCell ref="BH307:BN308"/>
    <mergeCell ref="BP307:BW308"/>
    <mergeCell ref="BX307:CE308"/>
    <mergeCell ref="CF307:CM308"/>
    <mergeCell ref="N318:O323"/>
    <mergeCell ref="P318:P323"/>
    <mergeCell ref="Q318:W319"/>
    <mergeCell ref="X318:X323"/>
    <mergeCell ref="Y318:Y323"/>
    <mergeCell ref="Z318:AF319"/>
    <mergeCell ref="AG318:AG323"/>
    <mergeCell ref="AH318:AH323"/>
    <mergeCell ref="AI318:AO319"/>
    <mergeCell ref="AP318:AP323"/>
    <mergeCell ref="AQ318:AQ323"/>
    <mergeCell ref="AR318:AX319"/>
    <mergeCell ref="AY318:AY323"/>
    <mergeCell ref="AZ318:AZ323"/>
    <mergeCell ref="BA318:BG319"/>
    <mergeCell ref="BH318:BH323"/>
    <mergeCell ref="BQ318:BQ323"/>
    <mergeCell ref="BR318:BR323"/>
    <mergeCell ref="BS318:BY319"/>
    <mergeCell ref="BZ318:BZ323"/>
    <mergeCell ref="CA318:CA323"/>
    <mergeCell ref="CB318:CH319"/>
    <mergeCell ref="CI318:CI323"/>
    <mergeCell ref="CJ318:CR319"/>
    <mergeCell ref="CS318:CS323"/>
    <mergeCell ref="CT318:CZ321"/>
    <mergeCell ref="DA318:DA323"/>
    <mergeCell ref="Q320:W321"/>
    <mergeCell ref="Z320:AF321"/>
    <mergeCell ref="AI320:AO321"/>
    <mergeCell ref="AR320:AX321"/>
    <mergeCell ref="BA320:BG321"/>
    <mergeCell ref="BJ320:BP321"/>
    <mergeCell ref="BS320:BY321"/>
    <mergeCell ref="CB320:CH321"/>
    <mergeCell ref="CJ320:CR321"/>
    <mergeCell ref="Q322:W323"/>
    <mergeCell ref="Z322:AF323"/>
    <mergeCell ref="AI322:AO323"/>
    <mergeCell ref="AR322:AX323"/>
    <mergeCell ref="BA322:BG323"/>
    <mergeCell ref="BJ322:BP323"/>
    <mergeCell ref="BS322:BY323"/>
    <mergeCell ref="CB322:CH323"/>
    <mergeCell ref="CJ322:CJ323"/>
    <mergeCell ref="CK322:CQ323"/>
    <mergeCell ref="CR322:CR323"/>
    <mergeCell ref="CT322:CZ323"/>
    <mergeCell ref="O331:P334"/>
    <mergeCell ref="Q331:W332"/>
    <mergeCell ref="X331:Y334"/>
    <mergeCell ref="Z331:AA334"/>
    <mergeCell ref="AB331:AH332"/>
    <mergeCell ref="AI331:AJ334"/>
    <mergeCell ref="AV331:AV334"/>
    <mergeCell ref="AW331:BC332"/>
    <mergeCell ref="BD331:BD334"/>
    <mergeCell ref="BE331:BM332"/>
    <mergeCell ref="BN331:BN334"/>
    <mergeCell ref="BO331:BU332"/>
    <mergeCell ref="BV331:BV334"/>
    <mergeCell ref="BX331:CD332"/>
    <mergeCell ref="Q333:W334"/>
    <mergeCell ref="AB333:AH334"/>
    <mergeCell ref="AL333:AL334"/>
    <mergeCell ref="AK329:AK334"/>
    <mergeCell ref="AL329:AT332"/>
    <mergeCell ref="AU329:AU334"/>
    <mergeCell ref="AV329:AZ330"/>
    <mergeCell ref="BA329:BQ330"/>
    <mergeCell ref="BR329:BV330"/>
    <mergeCell ref="BW329:BW334"/>
    <mergeCell ref="BX329:CD330"/>
    <mergeCell ref="AM333:AS334"/>
    <mergeCell ref="AT333:AT334"/>
    <mergeCell ref="AW333:BC334"/>
    <mergeCell ref="BE333:BE334"/>
    <mergeCell ref="BF333:BL334"/>
    <mergeCell ref="BM333:BM334"/>
    <mergeCell ref="BO333:BU334"/>
    <mergeCell ref="BX333:CD334"/>
    <mergeCell ref="CF333:CF334"/>
    <mergeCell ref="CG333:CM334"/>
    <mergeCell ref="CN333:CN334"/>
    <mergeCell ref="AB349:AC350"/>
    <mergeCell ref="AD349:AE350"/>
    <mergeCell ref="AP349:AQ350"/>
    <mergeCell ref="AR349:AR350"/>
    <mergeCell ref="CH349:CJ350"/>
    <mergeCell ref="CK349:CV350"/>
    <mergeCell ref="CH336:CL336"/>
    <mergeCell ref="CM336:CN336"/>
    <mergeCell ref="CP336:DA336"/>
    <mergeCell ref="AF349:AO349"/>
    <mergeCell ref="CZ329:DA334"/>
    <mergeCell ref="R329:AG330"/>
    <mergeCell ref="AH329:AJ330"/>
    <mergeCell ref="CE329:CE334"/>
    <mergeCell ref="CF329:CN332"/>
    <mergeCell ref="CO329:CP334"/>
    <mergeCell ref="CQ329:CY334"/>
    <mergeCell ref="BV349:CE349"/>
    <mergeCell ref="R349:AA349"/>
    <mergeCell ref="CD357:CF358"/>
    <mergeCell ref="CG357:CJ358"/>
    <mergeCell ref="CK357:CX358"/>
    <mergeCell ref="CY357:DB358"/>
    <mergeCell ref="E364:G365"/>
    <mergeCell ref="R364:T365"/>
    <mergeCell ref="U364:V365"/>
    <mergeCell ref="W364:BO365"/>
    <mergeCell ref="CR364:DB365"/>
    <mergeCell ref="E373:M378"/>
    <mergeCell ref="N373:R374"/>
    <mergeCell ref="S373:AD374"/>
    <mergeCell ref="AE373:AF374"/>
    <mergeCell ref="AG373:AK374"/>
    <mergeCell ref="AL373:AL378"/>
    <mergeCell ref="AM373:AU378"/>
    <mergeCell ref="AV373:AV378"/>
    <mergeCell ref="AW373:AW378"/>
    <mergeCell ref="AX373:BF375"/>
    <mergeCell ref="BG373:BG378"/>
    <mergeCell ref="BH373:BH378"/>
    <mergeCell ref="BI373:BQ375"/>
    <mergeCell ref="CN373:CN378"/>
    <mergeCell ref="CR366:DB366"/>
    <mergeCell ref="H364:Q364"/>
    <mergeCell ref="BR364:BS364"/>
    <mergeCell ref="BT364:CB364"/>
    <mergeCell ref="CC364:CD364"/>
    <mergeCell ref="CE364:CF364"/>
    <mergeCell ref="CG364:CO364"/>
    <mergeCell ref="CP364:CQ364"/>
    <mergeCell ref="H365:Q365"/>
    <mergeCell ref="AP405:AR406"/>
    <mergeCell ref="AS405:AU406"/>
    <mergeCell ref="BJ405:BL406"/>
    <mergeCell ref="DF376:DH378"/>
    <mergeCell ref="N377:U378"/>
    <mergeCell ref="V377:AC378"/>
    <mergeCell ref="AD377:AK378"/>
    <mergeCell ref="E384:M389"/>
    <mergeCell ref="N384:R385"/>
    <mergeCell ref="S384:AD385"/>
    <mergeCell ref="AE384:AF385"/>
    <mergeCell ref="AG384:AK385"/>
    <mergeCell ref="AL384:AL389"/>
    <mergeCell ref="AM384:AU389"/>
    <mergeCell ref="AV384:AV389"/>
    <mergeCell ref="AW384:AW389"/>
    <mergeCell ref="AX384:BF389"/>
    <mergeCell ref="BG384:BG389"/>
    <mergeCell ref="BH384:BH389"/>
    <mergeCell ref="BI384:CM389"/>
    <mergeCell ref="CN384:CN389"/>
    <mergeCell ref="N386:P387"/>
    <mergeCell ref="Q386:AH387"/>
    <mergeCell ref="AI386:AK387"/>
    <mergeCell ref="N388:U389"/>
    <mergeCell ref="V388:AC389"/>
    <mergeCell ref="AD388:AK389"/>
    <mergeCell ref="CB380:CC380"/>
    <mergeCell ref="CE380:CM380"/>
    <mergeCell ref="CP380:DB380"/>
    <mergeCell ref="F380:L380"/>
    <mergeCell ref="AP396:AT397"/>
    <mergeCell ref="AU396:AU399"/>
    <mergeCell ref="AV396:AV399"/>
    <mergeCell ref="AW396:BA397"/>
    <mergeCell ref="BB396:BB399"/>
    <mergeCell ref="BC396:BC399"/>
    <mergeCell ref="BD396:BH397"/>
    <mergeCell ref="BI396:BI399"/>
    <mergeCell ref="BJ396:BJ399"/>
    <mergeCell ref="BK396:BO397"/>
    <mergeCell ref="BP396:BP399"/>
    <mergeCell ref="BX397:CD399"/>
    <mergeCell ref="CE397:CK399"/>
    <mergeCell ref="L398:R399"/>
    <mergeCell ref="S398:Y399"/>
    <mergeCell ref="Z398:AF399"/>
    <mergeCell ref="AP398:AT399"/>
    <mergeCell ref="AW398:BA399"/>
    <mergeCell ref="BD398:BH399"/>
    <mergeCell ref="BK398:BO399"/>
    <mergeCell ref="BM405:BO406"/>
    <mergeCell ref="CD405:CF406"/>
    <mergeCell ref="CG405:CJ406"/>
    <mergeCell ref="CK405:CX406"/>
    <mergeCell ref="D394:K399"/>
    <mergeCell ref="L394:O395"/>
    <mergeCell ref="P394:Z395"/>
    <mergeCell ref="AA394:AF395"/>
    <mergeCell ref="AG394:AN399"/>
    <mergeCell ref="AO394:BB395"/>
    <mergeCell ref="BC394:BD395"/>
    <mergeCell ref="BE394:BL395"/>
    <mergeCell ref="BM394:BP395"/>
    <mergeCell ref="BQ394:BQ399"/>
    <mergeCell ref="BR394:BV399"/>
    <mergeCell ref="BW394:BW399"/>
    <mergeCell ref="BX394:CK396"/>
    <mergeCell ref="CL394:CN399"/>
    <mergeCell ref="CO394:CX399"/>
    <mergeCell ref="CM400:DA400"/>
    <mergeCell ref="AB405:AO405"/>
    <mergeCell ref="AV405:BI405"/>
    <mergeCell ref="BP405:CC405"/>
    <mergeCell ref="AB406:AO406"/>
    <mergeCell ref="AV406:BI406"/>
    <mergeCell ref="BP406:CC406"/>
    <mergeCell ref="CF400:CJ400"/>
    <mergeCell ref="CY394:DA399"/>
    <mergeCell ref="L396:N397"/>
    <mergeCell ref="O396:AC397"/>
    <mergeCell ref="AD396:AF397"/>
    <mergeCell ref="AO396:AO399"/>
    <mergeCell ref="AV23:AV24"/>
    <mergeCell ref="CL411:CN412"/>
    <mergeCell ref="CO411:CY412"/>
    <mergeCell ref="CZ411:DB412"/>
    <mergeCell ref="E416:R417"/>
    <mergeCell ref="S416:T417"/>
    <mergeCell ref="U416:AD417"/>
    <mergeCell ref="AE416:AF417"/>
    <mergeCell ref="AG416:AH417"/>
    <mergeCell ref="AI416:AP417"/>
    <mergeCell ref="AQ416:AT417"/>
    <mergeCell ref="AU416:AV417"/>
    <mergeCell ref="AW416:BF417"/>
    <mergeCell ref="BG416:BH417"/>
    <mergeCell ref="BI416:BR417"/>
    <mergeCell ref="BS416:CR417"/>
    <mergeCell ref="CS416:DB417"/>
    <mergeCell ref="CM413:DA413"/>
    <mergeCell ref="BJ411:BN411"/>
    <mergeCell ref="BO411:CF411"/>
    <mergeCell ref="CG411:CK411"/>
    <mergeCell ref="BK412:BR412"/>
    <mergeCell ref="BS412:BW412"/>
    <mergeCell ref="BY412:CF412"/>
    <mergeCell ref="CG412:CK412"/>
    <mergeCell ref="F413:R413"/>
    <mergeCell ref="T413:U413"/>
    <mergeCell ref="AX413:BF413"/>
    <mergeCell ref="BG413:BI413"/>
    <mergeCell ref="BJ413:BK413"/>
    <mergeCell ref="BL413:BT413"/>
    <mergeCell ref="BA258:BG262"/>
    <mergeCell ref="D7:G30"/>
    <mergeCell ref="I9:J16"/>
    <mergeCell ref="I21:J28"/>
    <mergeCell ref="D40:G57"/>
    <mergeCell ref="D80:G86"/>
    <mergeCell ref="E107:I118"/>
    <mergeCell ref="J107:L118"/>
    <mergeCell ref="CY107:DB118"/>
    <mergeCell ref="CI108:CI115"/>
    <mergeCell ref="CJ108:CK115"/>
    <mergeCell ref="CL108:CL115"/>
    <mergeCell ref="CM108:CM115"/>
    <mergeCell ref="CN108:CO115"/>
    <mergeCell ref="CP108:CP115"/>
    <mergeCell ref="AL110:AR116"/>
    <mergeCell ref="AS110:AU116"/>
    <mergeCell ref="M111:R118"/>
    <mergeCell ref="CD117:CH118"/>
    <mergeCell ref="CI117:CL118"/>
    <mergeCell ref="CM117:CP118"/>
    <mergeCell ref="CQ117:CT118"/>
    <mergeCell ref="CU117:CX118"/>
    <mergeCell ref="BB111:BF112"/>
    <mergeCell ref="BG111:BG112"/>
    <mergeCell ref="BH111:BH112"/>
    <mergeCell ref="CD113:CH114"/>
    <mergeCell ref="AG114:AK116"/>
    <mergeCell ref="AV114:AZ116"/>
    <mergeCell ref="BO115:BS116"/>
    <mergeCell ref="CD115:CH116"/>
    <mergeCell ref="CJ21:CJ22"/>
    <mergeCell ref="CS21:CS22"/>
    <mergeCell ref="D219:J226"/>
    <mergeCell ref="CX219:DD226"/>
    <mergeCell ref="E234:N240"/>
    <mergeCell ref="O234:O240"/>
    <mergeCell ref="W234:W240"/>
    <mergeCell ref="CO234:DB240"/>
    <mergeCell ref="E246:N252"/>
    <mergeCell ref="O246:O252"/>
    <mergeCell ref="W246:W252"/>
    <mergeCell ref="CO246:DB252"/>
    <mergeCell ref="E258:M264"/>
    <mergeCell ref="N258:N264"/>
    <mergeCell ref="V258:V264"/>
    <mergeCell ref="AR258:AR264"/>
    <mergeCell ref="AZ258:AZ264"/>
    <mergeCell ref="BH258:BN264"/>
    <mergeCell ref="CJ258:CL264"/>
    <mergeCell ref="CM258:CY264"/>
    <mergeCell ref="CZ258:DB264"/>
    <mergeCell ref="CN249:CN252"/>
    <mergeCell ref="X250:AE252"/>
    <mergeCell ref="AF250:AM252"/>
    <mergeCell ref="AN250:AU252"/>
    <mergeCell ref="P251:V252"/>
    <mergeCell ref="AW251:BC252"/>
    <mergeCell ref="BF251:BJ252"/>
    <mergeCell ref="O258:U262"/>
    <mergeCell ref="W258:X259"/>
    <mergeCell ref="Y258:AL259"/>
    <mergeCell ref="AM258:AQ259"/>
    <mergeCell ref="BR258:CF260"/>
    <mergeCell ref="CG258:CI260"/>
  </mergeCells>
  <phoneticPr fontId="7"/>
  <pageMargins left="0.98425196850393704" right="0.19685039370078741" top="0.59055118110236227" bottom="0.39370078740157483" header="0.31496062992125984" footer="0.23622047244094491"/>
  <pageSetup paperSize="9" scale="86" firstPageNumber="15" orientation="landscape" blackAndWhite="1" cellComments="asDisplayed" useFirstPageNumber="1" r:id="rId1"/>
  <headerFooter alignWithMargins="0">
    <oddFooter>&amp;R&amp;P</oddFooter>
  </headerFooter>
  <rowBreaks count="11" manualBreakCount="11">
    <brk id="58" max="107" man="1"/>
    <brk id="89" max="107" man="1"/>
    <brk id="123" max="107" man="1"/>
    <brk id="159" max="107" man="1"/>
    <brk id="190" max="107" man="1"/>
    <brk id="210" max="107" man="1"/>
    <brk id="255" max="107" man="1"/>
    <brk id="292" max="107" man="1"/>
    <brk id="336" max="107" man="1"/>
    <brk id="369" max="107" man="1"/>
    <brk id="413" max="107"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DI323"/>
  <sheetViews>
    <sheetView view="pageBreakPreview" zoomScaleNormal="100" zoomScaleSheetLayoutView="100" workbookViewId="0">
      <selection activeCell="B1" sqref="B1"/>
    </sheetView>
  </sheetViews>
  <sheetFormatPr defaultColWidth="9" defaultRowHeight="20.100000000000001" customHeight="1"/>
  <cols>
    <col min="1" max="108" width="1.375" style="1" customWidth="1"/>
    <col min="109" max="109" width="8.125" style="1" customWidth="1"/>
    <col min="110" max="111" width="10.625" style="1" customWidth="1"/>
    <col min="112" max="112" width="9" style="1" customWidth="1"/>
    <col min="113" max="16384" width="9" style="1"/>
  </cols>
  <sheetData>
    <row r="1" spans="1:106" s="120" customFormat="1" ht="21" customHeight="1">
      <c r="A1" s="120" t="s">
        <v>933</v>
      </c>
      <c r="F1" s="120" t="s">
        <v>462</v>
      </c>
      <c r="O1" s="317"/>
      <c r="P1" s="317"/>
      <c r="Q1" s="317"/>
      <c r="R1" s="317"/>
      <c r="S1" s="317"/>
      <c r="T1" s="317"/>
      <c r="U1" s="317"/>
      <c r="V1" s="317"/>
      <c r="W1" s="317"/>
      <c r="X1" s="317"/>
      <c r="Y1" s="317"/>
      <c r="Z1" s="317"/>
      <c r="AA1" s="317"/>
      <c r="AB1" s="317"/>
      <c r="AC1" s="317"/>
      <c r="AD1" s="317"/>
      <c r="AE1" s="317"/>
    </row>
    <row r="2" spans="1:106" s="120" customFormat="1" ht="21" customHeight="1">
      <c r="O2" s="317"/>
      <c r="P2" s="317"/>
      <c r="Q2" s="317"/>
      <c r="R2" s="317"/>
      <c r="S2" s="317"/>
      <c r="T2" s="317"/>
      <c r="U2" s="317"/>
      <c r="V2" s="317"/>
      <c r="W2" s="317"/>
      <c r="X2" s="317"/>
      <c r="Y2" s="317"/>
      <c r="Z2" s="317"/>
      <c r="AA2" s="317"/>
      <c r="AB2" s="317"/>
      <c r="AC2" s="317"/>
      <c r="AD2" s="317"/>
      <c r="AE2" s="317"/>
    </row>
    <row r="3" spans="1:106" s="9" customFormat="1" ht="21" customHeight="1">
      <c r="B3" s="9" t="s">
        <v>677</v>
      </c>
      <c r="D3" s="270"/>
      <c r="E3" s="270"/>
      <c r="F3" s="270"/>
      <c r="G3" s="270" t="s">
        <v>1153</v>
      </c>
      <c r="H3" s="270"/>
      <c r="I3" s="270"/>
      <c r="J3" s="270"/>
      <c r="K3" s="270"/>
      <c r="L3" s="270"/>
      <c r="M3" s="270"/>
      <c r="N3" s="270"/>
      <c r="O3" s="245"/>
      <c r="P3" s="245"/>
      <c r="Q3" s="245"/>
      <c r="R3" s="245"/>
      <c r="S3" s="245"/>
      <c r="T3" s="245"/>
      <c r="U3" s="245"/>
      <c r="V3" s="245"/>
      <c r="W3" s="245"/>
      <c r="X3" s="245"/>
      <c r="Y3" s="245"/>
      <c r="Z3" s="245"/>
      <c r="AA3" s="245"/>
      <c r="AB3" s="245"/>
      <c r="AC3" s="245"/>
      <c r="AD3" s="245"/>
      <c r="AE3" s="245"/>
      <c r="AF3" s="270"/>
      <c r="AG3" s="270"/>
      <c r="AH3" s="270"/>
      <c r="AI3" s="270"/>
      <c r="AJ3" s="270"/>
      <c r="AK3" s="270"/>
      <c r="AL3" s="270"/>
      <c r="AM3" s="270"/>
      <c r="AN3" s="270"/>
      <c r="AO3" s="270"/>
      <c r="AP3" s="270"/>
      <c r="AQ3" s="270"/>
      <c r="AR3" s="270"/>
      <c r="AS3" s="270"/>
      <c r="AT3" s="270"/>
      <c r="AU3" s="270"/>
      <c r="AV3" s="270"/>
      <c r="AW3" s="270"/>
      <c r="AX3" s="270"/>
      <c r="AY3" s="270"/>
      <c r="AZ3" s="270"/>
      <c r="BA3" s="270"/>
      <c r="BB3" s="270"/>
      <c r="BC3" s="270"/>
      <c r="BD3" s="270"/>
      <c r="BE3" s="270"/>
      <c r="BF3" s="270"/>
      <c r="BG3" s="270"/>
      <c r="BH3" s="270"/>
      <c r="BI3" s="270"/>
      <c r="BJ3" s="270"/>
      <c r="BK3" s="270"/>
      <c r="BL3" s="270"/>
      <c r="BM3" s="270"/>
      <c r="BN3" s="270"/>
      <c r="BO3" s="270"/>
      <c r="BP3" s="270"/>
      <c r="BQ3" s="270"/>
      <c r="BR3" s="270"/>
      <c r="BS3" s="270"/>
      <c r="BT3" s="270"/>
      <c r="BU3" s="270"/>
      <c r="BV3" s="270"/>
      <c r="BW3" s="270"/>
      <c r="BX3" s="270"/>
      <c r="BY3" s="270"/>
      <c r="BZ3" s="270"/>
      <c r="CA3" s="270"/>
      <c r="CB3" s="270"/>
      <c r="CC3" s="270"/>
      <c r="CD3" s="270"/>
      <c r="CE3" s="270"/>
      <c r="CF3" s="270"/>
      <c r="CG3" s="270"/>
      <c r="CH3" s="270"/>
      <c r="CI3" s="270"/>
      <c r="CJ3" s="270"/>
      <c r="CK3" s="270"/>
      <c r="CL3" s="270"/>
      <c r="CM3" s="270"/>
      <c r="CN3" s="270"/>
      <c r="CO3" s="270"/>
      <c r="CP3" s="270"/>
      <c r="CQ3" s="270"/>
      <c r="CR3" s="270"/>
      <c r="CS3" s="270"/>
      <c r="CT3" s="270"/>
      <c r="CU3" s="270"/>
      <c r="CV3" s="270"/>
      <c r="CW3" s="270"/>
      <c r="CX3" s="270"/>
      <c r="CY3" s="270"/>
      <c r="CZ3" s="270"/>
      <c r="DA3" s="270"/>
      <c r="DB3" s="270"/>
    </row>
    <row r="4" spans="1:106" s="9" customFormat="1" ht="21" customHeight="1">
      <c r="D4" s="271" t="s">
        <v>104</v>
      </c>
      <c r="E4" s="318"/>
      <c r="F4" s="270"/>
      <c r="G4" s="271" t="s">
        <v>432</v>
      </c>
      <c r="H4" s="270"/>
      <c r="I4" s="270"/>
      <c r="J4" s="270"/>
      <c r="K4" s="270"/>
      <c r="L4" s="270"/>
      <c r="M4" s="270"/>
      <c r="N4" s="270"/>
      <c r="O4" s="245"/>
      <c r="P4" s="245"/>
      <c r="Q4" s="245"/>
      <c r="R4" s="245"/>
      <c r="S4" s="245"/>
      <c r="T4" s="245"/>
      <c r="U4" s="245"/>
      <c r="V4" s="245"/>
      <c r="W4" s="245"/>
      <c r="X4" s="245"/>
      <c r="Y4" s="245"/>
      <c r="Z4" s="245"/>
      <c r="AA4" s="245"/>
      <c r="AB4" s="245"/>
      <c r="AC4" s="245"/>
      <c r="AD4" s="245"/>
      <c r="AE4" s="245"/>
      <c r="AF4" s="270"/>
      <c r="AG4" s="270"/>
      <c r="AH4" s="270"/>
      <c r="AI4" s="270"/>
      <c r="AJ4" s="270"/>
      <c r="AK4" s="270"/>
      <c r="AL4" s="270"/>
      <c r="AM4" s="270"/>
      <c r="AN4" s="270"/>
      <c r="AO4" s="270"/>
      <c r="AP4" s="270"/>
      <c r="AQ4" s="270"/>
      <c r="AR4" s="270"/>
      <c r="AS4" s="270"/>
      <c r="AT4" s="270"/>
      <c r="AU4" s="270"/>
      <c r="AV4" s="270"/>
      <c r="AW4" s="270"/>
      <c r="AX4" s="270"/>
      <c r="AY4" s="270"/>
      <c r="AZ4" s="270"/>
      <c r="BA4" s="270"/>
      <c r="BB4" s="270"/>
      <c r="BC4" s="270"/>
      <c r="BD4" s="270"/>
      <c r="BE4" s="270"/>
      <c r="BF4" s="270"/>
      <c r="BG4" s="270"/>
      <c r="BH4" s="270"/>
      <c r="BI4" s="270"/>
      <c r="BJ4" s="270"/>
      <c r="BK4" s="270"/>
      <c r="BL4" s="270"/>
      <c r="BM4" s="270"/>
      <c r="BN4" s="270"/>
      <c r="BO4" s="270"/>
      <c r="BP4" s="270"/>
      <c r="BQ4" s="270"/>
      <c r="BR4" s="270"/>
      <c r="BS4" s="270"/>
      <c r="BT4" s="270"/>
      <c r="BU4" s="270"/>
      <c r="BV4" s="270"/>
      <c r="BW4" s="270"/>
      <c r="BX4" s="270"/>
      <c r="BY4" s="270"/>
      <c r="BZ4" s="270"/>
      <c r="CA4" s="270"/>
      <c r="CB4" s="270"/>
      <c r="CC4" s="270"/>
      <c r="CD4" s="270"/>
      <c r="CE4" s="270"/>
      <c r="CF4" s="270"/>
      <c r="CG4" s="270"/>
      <c r="CH4" s="270"/>
      <c r="CI4" s="270"/>
      <c r="CJ4" s="270"/>
      <c r="CK4" s="270"/>
      <c r="CL4" s="270"/>
      <c r="CM4" s="270"/>
      <c r="CN4" s="270"/>
      <c r="CO4" s="270"/>
      <c r="CP4" s="270"/>
      <c r="CQ4" s="270"/>
      <c r="CR4" s="270"/>
      <c r="CS4" s="270"/>
      <c r="CT4" s="270"/>
      <c r="CU4" s="270"/>
      <c r="CV4" s="270"/>
      <c r="CW4" s="270"/>
      <c r="CX4" s="270"/>
      <c r="CY4" s="270"/>
      <c r="CZ4" s="270"/>
      <c r="DA4" s="270"/>
      <c r="DB4" s="270"/>
    </row>
    <row r="5" spans="1:106" s="9" customFormat="1" ht="21" customHeight="1">
      <c r="D5" s="318" t="s">
        <v>751</v>
      </c>
      <c r="E5" s="270"/>
      <c r="F5" s="270"/>
      <c r="G5" s="270"/>
      <c r="H5" s="270"/>
      <c r="I5" s="270"/>
      <c r="J5" s="270"/>
      <c r="K5" s="270"/>
      <c r="L5" s="270"/>
      <c r="M5" s="270"/>
      <c r="N5" s="270"/>
      <c r="O5" s="245"/>
      <c r="P5" s="245"/>
      <c r="Q5" s="245"/>
      <c r="R5" s="245"/>
      <c r="S5" s="245"/>
      <c r="T5" s="245"/>
      <c r="U5" s="245"/>
      <c r="V5" s="245"/>
      <c r="W5" s="245"/>
      <c r="X5" s="245"/>
      <c r="Y5" s="245"/>
      <c r="Z5" s="245"/>
      <c r="AA5" s="245"/>
      <c r="AB5" s="245"/>
      <c r="AC5" s="245"/>
      <c r="AD5" s="245"/>
      <c r="AE5" s="245"/>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0"/>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c r="CX5" s="270"/>
      <c r="CY5" s="270"/>
      <c r="CZ5" s="270"/>
      <c r="DA5" s="256" t="s">
        <v>790</v>
      </c>
      <c r="DB5" s="270"/>
    </row>
    <row r="6" spans="1:106" s="118" customFormat="1" ht="13.15" customHeight="1">
      <c r="D6" s="827"/>
      <c r="E6" s="3328" t="s">
        <v>1210</v>
      </c>
      <c r="F6" s="3328"/>
      <c r="G6" s="3328"/>
      <c r="H6" s="3328"/>
      <c r="I6" s="3328"/>
      <c r="J6" s="3328"/>
      <c r="K6" s="3328"/>
      <c r="L6" s="828"/>
      <c r="M6" s="262"/>
      <c r="N6" s="3562"/>
      <c r="O6" s="3562"/>
      <c r="P6" s="3562"/>
      <c r="Q6" s="3562"/>
      <c r="R6" s="3562"/>
      <c r="S6" s="3562"/>
      <c r="T6" s="3562"/>
      <c r="U6" s="3562"/>
      <c r="V6" s="3562"/>
      <c r="W6" s="3562"/>
      <c r="X6" s="3562"/>
      <c r="Y6" s="3562"/>
      <c r="Z6" s="3562"/>
      <c r="AA6" s="3562"/>
      <c r="AB6" s="319"/>
      <c r="AC6" s="3563"/>
      <c r="AD6" s="3563"/>
      <c r="AE6" s="3563"/>
      <c r="AF6" s="3563"/>
      <c r="AG6" s="3563"/>
      <c r="AH6" s="3563"/>
      <c r="AI6" s="3563"/>
      <c r="AJ6" s="3563"/>
      <c r="AK6" s="3563"/>
      <c r="AL6" s="3563"/>
      <c r="AM6" s="380"/>
      <c r="AN6" s="912"/>
      <c r="AO6" s="3564" t="s">
        <v>165</v>
      </c>
      <c r="AP6" s="3564"/>
      <c r="AQ6" s="3564"/>
      <c r="AR6" s="3564"/>
      <c r="AS6" s="3564"/>
      <c r="AT6" s="3564"/>
      <c r="AU6" s="3564"/>
      <c r="AV6" s="320"/>
      <c r="AW6" s="380"/>
      <c r="AX6" s="3070"/>
      <c r="AY6" s="3070"/>
      <c r="AZ6" s="3070"/>
      <c r="BA6" s="3070"/>
      <c r="BB6" s="3070"/>
      <c r="BC6" s="3070"/>
      <c r="BD6" s="3070"/>
      <c r="BE6" s="3070"/>
      <c r="BF6" s="3070"/>
      <c r="BG6" s="3070"/>
      <c r="BH6" s="3070"/>
      <c r="BI6" s="380"/>
      <c r="BJ6" s="3565"/>
      <c r="BK6" s="3565"/>
      <c r="BL6" s="3565"/>
      <c r="BM6" s="3565"/>
      <c r="BN6" s="2547"/>
      <c r="BO6" s="2547"/>
      <c r="BP6" s="3565"/>
      <c r="BQ6" s="3565"/>
      <c r="BR6" s="3565"/>
      <c r="BS6" s="3565"/>
      <c r="BT6" s="380"/>
      <c r="BU6" s="380"/>
      <c r="BV6" s="380"/>
      <c r="BW6" s="380"/>
      <c r="BX6" s="379"/>
      <c r="BY6" s="2547"/>
      <c r="BZ6" s="2547"/>
      <c r="CA6" s="2547"/>
      <c r="CB6" s="2547"/>
      <c r="CC6" s="2547"/>
      <c r="CD6" s="2547"/>
      <c r="CE6" s="2547"/>
      <c r="CF6" s="2547"/>
      <c r="CG6" s="2547"/>
      <c r="CH6" s="2547"/>
      <c r="CI6" s="2547"/>
      <c r="CJ6" s="2547"/>
      <c r="CK6" s="2547"/>
      <c r="CL6" s="2547"/>
      <c r="CM6" s="2547"/>
      <c r="CN6" s="2547"/>
      <c r="CO6" s="2547"/>
      <c r="CP6" s="2547"/>
      <c r="CQ6" s="2547"/>
      <c r="CR6" s="2547"/>
      <c r="CS6" s="2547"/>
      <c r="CT6" s="2547"/>
      <c r="CU6" s="2547"/>
      <c r="CV6" s="2547"/>
      <c r="CW6" s="2547"/>
      <c r="CX6" s="2547"/>
      <c r="CY6" s="2547"/>
      <c r="CZ6" s="2547"/>
      <c r="DA6" s="321"/>
      <c r="DB6" s="250"/>
    </row>
    <row r="7" spans="1:106" s="118" customFormat="1" ht="13.15" customHeight="1">
      <c r="D7" s="322"/>
      <c r="E7" s="323"/>
      <c r="F7" s="323"/>
      <c r="G7" s="323"/>
      <c r="H7" s="323"/>
      <c r="I7" s="323"/>
      <c r="J7" s="323"/>
      <c r="K7" s="323"/>
      <c r="L7" s="323"/>
      <c r="M7" s="2698"/>
      <c r="N7" s="3328" t="s">
        <v>114</v>
      </c>
      <c r="O7" s="3328"/>
      <c r="P7" s="3328"/>
      <c r="Q7" s="3328"/>
      <c r="R7" s="3328"/>
      <c r="S7" s="3328"/>
      <c r="T7" s="3328"/>
      <c r="U7" s="3330"/>
      <c r="V7" s="3325"/>
      <c r="W7" s="3265"/>
      <c r="X7" s="3326" t="s">
        <v>931</v>
      </c>
      <c r="Y7" s="3326"/>
      <c r="Z7" s="3326"/>
      <c r="AA7" s="3326"/>
      <c r="AB7" s="3326"/>
      <c r="AC7" s="3326"/>
      <c r="AD7" s="3326"/>
      <c r="AE7" s="3326"/>
      <c r="AF7" s="3326"/>
      <c r="AG7" s="956"/>
      <c r="AH7" s="3449" t="s">
        <v>1125</v>
      </c>
      <c r="AI7" s="3449"/>
      <c r="AJ7" s="3449"/>
      <c r="AK7" s="3449"/>
      <c r="AL7" s="3449"/>
      <c r="AM7" s="957"/>
      <c r="AN7" s="3266" t="s">
        <v>1222</v>
      </c>
      <c r="AO7" s="3276"/>
      <c r="AP7" s="3276"/>
      <c r="AQ7" s="3276"/>
      <c r="AR7" s="3276"/>
      <c r="AS7" s="3276"/>
      <c r="AT7" s="3276"/>
      <c r="AU7" s="3276"/>
      <c r="AV7" s="3347"/>
      <c r="AW7" s="3266" t="s">
        <v>1131</v>
      </c>
      <c r="AX7" s="3276"/>
      <c r="AY7" s="3276"/>
      <c r="AZ7" s="3276"/>
      <c r="BA7" s="3276"/>
      <c r="BB7" s="3276"/>
      <c r="BC7" s="3276"/>
      <c r="BD7" s="3276"/>
      <c r="BE7" s="3347"/>
      <c r="BF7" s="380"/>
      <c r="BG7" s="2547" t="s">
        <v>1221</v>
      </c>
      <c r="BH7" s="2547"/>
      <c r="BI7" s="2547"/>
      <c r="BJ7" s="2547"/>
      <c r="BK7" s="2547"/>
      <c r="BL7" s="2547"/>
      <c r="BM7" s="2547"/>
      <c r="BN7" s="380"/>
      <c r="BO7" s="379"/>
      <c r="BP7" s="2547" t="s">
        <v>1219</v>
      </c>
      <c r="BQ7" s="2547"/>
      <c r="BR7" s="2547"/>
      <c r="BS7" s="2547"/>
      <c r="BT7" s="2547"/>
      <c r="BU7" s="2547"/>
      <c r="BV7" s="2547"/>
      <c r="BW7" s="380"/>
      <c r="BX7" s="379"/>
      <c r="BY7" s="828"/>
      <c r="BZ7" s="3328" t="s">
        <v>1217</v>
      </c>
      <c r="CA7" s="3328"/>
      <c r="CB7" s="3328"/>
      <c r="CC7" s="3328"/>
      <c r="CD7" s="3328"/>
      <c r="CE7" s="3328"/>
      <c r="CF7" s="3328"/>
      <c r="CG7" s="3328"/>
      <c r="CH7" s="3328"/>
      <c r="CI7" s="380"/>
      <c r="CJ7" s="1796" t="s">
        <v>964</v>
      </c>
      <c r="CK7" s="1796"/>
      <c r="CL7" s="1796"/>
      <c r="CM7" s="1796"/>
      <c r="CN7" s="1796"/>
      <c r="CO7" s="260"/>
      <c r="CP7" s="3332" t="s">
        <v>610</v>
      </c>
      <c r="CQ7" s="2547"/>
      <c r="CR7" s="2547"/>
      <c r="CS7" s="2547"/>
      <c r="CT7" s="2547"/>
      <c r="CU7" s="2547"/>
      <c r="CV7" s="2547"/>
      <c r="CW7" s="2547"/>
      <c r="CX7" s="2547"/>
      <c r="CY7" s="2547"/>
      <c r="CZ7" s="2547"/>
      <c r="DA7" s="2548"/>
      <c r="DB7" s="250"/>
    </row>
    <row r="8" spans="1:106" s="118" customFormat="1" ht="13.15" customHeight="1">
      <c r="D8" s="324"/>
      <c r="E8" s="3386" t="s">
        <v>1223</v>
      </c>
      <c r="F8" s="3386"/>
      <c r="G8" s="3386"/>
      <c r="H8" s="3386"/>
      <c r="I8" s="3386"/>
      <c r="J8" s="3386"/>
      <c r="K8" s="3386"/>
      <c r="L8" s="325"/>
      <c r="M8" s="2782"/>
      <c r="N8" s="3386"/>
      <c r="O8" s="3386"/>
      <c r="P8" s="3386"/>
      <c r="Q8" s="3386"/>
      <c r="R8" s="3386"/>
      <c r="S8" s="3386"/>
      <c r="T8" s="3386"/>
      <c r="U8" s="2556"/>
      <c r="V8" s="3362"/>
      <c r="W8" s="3345"/>
      <c r="X8" s="3419" t="s">
        <v>947</v>
      </c>
      <c r="Y8" s="3419"/>
      <c r="Z8" s="3419"/>
      <c r="AA8" s="3419"/>
      <c r="AB8" s="3419"/>
      <c r="AC8" s="3345"/>
      <c r="AD8" s="3363"/>
      <c r="AE8" s="3362"/>
      <c r="AF8" s="3345"/>
      <c r="AG8" s="3419" t="s">
        <v>307</v>
      </c>
      <c r="AH8" s="3419"/>
      <c r="AI8" s="3419"/>
      <c r="AJ8" s="3419"/>
      <c r="AK8" s="3419"/>
      <c r="AL8" s="3345"/>
      <c r="AM8" s="3363"/>
      <c r="AN8" s="3348"/>
      <c r="AO8" s="2550"/>
      <c r="AP8" s="2550" t="s">
        <v>637</v>
      </c>
      <c r="AQ8" s="2550"/>
      <c r="AR8" s="2550"/>
      <c r="AS8" s="2550"/>
      <c r="AT8" s="2550"/>
      <c r="AU8" s="2550"/>
      <c r="AV8" s="2556"/>
      <c r="AW8" s="3348"/>
      <c r="AX8" s="2550"/>
      <c r="AY8" s="2550" t="s">
        <v>637</v>
      </c>
      <c r="AZ8" s="2550"/>
      <c r="BA8" s="2550"/>
      <c r="BB8" s="2550"/>
      <c r="BC8" s="2550"/>
      <c r="BD8" s="2550"/>
      <c r="BE8" s="2556"/>
      <c r="BF8" s="378"/>
      <c r="BG8" s="2550" t="s">
        <v>964</v>
      </c>
      <c r="BH8" s="2550"/>
      <c r="BI8" s="2550"/>
      <c r="BJ8" s="2550"/>
      <c r="BK8" s="2550"/>
      <c r="BL8" s="2550"/>
      <c r="BM8" s="2550"/>
      <c r="BN8" s="378"/>
      <c r="BO8" s="377"/>
      <c r="BP8" s="2550" t="s">
        <v>1159</v>
      </c>
      <c r="BQ8" s="2550"/>
      <c r="BR8" s="2550"/>
      <c r="BS8" s="2550"/>
      <c r="BT8" s="2550"/>
      <c r="BU8" s="2550"/>
      <c r="BV8" s="2550"/>
      <c r="BW8" s="378"/>
      <c r="BX8" s="373"/>
      <c r="BY8" s="2666" t="s">
        <v>1216</v>
      </c>
      <c r="BZ8" s="2666"/>
      <c r="CA8" s="2666"/>
      <c r="CB8" s="2666"/>
      <c r="CC8" s="2666"/>
      <c r="CD8" s="2666"/>
      <c r="CE8" s="2666"/>
      <c r="CF8" s="372"/>
      <c r="CG8" s="373"/>
      <c r="CH8" s="2666" t="s">
        <v>951</v>
      </c>
      <c r="CI8" s="2666"/>
      <c r="CJ8" s="2666"/>
      <c r="CK8" s="2666"/>
      <c r="CL8" s="2666"/>
      <c r="CM8" s="2666"/>
      <c r="CN8" s="2666"/>
      <c r="CO8" s="265"/>
      <c r="CP8" s="3348"/>
      <c r="CQ8" s="2550"/>
      <c r="CR8" s="2550"/>
      <c r="CS8" s="2550"/>
      <c r="CT8" s="2550"/>
      <c r="CU8" s="2550"/>
      <c r="CV8" s="2550"/>
      <c r="CW8" s="2550"/>
      <c r="CX8" s="2550"/>
      <c r="CY8" s="2550"/>
      <c r="CZ8" s="2550"/>
      <c r="DA8" s="2551"/>
      <c r="DB8" s="250"/>
    </row>
    <row r="9" spans="1:106" s="118" customFormat="1" ht="13.15" customHeight="1">
      <c r="D9" s="324"/>
      <c r="E9" s="3386"/>
      <c r="F9" s="3386"/>
      <c r="G9" s="3386"/>
      <c r="H9" s="3386"/>
      <c r="I9" s="3386"/>
      <c r="J9" s="3386"/>
      <c r="K9" s="3386"/>
      <c r="L9" s="325"/>
      <c r="M9" s="262"/>
      <c r="N9" s="2674"/>
      <c r="O9" s="2674"/>
      <c r="P9" s="2674"/>
      <c r="Q9" s="2674"/>
      <c r="R9" s="2674"/>
      <c r="S9" s="2674"/>
      <c r="T9" s="2674"/>
      <c r="U9" s="260"/>
      <c r="V9" s="3325"/>
      <c r="W9" s="3265"/>
      <c r="X9" s="3536"/>
      <c r="Y9" s="3536"/>
      <c r="Z9" s="3536"/>
      <c r="AA9" s="3536"/>
      <c r="AB9" s="3536"/>
      <c r="AC9" s="3265"/>
      <c r="AD9" s="3372"/>
      <c r="AE9" s="3325"/>
      <c r="AF9" s="3265"/>
      <c r="AG9" s="3553"/>
      <c r="AH9" s="3553"/>
      <c r="AI9" s="3553"/>
      <c r="AJ9" s="3553"/>
      <c r="AK9" s="3553"/>
      <c r="AL9" s="3265"/>
      <c r="AM9" s="3372"/>
      <c r="AN9" s="3325"/>
      <c r="AO9" s="3265"/>
      <c r="AP9" s="3060"/>
      <c r="AQ9" s="3060"/>
      <c r="AR9" s="3060"/>
      <c r="AS9" s="3060"/>
      <c r="AT9" s="3060"/>
      <c r="AU9" s="3265"/>
      <c r="AV9" s="3372"/>
      <c r="AW9" s="3325"/>
      <c r="AX9" s="3265"/>
      <c r="AY9" s="3060"/>
      <c r="AZ9" s="3060"/>
      <c r="BA9" s="3060"/>
      <c r="BB9" s="3060"/>
      <c r="BC9" s="3060"/>
      <c r="BD9" s="3265"/>
      <c r="BE9" s="3372"/>
      <c r="BF9" s="903"/>
      <c r="BG9" s="3063"/>
      <c r="BH9" s="3063"/>
      <c r="BI9" s="3063"/>
      <c r="BJ9" s="3063"/>
      <c r="BK9" s="3063"/>
      <c r="BL9" s="3063"/>
      <c r="BM9" s="3063"/>
      <c r="BN9" s="903"/>
      <c r="BO9" s="927"/>
      <c r="BP9" s="3552"/>
      <c r="BQ9" s="3552"/>
      <c r="BR9" s="3552"/>
      <c r="BS9" s="3552"/>
      <c r="BT9" s="3552"/>
      <c r="BU9" s="3552"/>
      <c r="BV9" s="3552"/>
      <c r="BW9" s="903"/>
      <c r="BX9" s="927"/>
      <c r="BY9" s="3060"/>
      <c r="BZ9" s="3060"/>
      <c r="CA9" s="3060"/>
      <c r="CB9" s="3060"/>
      <c r="CC9" s="3060"/>
      <c r="CD9" s="3060"/>
      <c r="CE9" s="3060"/>
      <c r="CF9" s="903"/>
      <c r="CG9" s="927"/>
      <c r="CH9" s="3060"/>
      <c r="CI9" s="3060"/>
      <c r="CJ9" s="3060"/>
      <c r="CK9" s="3060"/>
      <c r="CL9" s="3060"/>
      <c r="CM9" s="3060"/>
      <c r="CN9" s="3060"/>
      <c r="CO9" s="966"/>
      <c r="CP9" s="2783"/>
      <c r="CQ9" s="2784"/>
      <c r="CR9" s="2784"/>
      <c r="CS9" s="2784"/>
      <c r="CT9" s="2784"/>
      <c r="CU9" s="2784"/>
      <c r="CV9" s="2784"/>
      <c r="CW9" s="2784"/>
      <c r="CX9" s="2784"/>
      <c r="CY9" s="2784"/>
      <c r="CZ9" s="2784"/>
      <c r="DA9" s="2785"/>
      <c r="DB9" s="250"/>
    </row>
    <row r="10" spans="1:106" s="118" customFormat="1" ht="13.15" customHeight="1">
      <c r="D10" s="326"/>
      <c r="E10" s="327"/>
      <c r="F10" s="327"/>
      <c r="G10" s="327"/>
      <c r="H10" s="327"/>
      <c r="I10" s="327"/>
      <c r="J10" s="327"/>
      <c r="K10" s="327"/>
      <c r="L10" s="327"/>
      <c r="M10" s="267"/>
      <c r="N10" s="3415"/>
      <c r="O10" s="3415"/>
      <c r="P10" s="3415"/>
      <c r="Q10" s="3415"/>
      <c r="R10" s="3415"/>
      <c r="S10" s="3415"/>
      <c r="T10" s="3415"/>
      <c r="U10" s="963"/>
      <c r="V10" s="3333"/>
      <c r="W10" s="2553"/>
      <c r="X10" s="3554"/>
      <c r="Y10" s="3554"/>
      <c r="Z10" s="3554"/>
      <c r="AA10" s="3554"/>
      <c r="AB10" s="3554"/>
      <c r="AC10" s="2553"/>
      <c r="AD10" s="3331"/>
      <c r="AE10" s="3333"/>
      <c r="AF10" s="2553"/>
      <c r="AG10" s="3555"/>
      <c r="AH10" s="3555"/>
      <c r="AI10" s="3555"/>
      <c r="AJ10" s="3555"/>
      <c r="AK10" s="3555"/>
      <c r="AL10" s="2553"/>
      <c r="AM10" s="3331"/>
      <c r="AN10" s="3333"/>
      <c r="AO10" s="2553"/>
      <c r="AP10" s="3391"/>
      <c r="AQ10" s="3391"/>
      <c r="AR10" s="3391"/>
      <c r="AS10" s="3391"/>
      <c r="AT10" s="3391"/>
      <c r="AU10" s="2553"/>
      <c r="AV10" s="3331"/>
      <c r="AW10" s="3333"/>
      <c r="AX10" s="2553"/>
      <c r="AY10" s="3391"/>
      <c r="AZ10" s="3391"/>
      <c r="BA10" s="3391"/>
      <c r="BB10" s="3391"/>
      <c r="BC10" s="3391"/>
      <c r="BD10" s="2553"/>
      <c r="BE10" s="3331"/>
      <c r="BF10" s="962"/>
      <c r="BG10" s="3556"/>
      <c r="BH10" s="3556"/>
      <c r="BI10" s="3556"/>
      <c r="BJ10" s="3556"/>
      <c r="BK10" s="3556"/>
      <c r="BL10" s="3556"/>
      <c r="BM10" s="3556"/>
      <c r="BN10" s="962"/>
      <c r="BO10" s="374"/>
      <c r="BP10" s="3557"/>
      <c r="BQ10" s="3557"/>
      <c r="BR10" s="3557"/>
      <c r="BS10" s="3557"/>
      <c r="BT10" s="3557"/>
      <c r="BU10" s="3557"/>
      <c r="BV10" s="3557"/>
      <c r="BW10" s="962"/>
      <c r="BX10" s="374"/>
      <c r="BY10" s="3556"/>
      <c r="BZ10" s="3556"/>
      <c r="CA10" s="3556"/>
      <c r="CB10" s="3556"/>
      <c r="CC10" s="3556"/>
      <c r="CD10" s="3556"/>
      <c r="CE10" s="3556"/>
      <c r="CF10" s="962"/>
      <c r="CG10" s="374"/>
      <c r="CH10" s="3556"/>
      <c r="CI10" s="3556"/>
      <c r="CJ10" s="3556"/>
      <c r="CK10" s="3556"/>
      <c r="CL10" s="3556"/>
      <c r="CM10" s="3556"/>
      <c r="CN10" s="3556"/>
      <c r="CO10" s="963"/>
      <c r="CP10" s="3558"/>
      <c r="CQ10" s="2814"/>
      <c r="CR10" s="2814"/>
      <c r="CS10" s="2814"/>
      <c r="CT10" s="2814"/>
      <c r="CU10" s="2814"/>
      <c r="CV10" s="2814"/>
      <c r="CW10" s="2814"/>
      <c r="CX10" s="2814"/>
      <c r="CY10" s="2814"/>
      <c r="CZ10" s="2814"/>
      <c r="DA10" s="2815"/>
      <c r="DB10" s="250"/>
    </row>
    <row r="11" spans="1:106" s="118" customFormat="1" ht="13.15" customHeight="1">
      <c r="D11" s="2698"/>
      <c r="E11" s="3328" t="s">
        <v>1215</v>
      </c>
      <c r="F11" s="3328"/>
      <c r="G11" s="3328"/>
      <c r="H11" s="3328"/>
      <c r="I11" s="3328"/>
      <c r="J11" s="3328"/>
      <c r="K11" s="3328"/>
      <c r="L11" s="2547"/>
      <c r="M11" s="262"/>
      <c r="N11" s="3328" t="s">
        <v>114</v>
      </c>
      <c r="O11" s="3328"/>
      <c r="P11" s="3328"/>
      <c r="Q11" s="3328"/>
      <c r="R11" s="3328"/>
      <c r="S11" s="3328"/>
      <c r="T11" s="3328"/>
      <c r="U11" s="260"/>
      <c r="V11" s="3550" t="s">
        <v>1214</v>
      </c>
      <c r="W11" s="3070"/>
      <c r="X11" s="3070"/>
      <c r="Y11" s="3070"/>
      <c r="Z11" s="3070"/>
      <c r="AA11" s="1796" t="s">
        <v>595</v>
      </c>
      <c r="AB11" s="1796"/>
      <c r="AC11" s="1796"/>
      <c r="AD11" s="2957"/>
      <c r="AE11" s="380"/>
      <c r="AF11" s="3328" t="s">
        <v>516</v>
      </c>
      <c r="AG11" s="3328"/>
      <c r="AH11" s="3328"/>
      <c r="AI11" s="3328"/>
      <c r="AJ11" s="3328"/>
      <c r="AK11" s="3328"/>
      <c r="AL11" s="3328"/>
      <c r="AM11" s="380"/>
      <c r="AN11" s="2698"/>
      <c r="AO11" s="3328" t="s">
        <v>107</v>
      </c>
      <c r="AP11" s="3328"/>
      <c r="AQ11" s="3328"/>
      <c r="AR11" s="3328"/>
      <c r="AS11" s="3328"/>
      <c r="AT11" s="3328"/>
      <c r="AU11" s="3328"/>
      <c r="AV11" s="2548"/>
      <c r="AW11" s="380"/>
      <c r="AX11" s="3328" t="s">
        <v>114</v>
      </c>
      <c r="AY11" s="3328"/>
      <c r="AZ11" s="3328"/>
      <c r="BA11" s="3328"/>
      <c r="BB11" s="3328"/>
      <c r="BC11" s="3328"/>
      <c r="BD11" s="3328"/>
      <c r="BE11" s="260"/>
      <c r="BF11" s="3550" t="s">
        <v>1213</v>
      </c>
      <c r="BG11" s="3070"/>
      <c r="BH11" s="3070"/>
      <c r="BI11" s="3070"/>
      <c r="BJ11" s="3070"/>
      <c r="BK11" s="1796" t="s">
        <v>595</v>
      </c>
      <c r="BL11" s="1796"/>
      <c r="BM11" s="1796"/>
      <c r="BN11" s="1796"/>
      <c r="BO11" s="2698"/>
      <c r="BP11" s="3328" t="s">
        <v>277</v>
      </c>
      <c r="BQ11" s="3328"/>
      <c r="BR11" s="3328"/>
      <c r="BS11" s="3328"/>
      <c r="BT11" s="3328"/>
      <c r="BU11" s="3328"/>
      <c r="BV11" s="3328"/>
      <c r="BW11" s="2548"/>
      <c r="BX11" s="380"/>
      <c r="BY11" s="3328" t="s">
        <v>114</v>
      </c>
      <c r="BZ11" s="3328"/>
      <c r="CA11" s="3328"/>
      <c r="CB11" s="3328"/>
      <c r="CC11" s="3328"/>
      <c r="CD11" s="3328"/>
      <c r="CE11" s="3328"/>
      <c r="CF11" s="260"/>
      <c r="CG11" s="3550" t="s">
        <v>1212</v>
      </c>
      <c r="CH11" s="3070"/>
      <c r="CI11" s="3070"/>
      <c r="CJ11" s="3070"/>
      <c r="CK11" s="3070"/>
      <c r="CL11" s="1796" t="s">
        <v>595</v>
      </c>
      <c r="CM11" s="1796"/>
      <c r="CN11" s="1796"/>
      <c r="CO11" s="2957"/>
      <c r="CP11" s="3332" t="str">
        <f>CP7</f>
        <v>備　　　　　考</v>
      </c>
      <c r="CQ11" s="2547"/>
      <c r="CR11" s="2547"/>
      <c r="CS11" s="2547"/>
      <c r="CT11" s="2547"/>
      <c r="CU11" s="2547"/>
      <c r="CV11" s="2547"/>
      <c r="CW11" s="2547"/>
      <c r="CX11" s="2547"/>
      <c r="CY11" s="2547"/>
      <c r="CZ11" s="2547"/>
      <c r="DA11" s="2548"/>
      <c r="DB11" s="250"/>
    </row>
    <row r="12" spans="1:106" s="118" customFormat="1" ht="13.15" customHeight="1">
      <c r="D12" s="2782"/>
      <c r="E12" s="3386"/>
      <c r="F12" s="3386"/>
      <c r="G12" s="3386"/>
      <c r="H12" s="3386"/>
      <c r="I12" s="3386"/>
      <c r="J12" s="3386"/>
      <c r="K12" s="3386"/>
      <c r="L12" s="2550"/>
      <c r="M12" s="262"/>
      <c r="N12" s="2674"/>
      <c r="O12" s="2547"/>
      <c r="P12" s="2547"/>
      <c r="Q12" s="2547"/>
      <c r="R12" s="2547"/>
      <c r="S12" s="2547"/>
      <c r="T12" s="2547"/>
      <c r="U12" s="260"/>
      <c r="V12" s="927"/>
      <c r="W12" s="3063"/>
      <c r="X12" s="3063"/>
      <c r="Y12" s="3063"/>
      <c r="Z12" s="3063"/>
      <c r="AA12" s="3063"/>
      <c r="AB12" s="3063"/>
      <c r="AC12" s="903"/>
      <c r="AD12" s="966"/>
      <c r="AE12" s="3325"/>
      <c r="AF12" s="3265"/>
      <c r="AG12" s="3265"/>
      <c r="AH12" s="3265"/>
      <c r="AI12" s="3265"/>
      <c r="AJ12" s="3265"/>
      <c r="AK12" s="3265"/>
      <c r="AL12" s="3265"/>
      <c r="AM12" s="3265"/>
      <c r="AN12" s="2782"/>
      <c r="AO12" s="3386"/>
      <c r="AP12" s="3386"/>
      <c r="AQ12" s="3386"/>
      <c r="AR12" s="3386"/>
      <c r="AS12" s="3386"/>
      <c r="AT12" s="3386"/>
      <c r="AU12" s="3386"/>
      <c r="AV12" s="2551"/>
      <c r="AW12" s="262"/>
      <c r="AX12" s="3416"/>
      <c r="AY12" s="3416"/>
      <c r="AZ12" s="3416"/>
      <c r="BA12" s="3416"/>
      <c r="BB12" s="3416"/>
      <c r="BC12" s="3416"/>
      <c r="BD12" s="3416"/>
      <c r="BE12" s="260"/>
      <c r="BF12" s="903"/>
      <c r="BG12" s="3551"/>
      <c r="BH12" s="3551"/>
      <c r="BI12" s="3551"/>
      <c r="BJ12" s="3551"/>
      <c r="BK12" s="3551"/>
      <c r="BL12" s="3551"/>
      <c r="BM12" s="3551"/>
      <c r="BN12" s="939"/>
      <c r="BO12" s="2782"/>
      <c r="BP12" s="3386"/>
      <c r="BQ12" s="3386"/>
      <c r="BR12" s="3386"/>
      <c r="BS12" s="3386"/>
      <c r="BT12" s="3386"/>
      <c r="BU12" s="3386"/>
      <c r="BV12" s="3386"/>
      <c r="BW12" s="2551"/>
      <c r="BX12" s="903"/>
      <c r="BY12" s="3552"/>
      <c r="BZ12" s="3552"/>
      <c r="CA12" s="3552"/>
      <c r="CB12" s="3552"/>
      <c r="CC12" s="3552"/>
      <c r="CD12" s="3552"/>
      <c r="CE12" s="3552"/>
      <c r="CF12" s="966"/>
      <c r="CG12" s="903"/>
      <c r="CH12" s="3553"/>
      <c r="CI12" s="3553"/>
      <c r="CJ12" s="3553"/>
      <c r="CK12" s="3553"/>
      <c r="CL12" s="3553"/>
      <c r="CM12" s="3553"/>
      <c r="CN12" s="3265"/>
      <c r="CO12" s="3372"/>
      <c r="CP12" s="2783"/>
      <c r="CQ12" s="2784"/>
      <c r="CR12" s="2784"/>
      <c r="CS12" s="2784"/>
      <c r="CT12" s="2784"/>
      <c r="CU12" s="2784"/>
      <c r="CV12" s="2784"/>
      <c r="CW12" s="2784"/>
      <c r="CX12" s="2784"/>
      <c r="CY12" s="2784"/>
      <c r="CZ12" s="2784"/>
      <c r="DA12" s="2785"/>
      <c r="DB12" s="250"/>
    </row>
    <row r="13" spans="1:106" s="118" customFormat="1" ht="13.15" customHeight="1">
      <c r="D13" s="2699"/>
      <c r="E13" s="3329"/>
      <c r="F13" s="3329"/>
      <c r="G13" s="3329"/>
      <c r="H13" s="3329"/>
      <c r="I13" s="3329"/>
      <c r="J13" s="3329"/>
      <c r="K13" s="3329"/>
      <c r="L13" s="2553"/>
      <c r="M13" s="267"/>
      <c r="N13" s="2553"/>
      <c r="O13" s="2553"/>
      <c r="P13" s="2553"/>
      <c r="Q13" s="2553"/>
      <c r="R13" s="2553"/>
      <c r="S13" s="2553"/>
      <c r="T13" s="2553"/>
      <c r="U13" s="963"/>
      <c r="V13" s="926"/>
      <c r="W13" s="3544"/>
      <c r="X13" s="3544"/>
      <c r="Y13" s="3544"/>
      <c r="Z13" s="3544"/>
      <c r="AA13" s="3544"/>
      <c r="AB13" s="3544"/>
      <c r="AC13" s="910"/>
      <c r="AD13" s="961"/>
      <c r="AE13" s="3317"/>
      <c r="AF13" s="3318"/>
      <c r="AG13" s="3318"/>
      <c r="AH13" s="3318"/>
      <c r="AI13" s="3318"/>
      <c r="AJ13" s="3318"/>
      <c r="AK13" s="3318"/>
      <c r="AL13" s="3318"/>
      <c r="AM13" s="3318"/>
      <c r="AN13" s="2699"/>
      <c r="AO13" s="3329"/>
      <c r="AP13" s="3329"/>
      <c r="AQ13" s="3329"/>
      <c r="AR13" s="3329"/>
      <c r="AS13" s="3329"/>
      <c r="AT13" s="3329"/>
      <c r="AU13" s="3329"/>
      <c r="AV13" s="2554"/>
      <c r="AW13" s="267"/>
      <c r="AX13" s="3417"/>
      <c r="AY13" s="3417"/>
      <c r="AZ13" s="3417"/>
      <c r="BA13" s="3417"/>
      <c r="BB13" s="3417"/>
      <c r="BC13" s="3417"/>
      <c r="BD13" s="3417"/>
      <c r="BE13" s="963"/>
      <c r="BF13" s="910"/>
      <c r="BG13" s="3545"/>
      <c r="BH13" s="3545"/>
      <c r="BI13" s="3545"/>
      <c r="BJ13" s="3545"/>
      <c r="BK13" s="3545"/>
      <c r="BL13" s="3545"/>
      <c r="BM13" s="3545"/>
      <c r="BN13" s="950"/>
      <c r="BO13" s="2699"/>
      <c r="BP13" s="3329"/>
      <c r="BQ13" s="3329"/>
      <c r="BR13" s="3329"/>
      <c r="BS13" s="3329"/>
      <c r="BT13" s="3329"/>
      <c r="BU13" s="3329"/>
      <c r="BV13" s="3329"/>
      <c r="BW13" s="2554"/>
      <c r="BX13" s="910"/>
      <c r="BY13" s="3546"/>
      <c r="BZ13" s="3546"/>
      <c r="CA13" s="3546"/>
      <c r="CB13" s="3546"/>
      <c r="CC13" s="3546"/>
      <c r="CD13" s="3546"/>
      <c r="CE13" s="3546"/>
      <c r="CF13" s="961"/>
      <c r="CG13" s="910"/>
      <c r="CH13" s="3547"/>
      <c r="CI13" s="3547"/>
      <c r="CJ13" s="3547"/>
      <c r="CK13" s="3547"/>
      <c r="CL13" s="3547"/>
      <c r="CM13" s="3547"/>
      <c r="CN13" s="3318"/>
      <c r="CO13" s="3320"/>
      <c r="CP13" s="3548"/>
      <c r="CQ13" s="3142"/>
      <c r="CR13" s="3142"/>
      <c r="CS13" s="3142"/>
      <c r="CT13" s="3142"/>
      <c r="CU13" s="3142"/>
      <c r="CV13" s="3142"/>
      <c r="CW13" s="3142"/>
      <c r="CX13" s="3142"/>
      <c r="CY13" s="3142"/>
      <c r="CZ13" s="3142"/>
      <c r="DA13" s="3148"/>
      <c r="DB13" s="250"/>
    </row>
    <row r="14" spans="1:106" s="9" customFormat="1" ht="13.15" customHeight="1">
      <c r="D14" s="270"/>
      <c r="E14" s="270"/>
      <c r="F14" s="270"/>
      <c r="G14" s="270"/>
      <c r="H14" s="270"/>
      <c r="I14" s="270"/>
      <c r="J14" s="270"/>
      <c r="K14" s="270"/>
      <c r="L14" s="270"/>
      <c r="M14" s="270"/>
      <c r="N14" s="270"/>
      <c r="O14" s="245"/>
      <c r="P14" s="245"/>
      <c r="Q14" s="245"/>
      <c r="R14" s="245"/>
      <c r="S14" s="245"/>
      <c r="T14" s="245"/>
      <c r="U14" s="245"/>
      <c r="V14" s="245"/>
      <c r="W14" s="245"/>
      <c r="X14" s="245"/>
      <c r="Y14" s="245"/>
      <c r="Z14" s="245"/>
      <c r="AA14" s="245"/>
      <c r="AB14" s="245"/>
      <c r="AC14" s="245"/>
      <c r="AD14" s="245"/>
      <c r="AE14" s="245"/>
      <c r="AF14" s="270"/>
      <c r="AG14" s="270"/>
      <c r="AH14" s="270"/>
      <c r="AI14" s="270"/>
      <c r="AJ14" s="270"/>
      <c r="AK14" s="270"/>
      <c r="AL14" s="270"/>
      <c r="AM14" s="270"/>
      <c r="AN14" s="270"/>
      <c r="AO14" s="270"/>
      <c r="AP14" s="270"/>
      <c r="AQ14" s="270"/>
      <c r="AR14" s="270"/>
      <c r="AS14" s="270"/>
      <c r="AT14" s="270"/>
      <c r="AU14" s="270"/>
      <c r="AV14" s="270"/>
      <c r="AW14" s="270"/>
      <c r="AX14" s="270"/>
      <c r="AY14" s="270"/>
      <c r="AZ14" s="270"/>
      <c r="BA14" s="270"/>
      <c r="BB14" s="270"/>
      <c r="BC14" s="270"/>
      <c r="BD14" s="270"/>
      <c r="BE14" s="270"/>
      <c r="BF14" s="270"/>
      <c r="BG14" s="270"/>
      <c r="BH14" s="270"/>
      <c r="BI14" s="270"/>
      <c r="BJ14" s="270"/>
      <c r="BK14" s="270"/>
      <c r="BL14" s="270"/>
      <c r="BM14" s="270"/>
      <c r="BN14" s="270"/>
      <c r="BO14" s="270"/>
      <c r="BP14" s="270"/>
      <c r="BQ14" s="270"/>
      <c r="BR14" s="270"/>
      <c r="BS14" s="270"/>
      <c r="BT14" s="270"/>
      <c r="BU14" s="270"/>
      <c r="BV14" s="270"/>
      <c r="BW14" s="270"/>
      <c r="BX14" s="270"/>
      <c r="BY14" s="270"/>
      <c r="BZ14" s="270"/>
      <c r="CA14" s="270"/>
      <c r="CB14" s="270"/>
      <c r="CC14" s="270"/>
      <c r="CD14" s="270"/>
      <c r="CE14" s="270"/>
      <c r="CF14" s="270"/>
      <c r="CG14" s="270"/>
      <c r="CH14" s="270"/>
      <c r="CI14" s="270"/>
      <c r="CJ14" s="270"/>
      <c r="CK14" s="270"/>
      <c r="CL14" s="270"/>
      <c r="CM14" s="270"/>
      <c r="CN14" s="270"/>
      <c r="CO14" s="270"/>
      <c r="CP14" s="270"/>
      <c r="CQ14" s="270"/>
      <c r="CR14" s="270"/>
      <c r="CS14" s="270"/>
      <c r="CT14" s="270"/>
      <c r="CU14" s="270"/>
      <c r="CV14" s="270"/>
      <c r="CW14" s="270"/>
      <c r="CX14" s="270"/>
      <c r="CY14" s="270"/>
      <c r="CZ14" s="270"/>
      <c r="DA14" s="270"/>
      <c r="DB14" s="270"/>
    </row>
    <row r="15" spans="1:106" s="9" customFormat="1" ht="21" customHeight="1">
      <c r="D15" s="271" t="s">
        <v>43</v>
      </c>
      <c r="E15" s="318"/>
      <c r="F15" s="270"/>
      <c r="G15" s="271" t="s">
        <v>1211</v>
      </c>
      <c r="H15" s="270"/>
      <c r="I15" s="270"/>
      <c r="J15" s="270"/>
      <c r="K15" s="328"/>
      <c r="L15" s="328"/>
      <c r="M15" s="328"/>
      <c r="N15" s="270"/>
      <c r="O15" s="270"/>
      <c r="P15" s="270"/>
      <c r="Q15" s="270"/>
      <c r="R15" s="270"/>
      <c r="S15" s="270"/>
      <c r="T15" s="270"/>
      <c r="U15" s="270"/>
      <c r="V15" s="270"/>
      <c r="W15" s="270"/>
      <c r="X15" s="270"/>
      <c r="Y15" s="270"/>
      <c r="Z15" s="270"/>
      <c r="AA15" s="270"/>
      <c r="AB15" s="270"/>
      <c r="AC15" s="270"/>
      <c r="AD15" s="270"/>
      <c r="AE15" s="270"/>
      <c r="AF15" s="270"/>
      <c r="AG15" s="270"/>
      <c r="AH15" s="270"/>
      <c r="AI15" s="270"/>
      <c r="AJ15" s="270"/>
      <c r="AK15" s="270"/>
      <c r="AL15" s="270"/>
      <c r="AM15" s="270"/>
      <c r="AN15" s="270"/>
      <c r="AO15" s="270"/>
      <c r="AP15" s="270"/>
      <c r="AQ15" s="270"/>
      <c r="AR15" s="270"/>
      <c r="AS15" s="270"/>
      <c r="AT15" s="270"/>
      <c r="AU15" s="270"/>
      <c r="AV15" s="270"/>
      <c r="AW15" s="270"/>
      <c r="AX15" s="270"/>
      <c r="AY15" s="270"/>
      <c r="AZ15" s="270"/>
      <c r="BA15" s="270"/>
      <c r="BB15" s="270"/>
      <c r="BC15" s="270"/>
      <c r="BD15" s="270"/>
      <c r="BE15" s="270"/>
      <c r="BF15" s="270"/>
      <c r="BG15" s="270"/>
      <c r="BH15" s="270"/>
      <c r="BI15" s="270"/>
      <c r="BJ15" s="270"/>
      <c r="BK15" s="270"/>
      <c r="BL15" s="270"/>
      <c r="BM15" s="270"/>
      <c r="BN15" s="270"/>
      <c r="BO15" s="270"/>
      <c r="BP15" s="270"/>
      <c r="BQ15" s="270"/>
      <c r="BR15" s="270"/>
      <c r="BS15" s="270"/>
      <c r="BT15" s="270"/>
      <c r="BU15" s="270"/>
      <c r="BV15" s="270"/>
      <c r="BW15" s="270"/>
      <c r="BX15" s="270"/>
      <c r="BY15" s="270"/>
      <c r="BZ15" s="270"/>
      <c r="CA15" s="270"/>
      <c r="CB15" s="270"/>
      <c r="CC15" s="270"/>
      <c r="CD15" s="270"/>
      <c r="CE15" s="270"/>
      <c r="CF15" s="270"/>
      <c r="CG15" s="270"/>
      <c r="CH15" s="270"/>
      <c r="CI15" s="270"/>
      <c r="CJ15" s="270"/>
      <c r="CK15" s="270"/>
      <c r="CL15" s="270"/>
      <c r="CM15" s="270"/>
      <c r="CN15" s="270"/>
      <c r="CO15" s="270"/>
      <c r="CP15" s="270"/>
      <c r="CQ15" s="270"/>
      <c r="CR15" s="270"/>
      <c r="CS15" s="270"/>
      <c r="CT15" s="270"/>
      <c r="CU15" s="270"/>
      <c r="CV15" s="270"/>
      <c r="CW15" s="270"/>
      <c r="CX15" s="270"/>
      <c r="CY15" s="270"/>
      <c r="CZ15" s="270"/>
      <c r="DA15" s="270"/>
      <c r="DB15" s="270"/>
    </row>
    <row r="16" spans="1:106" s="9" customFormat="1" ht="21" customHeight="1">
      <c r="D16" s="318" t="s">
        <v>751</v>
      </c>
      <c r="E16" s="270"/>
      <c r="F16" s="270"/>
      <c r="G16" s="270"/>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c r="AG16" s="270"/>
      <c r="AH16" s="270"/>
      <c r="AI16" s="270"/>
      <c r="AJ16" s="270"/>
      <c r="AK16" s="270"/>
      <c r="AL16" s="270"/>
      <c r="AM16" s="270"/>
      <c r="AN16" s="270"/>
      <c r="AO16" s="270"/>
      <c r="AP16" s="270"/>
      <c r="AQ16" s="270"/>
      <c r="AR16" s="270"/>
      <c r="AS16" s="270"/>
      <c r="AT16" s="270"/>
      <c r="AU16" s="270"/>
      <c r="AV16" s="270"/>
      <c r="AW16" s="270"/>
      <c r="AX16" s="270"/>
      <c r="AY16" s="270"/>
      <c r="AZ16" s="270"/>
      <c r="BA16" s="270"/>
      <c r="BB16" s="270"/>
      <c r="BC16" s="270"/>
      <c r="BD16" s="270"/>
      <c r="BE16" s="270"/>
      <c r="BF16" s="270"/>
      <c r="BG16" s="270"/>
      <c r="BH16" s="270"/>
      <c r="BI16" s="270"/>
      <c r="BJ16" s="270"/>
      <c r="BK16" s="270"/>
      <c r="BL16" s="270"/>
      <c r="BM16" s="270"/>
      <c r="BN16" s="270"/>
      <c r="BO16" s="270"/>
      <c r="BP16" s="270"/>
      <c r="BQ16" s="270"/>
      <c r="BR16" s="270"/>
      <c r="BS16" s="270"/>
      <c r="BT16" s="270"/>
      <c r="BU16" s="270"/>
      <c r="BV16" s="270"/>
      <c r="BW16" s="270"/>
      <c r="BX16" s="270"/>
      <c r="BY16" s="270"/>
      <c r="BZ16" s="270"/>
      <c r="CA16" s="270"/>
      <c r="CB16" s="270"/>
      <c r="CC16" s="270"/>
      <c r="CD16" s="270"/>
      <c r="CE16" s="270"/>
      <c r="CF16" s="270"/>
      <c r="CG16" s="270"/>
      <c r="CH16" s="270"/>
      <c r="CI16" s="270"/>
      <c r="CJ16" s="270"/>
      <c r="CK16" s="270"/>
      <c r="CL16" s="270"/>
      <c r="CM16" s="270"/>
      <c r="CN16" s="270"/>
      <c r="CO16" s="270"/>
      <c r="CP16" s="270"/>
      <c r="CQ16" s="270"/>
      <c r="CR16" s="270"/>
      <c r="CS16" s="270"/>
      <c r="CT16" s="270"/>
      <c r="CU16" s="270"/>
      <c r="CV16" s="270"/>
      <c r="CW16" s="270"/>
      <c r="CX16" s="270"/>
      <c r="CY16" s="270"/>
      <c r="CZ16" s="270"/>
      <c r="DA16" s="256" t="s">
        <v>945</v>
      </c>
      <c r="DB16" s="270"/>
    </row>
    <row r="17" spans="4:111" s="11" customFormat="1" ht="15" customHeight="1">
      <c r="D17" s="3549"/>
      <c r="E17" s="3265"/>
      <c r="F17" s="3326" t="s">
        <v>1210</v>
      </c>
      <c r="G17" s="3326"/>
      <c r="H17" s="3326"/>
      <c r="I17" s="3326"/>
      <c r="J17" s="3326"/>
      <c r="K17" s="3326"/>
      <c r="L17" s="3326"/>
      <c r="M17" s="3265"/>
      <c r="N17" s="3372"/>
      <c r="O17" s="379"/>
      <c r="P17" s="3264"/>
      <c r="Q17" s="3264"/>
      <c r="R17" s="3264"/>
      <c r="S17" s="3264"/>
      <c r="T17" s="3264"/>
      <c r="U17" s="3264"/>
      <c r="V17" s="3264"/>
      <c r="W17" s="3264"/>
      <c r="X17" s="3264"/>
      <c r="Y17" s="3264"/>
      <c r="Z17" s="3264"/>
      <c r="AA17" s="3264"/>
      <c r="AB17" s="3264"/>
      <c r="AC17" s="3264"/>
      <c r="AD17" s="3264"/>
      <c r="AE17" s="3264"/>
      <c r="AF17" s="3264"/>
      <c r="AG17" s="3264"/>
      <c r="AH17" s="3264"/>
      <c r="AI17" s="3264"/>
      <c r="AJ17" s="3264"/>
      <c r="AK17" s="3264"/>
      <c r="AL17" s="380"/>
      <c r="AM17" s="379"/>
      <c r="AN17" s="3328" t="s">
        <v>165</v>
      </c>
      <c r="AO17" s="3328"/>
      <c r="AP17" s="3328"/>
      <c r="AQ17" s="3328"/>
      <c r="AR17" s="3328"/>
      <c r="AS17" s="3328"/>
      <c r="AT17" s="260"/>
      <c r="AU17" s="380"/>
      <c r="AV17" s="3264"/>
      <c r="AW17" s="3264"/>
      <c r="AX17" s="3264"/>
      <c r="AY17" s="3264"/>
      <c r="AZ17" s="3264"/>
      <c r="BA17" s="3264"/>
      <c r="BB17" s="3264"/>
      <c r="BC17" s="3264"/>
      <c r="BD17" s="3264"/>
      <c r="BE17" s="3264"/>
      <c r="BF17" s="3264"/>
      <c r="BG17" s="3264"/>
      <c r="BH17" s="3264"/>
      <c r="BI17" s="3264"/>
      <c r="BJ17" s="3264"/>
      <c r="BK17" s="3264"/>
      <c r="BL17" s="3264"/>
      <c r="BM17" s="3264"/>
      <c r="BN17" s="3264"/>
      <c r="BO17" s="3264"/>
      <c r="BP17" s="3264"/>
      <c r="BQ17" s="3264"/>
      <c r="BR17" s="380"/>
      <c r="BS17" s="3332"/>
      <c r="BT17" s="2547"/>
      <c r="BU17" s="2547"/>
      <c r="BV17" s="2547"/>
      <c r="BW17" s="2547"/>
      <c r="BX17" s="2547"/>
      <c r="BY17" s="2547"/>
      <c r="BZ17" s="3328" t="s">
        <v>516</v>
      </c>
      <c r="CA17" s="3328"/>
      <c r="CB17" s="3328"/>
      <c r="CC17" s="3328"/>
      <c r="CD17" s="3328"/>
      <c r="CE17" s="3328"/>
      <c r="CF17" s="3328"/>
      <c r="CG17" s="3328"/>
      <c r="CH17" s="3328"/>
      <c r="CI17" s="3328"/>
      <c r="CJ17" s="3328"/>
      <c r="CK17" s="3328"/>
      <c r="CL17" s="3328"/>
      <c r="CM17" s="3328"/>
      <c r="CN17" s="3328"/>
      <c r="CO17" s="3328"/>
      <c r="CP17" s="3328"/>
      <c r="CQ17" s="3328"/>
      <c r="CR17" s="3328"/>
      <c r="CS17" s="3328"/>
      <c r="CT17" s="3328"/>
      <c r="CU17" s="2547"/>
      <c r="CV17" s="2547"/>
      <c r="CW17" s="2547"/>
      <c r="CX17" s="2547"/>
      <c r="CY17" s="2547"/>
      <c r="CZ17" s="2547"/>
      <c r="DA17" s="2548"/>
      <c r="DB17" s="247"/>
    </row>
    <row r="18" spans="4:111" s="118" customFormat="1" ht="15" customHeight="1">
      <c r="D18" s="3418"/>
      <c r="E18" s="3345"/>
      <c r="F18" s="3419" t="s">
        <v>114</v>
      </c>
      <c r="G18" s="3419"/>
      <c r="H18" s="3419"/>
      <c r="I18" s="3419"/>
      <c r="J18" s="3419"/>
      <c r="K18" s="3419"/>
      <c r="L18" s="3419"/>
      <c r="M18" s="3345"/>
      <c r="N18" s="3363"/>
      <c r="O18" s="373"/>
      <c r="P18" s="3419" t="s">
        <v>959</v>
      </c>
      <c r="Q18" s="3419"/>
      <c r="R18" s="3419"/>
      <c r="S18" s="3419"/>
      <c r="T18" s="3419"/>
      <c r="U18" s="3419"/>
      <c r="V18" s="265"/>
      <c r="W18" s="2952"/>
      <c r="X18" s="3440"/>
      <c r="Y18" s="3440"/>
      <c r="Z18" s="3440"/>
      <c r="AA18" s="3472" t="s">
        <v>1131</v>
      </c>
      <c r="AB18" s="3472"/>
      <c r="AC18" s="3472"/>
      <c r="AD18" s="3472"/>
      <c r="AE18" s="3472"/>
      <c r="AF18" s="3472"/>
      <c r="AG18" s="3472"/>
      <c r="AH18" s="3472"/>
      <c r="AI18" s="3472"/>
      <c r="AJ18" s="3472"/>
      <c r="AK18" s="3472"/>
      <c r="AL18" s="3472"/>
      <c r="AM18" s="3472"/>
      <c r="AN18" s="3472"/>
      <c r="AO18" s="970"/>
      <c r="AP18" s="3440" t="s">
        <v>637</v>
      </c>
      <c r="AQ18" s="3440"/>
      <c r="AR18" s="3440"/>
      <c r="AS18" s="3440"/>
      <c r="AT18" s="919"/>
      <c r="AU18" s="373"/>
      <c r="AV18" s="3419" t="s">
        <v>1209</v>
      </c>
      <c r="AW18" s="3419"/>
      <c r="AX18" s="3419"/>
      <c r="AY18" s="3419"/>
      <c r="AZ18" s="3419"/>
      <c r="BA18" s="3419"/>
      <c r="BB18" s="959"/>
      <c r="BC18" s="384"/>
      <c r="BD18" s="3419" t="s">
        <v>28</v>
      </c>
      <c r="BE18" s="3419"/>
      <c r="BF18" s="3419"/>
      <c r="BG18" s="3419"/>
      <c r="BH18" s="3419"/>
      <c r="BI18" s="3419"/>
      <c r="BJ18" s="265"/>
      <c r="BK18" s="3362"/>
      <c r="BL18" s="3419" t="s">
        <v>1143</v>
      </c>
      <c r="BM18" s="3419"/>
      <c r="BN18" s="3419"/>
      <c r="BO18" s="3419"/>
      <c r="BP18" s="3419"/>
      <c r="BQ18" s="3419"/>
      <c r="BR18" s="3363"/>
      <c r="BS18" s="3348"/>
      <c r="BT18" s="2550"/>
      <c r="BU18" s="2550"/>
      <c r="BV18" s="2550"/>
      <c r="BW18" s="2550"/>
      <c r="BX18" s="2550"/>
      <c r="BY18" s="2550"/>
      <c r="BZ18" s="3386"/>
      <c r="CA18" s="3386"/>
      <c r="CB18" s="3386"/>
      <c r="CC18" s="3386"/>
      <c r="CD18" s="3386"/>
      <c r="CE18" s="3386"/>
      <c r="CF18" s="3386"/>
      <c r="CG18" s="3386"/>
      <c r="CH18" s="3386"/>
      <c r="CI18" s="3386"/>
      <c r="CJ18" s="3386"/>
      <c r="CK18" s="3386"/>
      <c r="CL18" s="3386"/>
      <c r="CM18" s="3386"/>
      <c r="CN18" s="3386"/>
      <c r="CO18" s="3386"/>
      <c r="CP18" s="3386"/>
      <c r="CQ18" s="3386"/>
      <c r="CR18" s="3386"/>
      <c r="CS18" s="3386"/>
      <c r="CT18" s="3386"/>
      <c r="CU18" s="2550"/>
      <c r="CV18" s="2550"/>
      <c r="CW18" s="2550"/>
      <c r="CX18" s="2550"/>
      <c r="CY18" s="2550"/>
      <c r="CZ18" s="2550"/>
      <c r="DA18" s="2551"/>
      <c r="DB18" s="250"/>
    </row>
    <row r="19" spans="4:111" s="118" customFormat="1" ht="15" customHeight="1">
      <c r="D19" s="2699"/>
      <c r="E19" s="2553"/>
      <c r="F19" s="3329"/>
      <c r="G19" s="3329"/>
      <c r="H19" s="3329"/>
      <c r="I19" s="3329"/>
      <c r="J19" s="3329"/>
      <c r="K19" s="3329"/>
      <c r="L19" s="3329"/>
      <c r="M19" s="2553"/>
      <c r="N19" s="3331"/>
      <c r="O19" s="377"/>
      <c r="P19" s="2553" t="s">
        <v>637</v>
      </c>
      <c r="Q19" s="2553"/>
      <c r="R19" s="2553"/>
      <c r="S19" s="2553"/>
      <c r="T19" s="2553"/>
      <c r="U19" s="2553"/>
      <c r="V19" s="378"/>
      <c r="W19" s="377"/>
      <c r="X19" s="3319" t="s">
        <v>1127</v>
      </c>
      <c r="Y19" s="3319"/>
      <c r="Z19" s="3319"/>
      <c r="AA19" s="3319"/>
      <c r="AB19" s="3319"/>
      <c r="AC19" s="3319"/>
      <c r="AD19" s="375"/>
      <c r="AE19" s="958"/>
      <c r="AF19" s="3319" t="s">
        <v>1126</v>
      </c>
      <c r="AG19" s="3319"/>
      <c r="AH19" s="3319"/>
      <c r="AI19" s="3319"/>
      <c r="AJ19" s="3319"/>
      <c r="AK19" s="3319"/>
      <c r="AL19" s="958"/>
      <c r="AM19" s="376"/>
      <c r="AN19" s="3318" t="s">
        <v>861</v>
      </c>
      <c r="AO19" s="3318"/>
      <c r="AP19" s="3318"/>
      <c r="AQ19" s="3318"/>
      <c r="AR19" s="3318"/>
      <c r="AS19" s="3318"/>
      <c r="AT19" s="261"/>
      <c r="AU19" s="378"/>
      <c r="AV19" s="2553" t="s">
        <v>637</v>
      </c>
      <c r="AW19" s="2553"/>
      <c r="AX19" s="2553"/>
      <c r="AY19" s="2553"/>
      <c r="AZ19" s="2553"/>
      <c r="BA19" s="2553"/>
      <c r="BB19" s="378"/>
      <c r="BC19" s="377"/>
      <c r="BD19" s="2553" t="s">
        <v>1208</v>
      </c>
      <c r="BE19" s="2553"/>
      <c r="BF19" s="2553"/>
      <c r="BG19" s="2553"/>
      <c r="BH19" s="2553"/>
      <c r="BI19" s="2553"/>
      <c r="BJ19" s="261"/>
      <c r="BK19" s="3333"/>
      <c r="BL19" s="3329"/>
      <c r="BM19" s="3329"/>
      <c r="BN19" s="3329"/>
      <c r="BO19" s="3329"/>
      <c r="BP19" s="3329"/>
      <c r="BQ19" s="3329"/>
      <c r="BR19" s="3331"/>
      <c r="BS19" s="3333"/>
      <c r="BT19" s="2553"/>
      <c r="BU19" s="2553"/>
      <c r="BV19" s="2553"/>
      <c r="BW19" s="2553"/>
      <c r="BX19" s="2553"/>
      <c r="BY19" s="2553"/>
      <c r="BZ19" s="3329"/>
      <c r="CA19" s="3329"/>
      <c r="CB19" s="3329"/>
      <c r="CC19" s="3329"/>
      <c r="CD19" s="3329"/>
      <c r="CE19" s="3329"/>
      <c r="CF19" s="3329"/>
      <c r="CG19" s="3329"/>
      <c r="CH19" s="3329"/>
      <c r="CI19" s="3329"/>
      <c r="CJ19" s="3329"/>
      <c r="CK19" s="3329"/>
      <c r="CL19" s="3329"/>
      <c r="CM19" s="3329"/>
      <c r="CN19" s="3329"/>
      <c r="CO19" s="3329"/>
      <c r="CP19" s="3329"/>
      <c r="CQ19" s="3329"/>
      <c r="CR19" s="3329"/>
      <c r="CS19" s="3329"/>
      <c r="CT19" s="3329"/>
      <c r="CU19" s="2553"/>
      <c r="CV19" s="2553"/>
      <c r="CW19" s="2553"/>
      <c r="CX19" s="2553"/>
      <c r="CY19" s="2553"/>
      <c r="CZ19" s="2553"/>
      <c r="DA19" s="2554"/>
      <c r="DB19" s="250"/>
    </row>
    <row r="20" spans="4:111" s="118" customFormat="1" ht="13.5" customHeight="1">
      <c r="D20" s="329"/>
      <c r="E20" s="3265"/>
      <c r="F20" s="3265"/>
      <c r="G20" s="3265"/>
      <c r="H20" s="3265"/>
      <c r="I20" s="3265"/>
      <c r="J20" s="3265"/>
      <c r="K20" s="3265"/>
      <c r="L20" s="3265"/>
      <c r="M20" s="3265"/>
      <c r="N20" s="903"/>
      <c r="O20" s="927"/>
      <c r="P20" s="2947"/>
      <c r="Q20" s="2947"/>
      <c r="R20" s="2947"/>
      <c r="S20" s="2947"/>
      <c r="T20" s="2947"/>
      <c r="U20" s="3265"/>
      <c r="V20" s="3372"/>
      <c r="W20" s="927"/>
      <c r="X20" s="2947"/>
      <c r="Y20" s="2947"/>
      <c r="Z20" s="2947"/>
      <c r="AA20" s="2947"/>
      <c r="AB20" s="2947"/>
      <c r="AC20" s="3265"/>
      <c r="AD20" s="3372"/>
      <c r="AE20" s="903"/>
      <c r="AF20" s="2947"/>
      <c r="AG20" s="2947"/>
      <c r="AH20" s="2947"/>
      <c r="AI20" s="2947"/>
      <c r="AJ20" s="2947"/>
      <c r="AK20" s="3265"/>
      <c r="AL20" s="3265"/>
      <c r="AM20" s="927"/>
      <c r="AN20" s="2947"/>
      <c r="AO20" s="2947"/>
      <c r="AP20" s="2947"/>
      <c r="AQ20" s="2947"/>
      <c r="AR20" s="2947"/>
      <c r="AS20" s="3265"/>
      <c r="AT20" s="3372"/>
      <c r="AU20" s="903"/>
      <c r="AV20" s="2947"/>
      <c r="AW20" s="2947"/>
      <c r="AX20" s="2947"/>
      <c r="AY20" s="2947"/>
      <c r="AZ20" s="2947"/>
      <c r="BA20" s="3265"/>
      <c r="BB20" s="3265"/>
      <c r="BC20" s="927"/>
      <c r="BD20" s="2947"/>
      <c r="BE20" s="2947"/>
      <c r="BF20" s="2947"/>
      <c r="BG20" s="2947"/>
      <c r="BH20" s="2947"/>
      <c r="BI20" s="3265"/>
      <c r="BJ20" s="3372"/>
      <c r="BK20" s="903"/>
      <c r="BL20" s="2947"/>
      <c r="BM20" s="2947"/>
      <c r="BN20" s="2947"/>
      <c r="BO20" s="2947"/>
      <c r="BP20" s="2947"/>
      <c r="BQ20" s="3265"/>
      <c r="BR20" s="3265"/>
      <c r="BS20" s="927"/>
      <c r="BT20" s="3264"/>
      <c r="BU20" s="3264"/>
      <c r="BV20" s="3264"/>
      <c r="BW20" s="3264"/>
      <c r="BX20" s="3264"/>
      <c r="BY20" s="3264"/>
      <c r="BZ20" s="3264"/>
      <c r="CA20" s="3264"/>
      <c r="CB20" s="3264"/>
      <c r="CC20" s="3264"/>
      <c r="CD20" s="3264"/>
      <c r="CE20" s="3264"/>
      <c r="CF20" s="3264"/>
      <c r="CG20" s="3264"/>
      <c r="CH20" s="3264"/>
      <c r="CI20" s="3264"/>
      <c r="CJ20" s="3264"/>
      <c r="CK20" s="3264"/>
      <c r="CL20" s="3264"/>
      <c r="CM20" s="3264"/>
      <c r="CN20" s="3264"/>
      <c r="CO20" s="3264"/>
      <c r="CP20" s="3264"/>
      <c r="CQ20" s="3264"/>
      <c r="CR20" s="3264"/>
      <c r="CS20" s="3264"/>
      <c r="CT20" s="3264"/>
      <c r="CU20" s="3264"/>
      <c r="CV20" s="3264"/>
      <c r="CW20" s="3264"/>
      <c r="CX20" s="3264"/>
      <c r="CY20" s="3264"/>
      <c r="CZ20" s="3264"/>
      <c r="DA20" s="330"/>
      <c r="DB20" s="250"/>
    </row>
    <row r="21" spans="4:111" s="118" customFormat="1" ht="13.5" customHeight="1">
      <c r="D21" s="267"/>
      <c r="E21" s="3322"/>
      <c r="F21" s="3322"/>
      <c r="G21" s="3322"/>
      <c r="H21" s="3322"/>
      <c r="I21" s="3322"/>
      <c r="J21" s="3322"/>
      <c r="K21" s="3322"/>
      <c r="L21" s="3322"/>
      <c r="M21" s="3322"/>
      <c r="N21" s="962"/>
      <c r="O21" s="374"/>
      <c r="P21" s="3435"/>
      <c r="Q21" s="3435"/>
      <c r="R21" s="3435"/>
      <c r="S21" s="3435"/>
      <c r="T21" s="3435"/>
      <c r="U21" s="2553"/>
      <c r="V21" s="2553"/>
      <c r="W21" s="374"/>
      <c r="X21" s="3435"/>
      <c r="Y21" s="3435"/>
      <c r="Z21" s="3435"/>
      <c r="AA21" s="3435"/>
      <c r="AB21" s="3435"/>
      <c r="AC21" s="2553"/>
      <c r="AD21" s="3331"/>
      <c r="AE21" s="962"/>
      <c r="AF21" s="3435"/>
      <c r="AG21" s="3435"/>
      <c r="AH21" s="3435"/>
      <c r="AI21" s="3435"/>
      <c r="AJ21" s="3435"/>
      <c r="AK21" s="2553"/>
      <c r="AL21" s="2553"/>
      <c r="AM21" s="374"/>
      <c r="AN21" s="3435"/>
      <c r="AO21" s="3435"/>
      <c r="AP21" s="3435"/>
      <c r="AQ21" s="3435"/>
      <c r="AR21" s="3435"/>
      <c r="AS21" s="2553"/>
      <c r="AT21" s="3331"/>
      <c r="AU21" s="962"/>
      <c r="AV21" s="3435"/>
      <c r="AW21" s="3435"/>
      <c r="AX21" s="3435"/>
      <c r="AY21" s="3435"/>
      <c r="AZ21" s="3435"/>
      <c r="BA21" s="2553"/>
      <c r="BB21" s="2553"/>
      <c r="BC21" s="374"/>
      <c r="BD21" s="3435"/>
      <c r="BE21" s="3435"/>
      <c r="BF21" s="3435"/>
      <c r="BG21" s="3435"/>
      <c r="BH21" s="3435"/>
      <c r="BI21" s="2553"/>
      <c r="BJ21" s="3331"/>
      <c r="BK21" s="962"/>
      <c r="BL21" s="3435"/>
      <c r="BM21" s="3435"/>
      <c r="BN21" s="3435"/>
      <c r="BO21" s="3435"/>
      <c r="BP21" s="3435"/>
      <c r="BQ21" s="2553"/>
      <c r="BR21" s="2553"/>
      <c r="BS21" s="374"/>
      <c r="BT21" s="3322"/>
      <c r="BU21" s="3322"/>
      <c r="BV21" s="3322"/>
      <c r="BW21" s="3322"/>
      <c r="BX21" s="3322"/>
      <c r="BY21" s="3322"/>
      <c r="BZ21" s="3322"/>
      <c r="CA21" s="3322"/>
      <c r="CB21" s="3322"/>
      <c r="CC21" s="3322"/>
      <c r="CD21" s="3322"/>
      <c r="CE21" s="3322"/>
      <c r="CF21" s="3322"/>
      <c r="CG21" s="3322"/>
      <c r="CH21" s="3322"/>
      <c r="CI21" s="3322"/>
      <c r="CJ21" s="3322"/>
      <c r="CK21" s="3322"/>
      <c r="CL21" s="3322"/>
      <c r="CM21" s="3322"/>
      <c r="CN21" s="3322"/>
      <c r="CO21" s="3322"/>
      <c r="CP21" s="3322"/>
      <c r="CQ21" s="3322"/>
      <c r="CR21" s="3322"/>
      <c r="CS21" s="3322"/>
      <c r="CT21" s="3322"/>
      <c r="CU21" s="3322"/>
      <c r="CV21" s="3322"/>
      <c r="CW21" s="3322"/>
      <c r="CX21" s="3322"/>
      <c r="CY21" s="3322"/>
      <c r="CZ21" s="3322"/>
      <c r="DA21" s="268"/>
      <c r="DB21" s="250"/>
    </row>
    <row r="22" spans="4:111" s="9" customFormat="1" ht="21" customHeight="1">
      <c r="D22" s="271" t="s">
        <v>860</v>
      </c>
      <c r="E22" s="318"/>
      <c r="F22" s="270"/>
      <c r="G22" s="271" t="s">
        <v>924</v>
      </c>
      <c r="H22" s="270"/>
      <c r="I22" s="270"/>
      <c r="J22" s="270"/>
      <c r="K22" s="328"/>
      <c r="L22" s="270"/>
      <c r="M22" s="270"/>
      <c r="N22" s="270"/>
      <c r="O22" s="270"/>
      <c r="P22" s="270"/>
      <c r="Q22" s="270"/>
      <c r="R22" s="270"/>
      <c r="S22" s="270"/>
      <c r="T22" s="270"/>
      <c r="U22" s="270"/>
      <c r="V22" s="270"/>
      <c r="W22" s="270"/>
      <c r="X22" s="270"/>
      <c r="Y22" s="270"/>
      <c r="Z22" s="270"/>
      <c r="AA22" s="270"/>
      <c r="AB22" s="270"/>
      <c r="AC22" s="270"/>
      <c r="AD22" s="270"/>
      <c r="AE22" s="270"/>
      <c r="AF22" s="270"/>
      <c r="AG22" s="270"/>
      <c r="AH22" s="270"/>
      <c r="AI22" s="270"/>
      <c r="AJ22" s="270"/>
      <c r="AK22" s="270"/>
      <c r="AL22" s="270"/>
      <c r="AM22" s="270"/>
      <c r="AN22" s="270"/>
      <c r="AO22" s="270"/>
      <c r="AP22" s="270"/>
      <c r="AQ22" s="270"/>
      <c r="AR22" s="270"/>
      <c r="AS22" s="270"/>
      <c r="AT22" s="270"/>
      <c r="AU22" s="270"/>
      <c r="AV22" s="270"/>
      <c r="AW22" s="270"/>
      <c r="AX22" s="270"/>
      <c r="AY22" s="270"/>
      <c r="AZ22" s="270"/>
      <c r="BA22" s="270"/>
      <c r="BB22" s="270"/>
      <c r="BC22" s="270"/>
      <c r="BD22" s="270"/>
      <c r="BE22" s="270"/>
      <c r="BF22" s="270"/>
      <c r="BG22" s="270"/>
      <c r="BH22" s="270"/>
      <c r="BI22" s="270"/>
      <c r="BJ22" s="270"/>
      <c r="BK22" s="270"/>
      <c r="BL22" s="270"/>
      <c r="BM22" s="270"/>
      <c r="BN22" s="270"/>
      <c r="BO22" s="270"/>
      <c r="BP22" s="270"/>
      <c r="BQ22" s="270"/>
      <c r="BR22" s="270"/>
      <c r="BS22" s="270"/>
      <c r="BT22" s="270"/>
      <c r="BU22" s="270"/>
      <c r="BV22" s="270"/>
      <c r="BW22" s="270"/>
      <c r="BX22" s="270"/>
      <c r="BY22" s="270"/>
      <c r="BZ22" s="270"/>
      <c r="CA22" s="270"/>
      <c r="CB22" s="270"/>
      <c r="CC22" s="270"/>
      <c r="CD22" s="270"/>
      <c r="CE22" s="270"/>
      <c r="CF22" s="270"/>
      <c r="CG22" s="270"/>
      <c r="CH22" s="270"/>
      <c r="CI22" s="270"/>
      <c r="CJ22" s="270"/>
      <c r="CK22" s="270"/>
      <c r="CL22" s="270"/>
      <c r="CM22" s="270"/>
      <c r="CN22" s="270"/>
      <c r="CO22" s="270"/>
      <c r="CP22" s="270"/>
      <c r="CQ22" s="270"/>
      <c r="CR22" s="270"/>
      <c r="CS22" s="270"/>
      <c r="CT22" s="270"/>
      <c r="CU22" s="270"/>
      <c r="CV22" s="270"/>
      <c r="CW22" s="270"/>
      <c r="CX22" s="270"/>
      <c r="CY22" s="270"/>
      <c r="CZ22" s="270"/>
      <c r="DA22" s="270"/>
      <c r="DB22" s="270"/>
    </row>
    <row r="23" spans="4:111" s="9" customFormat="1" ht="21" customHeight="1">
      <c r="D23" s="318" t="s">
        <v>751</v>
      </c>
      <c r="E23" s="270"/>
      <c r="F23" s="270"/>
      <c r="G23" s="270"/>
      <c r="H23" s="270"/>
      <c r="I23" s="270"/>
      <c r="J23" s="270"/>
      <c r="K23" s="270"/>
      <c r="L23" s="270"/>
      <c r="M23" s="270"/>
      <c r="N23" s="270"/>
      <c r="O23" s="270"/>
      <c r="P23" s="270"/>
      <c r="Q23" s="270"/>
      <c r="R23" s="270"/>
      <c r="S23" s="270"/>
      <c r="T23" s="270"/>
      <c r="U23" s="270"/>
      <c r="V23" s="270"/>
      <c r="W23" s="270"/>
      <c r="X23" s="270"/>
      <c r="Y23" s="270"/>
      <c r="Z23" s="270"/>
      <c r="AA23" s="270"/>
      <c r="AB23" s="270"/>
      <c r="AC23" s="270"/>
      <c r="AD23" s="270"/>
      <c r="AE23" s="270"/>
      <c r="AF23" s="270"/>
      <c r="AG23" s="270"/>
      <c r="AH23" s="270"/>
      <c r="AI23" s="270"/>
      <c r="AJ23" s="270"/>
      <c r="AK23" s="270"/>
      <c r="AL23" s="270"/>
      <c r="AM23" s="270"/>
      <c r="AN23" s="270"/>
      <c r="AO23" s="270"/>
      <c r="AP23" s="270"/>
      <c r="AQ23" s="270"/>
      <c r="AR23" s="270"/>
      <c r="AS23" s="270"/>
      <c r="AT23" s="270"/>
      <c r="AU23" s="270"/>
      <c r="AV23" s="270"/>
      <c r="AW23" s="270"/>
      <c r="AX23" s="270"/>
      <c r="AY23" s="270"/>
      <c r="AZ23" s="270"/>
      <c r="BA23" s="270"/>
      <c r="BB23" s="270"/>
      <c r="BC23" s="270"/>
      <c r="BD23" s="270"/>
      <c r="BE23" s="270"/>
      <c r="BF23" s="270"/>
      <c r="BG23" s="270"/>
      <c r="BH23" s="270"/>
      <c r="BI23" s="270"/>
      <c r="BJ23" s="270"/>
      <c r="BK23" s="270"/>
      <c r="BL23" s="270"/>
      <c r="BM23" s="270"/>
      <c r="BN23" s="270"/>
      <c r="BO23" s="270"/>
      <c r="BP23" s="270"/>
      <c r="BQ23" s="270"/>
      <c r="BR23" s="270"/>
      <c r="BS23" s="270"/>
      <c r="BT23" s="270"/>
      <c r="BU23" s="270"/>
      <c r="BV23" s="270"/>
      <c r="BW23" s="270"/>
      <c r="BX23" s="270"/>
      <c r="BY23" s="270"/>
      <c r="BZ23" s="270"/>
      <c r="CA23" s="270"/>
      <c r="CB23" s="270"/>
      <c r="CC23" s="270"/>
      <c r="CD23" s="270"/>
      <c r="CE23" s="270"/>
      <c r="CF23" s="270"/>
      <c r="CG23" s="270"/>
      <c r="CH23" s="270"/>
      <c r="CI23" s="270"/>
      <c r="CJ23" s="270"/>
      <c r="CK23" s="270"/>
      <c r="CL23" s="270"/>
      <c r="CM23" s="270"/>
      <c r="CN23" s="270"/>
      <c r="CO23" s="270"/>
      <c r="CP23" s="270"/>
      <c r="CQ23" s="270"/>
      <c r="CR23" s="270"/>
      <c r="CS23" s="270"/>
      <c r="CT23" s="270"/>
      <c r="CU23" s="270"/>
      <c r="CV23" s="270"/>
      <c r="CW23" s="270"/>
      <c r="CX23" s="270"/>
      <c r="CY23" s="270"/>
      <c r="CZ23" s="270"/>
      <c r="DA23" s="256" t="s">
        <v>1207</v>
      </c>
      <c r="DB23" s="270"/>
    </row>
    <row r="24" spans="4:111" s="118" customFormat="1" ht="15" customHeight="1">
      <c r="D24" s="3305" t="s">
        <v>1188</v>
      </c>
      <c r="E24" s="3306"/>
      <c r="F24" s="3306"/>
      <c r="G24" s="3306"/>
      <c r="H24" s="3306"/>
      <c r="I24" s="3306"/>
      <c r="J24" s="3306"/>
      <c r="K24" s="3306"/>
      <c r="L24" s="3306"/>
      <c r="M24" s="3307"/>
      <c r="N24" s="3332"/>
      <c r="O24" s="2547"/>
      <c r="P24" s="3328" t="s">
        <v>165</v>
      </c>
      <c r="Q24" s="3328"/>
      <c r="R24" s="3328"/>
      <c r="S24" s="3328"/>
      <c r="T24" s="3328"/>
      <c r="U24" s="3328"/>
      <c r="V24" s="3328"/>
      <c r="W24" s="3328"/>
      <c r="X24" s="3328"/>
      <c r="Y24" s="3328"/>
      <c r="Z24" s="2547"/>
      <c r="AA24" s="3330"/>
      <c r="AB24" s="3266" t="s">
        <v>1047</v>
      </c>
      <c r="AC24" s="3276"/>
      <c r="AD24" s="3276"/>
      <c r="AE24" s="3276"/>
      <c r="AF24" s="3276"/>
      <c r="AG24" s="3276"/>
      <c r="AH24" s="3347"/>
      <c r="AI24" s="379"/>
      <c r="AJ24" s="380"/>
      <c r="AK24" s="3326" t="s">
        <v>1206</v>
      </c>
      <c r="AL24" s="3326"/>
      <c r="AM24" s="3326"/>
      <c r="AN24" s="3326"/>
      <c r="AO24" s="3326"/>
      <c r="AP24" s="3326"/>
      <c r="AQ24" s="3326"/>
      <c r="AR24" s="380"/>
      <c r="AS24" s="3265" t="s">
        <v>637</v>
      </c>
      <c r="AT24" s="3265"/>
      <c r="AU24" s="3265"/>
      <c r="AV24" s="3372"/>
      <c r="AW24" s="3325"/>
      <c r="AX24" s="3265"/>
      <c r="AY24" s="3265"/>
      <c r="AZ24" s="3326" t="s">
        <v>924</v>
      </c>
      <c r="BA24" s="3326"/>
      <c r="BB24" s="3326"/>
      <c r="BC24" s="3326"/>
      <c r="BD24" s="3326"/>
      <c r="BE24" s="3326"/>
      <c r="BF24" s="3326"/>
      <c r="BG24" s="3326"/>
      <c r="BH24" s="3326"/>
      <c r="BI24" s="3326"/>
      <c r="BJ24" s="3326"/>
      <c r="BK24" s="3326"/>
      <c r="BL24" s="3326"/>
      <c r="BM24" s="3326"/>
      <c r="BN24" s="3265"/>
      <c r="BO24" s="3265"/>
      <c r="BP24" s="3372"/>
      <c r="BQ24" s="3325"/>
      <c r="BR24" s="3265"/>
      <c r="BS24" s="3265"/>
      <c r="BT24" s="3326" t="s">
        <v>1186</v>
      </c>
      <c r="BU24" s="3326"/>
      <c r="BV24" s="3326"/>
      <c r="BW24" s="3326"/>
      <c r="BX24" s="3326"/>
      <c r="BY24" s="3326"/>
      <c r="BZ24" s="3326"/>
      <c r="CA24" s="3326"/>
      <c r="CB24" s="3326"/>
      <c r="CC24" s="3326"/>
      <c r="CD24" s="3326"/>
      <c r="CE24" s="3326"/>
      <c r="CF24" s="3326"/>
      <c r="CG24" s="3326"/>
      <c r="CH24" s="3326"/>
      <c r="CI24" s="3265"/>
      <c r="CJ24" s="3265"/>
      <c r="CK24" s="3372"/>
      <c r="CL24" s="3332"/>
      <c r="CM24" s="2547"/>
      <c r="CN24" s="3328" t="s">
        <v>516</v>
      </c>
      <c r="CO24" s="3328"/>
      <c r="CP24" s="3328"/>
      <c r="CQ24" s="3328"/>
      <c r="CR24" s="3328"/>
      <c r="CS24" s="3328"/>
      <c r="CT24" s="3328"/>
      <c r="CU24" s="3328"/>
      <c r="CV24" s="3328"/>
      <c r="CW24" s="3328"/>
      <c r="CX24" s="3328"/>
      <c r="CY24" s="3328"/>
      <c r="CZ24" s="2547"/>
      <c r="DA24" s="2548"/>
      <c r="DB24" s="250"/>
    </row>
    <row r="25" spans="4:111" s="118" customFormat="1" ht="15" customHeight="1">
      <c r="D25" s="3311"/>
      <c r="E25" s="3312"/>
      <c r="F25" s="3312"/>
      <c r="G25" s="3312"/>
      <c r="H25" s="3312"/>
      <c r="I25" s="3312"/>
      <c r="J25" s="3312"/>
      <c r="K25" s="3312"/>
      <c r="L25" s="3312"/>
      <c r="M25" s="3313"/>
      <c r="N25" s="3333"/>
      <c r="O25" s="2553"/>
      <c r="P25" s="3329"/>
      <c r="Q25" s="3329"/>
      <c r="R25" s="3329"/>
      <c r="S25" s="3329"/>
      <c r="T25" s="3329"/>
      <c r="U25" s="3329"/>
      <c r="V25" s="3329"/>
      <c r="W25" s="3329"/>
      <c r="X25" s="3329"/>
      <c r="Y25" s="3329"/>
      <c r="Z25" s="2553"/>
      <c r="AA25" s="3331"/>
      <c r="AB25" s="3333" t="s">
        <v>1205</v>
      </c>
      <c r="AC25" s="2553"/>
      <c r="AD25" s="2553"/>
      <c r="AE25" s="2553"/>
      <c r="AF25" s="2553"/>
      <c r="AG25" s="2553"/>
      <c r="AH25" s="3331"/>
      <c r="AI25" s="3337" t="s">
        <v>525</v>
      </c>
      <c r="AJ25" s="2820"/>
      <c r="AK25" s="2820"/>
      <c r="AL25" s="2820"/>
      <c r="AM25" s="2820"/>
      <c r="AN25" s="2820"/>
      <c r="AO25" s="2821"/>
      <c r="AP25" s="3337" t="s">
        <v>1184</v>
      </c>
      <c r="AQ25" s="2820"/>
      <c r="AR25" s="2820"/>
      <c r="AS25" s="2820"/>
      <c r="AT25" s="2820"/>
      <c r="AU25" s="2820"/>
      <c r="AV25" s="2821"/>
      <c r="AW25" s="3337" t="s">
        <v>114</v>
      </c>
      <c r="AX25" s="2820"/>
      <c r="AY25" s="2820"/>
      <c r="AZ25" s="2820"/>
      <c r="BA25" s="2820"/>
      <c r="BB25" s="2820"/>
      <c r="BC25" s="2821"/>
      <c r="BD25" s="3317" t="s">
        <v>60</v>
      </c>
      <c r="BE25" s="3318"/>
      <c r="BF25" s="3318"/>
      <c r="BG25" s="3318"/>
      <c r="BH25" s="3318"/>
      <c r="BI25" s="3318"/>
      <c r="BJ25" s="3320"/>
      <c r="BK25" s="3317" t="s">
        <v>1204</v>
      </c>
      <c r="BL25" s="3318"/>
      <c r="BM25" s="3318"/>
      <c r="BN25" s="3318"/>
      <c r="BO25" s="3318"/>
      <c r="BP25" s="3320"/>
      <c r="BQ25" s="3277" t="s">
        <v>114</v>
      </c>
      <c r="BR25" s="3278"/>
      <c r="BS25" s="3278"/>
      <c r="BT25" s="3278"/>
      <c r="BU25" s="3278"/>
      <c r="BV25" s="3278"/>
      <c r="BW25" s="3278"/>
      <c r="BX25" s="3337" t="s">
        <v>1182</v>
      </c>
      <c r="BY25" s="2820"/>
      <c r="BZ25" s="2820"/>
      <c r="CA25" s="2820"/>
      <c r="CB25" s="2820"/>
      <c r="CC25" s="2820"/>
      <c r="CD25" s="2821"/>
      <c r="CE25" s="2550" t="s">
        <v>1204</v>
      </c>
      <c r="CF25" s="2550"/>
      <c r="CG25" s="2550"/>
      <c r="CH25" s="2550"/>
      <c r="CI25" s="2550"/>
      <c r="CJ25" s="2550"/>
      <c r="CK25" s="261"/>
      <c r="CL25" s="3333"/>
      <c r="CM25" s="2553"/>
      <c r="CN25" s="3329"/>
      <c r="CO25" s="3329"/>
      <c r="CP25" s="3329"/>
      <c r="CQ25" s="3329"/>
      <c r="CR25" s="3329"/>
      <c r="CS25" s="3329"/>
      <c r="CT25" s="3329"/>
      <c r="CU25" s="3329"/>
      <c r="CV25" s="3329"/>
      <c r="CW25" s="3329"/>
      <c r="CX25" s="3329"/>
      <c r="CY25" s="3329"/>
      <c r="CZ25" s="2553"/>
      <c r="DA25" s="2554"/>
      <c r="DB25" s="250"/>
    </row>
    <row r="26" spans="4:111" s="118" customFormat="1" ht="13.5" customHeight="1">
      <c r="D26" s="3406"/>
      <c r="E26" s="3407"/>
      <c r="F26" s="3407"/>
      <c r="G26" s="3407"/>
      <c r="H26" s="3407"/>
      <c r="I26" s="3407"/>
      <c r="J26" s="3407"/>
      <c r="K26" s="3407"/>
      <c r="L26" s="3407"/>
      <c r="M26" s="3408"/>
      <c r="N26" s="927"/>
      <c r="O26" s="3326"/>
      <c r="P26" s="3326"/>
      <c r="Q26" s="3326"/>
      <c r="R26" s="3326"/>
      <c r="S26" s="3326"/>
      <c r="T26" s="3326"/>
      <c r="U26" s="3326"/>
      <c r="V26" s="3326"/>
      <c r="W26" s="3326"/>
      <c r="X26" s="3326"/>
      <c r="Y26" s="3326"/>
      <c r="Z26" s="3326"/>
      <c r="AA26" s="966"/>
      <c r="AB26" s="903"/>
      <c r="AC26" s="3409"/>
      <c r="AD26" s="3409"/>
      <c r="AE26" s="3409"/>
      <c r="AF26" s="3409"/>
      <c r="AG26" s="3409"/>
      <c r="AH26" s="903"/>
      <c r="AI26" s="927"/>
      <c r="AJ26" s="3060"/>
      <c r="AK26" s="3060"/>
      <c r="AL26" s="3060"/>
      <c r="AM26" s="3060"/>
      <c r="AN26" s="3060"/>
      <c r="AO26" s="966"/>
      <c r="AP26" s="903"/>
      <c r="AQ26" s="3060"/>
      <c r="AR26" s="3060"/>
      <c r="AS26" s="3060"/>
      <c r="AT26" s="3060"/>
      <c r="AU26" s="3060"/>
      <c r="AV26" s="966"/>
      <c r="AW26" s="903"/>
      <c r="AX26" s="3265"/>
      <c r="AY26" s="3265"/>
      <c r="AZ26" s="3265"/>
      <c r="BA26" s="3265"/>
      <c r="BB26" s="3265"/>
      <c r="BC26" s="903"/>
      <c r="BD26" s="927"/>
      <c r="BE26" s="3265"/>
      <c r="BF26" s="3265"/>
      <c r="BG26" s="3265"/>
      <c r="BH26" s="3265"/>
      <c r="BI26" s="3265"/>
      <c r="BJ26" s="966"/>
      <c r="BK26" s="903"/>
      <c r="BL26" s="1751"/>
      <c r="BM26" s="1751"/>
      <c r="BN26" s="1751"/>
      <c r="BO26" s="1751"/>
      <c r="BP26" s="1751"/>
      <c r="BQ26" s="927"/>
      <c r="BR26" s="3265"/>
      <c r="BS26" s="3265"/>
      <c r="BT26" s="3265"/>
      <c r="BU26" s="3265"/>
      <c r="BV26" s="3265"/>
      <c r="BW26" s="903"/>
      <c r="BX26" s="927"/>
      <c r="BY26" s="3265"/>
      <c r="BZ26" s="3265"/>
      <c r="CA26" s="3265"/>
      <c r="CB26" s="3265"/>
      <c r="CC26" s="3265"/>
      <c r="CD26" s="966"/>
      <c r="CE26" s="903"/>
      <c r="CF26" s="1751"/>
      <c r="CG26" s="1751"/>
      <c r="CH26" s="1751"/>
      <c r="CI26" s="1751"/>
      <c r="CJ26" s="1751"/>
      <c r="CK26" s="966"/>
      <c r="CL26" s="903"/>
      <c r="CM26" s="3264"/>
      <c r="CN26" s="3264"/>
      <c r="CO26" s="3264"/>
      <c r="CP26" s="3264"/>
      <c r="CQ26" s="3264"/>
      <c r="CR26" s="3264"/>
      <c r="CS26" s="3264"/>
      <c r="CT26" s="3264"/>
      <c r="CU26" s="3264"/>
      <c r="CV26" s="3264"/>
      <c r="CW26" s="3264"/>
      <c r="CX26" s="3264"/>
      <c r="CY26" s="3264"/>
      <c r="CZ26" s="3264"/>
      <c r="DA26" s="330"/>
      <c r="DB26" s="250"/>
    </row>
    <row r="27" spans="4:111" s="118" customFormat="1" ht="13.5" customHeight="1">
      <c r="D27" s="3410"/>
      <c r="E27" s="3354"/>
      <c r="F27" s="3354"/>
      <c r="G27" s="3354"/>
      <c r="H27" s="3354"/>
      <c r="I27" s="3354"/>
      <c r="J27" s="3354"/>
      <c r="K27" s="3354"/>
      <c r="L27" s="3354"/>
      <c r="M27" s="3354"/>
      <c r="N27" s="374"/>
      <c r="O27" s="3329"/>
      <c r="P27" s="3329"/>
      <c r="Q27" s="3329"/>
      <c r="R27" s="3329"/>
      <c r="S27" s="3329"/>
      <c r="T27" s="3329"/>
      <c r="U27" s="3329"/>
      <c r="V27" s="3329"/>
      <c r="W27" s="3329"/>
      <c r="X27" s="3329"/>
      <c r="Y27" s="3329"/>
      <c r="Z27" s="3329"/>
      <c r="AA27" s="963"/>
      <c r="AB27" s="962"/>
      <c r="AC27" s="3391"/>
      <c r="AD27" s="3391"/>
      <c r="AE27" s="3391"/>
      <c r="AF27" s="3391"/>
      <c r="AG27" s="3391"/>
      <c r="AH27" s="962"/>
      <c r="AI27" s="374"/>
      <c r="AJ27" s="3391"/>
      <c r="AK27" s="3391"/>
      <c r="AL27" s="3391"/>
      <c r="AM27" s="3391"/>
      <c r="AN27" s="3391"/>
      <c r="AO27" s="963"/>
      <c r="AP27" s="962"/>
      <c r="AQ27" s="3391"/>
      <c r="AR27" s="3391"/>
      <c r="AS27" s="3391"/>
      <c r="AT27" s="3391"/>
      <c r="AU27" s="3391"/>
      <c r="AV27" s="963"/>
      <c r="AW27" s="962"/>
      <c r="AX27" s="2553"/>
      <c r="AY27" s="2553"/>
      <c r="AZ27" s="2553"/>
      <c r="BA27" s="2553"/>
      <c r="BB27" s="2553"/>
      <c r="BC27" s="962"/>
      <c r="BD27" s="374"/>
      <c r="BE27" s="3391"/>
      <c r="BF27" s="3391"/>
      <c r="BG27" s="3391"/>
      <c r="BH27" s="3391"/>
      <c r="BI27" s="3391"/>
      <c r="BJ27" s="963"/>
      <c r="BK27" s="962"/>
      <c r="BL27" s="2553"/>
      <c r="BM27" s="2553"/>
      <c r="BN27" s="2553"/>
      <c r="BO27" s="2553"/>
      <c r="BP27" s="2553"/>
      <c r="BQ27" s="374"/>
      <c r="BR27" s="2553"/>
      <c r="BS27" s="2553"/>
      <c r="BT27" s="2553"/>
      <c r="BU27" s="2553"/>
      <c r="BV27" s="2553"/>
      <c r="BW27" s="962"/>
      <c r="BX27" s="374"/>
      <c r="BY27" s="2553"/>
      <c r="BZ27" s="2553"/>
      <c r="CA27" s="2553"/>
      <c r="CB27" s="2553"/>
      <c r="CC27" s="2553"/>
      <c r="CD27" s="963"/>
      <c r="CE27" s="962"/>
      <c r="CF27" s="2553"/>
      <c r="CG27" s="2553"/>
      <c r="CH27" s="2553"/>
      <c r="CI27" s="2553"/>
      <c r="CJ27" s="2553"/>
      <c r="CK27" s="963"/>
      <c r="CL27" s="962"/>
      <c r="CM27" s="3322"/>
      <c r="CN27" s="3322"/>
      <c r="CO27" s="3322"/>
      <c r="CP27" s="3322"/>
      <c r="CQ27" s="3322"/>
      <c r="CR27" s="3322"/>
      <c r="CS27" s="3322"/>
      <c r="CT27" s="3322"/>
      <c r="CU27" s="3322"/>
      <c r="CV27" s="3322"/>
      <c r="CW27" s="3322"/>
      <c r="CX27" s="3322"/>
      <c r="CY27" s="3322"/>
      <c r="CZ27" s="3322"/>
      <c r="DA27" s="268"/>
      <c r="DB27" s="250"/>
    </row>
    <row r="28" spans="4:111" s="9" customFormat="1" ht="21" customHeight="1">
      <c r="D28" s="271" t="s">
        <v>1012</v>
      </c>
      <c r="E28" s="318"/>
      <c r="F28" s="270"/>
      <c r="G28" s="271" t="s">
        <v>257</v>
      </c>
      <c r="H28" s="270"/>
      <c r="I28" s="270"/>
      <c r="J28" s="270"/>
      <c r="K28" s="328"/>
      <c r="L28" s="270"/>
      <c r="M28" s="270"/>
      <c r="N28" s="270"/>
      <c r="O28" s="270"/>
      <c r="P28" s="270"/>
      <c r="Q28" s="270"/>
      <c r="R28" s="270"/>
      <c r="S28" s="270"/>
      <c r="T28" s="270"/>
      <c r="U28" s="270"/>
      <c r="V28" s="270"/>
      <c r="W28" s="270"/>
      <c r="X28" s="270"/>
      <c r="Y28" s="270"/>
      <c r="Z28" s="270"/>
      <c r="AA28" s="270"/>
      <c r="AB28" s="270"/>
      <c r="AC28" s="270"/>
      <c r="AD28" s="270"/>
      <c r="AE28" s="270"/>
      <c r="AF28" s="270"/>
      <c r="AG28" s="270"/>
      <c r="AH28" s="270"/>
      <c r="AI28" s="270"/>
      <c r="AJ28" s="270"/>
      <c r="AK28" s="270"/>
      <c r="AL28" s="270"/>
      <c r="AM28" s="270"/>
      <c r="AN28" s="270"/>
      <c r="AO28" s="270"/>
      <c r="AP28" s="270"/>
      <c r="AQ28" s="270"/>
      <c r="AR28" s="270"/>
      <c r="AS28" s="270"/>
      <c r="AT28" s="270"/>
      <c r="AU28" s="270"/>
      <c r="AV28" s="270"/>
      <c r="AW28" s="270"/>
      <c r="AX28" s="270"/>
      <c r="AY28" s="270"/>
      <c r="AZ28" s="270"/>
      <c r="BA28" s="270"/>
      <c r="BB28" s="270"/>
      <c r="BC28" s="270"/>
      <c r="BD28" s="270"/>
      <c r="BE28" s="270"/>
      <c r="BF28" s="270"/>
      <c r="BG28" s="270"/>
      <c r="BH28" s="270"/>
      <c r="BI28" s="270"/>
      <c r="BJ28" s="270"/>
      <c r="BK28" s="270"/>
      <c r="BL28" s="270"/>
      <c r="BM28" s="270"/>
      <c r="BN28" s="270"/>
      <c r="BO28" s="270"/>
      <c r="BP28" s="270"/>
      <c r="BQ28" s="270"/>
      <c r="BR28" s="270"/>
      <c r="BS28" s="270"/>
      <c r="BT28" s="270"/>
      <c r="BU28" s="270"/>
      <c r="BV28" s="270"/>
      <c r="BW28" s="270"/>
      <c r="BX28" s="270"/>
      <c r="BY28" s="270"/>
      <c r="BZ28" s="270"/>
      <c r="CA28" s="270"/>
      <c r="CB28" s="270"/>
      <c r="CC28" s="270"/>
      <c r="CD28" s="270"/>
      <c r="CE28" s="270"/>
      <c r="CF28" s="270"/>
      <c r="CG28" s="270"/>
      <c r="CH28" s="270"/>
      <c r="CI28" s="270"/>
      <c r="CJ28" s="270"/>
      <c r="CK28" s="270"/>
      <c r="CL28" s="270"/>
      <c r="CM28" s="270"/>
      <c r="CN28" s="270"/>
      <c r="CO28" s="270"/>
      <c r="CP28" s="270"/>
      <c r="CQ28" s="270"/>
      <c r="CR28" s="270"/>
      <c r="CS28" s="270"/>
      <c r="CT28" s="270"/>
      <c r="CU28" s="270"/>
      <c r="CV28" s="270"/>
      <c r="CW28" s="270"/>
      <c r="CX28" s="270"/>
      <c r="CY28" s="270"/>
      <c r="CZ28" s="270"/>
      <c r="DA28" s="270"/>
      <c r="DB28" s="270"/>
    </row>
    <row r="29" spans="4:111" s="9" customFormat="1" ht="21" customHeight="1">
      <c r="D29" s="318" t="s">
        <v>751</v>
      </c>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70"/>
      <c r="AE29" s="270"/>
      <c r="AF29" s="270"/>
      <c r="AG29" s="270"/>
      <c r="AH29" s="270"/>
      <c r="AI29" s="270"/>
      <c r="AJ29" s="270"/>
      <c r="AK29" s="270"/>
      <c r="AL29" s="270"/>
      <c r="AM29" s="270"/>
      <c r="AN29" s="270"/>
      <c r="AO29" s="270"/>
      <c r="AP29" s="270"/>
      <c r="AQ29" s="270"/>
      <c r="AR29" s="270"/>
      <c r="AS29" s="270"/>
      <c r="AT29" s="270"/>
      <c r="AU29" s="270"/>
      <c r="AV29" s="270"/>
      <c r="AW29" s="270"/>
      <c r="AX29" s="270"/>
      <c r="AY29" s="270"/>
      <c r="AZ29" s="270"/>
      <c r="BA29" s="270"/>
      <c r="BB29" s="270"/>
      <c r="BC29" s="270"/>
      <c r="BD29" s="270"/>
      <c r="BE29" s="270"/>
      <c r="BF29" s="270"/>
      <c r="BG29" s="270"/>
      <c r="BH29" s="270"/>
      <c r="BI29" s="270"/>
      <c r="BJ29" s="270"/>
      <c r="BK29" s="270"/>
      <c r="BL29" s="270"/>
      <c r="BM29" s="270"/>
      <c r="BN29" s="270"/>
      <c r="BO29" s="270"/>
      <c r="BP29" s="270"/>
      <c r="BQ29" s="270"/>
      <c r="BR29" s="270"/>
      <c r="BS29" s="270"/>
      <c r="BT29" s="270"/>
      <c r="BU29" s="270"/>
      <c r="BV29" s="270"/>
      <c r="BW29" s="270"/>
      <c r="BX29" s="270"/>
      <c r="BY29" s="270"/>
      <c r="BZ29" s="270"/>
      <c r="CA29" s="270"/>
      <c r="CB29" s="270"/>
      <c r="CC29" s="270"/>
      <c r="CD29" s="270"/>
      <c r="CE29" s="270"/>
      <c r="CF29" s="270"/>
      <c r="CG29" s="270"/>
      <c r="CH29" s="270"/>
      <c r="CI29" s="270"/>
      <c r="CJ29" s="270"/>
      <c r="CK29" s="270"/>
      <c r="CL29" s="270"/>
      <c r="CM29" s="270"/>
      <c r="CN29" s="270"/>
      <c r="CO29" s="270"/>
      <c r="CP29" s="270"/>
      <c r="CQ29" s="270"/>
      <c r="CR29" s="270"/>
      <c r="CS29" s="270"/>
      <c r="CT29" s="270"/>
      <c r="CU29" s="270"/>
      <c r="CV29" s="270"/>
      <c r="CW29" s="270"/>
      <c r="CX29" s="270"/>
      <c r="CY29" s="270"/>
      <c r="CZ29" s="270"/>
      <c r="DA29" s="256" t="s">
        <v>638</v>
      </c>
      <c r="DB29" s="270"/>
    </row>
    <row r="30" spans="4:111" s="118" customFormat="1" ht="15" customHeight="1">
      <c r="D30" s="3305" t="s">
        <v>1202</v>
      </c>
      <c r="E30" s="3306"/>
      <c r="F30" s="3306"/>
      <c r="G30" s="3306"/>
      <c r="H30" s="3306"/>
      <c r="I30" s="3306"/>
      <c r="J30" s="3306"/>
      <c r="K30" s="3306"/>
      <c r="L30" s="3307"/>
      <c r="M30" s="3325"/>
      <c r="N30" s="3265"/>
      <c r="O30" s="3265"/>
      <c r="P30" s="3326" t="s">
        <v>1201</v>
      </c>
      <c r="Q30" s="3326"/>
      <c r="R30" s="3326"/>
      <c r="S30" s="3326"/>
      <c r="T30" s="3326"/>
      <c r="U30" s="3326"/>
      <c r="V30" s="3326"/>
      <c r="W30" s="3326"/>
      <c r="X30" s="3326"/>
      <c r="Y30" s="3326"/>
      <c r="Z30" s="3326"/>
      <c r="AA30" s="3326"/>
      <c r="AB30" s="3326"/>
      <c r="AC30" s="3326"/>
      <c r="AD30" s="3326"/>
      <c r="AE30" s="3265"/>
      <c r="AF30" s="3265"/>
      <c r="AG30" s="3372"/>
      <c r="AH30" s="3266" t="s">
        <v>1200</v>
      </c>
      <c r="AI30" s="3276"/>
      <c r="AJ30" s="3276"/>
      <c r="AK30" s="3276"/>
      <c r="AL30" s="3276"/>
      <c r="AM30" s="3276"/>
      <c r="AN30" s="3276"/>
      <c r="AO30" s="3276"/>
      <c r="AP30" s="3347"/>
      <c r="AQ30" s="3332"/>
      <c r="AR30" s="2547"/>
      <c r="AS30" s="2547"/>
      <c r="AT30" s="3328" t="s">
        <v>912</v>
      </c>
      <c r="AU30" s="3328"/>
      <c r="AV30" s="3328"/>
      <c r="AW30" s="3328"/>
      <c r="AX30" s="3328"/>
      <c r="AY30" s="3328"/>
      <c r="AZ30" s="3328"/>
      <c r="BA30" s="3328"/>
      <c r="BB30" s="3328"/>
      <c r="BC30" s="3328"/>
      <c r="BD30" s="3328"/>
      <c r="BE30" s="3328"/>
      <c r="BF30" s="2547"/>
      <c r="BG30" s="2547" t="s">
        <v>637</v>
      </c>
      <c r="BH30" s="2547"/>
      <c r="BI30" s="2547"/>
      <c r="BJ30" s="2547"/>
      <c r="BK30" s="3330"/>
      <c r="BL30" s="3276" t="s">
        <v>910</v>
      </c>
      <c r="BM30" s="3267"/>
      <c r="BN30" s="3267"/>
      <c r="BO30" s="3267"/>
      <c r="BP30" s="3267"/>
      <c r="BQ30" s="3267"/>
      <c r="BR30" s="3267"/>
      <c r="BS30" s="3267"/>
      <c r="BT30" s="3267"/>
      <c r="BU30" s="3266" t="s">
        <v>304</v>
      </c>
      <c r="BV30" s="3276"/>
      <c r="BW30" s="3276"/>
      <c r="BX30" s="3276"/>
      <c r="BY30" s="3276"/>
      <c r="BZ30" s="3276"/>
      <c r="CA30" s="3276"/>
      <c r="CB30" s="3276"/>
      <c r="CC30" s="3276"/>
      <c r="CD30" s="3347"/>
      <c r="CE30" s="3266" t="s">
        <v>67</v>
      </c>
      <c r="CF30" s="3276"/>
      <c r="CG30" s="3276"/>
      <c r="CH30" s="3276"/>
      <c r="CI30" s="3276"/>
      <c r="CJ30" s="3276"/>
      <c r="CK30" s="3276"/>
      <c r="CL30" s="3276"/>
      <c r="CM30" s="3276"/>
      <c r="CN30" s="3347"/>
      <c r="CO30" s="3266" t="s">
        <v>516</v>
      </c>
      <c r="CP30" s="3276"/>
      <c r="CQ30" s="3276"/>
      <c r="CR30" s="3276"/>
      <c r="CS30" s="3276"/>
      <c r="CT30" s="3276"/>
      <c r="CU30" s="3276"/>
      <c r="CV30" s="3276"/>
      <c r="CW30" s="3276"/>
      <c r="CX30" s="3276"/>
      <c r="CY30" s="3276"/>
      <c r="CZ30" s="3276"/>
      <c r="DA30" s="3396"/>
      <c r="DB30" s="250"/>
    </row>
    <row r="31" spans="4:111" s="118" customFormat="1" ht="15" customHeight="1">
      <c r="D31" s="3308"/>
      <c r="E31" s="3309"/>
      <c r="F31" s="3309"/>
      <c r="G31" s="3309"/>
      <c r="H31" s="3309"/>
      <c r="I31" s="3309"/>
      <c r="J31" s="3309"/>
      <c r="K31" s="3309"/>
      <c r="L31" s="3310"/>
      <c r="M31" s="3399"/>
      <c r="N31" s="3400"/>
      <c r="O31" s="3400"/>
      <c r="P31" s="3400"/>
      <c r="Q31" s="3400"/>
      <c r="R31" s="3400"/>
      <c r="S31" s="3400"/>
      <c r="T31" s="3400"/>
      <c r="U31" s="3400"/>
      <c r="V31" s="3400"/>
      <c r="W31" s="3400"/>
      <c r="X31" s="3401"/>
      <c r="Y31" s="3401"/>
      <c r="Z31" s="3401"/>
      <c r="AA31" s="3401"/>
      <c r="AB31" s="3401"/>
      <c r="AC31" s="3401"/>
      <c r="AD31" s="3401"/>
      <c r="AE31" s="3401"/>
      <c r="AF31" s="3401"/>
      <c r="AG31" s="3402"/>
      <c r="AH31" s="3277"/>
      <c r="AI31" s="3278"/>
      <c r="AJ31" s="3278"/>
      <c r="AK31" s="3278"/>
      <c r="AL31" s="3278"/>
      <c r="AM31" s="3278"/>
      <c r="AN31" s="3278"/>
      <c r="AO31" s="3278"/>
      <c r="AP31" s="3360"/>
      <c r="AQ31" s="3356"/>
      <c r="AR31" s="3346"/>
      <c r="AS31" s="3346"/>
      <c r="AT31" s="3543"/>
      <c r="AU31" s="3543"/>
      <c r="AV31" s="3543"/>
      <c r="AW31" s="3543"/>
      <c r="AX31" s="3543"/>
      <c r="AY31" s="3543"/>
      <c r="AZ31" s="3543"/>
      <c r="BA31" s="3543"/>
      <c r="BB31" s="3543"/>
      <c r="BC31" s="3543"/>
      <c r="BD31" s="3543"/>
      <c r="BE31" s="3543"/>
      <c r="BF31" s="3346"/>
      <c r="BG31" s="3346"/>
      <c r="BH31" s="3346"/>
      <c r="BI31" s="3346"/>
      <c r="BJ31" s="3346"/>
      <c r="BK31" s="3357"/>
      <c r="BL31" s="3270"/>
      <c r="BM31" s="3315"/>
      <c r="BN31" s="3315"/>
      <c r="BO31" s="3315"/>
      <c r="BP31" s="3315"/>
      <c r="BQ31" s="3315"/>
      <c r="BR31" s="3315"/>
      <c r="BS31" s="3315"/>
      <c r="BT31" s="3270"/>
      <c r="BU31" s="3277"/>
      <c r="BV31" s="3278"/>
      <c r="BW31" s="3278"/>
      <c r="BX31" s="3278"/>
      <c r="BY31" s="3278"/>
      <c r="BZ31" s="3278"/>
      <c r="CA31" s="3278"/>
      <c r="CB31" s="3278"/>
      <c r="CC31" s="3278"/>
      <c r="CD31" s="3360"/>
      <c r="CE31" s="3277"/>
      <c r="CF31" s="3278"/>
      <c r="CG31" s="3278"/>
      <c r="CH31" s="3278"/>
      <c r="CI31" s="3278"/>
      <c r="CJ31" s="3278"/>
      <c r="CK31" s="3278"/>
      <c r="CL31" s="3278"/>
      <c r="CM31" s="3278"/>
      <c r="CN31" s="3360"/>
      <c r="CO31" s="3277"/>
      <c r="CP31" s="3278"/>
      <c r="CQ31" s="3278"/>
      <c r="CR31" s="3278"/>
      <c r="CS31" s="3278"/>
      <c r="CT31" s="3278"/>
      <c r="CU31" s="3278"/>
      <c r="CV31" s="3278"/>
      <c r="CW31" s="3278"/>
      <c r="CX31" s="3278"/>
      <c r="CY31" s="3278"/>
      <c r="CZ31" s="3278"/>
      <c r="DA31" s="3397"/>
      <c r="DB31" s="250"/>
    </row>
    <row r="32" spans="4:111" s="118" customFormat="1" ht="15" customHeight="1">
      <c r="D32" s="3311"/>
      <c r="E32" s="3312"/>
      <c r="F32" s="3312"/>
      <c r="G32" s="3312"/>
      <c r="H32" s="3312"/>
      <c r="I32" s="3312"/>
      <c r="J32" s="3312"/>
      <c r="K32" s="3312"/>
      <c r="L32" s="3313"/>
      <c r="M32" s="3403" t="s">
        <v>439</v>
      </c>
      <c r="N32" s="3404"/>
      <c r="O32" s="3404"/>
      <c r="P32" s="3404"/>
      <c r="Q32" s="3404"/>
      <c r="R32" s="3404"/>
      <c r="S32" s="3405"/>
      <c r="T32" s="3403" t="s">
        <v>127</v>
      </c>
      <c r="U32" s="3404"/>
      <c r="V32" s="3404"/>
      <c r="W32" s="3404"/>
      <c r="X32" s="3404"/>
      <c r="Y32" s="3404"/>
      <c r="Z32" s="3405"/>
      <c r="AA32" s="3317" t="s">
        <v>861</v>
      </c>
      <c r="AB32" s="3318"/>
      <c r="AC32" s="3318"/>
      <c r="AD32" s="3318"/>
      <c r="AE32" s="3318"/>
      <c r="AF32" s="3318"/>
      <c r="AG32" s="3320"/>
      <c r="AH32" s="3302" t="s">
        <v>1185</v>
      </c>
      <c r="AI32" s="3303"/>
      <c r="AJ32" s="3303"/>
      <c r="AK32" s="3303"/>
      <c r="AL32" s="3303"/>
      <c r="AM32" s="3303"/>
      <c r="AN32" s="3303"/>
      <c r="AO32" s="3303"/>
      <c r="AP32" s="3352"/>
      <c r="AQ32" s="3337" t="s">
        <v>709</v>
      </c>
      <c r="AR32" s="2820"/>
      <c r="AS32" s="2820"/>
      <c r="AT32" s="2820"/>
      <c r="AU32" s="2820"/>
      <c r="AV32" s="2820"/>
      <c r="AW32" s="2821"/>
      <c r="AX32" s="3337" t="s">
        <v>1032</v>
      </c>
      <c r="AY32" s="2820"/>
      <c r="AZ32" s="2820"/>
      <c r="BA32" s="2820"/>
      <c r="BB32" s="2820"/>
      <c r="BC32" s="2820"/>
      <c r="BD32" s="2821"/>
      <c r="BE32" s="2820" t="s">
        <v>934</v>
      </c>
      <c r="BF32" s="2820"/>
      <c r="BG32" s="2820"/>
      <c r="BH32" s="2820"/>
      <c r="BI32" s="2820"/>
      <c r="BJ32" s="2820"/>
      <c r="BK32" s="2821"/>
      <c r="BL32" s="3270"/>
      <c r="BM32" s="3270"/>
      <c r="BN32" s="3270"/>
      <c r="BO32" s="3270"/>
      <c r="BP32" s="3270"/>
      <c r="BQ32" s="3270"/>
      <c r="BR32" s="3270"/>
      <c r="BS32" s="3270"/>
      <c r="BT32" s="3270"/>
      <c r="BU32" s="3353"/>
      <c r="BV32" s="3354"/>
      <c r="BW32" s="3354"/>
      <c r="BX32" s="3354"/>
      <c r="BY32" s="3354"/>
      <c r="BZ32" s="3354"/>
      <c r="CA32" s="3354"/>
      <c r="CB32" s="3354"/>
      <c r="CC32" s="3354"/>
      <c r="CD32" s="3355"/>
      <c r="CE32" s="3353"/>
      <c r="CF32" s="3354"/>
      <c r="CG32" s="3354"/>
      <c r="CH32" s="3354"/>
      <c r="CI32" s="3354"/>
      <c r="CJ32" s="3354"/>
      <c r="CK32" s="3354"/>
      <c r="CL32" s="3354"/>
      <c r="CM32" s="3354"/>
      <c r="CN32" s="3355"/>
      <c r="CO32" s="3353"/>
      <c r="CP32" s="3354"/>
      <c r="CQ32" s="3354"/>
      <c r="CR32" s="3354"/>
      <c r="CS32" s="3354"/>
      <c r="CT32" s="3354"/>
      <c r="CU32" s="3354"/>
      <c r="CV32" s="3354"/>
      <c r="CW32" s="3354"/>
      <c r="CX32" s="3354"/>
      <c r="CY32" s="3354"/>
      <c r="CZ32" s="3354"/>
      <c r="DA32" s="3398"/>
      <c r="DB32" s="250"/>
      <c r="DF32" s="13"/>
      <c r="DG32" s="152"/>
    </row>
    <row r="33" spans="2:111" s="118" customFormat="1" ht="13.5" customHeight="1">
      <c r="D33" s="329"/>
      <c r="E33" s="3449"/>
      <c r="F33" s="3449"/>
      <c r="G33" s="3449"/>
      <c r="H33" s="3449"/>
      <c r="I33" s="3449"/>
      <c r="J33" s="3449"/>
      <c r="K33" s="3449"/>
      <c r="L33" s="903"/>
      <c r="M33" s="927"/>
      <c r="N33" s="3534"/>
      <c r="O33" s="3060"/>
      <c r="P33" s="3060"/>
      <c r="Q33" s="3060"/>
      <c r="R33" s="3060"/>
      <c r="S33" s="903"/>
      <c r="T33" s="927"/>
      <c r="U33" s="3060"/>
      <c r="V33" s="3060"/>
      <c r="W33" s="3060"/>
      <c r="X33" s="3060"/>
      <c r="Y33" s="3060"/>
      <c r="Z33" s="966"/>
      <c r="AA33" s="903"/>
      <c r="AB33" s="3534"/>
      <c r="AC33" s="3060"/>
      <c r="AD33" s="3060"/>
      <c r="AE33" s="3060"/>
      <c r="AF33" s="3060"/>
      <c r="AG33" s="966"/>
      <c r="AH33" s="903"/>
      <c r="AI33" s="3535"/>
      <c r="AJ33" s="3536"/>
      <c r="AK33" s="3536"/>
      <c r="AL33" s="3536"/>
      <c r="AM33" s="3536"/>
      <c r="AN33" s="3536"/>
      <c r="AO33" s="3536"/>
      <c r="AP33" s="903"/>
      <c r="AQ33" s="3537"/>
      <c r="AR33" s="3486"/>
      <c r="AS33" s="3486"/>
      <c r="AT33" s="3486"/>
      <c r="AU33" s="3486"/>
      <c r="AV33" s="3486"/>
      <c r="AW33" s="853"/>
      <c r="AX33" s="3485"/>
      <c r="AY33" s="3486"/>
      <c r="AZ33" s="3486"/>
      <c r="BA33" s="3486"/>
      <c r="BB33" s="3486"/>
      <c r="BC33" s="3486"/>
      <c r="BD33" s="967"/>
      <c r="BE33" s="3486"/>
      <c r="BF33" s="3486"/>
      <c r="BG33" s="3486"/>
      <c r="BH33" s="3486"/>
      <c r="BI33" s="3486"/>
      <c r="BJ33" s="3486"/>
      <c r="BK33" s="966"/>
      <c r="BL33" s="3429"/>
      <c r="BM33" s="1796"/>
      <c r="BN33" s="1796"/>
      <c r="BO33" s="1796"/>
      <c r="BP33" s="1796"/>
      <c r="BQ33" s="1796"/>
      <c r="BR33" s="1796"/>
      <c r="BS33" s="1796"/>
      <c r="BT33" s="2957"/>
      <c r="BU33" s="3446"/>
      <c r="BV33" s="3538"/>
      <c r="BW33" s="3538"/>
      <c r="BX33" s="3538"/>
      <c r="BY33" s="3538"/>
      <c r="BZ33" s="3538"/>
      <c r="CA33" s="3538"/>
      <c r="CB33" s="3538"/>
      <c r="CC33" s="3538"/>
      <c r="CD33" s="3539"/>
      <c r="CE33" s="927"/>
      <c r="CF33" s="903"/>
      <c r="CG33" s="903"/>
      <c r="CH33" s="903"/>
      <c r="CI33" s="903"/>
      <c r="CJ33" s="903"/>
      <c r="CK33" s="903"/>
      <c r="CL33" s="903"/>
      <c r="CM33" s="903"/>
      <c r="CN33" s="966"/>
      <c r="CO33" s="903"/>
      <c r="CP33" s="903"/>
      <c r="CQ33" s="903"/>
      <c r="CR33" s="903"/>
      <c r="CS33" s="903"/>
      <c r="CT33" s="903"/>
      <c r="CU33" s="903"/>
      <c r="CV33" s="903"/>
      <c r="CW33" s="903"/>
      <c r="CX33" s="903"/>
      <c r="CY33" s="903"/>
      <c r="CZ33" s="903"/>
      <c r="DA33" s="330"/>
      <c r="DB33" s="250"/>
      <c r="DF33" s="151"/>
      <c r="DG33" s="13"/>
    </row>
    <row r="34" spans="2:111" s="118" customFormat="1" ht="13.5" customHeight="1">
      <c r="D34" s="331"/>
      <c r="E34" s="3401"/>
      <c r="F34" s="3401"/>
      <c r="G34" s="3401"/>
      <c r="H34" s="3401"/>
      <c r="I34" s="3401"/>
      <c r="J34" s="3401"/>
      <c r="K34" s="3401"/>
      <c r="L34" s="907"/>
      <c r="M34" s="928"/>
      <c r="N34" s="3400"/>
      <c r="O34" s="3400"/>
      <c r="P34" s="3400"/>
      <c r="Q34" s="3400"/>
      <c r="R34" s="3400"/>
      <c r="S34" s="907"/>
      <c r="T34" s="928"/>
      <c r="U34" s="3400"/>
      <c r="V34" s="3400"/>
      <c r="W34" s="3400"/>
      <c r="X34" s="3400"/>
      <c r="Y34" s="3400"/>
      <c r="Z34" s="964"/>
      <c r="AA34" s="907"/>
      <c r="AB34" s="3400"/>
      <c r="AC34" s="3400"/>
      <c r="AD34" s="3400"/>
      <c r="AE34" s="3400"/>
      <c r="AF34" s="3400"/>
      <c r="AG34" s="964"/>
      <c r="AH34" s="907"/>
      <c r="AI34" s="3400"/>
      <c r="AJ34" s="3400"/>
      <c r="AK34" s="3400"/>
      <c r="AL34" s="3400"/>
      <c r="AM34" s="3400"/>
      <c r="AN34" s="3400"/>
      <c r="AO34" s="3400"/>
      <c r="AP34" s="907"/>
      <c r="AQ34" s="3399"/>
      <c r="AR34" s="3400"/>
      <c r="AS34" s="3400"/>
      <c r="AT34" s="3400"/>
      <c r="AU34" s="3400"/>
      <c r="AV34" s="3400"/>
      <c r="AW34" s="907"/>
      <c r="AX34" s="3399"/>
      <c r="AY34" s="3400"/>
      <c r="AZ34" s="3400"/>
      <c r="BA34" s="3400"/>
      <c r="BB34" s="3400"/>
      <c r="BC34" s="3400"/>
      <c r="BD34" s="964"/>
      <c r="BE34" s="3400"/>
      <c r="BF34" s="3400"/>
      <c r="BG34" s="3400"/>
      <c r="BH34" s="3400"/>
      <c r="BI34" s="3400"/>
      <c r="BJ34" s="3400"/>
      <c r="BK34" s="964"/>
      <c r="BL34" s="3540"/>
      <c r="BM34" s="3541"/>
      <c r="BN34" s="3541"/>
      <c r="BO34" s="3541"/>
      <c r="BP34" s="3541"/>
      <c r="BQ34" s="3541"/>
      <c r="BR34" s="3541"/>
      <c r="BS34" s="3541"/>
      <c r="BT34" s="3542"/>
      <c r="BU34" s="928"/>
      <c r="BV34" s="907"/>
      <c r="BW34" s="907"/>
      <c r="BX34" s="907"/>
      <c r="BY34" s="907"/>
      <c r="BZ34" s="907"/>
      <c r="CA34" s="907"/>
      <c r="CB34" s="907"/>
      <c r="CC34" s="907"/>
      <c r="CD34" s="964"/>
      <c r="CE34" s="928"/>
      <c r="CF34" s="907"/>
      <c r="CG34" s="907"/>
      <c r="CH34" s="907"/>
      <c r="CI34" s="907"/>
      <c r="CJ34" s="907"/>
      <c r="CK34" s="907"/>
      <c r="CL34" s="907"/>
      <c r="CM34" s="907"/>
      <c r="CN34" s="964"/>
      <c r="CO34" s="907"/>
      <c r="CP34" s="907"/>
      <c r="CQ34" s="907"/>
      <c r="CR34" s="907"/>
      <c r="CS34" s="907"/>
      <c r="CT34" s="907"/>
      <c r="CU34" s="907"/>
      <c r="CV34" s="907"/>
      <c r="CW34" s="907"/>
      <c r="CX34" s="907"/>
      <c r="CY34" s="907"/>
      <c r="CZ34" s="907"/>
      <c r="DA34" s="332"/>
      <c r="DB34" s="250"/>
      <c r="DF34" s="151"/>
      <c r="DG34" s="13"/>
    </row>
    <row r="35" spans="2:111" s="118" customFormat="1" ht="13.5" customHeight="1">
      <c r="D35" s="267"/>
      <c r="E35" s="3322"/>
      <c r="F35" s="3322"/>
      <c r="G35" s="3322"/>
      <c r="H35" s="3322"/>
      <c r="I35" s="3322"/>
      <c r="J35" s="3322"/>
      <c r="K35" s="3322"/>
      <c r="L35" s="962"/>
      <c r="M35" s="374"/>
      <c r="N35" s="3391"/>
      <c r="O35" s="3391"/>
      <c r="P35" s="3391"/>
      <c r="Q35" s="3391"/>
      <c r="R35" s="3391"/>
      <c r="S35" s="962"/>
      <c r="T35" s="374"/>
      <c r="U35" s="3391"/>
      <c r="V35" s="3391"/>
      <c r="W35" s="3391"/>
      <c r="X35" s="3391"/>
      <c r="Y35" s="3391"/>
      <c r="Z35" s="963"/>
      <c r="AA35" s="962"/>
      <c r="AB35" s="3391"/>
      <c r="AC35" s="3391"/>
      <c r="AD35" s="3391"/>
      <c r="AE35" s="3391"/>
      <c r="AF35" s="3391"/>
      <c r="AG35" s="963"/>
      <c r="AH35" s="962"/>
      <c r="AI35" s="3391"/>
      <c r="AJ35" s="3391"/>
      <c r="AK35" s="3391"/>
      <c r="AL35" s="3391"/>
      <c r="AM35" s="3391"/>
      <c r="AN35" s="3391"/>
      <c r="AO35" s="3391"/>
      <c r="AP35" s="962"/>
      <c r="AQ35" s="2714"/>
      <c r="AR35" s="3391"/>
      <c r="AS35" s="3391"/>
      <c r="AT35" s="3391"/>
      <c r="AU35" s="3391"/>
      <c r="AV35" s="3391"/>
      <c r="AW35" s="962"/>
      <c r="AX35" s="2714"/>
      <c r="AY35" s="3391"/>
      <c r="AZ35" s="3391"/>
      <c r="BA35" s="3391"/>
      <c r="BB35" s="3391"/>
      <c r="BC35" s="3391"/>
      <c r="BD35" s="963"/>
      <c r="BE35" s="3391"/>
      <c r="BF35" s="3391"/>
      <c r="BG35" s="3391"/>
      <c r="BH35" s="3391"/>
      <c r="BI35" s="3391"/>
      <c r="BJ35" s="3391"/>
      <c r="BK35" s="963"/>
      <c r="BL35" s="333"/>
      <c r="BM35" s="3533"/>
      <c r="BN35" s="3533"/>
      <c r="BO35" s="3533"/>
      <c r="BP35" s="3533"/>
      <c r="BQ35" s="3533"/>
      <c r="BR35" s="3533"/>
      <c r="BS35" s="3533"/>
      <c r="BT35" s="333"/>
      <c r="BU35" s="926"/>
      <c r="BV35" s="910"/>
      <c r="BW35" s="910"/>
      <c r="BX35" s="910"/>
      <c r="BY35" s="910"/>
      <c r="BZ35" s="910"/>
      <c r="CA35" s="910"/>
      <c r="CB35" s="910"/>
      <c r="CC35" s="910"/>
      <c r="CD35" s="961"/>
      <c r="CE35" s="926"/>
      <c r="CF35" s="910"/>
      <c r="CG35" s="910"/>
      <c r="CH35" s="910"/>
      <c r="CI35" s="910"/>
      <c r="CJ35" s="910"/>
      <c r="CK35" s="910"/>
      <c r="CL35" s="910"/>
      <c r="CM35" s="910"/>
      <c r="CN35" s="961"/>
      <c r="CO35" s="910"/>
      <c r="CP35" s="910"/>
      <c r="CQ35" s="910"/>
      <c r="CR35" s="910"/>
      <c r="CS35" s="910"/>
      <c r="CT35" s="910"/>
      <c r="CU35" s="910"/>
      <c r="CV35" s="910"/>
      <c r="CW35" s="910"/>
      <c r="CX35" s="910"/>
      <c r="CY35" s="910"/>
      <c r="CZ35" s="910"/>
      <c r="DA35" s="334"/>
      <c r="DB35" s="250"/>
    </row>
    <row r="36" spans="2:111" s="9" customFormat="1" ht="21" customHeight="1">
      <c r="C36" s="126"/>
      <c r="D36" s="271" t="s">
        <v>982</v>
      </c>
      <c r="E36" s="318"/>
      <c r="F36" s="270"/>
      <c r="G36" s="271" t="s">
        <v>1199</v>
      </c>
      <c r="H36" s="270"/>
      <c r="I36" s="272"/>
      <c r="J36" s="270"/>
      <c r="K36" s="270"/>
      <c r="L36" s="256"/>
      <c r="M36" s="256"/>
      <c r="N36" s="256"/>
      <c r="O36" s="256"/>
      <c r="P36" s="256"/>
      <c r="Q36" s="270"/>
      <c r="R36" s="270"/>
      <c r="S36" s="256"/>
      <c r="T36" s="256"/>
      <c r="U36" s="256"/>
      <c r="V36" s="256"/>
      <c r="W36" s="256"/>
      <c r="X36" s="270"/>
      <c r="Y36" s="270"/>
      <c r="Z36" s="256"/>
      <c r="AA36" s="256"/>
      <c r="AB36" s="256"/>
      <c r="AC36" s="256"/>
      <c r="AD36" s="256"/>
      <c r="AE36" s="270"/>
      <c r="AF36" s="270"/>
      <c r="AG36" s="256"/>
      <c r="AH36" s="256"/>
      <c r="AI36" s="256"/>
      <c r="AJ36" s="256"/>
      <c r="AK36" s="256"/>
      <c r="AL36" s="256"/>
      <c r="AM36" s="256"/>
      <c r="AN36" s="270"/>
      <c r="AO36" s="256"/>
      <c r="AP36" s="256"/>
      <c r="AQ36" s="256"/>
      <c r="AR36" s="256"/>
      <c r="AS36" s="256"/>
      <c r="AT36" s="256"/>
      <c r="AU36" s="270"/>
      <c r="AV36" s="256"/>
      <c r="AW36" s="256"/>
      <c r="AX36" s="256"/>
      <c r="AY36" s="256"/>
      <c r="AZ36" s="256"/>
      <c r="BA36" s="256"/>
      <c r="BB36" s="270"/>
      <c r="BC36" s="256"/>
      <c r="BD36" s="256"/>
      <c r="BE36" s="256"/>
      <c r="BF36" s="256"/>
      <c r="BG36" s="256"/>
      <c r="BH36" s="256"/>
      <c r="BI36" s="270"/>
      <c r="BJ36" s="270"/>
      <c r="BK36" s="383"/>
      <c r="BL36" s="383"/>
      <c r="BM36" s="383"/>
      <c r="BN36" s="383"/>
      <c r="BO36" s="383"/>
      <c r="BP36" s="383"/>
      <c r="BQ36" s="383"/>
      <c r="BR36" s="270"/>
      <c r="BS36" s="270"/>
      <c r="BT36" s="256"/>
      <c r="BU36" s="256"/>
      <c r="BV36" s="256"/>
      <c r="BW36" s="256"/>
      <c r="BX36" s="256"/>
      <c r="BY36" s="256"/>
      <c r="BZ36" s="256"/>
      <c r="CA36" s="270"/>
      <c r="CB36" s="270"/>
      <c r="CC36" s="383"/>
      <c r="CD36" s="383"/>
      <c r="CE36" s="383"/>
      <c r="CF36" s="383"/>
      <c r="CG36" s="383"/>
      <c r="CH36" s="383"/>
      <c r="CI36" s="383"/>
      <c r="CJ36" s="270"/>
      <c r="CK36" s="270"/>
      <c r="CL36" s="272"/>
      <c r="CM36" s="272"/>
      <c r="CN36" s="272"/>
      <c r="CO36" s="272"/>
      <c r="CP36" s="272"/>
      <c r="CQ36" s="272"/>
      <c r="CR36" s="272"/>
      <c r="CS36" s="272"/>
      <c r="CT36" s="272"/>
      <c r="CU36" s="272"/>
      <c r="CV36" s="272"/>
      <c r="CW36" s="272"/>
      <c r="CX36" s="272"/>
      <c r="CY36" s="272"/>
      <c r="CZ36" s="270"/>
      <c r="DA36" s="270"/>
      <c r="DB36" s="270"/>
    </row>
    <row r="37" spans="2:111" s="9" customFormat="1" ht="21" customHeight="1">
      <c r="C37" s="126"/>
      <c r="D37" s="318" t="s">
        <v>751</v>
      </c>
      <c r="E37" s="272"/>
      <c r="F37" s="272"/>
      <c r="G37" s="272"/>
      <c r="H37" s="272"/>
      <c r="I37" s="272"/>
      <c r="J37" s="270"/>
      <c r="K37" s="270"/>
      <c r="L37" s="256"/>
      <c r="M37" s="256"/>
      <c r="N37" s="256"/>
      <c r="O37" s="256"/>
      <c r="P37" s="256"/>
      <c r="Q37" s="270"/>
      <c r="R37" s="270"/>
      <c r="S37" s="256"/>
      <c r="T37" s="256"/>
      <c r="U37" s="256"/>
      <c r="V37" s="256"/>
      <c r="W37" s="256"/>
      <c r="X37" s="270"/>
      <c r="Y37" s="270"/>
      <c r="Z37" s="256"/>
      <c r="AA37" s="256"/>
      <c r="AB37" s="256"/>
      <c r="AC37" s="256"/>
      <c r="AD37" s="256"/>
      <c r="AE37" s="270"/>
      <c r="AF37" s="270"/>
      <c r="AG37" s="256"/>
      <c r="AH37" s="256"/>
      <c r="AI37" s="256"/>
      <c r="AJ37" s="256"/>
      <c r="AK37" s="256"/>
      <c r="AL37" s="256"/>
      <c r="AM37" s="256"/>
      <c r="AN37" s="270"/>
      <c r="AO37" s="256"/>
      <c r="AP37" s="256"/>
      <c r="AQ37" s="256"/>
      <c r="AR37" s="256"/>
      <c r="AS37" s="256"/>
      <c r="AT37" s="256"/>
      <c r="AU37" s="270"/>
      <c r="AV37" s="256"/>
      <c r="AW37" s="256"/>
      <c r="AX37" s="256"/>
      <c r="AY37" s="256"/>
      <c r="AZ37" s="256"/>
      <c r="BA37" s="256"/>
      <c r="BB37" s="270"/>
      <c r="BC37" s="256"/>
      <c r="BD37" s="256"/>
      <c r="BE37" s="256"/>
      <c r="BF37" s="256"/>
      <c r="BG37" s="256"/>
      <c r="BH37" s="256"/>
      <c r="BI37" s="270"/>
      <c r="BJ37" s="270"/>
      <c r="BK37" s="383"/>
      <c r="BL37" s="383"/>
      <c r="BM37" s="383"/>
      <c r="BN37" s="383"/>
      <c r="BO37" s="383"/>
      <c r="BP37" s="383"/>
      <c r="BQ37" s="383"/>
      <c r="BR37" s="270"/>
      <c r="BS37" s="270"/>
      <c r="BT37" s="256"/>
      <c r="BU37" s="256"/>
      <c r="BV37" s="256"/>
      <c r="BW37" s="256"/>
      <c r="BX37" s="256"/>
      <c r="BY37" s="256"/>
      <c r="BZ37" s="256"/>
      <c r="CA37" s="270"/>
      <c r="CB37" s="270"/>
      <c r="CC37" s="383"/>
      <c r="CD37" s="383"/>
      <c r="CE37" s="383"/>
      <c r="CF37" s="383"/>
      <c r="CG37" s="383"/>
      <c r="CH37" s="383"/>
      <c r="CI37" s="383"/>
      <c r="CJ37" s="270"/>
      <c r="CK37" s="270"/>
      <c r="CL37" s="272"/>
      <c r="CM37" s="272"/>
      <c r="CN37" s="272"/>
      <c r="CO37" s="272"/>
      <c r="CP37" s="272"/>
      <c r="CQ37" s="272"/>
      <c r="CR37" s="272"/>
      <c r="CS37" s="272"/>
      <c r="CT37" s="272"/>
      <c r="CU37" s="272"/>
      <c r="CV37" s="272"/>
      <c r="CW37" s="272"/>
      <c r="CX37" s="272"/>
      <c r="CY37" s="272"/>
      <c r="CZ37" s="270"/>
      <c r="DA37" s="256" t="s">
        <v>1198</v>
      </c>
      <c r="DB37" s="270"/>
    </row>
    <row r="38" spans="2:111" s="118" customFormat="1" ht="15" customHeight="1">
      <c r="B38" s="119"/>
      <c r="C38" s="127"/>
      <c r="D38" s="3305" t="s">
        <v>371</v>
      </c>
      <c r="E38" s="3306"/>
      <c r="F38" s="3306"/>
      <c r="G38" s="3306"/>
      <c r="H38" s="3306"/>
      <c r="I38" s="3306"/>
      <c r="J38" s="3306"/>
      <c r="K38" s="3306"/>
      <c r="L38" s="3306"/>
      <c r="M38" s="3306"/>
      <c r="N38" s="3306"/>
      <c r="O38" s="3306"/>
      <c r="P38" s="3306"/>
      <c r="Q38" s="3306"/>
      <c r="R38" s="3306"/>
      <c r="S38" s="3306"/>
      <c r="T38" s="3306"/>
      <c r="U38" s="3306"/>
      <c r="V38" s="3306"/>
      <c r="W38" s="3307"/>
      <c r="X38" s="3332"/>
      <c r="Y38" s="2547"/>
      <c r="Z38" s="2547"/>
      <c r="AA38" s="3328" t="s">
        <v>910</v>
      </c>
      <c r="AB38" s="3328"/>
      <c r="AC38" s="3328"/>
      <c r="AD38" s="3328"/>
      <c r="AE38" s="3328"/>
      <c r="AF38" s="3328"/>
      <c r="AG38" s="3328"/>
      <c r="AH38" s="3328"/>
      <c r="AI38" s="3328"/>
      <c r="AJ38" s="3328"/>
      <c r="AK38" s="3328"/>
      <c r="AL38" s="3328"/>
      <c r="AM38" s="3328"/>
      <c r="AN38" s="3328"/>
      <c r="AO38" s="3328"/>
      <c r="AP38" s="3328"/>
      <c r="AQ38" s="3387"/>
      <c r="AR38" s="3389"/>
      <c r="AS38" s="3328"/>
      <c r="AT38" s="3328"/>
      <c r="AU38" s="3328" t="s">
        <v>1197</v>
      </c>
      <c r="AV38" s="3328"/>
      <c r="AW38" s="3328"/>
      <c r="AX38" s="3328"/>
      <c r="AY38" s="3328"/>
      <c r="AZ38" s="3328"/>
      <c r="BA38" s="3328"/>
      <c r="BB38" s="3328"/>
      <c r="BC38" s="3328"/>
      <c r="BD38" s="3328"/>
      <c r="BE38" s="3328"/>
      <c r="BF38" s="3328"/>
      <c r="BG38" s="3328"/>
      <c r="BH38" s="3328"/>
      <c r="BI38" s="3328"/>
      <c r="BJ38" s="3328"/>
      <c r="BK38" s="3387"/>
      <c r="BL38" s="3389"/>
      <c r="BM38" s="3328"/>
      <c r="BN38" s="3328"/>
      <c r="BO38" s="3328" t="s">
        <v>140</v>
      </c>
      <c r="BP38" s="3328"/>
      <c r="BQ38" s="3328"/>
      <c r="BR38" s="3328"/>
      <c r="BS38" s="3328"/>
      <c r="BT38" s="3328"/>
      <c r="BU38" s="3328"/>
      <c r="BV38" s="3328"/>
      <c r="BW38" s="3328"/>
      <c r="BX38" s="3328"/>
      <c r="BY38" s="3328"/>
      <c r="BZ38" s="3328"/>
      <c r="CA38" s="3328"/>
      <c r="CB38" s="3328"/>
      <c r="CC38" s="3328"/>
      <c r="CD38" s="3328"/>
      <c r="CE38" s="3387"/>
      <c r="CF38" s="3389"/>
      <c r="CG38" s="3328"/>
      <c r="CH38" s="3328"/>
      <c r="CI38" s="3328"/>
      <c r="CJ38" s="3328"/>
      <c r="CK38" s="3328" t="s">
        <v>516</v>
      </c>
      <c r="CL38" s="3328"/>
      <c r="CM38" s="3328"/>
      <c r="CN38" s="3328"/>
      <c r="CO38" s="3328"/>
      <c r="CP38" s="3328"/>
      <c r="CQ38" s="3328"/>
      <c r="CR38" s="3328"/>
      <c r="CS38" s="3328"/>
      <c r="CT38" s="3328"/>
      <c r="CU38" s="3328"/>
      <c r="CV38" s="3328"/>
      <c r="CW38" s="3328"/>
      <c r="CX38" s="3328"/>
      <c r="CY38" s="3328"/>
      <c r="CZ38" s="3328"/>
      <c r="DA38" s="3394"/>
      <c r="DB38" s="250"/>
    </row>
    <row r="39" spans="2:111" s="118" customFormat="1" ht="15" customHeight="1">
      <c r="B39" s="119"/>
      <c r="C39" s="127"/>
      <c r="D39" s="3311"/>
      <c r="E39" s="3312"/>
      <c r="F39" s="3312"/>
      <c r="G39" s="3312"/>
      <c r="H39" s="3312"/>
      <c r="I39" s="3312"/>
      <c r="J39" s="3312"/>
      <c r="K39" s="3312"/>
      <c r="L39" s="3312"/>
      <c r="M39" s="3312"/>
      <c r="N39" s="3312"/>
      <c r="O39" s="3312"/>
      <c r="P39" s="3312"/>
      <c r="Q39" s="3312"/>
      <c r="R39" s="3312"/>
      <c r="S39" s="3312"/>
      <c r="T39" s="3312"/>
      <c r="U39" s="3312"/>
      <c r="V39" s="3312"/>
      <c r="W39" s="3313"/>
      <c r="X39" s="3333"/>
      <c r="Y39" s="2553"/>
      <c r="Z39" s="2553"/>
      <c r="AA39" s="3329"/>
      <c r="AB39" s="3329"/>
      <c r="AC39" s="3329"/>
      <c r="AD39" s="3329"/>
      <c r="AE39" s="3329"/>
      <c r="AF39" s="3329"/>
      <c r="AG39" s="3329"/>
      <c r="AH39" s="3329"/>
      <c r="AI39" s="3329"/>
      <c r="AJ39" s="3329"/>
      <c r="AK39" s="3329"/>
      <c r="AL39" s="3329"/>
      <c r="AM39" s="3329"/>
      <c r="AN39" s="3329"/>
      <c r="AO39" s="3329"/>
      <c r="AP39" s="3329"/>
      <c r="AQ39" s="3388"/>
      <c r="AR39" s="3390"/>
      <c r="AS39" s="3329"/>
      <c r="AT39" s="3329"/>
      <c r="AU39" s="3329"/>
      <c r="AV39" s="3329"/>
      <c r="AW39" s="3329"/>
      <c r="AX39" s="3329"/>
      <c r="AY39" s="3329"/>
      <c r="AZ39" s="3329"/>
      <c r="BA39" s="3329"/>
      <c r="BB39" s="3329"/>
      <c r="BC39" s="3329"/>
      <c r="BD39" s="3329"/>
      <c r="BE39" s="3329"/>
      <c r="BF39" s="3329"/>
      <c r="BG39" s="3329"/>
      <c r="BH39" s="3329"/>
      <c r="BI39" s="3329"/>
      <c r="BJ39" s="3329"/>
      <c r="BK39" s="3388"/>
      <c r="BL39" s="3390"/>
      <c r="BM39" s="3329"/>
      <c r="BN39" s="3329"/>
      <c r="BO39" s="3329"/>
      <c r="BP39" s="3329"/>
      <c r="BQ39" s="3329"/>
      <c r="BR39" s="3329"/>
      <c r="BS39" s="3329"/>
      <c r="BT39" s="3329"/>
      <c r="BU39" s="3329"/>
      <c r="BV39" s="3329"/>
      <c r="BW39" s="3329"/>
      <c r="BX39" s="3329"/>
      <c r="BY39" s="3329"/>
      <c r="BZ39" s="3329"/>
      <c r="CA39" s="3329"/>
      <c r="CB39" s="3329"/>
      <c r="CC39" s="3329"/>
      <c r="CD39" s="3329"/>
      <c r="CE39" s="3388"/>
      <c r="CF39" s="3390"/>
      <c r="CG39" s="3329"/>
      <c r="CH39" s="3329"/>
      <c r="CI39" s="3329"/>
      <c r="CJ39" s="3329"/>
      <c r="CK39" s="3329"/>
      <c r="CL39" s="3329"/>
      <c r="CM39" s="3329"/>
      <c r="CN39" s="3329"/>
      <c r="CO39" s="3329"/>
      <c r="CP39" s="3329"/>
      <c r="CQ39" s="3329"/>
      <c r="CR39" s="3329"/>
      <c r="CS39" s="3329"/>
      <c r="CT39" s="3329"/>
      <c r="CU39" s="3329"/>
      <c r="CV39" s="3329"/>
      <c r="CW39" s="3329"/>
      <c r="CX39" s="3329"/>
      <c r="CY39" s="3329"/>
      <c r="CZ39" s="3329"/>
      <c r="DA39" s="3395"/>
      <c r="DB39" s="250"/>
    </row>
    <row r="40" spans="2:111" s="118" customFormat="1" ht="15" customHeight="1">
      <c r="B40" s="119"/>
      <c r="C40" s="127"/>
      <c r="D40" s="329"/>
      <c r="E40" s="3265"/>
      <c r="F40" s="3265"/>
      <c r="G40" s="3265"/>
      <c r="H40" s="3265"/>
      <c r="I40" s="3265"/>
      <c r="J40" s="3265"/>
      <c r="K40" s="3265"/>
      <c r="L40" s="3265"/>
      <c r="M40" s="3265"/>
      <c r="N40" s="3265"/>
      <c r="O40" s="3265"/>
      <c r="P40" s="3265"/>
      <c r="Q40" s="3265"/>
      <c r="R40" s="3265"/>
      <c r="S40" s="3265"/>
      <c r="T40" s="3265"/>
      <c r="U40" s="3265"/>
      <c r="V40" s="3265"/>
      <c r="W40" s="903"/>
      <c r="X40" s="955"/>
      <c r="Y40" s="3264"/>
      <c r="Z40" s="3264"/>
      <c r="AA40" s="3264"/>
      <c r="AB40" s="3264"/>
      <c r="AC40" s="3264"/>
      <c r="AD40" s="3264"/>
      <c r="AE40" s="3264"/>
      <c r="AF40" s="3264"/>
      <c r="AG40" s="3264"/>
      <c r="AH40" s="3264"/>
      <c r="AI40" s="3264"/>
      <c r="AJ40" s="3264"/>
      <c r="AK40" s="3264"/>
      <c r="AL40" s="3264"/>
      <c r="AM40" s="3264"/>
      <c r="AN40" s="3264"/>
      <c r="AO40" s="3264"/>
      <c r="AP40" s="3264"/>
      <c r="AQ40" s="957"/>
      <c r="AR40" s="939"/>
      <c r="AS40" s="3264"/>
      <c r="AT40" s="3264"/>
      <c r="AU40" s="3264"/>
      <c r="AV40" s="3264"/>
      <c r="AW40" s="3264"/>
      <c r="AX40" s="3264"/>
      <c r="AY40" s="3264"/>
      <c r="AZ40" s="3264"/>
      <c r="BA40" s="3264"/>
      <c r="BB40" s="3264"/>
      <c r="BC40" s="3264"/>
      <c r="BD40" s="3264"/>
      <c r="BE40" s="3264"/>
      <c r="BF40" s="3264"/>
      <c r="BG40" s="3264"/>
      <c r="BH40" s="3264"/>
      <c r="BI40" s="3264"/>
      <c r="BJ40" s="3264"/>
      <c r="BK40" s="939"/>
      <c r="BL40" s="955"/>
      <c r="BM40" s="3264"/>
      <c r="BN40" s="3264"/>
      <c r="BO40" s="3264"/>
      <c r="BP40" s="3264"/>
      <c r="BQ40" s="3264"/>
      <c r="BR40" s="3264"/>
      <c r="BS40" s="3264"/>
      <c r="BT40" s="3264"/>
      <c r="BU40" s="3264"/>
      <c r="BV40" s="3264"/>
      <c r="BW40" s="3264"/>
      <c r="BX40" s="3264"/>
      <c r="BY40" s="3264"/>
      <c r="BZ40" s="3264"/>
      <c r="CA40" s="3264"/>
      <c r="CB40" s="3264"/>
      <c r="CC40" s="3264"/>
      <c r="CD40" s="3264"/>
      <c r="CE40" s="957"/>
      <c r="CF40" s="955"/>
      <c r="CG40" s="3264"/>
      <c r="CH40" s="3264"/>
      <c r="CI40" s="3264"/>
      <c r="CJ40" s="3264"/>
      <c r="CK40" s="3264"/>
      <c r="CL40" s="3264"/>
      <c r="CM40" s="3264"/>
      <c r="CN40" s="3264"/>
      <c r="CO40" s="3264"/>
      <c r="CP40" s="3264"/>
      <c r="CQ40" s="3264"/>
      <c r="CR40" s="3264"/>
      <c r="CS40" s="3264"/>
      <c r="CT40" s="3264"/>
      <c r="CU40" s="3264"/>
      <c r="CV40" s="3264"/>
      <c r="CW40" s="3264"/>
      <c r="CX40" s="3264"/>
      <c r="CY40" s="3264"/>
      <c r="CZ40" s="3264"/>
      <c r="DA40" s="366"/>
      <c r="DB40" s="250"/>
    </row>
    <row r="41" spans="2:111" s="118" customFormat="1" ht="15" customHeight="1">
      <c r="B41" s="119"/>
      <c r="C41" s="127"/>
      <c r="D41" s="335"/>
      <c r="E41" s="3350"/>
      <c r="F41" s="3350"/>
      <c r="G41" s="3350"/>
      <c r="H41" s="3350"/>
      <c r="I41" s="3350"/>
      <c r="J41" s="3350"/>
      <c r="K41" s="3350"/>
      <c r="L41" s="3350"/>
      <c r="M41" s="3350"/>
      <c r="N41" s="3350"/>
      <c r="O41" s="3350"/>
      <c r="P41" s="3350"/>
      <c r="Q41" s="3350"/>
      <c r="R41" s="3350"/>
      <c r="S41" s="3350"/>
      <c r="T41" s="3350"/>
      <c r="U41" s="3350"/>
      <c r="V41" s="3350"/>
      <c r="W41" s="910"/>
      <c r="X41" s="926"/>
      <c r="Y41" s="3350"/>
      <c r="Z41" s="3350"/>
      <c r="AA41" s="3350"/>
      <c r="AB41" s="3350"/>
      <c r="AC41" s="3350"/>
      <c r="AD41" s="3350"/>
      <c r="AE41" s="3350"/>
      <c r="AF41" s="3350"/>
      <c r="AG41" s="3350"/>
      <c r="AH41" s="3350"/>
      <c r="AI41" s="3350"/>
      <c r="AJ41" s="3350"/>
      <c r="AK41" s="3350"/>
      <c r="AL41" s="3350"/>
      <c r="AM41" s="3350"/>
      <c r="AN41" s="3350"/>
      <c r="AO41" s="3350"/>
      <c r="AP41" s="3350"/>
      <c r="AQ41" s="963"/>
      <c r="AR41" s="962"/>
      <c r="AS41" s="3322"/>
      <c r="AT41" s="3322"/>
      <c r="AU41" s="3322"/>
      <c r="AV41" s="3322"/>
      <c r="AW41" s="3322"/>
      <c r="AX41" s="3322"/>
      <c r="AY41" s="3322"/>
      <c r="AZ41" s="3322"/>
      <c r="BA41" s="3322"/>
      <c r="BB41" s="3322"/>
      <c r="BC41" s="3322"/>
      <c r="BD41" s="3322"/>
      <c r="BE41" s="3322"/>
      <c r="BF41" s="3322"/>
      <c r="BG41" s="3322"/>
      <c r="BH41" s="3322"/>
      <c r="BI41" s="3322"/>
      <c r="BJ41" s="3322"/>
      <c r="BK41" s="962"/>
      <c r="BL41" s="374"/>
      <c r="BM41" s="3322"/>
      <c r="BN41" s="3322"/>
      <c r="BO41" s="3322"/>
      <c r="BP41" s="3322"/>
      <c r="BQ41" s="3322"/>
      <c r="BR41" s="3322"/>
      <c r="BS41" s="3322"/>
      <c r="BT41" s="3322"/>
      <c r="BU41" s="3322"/>
      <c r="BV41" s="3322"/>
      <c r="BW41" s="3322"/>
      <c r="BX41" s="3322"/>
      <c r="BY41" s="3322"/>
      <c r="BZ41" s="3322"/>
      <c r="CA41" s="3322"/>
      <c r="CB41" s="3322"/>
      <c r="CC41" s="3322"/>
      <c r="CD41" s="3322"/>
      <c r="CE41" s="963"/>
      <c r="CF41" s="962"/>
      <c r="CG41" s="3322"/>
      <c r="CH41" s="3322"/>
      <c r="CI41" s="3322"/>
      <c r="CJ41" s="3322"/>
      <c r="CK41" s="3322"/>
      <c r="CL41" s="3322"/>
      <c r="CM41" s="3322"/>
      <c r="CN41" s="3322"/>
      <c r="CO41" s="3322"/>
      <c r="CP41" s="3322"/>
      <c r="CQ41" s="3322"/>
      <c r="CR41" s="3322"/>
      <c r="CS41" s="3322"/>
      <c r="CT41" s="3322"/>
      <c r="CU41" s="3322"/>
      <c r="CV41" s="3322"/>
      <c r="CW41" s="3322"/>
      <c r="CX41" s="3322"/>
      <c r="CY41" s="3322"/>
      <c r="CZ41" s="3322"/>
      <c r="DA41" s="268"/>
      <c r="DB41" s="250"/>
    </row>
    <row r="42" spans="2:111" ht="21" customHeight="1">
      <c r="B42" s="2"/>
      <c r="C42" s="991"/>
      <c r="D42" s="382"/>
      <c r="E42" s="382"/>
      <c r="F42" s="382"/>
      <c r="G42" s="382"/>
      <c r="H42" s="382"/>
      <c r="I42" s="382"/>
      <c r="J42" s="257"/>
      <c r="K42" s="257"/>
      <c r="L42" s="258"/>
      <c r="M42" s="258"/>
      <c r="N42" s="258"/>
      <c r="O42" s="258"/>
      <c r="P42" s="258"/>
      <c r="Q42" s="257"/>
      <c r="R42" s="257"/>
      <c r="S42" s="258"/>
      <c r="T42" s="258"/>
      <c r="U42" s="258"/>
      <c r="V42" s="258"/>
      <c r="W42" s="258"/>
      <c r="X42" s="257"/>
      <c r="Y42" s="257"/>
      <c r="Z42" s="258"/>
      <c r="AA42" s="258"/>
      <c r="AB42" s="258"/>
      <c r="AC42" s="258"/>
      <c r="AD42" s="258"/>
      <c r="AE42" s="257"/>
      <c r="AF42" s="257"/>
      <c r="AG42" s="258"/>
      <c r="AH42" s="258"/>
      <c r="AI42" s="258"/>
      <c r="AJ42" s="258"/>
      <c r="AK42" s="258"/>
      <c r="AL42" s="258"/>
      <c r="AM42" s="258"/>
      <c r="AN42" s="257"/>
      <c r="AO42" s="258"/>
      <c r="AP42" s="258"/>
      <c r="AQ42" s="258"/>
      <c r="AR42" s="258"/>
      <c r="AS42" s="258"/>
      <c r="AT42" s="258"/>
      <c r="AU42" s="257"/>
      <c r="AV42" s="258"/>
      <c r="AW42" s="258"/>
      <c r="AX42" s="258"/>
      <c r="AY42" s="258"/>
      <c r="AZ42" s="258"/>
      <c r="BA42" s="258"/>
      <c r="BB42" s="257"/>
      <c r="BC42" s="258"/>
      <c r="BD42" s="258"/>
      <c r="BE42" s="258"/>
      <c r="BF42" s="258"/>
      <c r="BG42" s="258"/>
      <c r="BH42" s="258"/>
      <c r="BI42" s="257"/>
      <c r="BJ42" s="257"/>
      <c r="BK42" s="369"/>
      <c r="BL42" s="369"/>
      <c r="BM42" s="369"/>
      <c r="BN42" s="369"/>
      <c r="BO42" s="369"/>
      <c r="BP42" s="369"/>
      <c r="BQ42" s="369"/>
      <c r="BR42" s="257"/>
      <c r="BS42" s="257"/>
      <c r="BT42" s="258"/>
      <c r="BU42" s="258"/>
      <c r="BV42" s="258"/>
      <c r="BW42" s="258"/>
      <c r="BX42" s="258"/>
      <c r="BY42" s="258"/>
      <c r="BZ42" s="258"/>
      <c r="CA42" s="257"/>
      <c r="CB42" s="257"/>
      <c r="CC42" s="369"/>
      <c r="CD42" s="369"/>
      <c r="CE42" s="369"/>
      <c r="CF42" s="369"/>
      <c r="CG42" s="369"/>
      <c r="CH42" s="369"/>
      <c r="CI42" s="369"/>
      <c r="CJ42" s="257"/>
      <c r="CK42" s="257"/>
      <c r="CL42" s="382"/>
      <c r="CM42" s="382"/>
      <c r="CN42" s="382"/>
      <c r="CO42" s="382"/>
      <c r="CP42" s="382"/>
      <c r="CQ42" s="382"/>
      <c r="CR42" s="382"/>
      <c r="CS42" s="382"/>
      <c r="CT42" s="382"/>
      <c r="CU42" s="382"/>
      <c r="CV42" s="382"/>
      <c r="CW42" s="382"/>
      <c r="CX42" s="382"/>
      <c r="CY42" s="382"/>
      <c r="CZ42" s="259"/>
      <c r="DA42" s="259"/>
      <c r="DB42" s="259"/>
    </row>
    <row r="43" spans="2:111" s="9" customFormat="1" ht="21" customHeight="1">
      <c r="B43" s="13" t="s">
        <v>499</v>
      </c>
      <c r="C43" s="126"/>
      <c r="D43" s="272"/>
      <c r="E43" s="272"/>
      <c r="F43" s="272"/>
      <c r="G43" s="271" t="s">
        <v>1196</v>
      </c>
      <c r="H43" s="272"/>
      <c r="I43" s="272"/>
      <c r="J43" s="270"/>
      <c r="K43" s="270"/>
      <c r="L43" s="256"/>
      <c r="M43" s="256"/>
      <c r="N43" s="256"/>
      <c r="O43" s="256"/>
      <c r="P43" s="256"/>
      <c r="Q43" s="270"/>
      <c r="R43" s="270"/>
      <c r="S43" s="256"/>
      <c r="T43" s="256"/>
      <c r="U43" s="256"/>
      <c r="V43" s="256"/>
      <c r="W43" s="256"/>
      <c r="X43" s="270"/>
      <c r="Y43" s="270"/>
      <c r="Z43" s="256"/>
      <c r="AA43" s="256"/>
      <c r="AB43" s="256"/>
      <c r="AC43" s="256"/>
      <c r="AD43" s="256"/>
      <c r="AE43" s="270"/>
      <c r="AF43" s="270"/>
      <c r="AG43" s="256"/>
      <c r="AH43" s="256"/>
      <c r="AI43" s="256"/>
      <c r="AJ43" s="256"/>
      <c r="AK43" s="256"/>
      <c r="AL43" s="256"/>
      <c r="AM43" s="256"/>
      <c r="AN43" s="270"/>
      <c r="AO43" s="256"/>
      <c r="AP43" s="256"/>
      <c r="AQ43" s="256"/>
      <c r="AR43" s="256"/>
      <c r="AS43" s="256"/>
      <c r="AT43" s="256"/>
      <c r="AU43" s="270"/>
      <c r="AV43" s="256"/>
      <c r="AW43" s="256"/>
      <c r="AX43" s="256"/>
      <c r="AY43" s="256"/>
      <c r="AZ43" s="256"/>
      <c r="BA43" s="256"/>
      <c r="BB43" s="270"/>
      <c r="BC43" s="256"/>
      <c r="BD43" s="256"/>
      <c r="BE43" s="256"/>
      <c r="BF43" s="256"/>
      <c r="BG43" s="256"/>
      <c r="BH43" s="256"/>
      <c r="BI43" s="270"/>
      <c r="BJ43" s="270"/>
      <c r="BK43" s="383"/>
      <c r="BL43" s="383"/>
      <c r="BM43" s="383"/>
      <c r="BN43" s="383"/>
      <c r="BO43" s="383"/>
      <c r="BP43" s="383"/>
      <c r="BQ43" s="383"/>
      <c r="BR43" s="270"/>
      <c r="BS43" s="270"/>
      <c r="BT43" s="256"/>
      <c r="BU43" s="256"/>
      <c r="BV43" s="256"/>
      <c r="BW43" s="256"/>
      <c r="BX43" s="256"/>
      <c r="BY43" s="256"/>
      <c r="BZ43" s="256"/>
      <c r="CA43" s="270"/>
      <c r="CB43" s="270"/>
      <c r="CC43" s="383"/>
      <c r="CD43" s="383"/>
      <c r="CE43" s="383"/>
      <c r="CF43" s="383"/>
      <c r="CG43" s="383"/>
      <c r="CH43" s="383"/>
      <c r="CI43" s="383"/>
      <c r="CJ43" s="270"/>
      <c r="CK43" s="270"/>
      <c r="CL43" s="272"/>
      <c r="CM43" s="272"/>
      <c r="CN43" s="272"/>
      <c r="CO43" s="272"/>
      <c r="CP43" s="272"/>
      <c r="CQ43" s="272"/>
      <c r="CR43" s="272"/>
      <c r="CS43" s="272"/>
      <c r="CT43" s="272"/>
      <c r="CU43" s="272"/>
      <c r="CV43" s="272"/>
      <c r="CW43" s="272"/>
      <c r="CX43" s="272"/>
      <c r="CY43" s="272"/>
      <c r="CZ43" s="270"/>
      <c r="DA43" s="270"/>
      <c r="DB43" s="270"/>
    </row>
    <row r="44" spans="2:111" ht="21" customHeight="1">
      <c r="B44" s="2"/>
      <c r="C44" s="991"/>
      <c r="D44" s="271" t="s">
        <v>104</v>
      </c>
      <c r="E44" s="318"/>
      <c r="F44" s="271"/>
      <c r="G44" s="271" t="s">
        <v>1195</v>
      </c>
      <c r="H44" s="270"/>
      <c r="I44" s="382"/>
      <c r="J44" s="257"/>
      <c r="K44" s="257"/>
      <c r="L44" s="258"/>
      <c r="M44" s="258"/>
      <c r="N44" s="258"/>
      <c r="O44" s="258"/>
      <c r="P44" s="258"/>
      <c r="Q44" s="257"/>
      <c r="R44" s="257"/>
      <c r="S44" s="258"/>
      <c r="T44" s="258"/>
      <c r="U44" s="258"/>
      <c r="V44" s="258"/>
      <c r="W44" s="258"/>
      <c r="X44" s="257"/>
      <c r="Y44" s="257"/>
      <c r="Z44" s="258"/>
      <c r="AA44" s="258"/>
      <c r="AB44" s="258"/>
      <c r="AC44" s="258"/>
      <c r="AD44" s="258"/>
      <c r="AE44" s="257"/>
      <c r="AF44" s="257"/>
      <c r="AG44" s="258"/>
      <c r="AH44" s="258"/>
      <c r="AI44" s="258"/>
      <c r="AJ44" s="258"/>
      <c r="AK44" s="258"/>
      <c r="AL44" s="258"/>
      <c r="AM44" s="258"/>
      <c r="AN44" s="257"/>
      <c r="AO44" s="258"/>
      <c r="AP44" s="258"/>
      <c r="AQ44" s="258"/>
      <c r="AR44" s="258"/>
      <c r="AS44" s="258"/>
      <c r="AT44" s="258"/>
      <c r="AU44" s="257"/>
      <c r="AV44" s="258"/>
      <c r="AW44" s="258"/>
      <c r="AX44" s="258"/>
      <c r="AY44" s="258"/>
      <c r="AZ44" s="258"/>
      <c r="BA44" s="258"/>
      <c r="BB44" s="257"/>
      <c r="BC44" s="258"/>
      <c r="BD44" s="258"/>
      <c r="BE44" s="258"/>
      <c r="BF44" s="258"/>
      <c r="BG44" s="258"/>
      <c r="BH44" s="258"/>
      <c r="BI44" s="257"/>
      <c r="BJ44" s="257"/>
      <c r="BK44" s="369"/>
      <c r="BL44" s="369"/>
      <c r="BM44" s="369"/>
      <c r="BN44" s="369"/>
      <c r="BO44" s="369"/>
      <c r="BP44" s="369"/>
      <c r="BQ44" s="369"/>
      <c r="BR44" s="257"/>
      <c r="BS44" s="257"/>
      <c r="BT44" s="258"/>
      <c r="BU44" s="258"/>
      <c r="BV44" s="258"/>
      <c r="BW44" s="258"/>
      <c r="BX44" s="258"/>
      <c r="BY44" s="258"/>
      <c r="BZ44" s="258"/>
      <c r="CA44" s="257"/>
      <c r="CB44" s="257"/>
      <c r="CC44" s="369"/>
      <c r="CD44" s="369"/>
      <c r="CE44" s="369"/>
      <c r="CF44" s="369"/>
      <c r="CG44" s="369"/>
      <c r="CH44" s="369"/>
      <c r="CI44" s="369"/>
      <c r="CJ44" s="257"/>
      <c r="CK44" s="257"/>
      <c r="CL44" s="382"/>
      <c r="CM44" s="382"/>
      <c r="CN44" s="382"/>
      <c r="CO44" s="382"/>
      <c r="CP44" s="382"/>
      <c r="CQ44" s="382"/>
      <c r="CR44" s="382"/>
      <c r="CS44" s="382"/>
      <c r="CT44" s="382"/>
      <c r="CU44" s="382"/>
      <c r="CV44" s="382"/>
      <c r="CW44" s="382"/>
      <c r="CX44" s="382"/>
      <c r="CY44" s="382"/>
      <c r="CZ44" s="259"/>
      <c r="DA44" s="259"/>
      <c r="DB44" s="259"/>
    </row>
    <row r="45" spans="2:111" ht="21" customHeight="1">
      <c r="B45" s="2"/>
      <c r="C45" s="991"/>
      <c r="D45" s="318" t="s">
        <v>751</v>
      </c>
      <c r="E45" s="270"/>
      <c r="F45" s="270"/>
      <c r="G45" s="270"/>
      <c r="H45" s="270"/>
      <c r="I45" s="382"/>
      <c r="J45" s="257"/>
      <c r="K45" s="257"/>
      <c r="L45" s="258"/>
      <c r="M45" s="258"/>
      <c r="N45" s="258"/>
      <c r="O45" s="258"/>
      <c r="P45" s="258"/>
      <c r="Q45" s="257"/>
      <c r="R45" s="257"/>
      <c r="S45" s="258"/>
      <c r="T45" s="258"/>
      <c r="U45" s="258"/>
      <c r="V45" s="258"/>
      <c r="W45" s="258"/>
      <c r="X45" s="257"/>
      <c r="Y45" s="257"/>
      <c r="Z45" s="258"/>
      <c r="AA45" s="258"/>
      <c r="AB45" s="258"/>
      <c r="AC45" s="258"/>
      <c r="AD45" s="258"/>
      <c r="AE45" s="257"/>
      <c r="AF45" s="257"/>
      <c r="AG45" s="258"/>
      <c r="AH45" s="258"/>
      <c r="AI45" s="258"/>
      <c r="AJ45" s="258"/>
      <c r="AK45" s="258"/>
      <c r="AL45" s="258"/>
      <c r="AM45" s="258"/>
      <c r="AN45" s="257"/>
      <c r="AO45" s="258"/>
      <c r="AP45" s="258"/>
      <c r="AQ45" s="258"/>
      <c r="AR45" s="258"/>
      <c r="AS45" s="258"/>
      <c r="AT45" s="258"/>
      <c r="AU45" s="257"/>
      <c r="AV45" s="258"/>
      <c r="AW45" s="258"/>
      <c r="AX45" s="258"/>
      <c r="AY45" s="258"/>
      <c r="AZ45" s="258"/>
      <c r="BA45" s="258"/>
      <c r="BB45" s="257"/>
      <c r="BC45" s="258"/>
      <c r="BD45" s="258"/>
      <c r="BE45" s="258"/>
      <c r="BF45" s="258"/>
      <c r="BG45" s="258"/>
      <c r="BH45" s="258"/>
      <c r="BI45" s="257"/>
      <c r="BJ45" s="257"/>
      <c r="BK45" s="369"/>
      <c r="BL45" s="369"/>
      <c r="BM45" s="369"/>
      <c r="BN45" s="369"/>
      <c r="BO45" s="369"/>
      <c r="BP45" s="369"/>
      <c r="BQ45" s="369"/>
      <c r="BR45" s="257"/>
      <c r="BS45" s="257"/>
      <c r="BT45" s="258"/>
      <c r="BU45" s="258"/>
      <c r="BV45" s="258"/>
      <c r="BW45" s="258"/>
      <c r="BX45" s="258"/>
      <c r="BY45" s="258"/>
      <c r="BZ45" s="258"/>
      <c r="CA45" s="257"/>
      <c r="CB45" s="257"/>
      <c r="CC45" s="369"/>
      <c r="CD45" s="369"/>
      <c r="CE45" s="369"/>
      <c r="CF45" s="369"/>
      <c r="CG45" s="369"/>
      <c r="CH45" s="369"/>
      <c r="CI45" s="369"/>
      <c r="CJ45" s="257"/>
      <c r="CK45" s="257"/>
      <c r="CL45" s="382"/>
      <c r="CM45" s="382"/>
      <c r="CN45" s="382"/>
      <c r="CO45" s="382"/>
      <c r="CP45" s="382"/>
      <c r="CQ45" s="382"/>
      <c r="CR45" s="382"/>
      <c r="CS45" s="382"/>
      <c r="CT45" s="382"/>
      <c r="CU45" s="382"/>
      <c r="CV45" s="382"/>
      <c r="CW45" s="382"/>
      <c r="CX45" s="382"/>
      <c r="CY45" s="382"/>
      <c r="CZ45" s="259"/>
      <c r="DA45" s="256" t="s">
        <v>1194</v>
      </c>
      <c r="DB45" s="259"/>
    </row>
    <row r="46" spans="2:111" s="118" customFormat="1" ht="15" customHeight="1">
      <c r="B46" s="119"/>
      <c r="C46" s="127"/>
      <c r="D46" s="3305" t="s">
        <v>1193</v>
      </c>
      <c r="E46" s="3306"/>
      <c r="F46" s="3306"/>
      <c r="G46" s="3306"/>
      <c r="H46" s="3306"/>
      <c r="I46" s="3306"/>
      <c r="J46" s="3306"/>
      <c r="K46" s="3306"/>
      <c r="L46" s="3306"/>
      <c r="M46" s="3306"/>
      <c r="N46" s="3306"/>
      <c r="O46" s="3307"/>
      <c r="P46" s="3332"/>
      <c r="Q46" s="2547"/>
      <c r="R46" s="3328" t="s">
        <v>165</v>
      </c>
      <c r="S46" s="3328"/>
      <c r="T46" s="3328"/>
      <c r="U46" s="3328"/>
      <c r="V46" s="3328"/>
      <c r="W46" s="3328"/>
      <c r="X46" s="3328"/>
      <c r="Y46" s="3328"/>
      <c r="Z46" s="2547"/>
      <c r="AA46" s="3330"/>
      <c r="AB46" s="3332"/>
      <c r="AC46" s="2547"/>
      <c r="AD46" s="3328" t="s">
        <v>825</v>
      </c>
      <c r="AE46" s="3328"/>
      <c r="AF46" s="3328"/>
      <c r="AG46" s="3328"/>
      <c r="AH46" s="3328"/>
      <c r="AI46" s="3328"/>
      <c r="AJ46" s="3328"/>
      <c r="AK46" s="3328"/>
      <c r="AL46" s="2547"/>
      <c r="AM46" s="3330"/>
      <c r="AN46" s="3332"/>
      <c r="AO46" s="2547"/>
      <c r="AP46" s="3328" t="s">
        <v>910</v>
      </c>
      <c r="AQ46" s="3328"/>
      <c r="AR46" s="3328"/>
      <c r="AS46" s="3328"/>
      <c r="AT46" s="3328"/>
      <c r="AU46" s="3328"/>
      <c r="AV46" s="3328"/>
      <c r="AW46" s="3328"/>
      <c r="AX46" s="2547"/>
      <c r="AY46" s="3330"/>
      <c r="AZ46" s="3332"/>
      <c r="BA46" s="2547"/>
      <c r="BB46" s="3328" t="s">
        <v>1191</v>
      </c>
      <c r="BC46" s="3328"/>
      <c r="BD46" s="3328"/>
      <c r="BE46" s="3328"/>
      <c r="BF46" s="3328"/>
      <c r="BG46" s="3328"/>
      <c r="BH46" s="3328"/>
      <c r="BI46" s="3328"/>
      <c r="BJ46" s="2547"/>
      <c r="BK46" s="3330"/>
      <c r="BL46" s="3332"/>
      <c r="BM46" s="2547"/>
      <c r="BN46" s="3328" t="s">
        <v>507</v>
      </c>
      <c r="BO46" s="3328"/>
      <c r="BP46" s="3328"/>
      <c r="BQ46" s="3328"/>
      <c r="BR46" s="3328"/>
      <c r="BS46" s="3328"/>
      <c r="BT46" s="3328"/>
      <c r="BU46" s="3328"/>
      <c r="BV46" s="2547"/>
      <c r="BW46" s="3330"/>
      <c r="BX46" s="2547"/>
      <c r="BY46" s="2547"/>
      <c r="BZ46" s="3328" t="s">
        <v>1190</v>
      </c>
      <c r="CA46" s="3328"/>
      <c r="CB46" s="3328"/>
      <c r="CC46" s="3328"/>
      <c r="CD46" s="3328"/>
      <c r="CE46" s="3328"/>
      <c r="CF46" s="3328"/>
      <c r="CG46" s="3328"/>
      <c r="CH46" s="2547"/>
      <c r="CI46" s="3330"/>
      <c r="CJ46" s="3332"/>
      <c r="CK46" s="2547"/>
      <c r="CL46" s="2547"/>
      <c r="CM46" s="3328" t="s">
        <v>516</v>
      </c>
      <c r="CN46" s="3328"/>
      <c r="CO46" s="3328"/>
      <c r="CP46" s="3328"/>
      <c r="CQ46" s="3328"/>
      <c r="CR46" s="3328"/>
      <c r="CS46" s="3328"/>
      <c r="CT46" s="3328"/>
      <c r="CU46" s="3328"/>
      <c r="CV46" s="3328"/>
      <c r="CW46" s="3328"/>
      <c r="CX46" s="3328"/>
      <c r="CY46" s="2547"/>
      <c r="CZ46" s="2547"/>
      <c r="DA46" s="2548"/>
      <c r="DB46" s="250"/>
    </row>
    <row r="47" spans="2:111" s="118" customFormat="1" ht="15" customHeight="1">
      <c r="B47" s="119"/>
      <c r="C47" s="127"/>
      <c r="D47" s="3311"/>
      <c r="E47" s="3312"/>
      <c r="F47" s="3312"/>
      <c r="G47" s="3312"/>
      <c r="H47" s="3312"/>
      <c r="I47" s="3312"/>
      <c r="J47" s="3312"/>
      <c r="K47" s="3312"/>
      <c r="L47" s="3312"/>
      <c r="M47" s="3312"/>
      <c r="N47" s="3312"/>
      <c r="O47" s="3313"/>
      <c r="P47" s="3333"/>
      <c r="Q47" s="2553"/>
      <c r="R47" s="3329"/>
      <c r="S47" s="3329"/>
      <c r="T47" s="3329"/>
      <c r="U47" s="3329"/>
      <c r="V47" s="3329"/>
      <c r="W47" s="3329"/>
      <c r="X47" s="3329"/>
      <c r="Y47" s="3329"/>
      <c r="Z47" s="2553"/>
      <c r="AA47" s="3331"/>
      <c r="AB47" s="3333"/>
      <c r="AC47" s="2553"/>
      <c r="AD47" s="3329"/>
      <c r="AE47" s="3329"/>
      <c r="AF47" s="3329"/>
      <c r="AG47" s="3329"/>
      <c r="AH47" s="3329"/>
      <c r="AI47" s="3329"/>
      <c r="AJ47" s="3329"/>
      <c r="AK47" s="3329"/>
      <c r="AL47" s="2553"/>
      <c r="AM47" s="3331"/>
      <c r="AN47" s="3348"/>
      <c r="AO47" s="2550"/>
      <c r="AP47" s="3386"/>
      <c r="AQ47" s="3386"/>
      <c r="AR47" s="3386"/>
      <c r="AS47" s="3386"/>
      <c r="AT47" s="3386"/>
      <c r="AU47" s="3386"/>
      <c r="AV47" s="3386"/>
      <c r="AW47" s="3386"/>
      <c r="AX47" s="2550"/>
      <c r="AY47" s="2556"/>
      <c r="AZ47" s="2550"/>
      <c r="BA47" s="2550"/>
      <c r="BB47" s="2553" t="s">
        <v>637</v>
      </c>
      <c r="BC47" s="2553"/>
      <c r="BD47" s="2553"/>
      <c r="BE47" s="2553"/>
      <c r="BF47" s="2553"/>
      <c r="BG47" s="2553"/>
      <c r="BH47" s="2553"/>
      <c r="BI47" s="2553"/>
      <c r="BJ47" s="2550"/>
      <c r="BK47" s="2550"/>
      <c r="BL47" s="3348"/>
      <c r="BM47" s="2550"/>
      <c r="BN47" s="2550" t="s">
        <v>637</v>
      </c>
      <c r="BO47" s="2550"/>
      <c r="BP47" s="2550"/>
      <c r="BQ47" s="2550"/>
      <c r="BR47" s="2550"/>
      <c r="BS47" s="2550"/>
      <c r="BT47" s="2550"/>
      <c r="BU47" s="2550"/>
      <c r="BV47" s="2550"/>
      <c r="BW47" s="2556"/>
      <c r="BX47" s="2550"/>
      <c r="BY47" s="2550"/>
      <c r="BZ47" s="2550" t="s">
        <v>585</v>
      </c>
      <c r="CA47" s="2550"/>
      <c r="CB47" s="2550"/>
      <c r="CC47" s="2550"/>
      <c r="CD47" s="2550"/>
      <c r="CE47" s="2550"/>
      <c r="CF47" s="2550"/>
      <c r="CG47" s="2550"/>
      <c r="CH47" s="2550"/>
      <c r="CI47" s="2556"/>
      <c r="CJ47" s="3333"/>
      <c r="CK47" s="2553"/>
      <c r="CL47" s="2553"/>
      <c r="CM47" s="3329"/>
      <c r="CN47" s="3329"/>
      <c r="CO47" s="3329"/>
      <c r="CP47" s="3329"/>
      <c r="CQ47" s="3329"/>
      <c r="CR47" s="3329"/>
      <c r="CS47" s="3329"/>
      <c r="CT47" s="3329"/>
      <c r="CU47" s="3329"/>
      <c r="CV47" s="3329"/>
      <c r="CW47" s="3329"/>
      <c r="CX47" s="3329"/>
      <c r="CY47" s="2553"/>
      <c r="CZ47" s="2553"/>
      <c r="DA47" s="2554"/>
      <c r="DB47" s="250"/>
    </row>
    <row r="48" spans="2:111" s="118" customFormat="1" ht="15" customHeight="1">
      <c r="B48" s="119"/>
      <c r="C48" s="127"/>
      <c r="D48" s="329"/>
      <c r="E48" s="3265"/>
      <c r="F48" s="3265"/>
      <c r="G48" s="3265"/>
      <c r="H48" s="3265"/>
      <c r="I48" s="3265"/>
      <c r="J48" s="3265"/>
      <c r="K48" s="3265"/>
      <c r="L48" s="3265"/>
      <c r="M48" s="3265"/>
      <c r="N48" s="3265"/>
      <c r="O48" s="903"/>
      <c r="P48" s="927"/>
      <c r="Q48" s="3265"/>
      <c r="R48" s="3265"/>
      <c r="S48" s="3265"/>
      <c r="T48" s="3265"/>
      <c r="U48" s="3265"/>
      <c r="V48" s="3265"/>
      <c r="W48" s="3265"/>
      <c r="X48" s="3265"/>
      <c r="Y48" s="3265"/>
      <c r="Z48" s="3265"/>
      <c r="AA48" s="966"/>
      <c r="AB48" s="903"/>
      <c r="AC48" s="3265"/>
      <c r="AD48" s="3265"/>
      <c r="AE48" s="3265"/>
      <c r="AF48" s="3265"/>
      <c r="AG48" s="3265"/>
      <c r="AH48" s="3265"/>
      <c r="AI48" s="3265"/>
      <c r="AJ48" s="3265"/>
      <c r="AK48" s="3265"/>
      <c r="AL48" s="3265"/>
      <c r="AM48" s="903"/>
      <c r="AN48" s="927"/>
      <c r="AO48" s="3265"/>
      <c r="AP48" s="3265"/>
      <c r="AQ48" s="3265"/>
      <c r="AR48" s="3265"/>
      <c r="AS48" s="3265"/>
      <c r="AT48" s="3265"/>
      <c r="AU48" s="3265"/>
      <c r="AV48" s="3265"/>
      <c r="AW48" s="3265"/>
      <c r="AX48" s="3265"/>
      <c r="AY48" s="966"/>
      <c r="AZ48" s="3059"/>
      <c r="BA48" s="3060"/>
      <c r="BB48" s="3060"/>
      <c r="BC48" s="3060"/>
      <c r="BD48" s="3060"/>
      <c r="BE48" s="3060"/>
      <c r="BF48" s="3060"/>
      <c r="BG48" s="3060"/>
      <c r="BH48" s="3060"/>
      <c r="BI48" s="3060"/>
      <c r="BJ48" s="3265"/>
      <c r="BK48" s="3372"/>
      <c r="BL48" s="3059"/>
      <c r="BM48" s="3060"/>
      <c r="BN48" s="3060"/>
      <c r="BO48" s="3060"/>
      <c r="BP48" s="3060"/>
      <c r="BQ48" s="3060"/>
      <c r="BR48" s="3060"/>
      <c r="BS48" s="3060"/>
      <c r="BT48" s="3060"/>
      <c r="BU48" s="3060"/>
      <c r="BV48" s="3265"/>
      <c r="BW48" s="3372"/>
      <c r="BX48" s="3060"/>
      <c r="BY48" s="3060"/>
      <c r="BZ48" s="3060"/>
      <c r="CA48" s="3060"/>
      <c r="CB48" s="3060"/>
      <c r="CC48" s="3060"/>
      <c r="CD48" s="3060"/>
      <c r="CE48" s="3060"/>
      <c r="CF48" s="3060"/>
      <c r="CG48" s="3060"/>
      <c r="CH48" s="3265"/>
      <c r="CI48" s="3372"/>
      <c r="CJ48" s="903"/>
      <c r="CK48" s="3264"/>
      <c r="CL48" s="3264"/>
      <c r="CM48" s="3264"/>
      <c r="CN48" s="3264"/>
      <c r="CO48" s="3264"/>
      <c r="CP48" s="3264"/>
      <c r="CQ48" s="3264"/>
      <c r="CR48" s="3264"/>
      <c r="CS48" s="3264"/>
      <c r="CT48" s="3264"/>
      <c r="CU48" s="3264"/>
      <c r="CV48" s="3264"/>
      <c r="CW48" s="3264"/>
      <c r="CX48" s="3264"/>
      <c r="CY48" s="3264"/>
      <c r="CZ48" s="3264"/>
      <c r="DA48" s="3349"/>
      <c r="DB48" s="250"/>
    </row>
    <row r="49" spans="2:106" s="118" customFormat="1" ht="15" customHeight="1">
      <c r="D49" s="267"/>
      <c r="E49" s="3322"/>
      <c r="F49" s="3322"/>
      <c r="G49" s="3322"/>
      <c r="H49" s="3322"/>
      <c r="I49" s="3322"/>
      <c r="J49" s="3322"/>
      <c r="K49" s="3322"/>
      <c r="L49" s="3322"/>
      <c r="M49" s="3322"/>
      <c r="N49" s="3322"/>
      <c r="O49" s="962"/>
      <c r="P49" s="374"/>
      <c r="Q49" s="2553"/>
      <c r="R49" s="2553"/>
      <c r="S49" s="2553"/>
      <c r="T49" s="2553"/>
      <c r="U49" s="2553"/>
      <c r="V49" s="2553"/>
      <c r="W49" s="2553"/>
      <c r="X49" s="2553"/>
      <c r="Y49" s="2553"/>
      <c r="Z49" s="2553"/>
      <c r="AA49" s="963"/>
      <c r="AB49" s="962"/>
      <c r="AC49" s="3318"/>
      <c r="AD49" s="3318"/>
      <c r="AE49" s="3318"/>
      <c r="AF49" s="3318"/>
      <c r="AG49" s="3318"/>
      <c r="AH49" s="3318"/>
      <c r="AI49" s="3318"/>
      <c r="AJ49" s="3318"/>
      <c r="AK49" s="3318"/>
      <c r="AL49" s="3318"/>
      <c r="AM49" s="962"/>
      <c r="AN49" s="374"/>
      <c r="AO49" s="3318"/>
      <c r="AP49" s="3318"/>
      <c r="AQ49" s="3318"/>
      <c r="AR49" s="3318"/>
      <c r="AS49" s="3318"/>
      <c r="AT49" s="3318"/>
      <c r="AU49" s="3318"/>
      <c r="AV49" s="3318"/>
      <c r="AW49" s="3318"/>
      <c r="AX49" s="3318"/>
      <c r="AY49" s="963"/>
      <c r="AZ49" s="3392"/>
      <c r="BA49" s="3393"/>
      <c r="BB49" s="3393"/>
      <c r="BC49" s="3393"/>
      <c r="BD49" s="3393"/>
      <c r="BE49" s="3393"/>
      <c r="BF49" s="3393"/>
      <c r="BG49" s="3393"/>
      <c r="BH49" s="3393"/>
      <c r="BI49" s="3393"/>
      <c r="BJ49" s="3318"/>
      <c r="BK49" s="3320"/>
      <c r="BL49" s="2714"/>
      <c r="BM49" s="3391"/>
      <c r="BN49" s="3391"/>
      <c r="BO49" s="3391"/>
      <c r="BP49" s="3391"/>
      <c r="BQ49" s="3391"/>
      <c r="BR49" s="3391"/>
      <c r="BS49" s="3391"/>
      <c r="BT49" s="3391"/>
      <c r="BU49" s="3391"/>
      <c r="BV49" s="2553"/>
      <c r="BW49" s="3331"/>
      <c r="BX49" s="3391"/>
      <c r="BY49" s="3391"/>
      <c r="BZ49" s="3391"/>
      <c r="CA49" s="3391"/>
      <c r="CB49" s="3391"/>
      <c r="CC49" s="3391"/>
      <c r="CD49" s="3391"/>
      <c r="CE49" s="3391"/>
      <c r="CF49" s="3391"/>
      <c r="CG49" s="3391"/>
      <c r="CH49" s="2553"/>
      <c r="CI49" s="3331"/>
      <c r="CJ49" s="962"/>
      <c r="CK49" s="3322"/>
      <c r="CL49" s="3322"/>
      <c r="CM49" s="3322"/>
      <c r="CN49" s="3322"/>
      <c r="CO49" s="3322"/>
      <c r="CP49" s="3322"/>
      <c r="CQ49" s="3322"/>
      <c r="CR49" s="3322"/>
      <c r="CS49" s="3322"/>
      <c r="CT49" s="3322"/>
      <c r="CU49" s="3322"/>
      <c r="CV49" s="3322"/>
      <c r="CW49" s="3322"/>
      <c r="CX49" s="3322"/>
      <c r="CY49" s="3322"/>
      <c r="CZ49" s="3322"/>
      <c r="DA49" s="3365"/>
      <c r="DB49" s="250"/>
    </row>
    <row r="50" spans="2:106" ht="21" customHeight="1">
      <c r="D50" s="259"/>
      <c r="E50" s="259"/>
      <c r="F50" s="259"/>
      <c r="G50" s="259"/>
      <c r="H50" s="259"/>
      <c r="I50" s="259"/>
      <c r="J50" s="259"/>
      <c r="K50" s="259"/>
      <c r="L50" s="259"/>
      <c r="M50" s="259"/>
      <c r="N50" s="259"/>
      <c r="O50" s="259"/>
      <c r="P50" s="259"/>
      <c r="Q50" s="259"/>
      <c r="R50" s="259"/>
      <c r="S50" s="259"/>
      <c r="T50" s="259"/>
      <c r="U50" s="259"/>
      <c r="V50" s="259"/>
      <c r="W50" s="259"/>
      <c r="X50" s="259"/>
      <c r="Y50" s="259"/>
      <c r="Z50" s="259"/>
      <c r="AA50" s="259"/>
      <c r="AB50" s="259"/>
      <c r="AC50" s="259"/>
      <c r="AD50" s="259"/>
      <c r="AE50" s="259"/>
      <c r="AF50" s="259"/>
      <c r="AG50" s="259"/>
      <c r="AH50" s="259"/>
      <c r="AI50" s="259"/>
      <c r="AJ50" s="259"/>
      <c r="AK50" s="259"/>
      <c r="AL50" s="259"/>
      <c r="AM50" s="259"/>
      <c r="AN50" s="259"/>
      <c r="AO50" s="259"/>
      <c r="AP50" s="259"/>
      <c r="AQ50" s="259"/>
      <c r="AR50" s="259"/>
      <c r="AS50" s="259"/>
      <c r="AT50" s="259"/>
      <c r="AU50" s="259"/>
      <c r="AV50" s="259"/>
      <c r="AW50" s="259"/>
      <c r="AX50" s="259"/>
      <c r="AY50" s="259"/>
      <c r="AZ50" s="259"/>
      <c r="BA50" s="259"/>
      <c r="BB50" s="259"/>
      <c r="BC50" s="259"/>
      <c r="BD50" s="259"/>
      <c r="BE50" s="259"/>
      <c r="BF50" s="259"/>
      <c r="BG50" s="259"/>
      <c r="BH50" s="259"/>
      <c r="BI50" s="259"/>
      <c r="BJ50" s="259"/>
      <c r="BK50" s="259"/>
      <c r="BL50" s="259"/>
      <c r="BM50" s="259"/>
      <c r="BN50" s="259"/>
      <c r="BO50" s="259"/>
      <c r="BP50" s="259"/>
      <c r="BQ50" s="259"/>
      <c r="BR50" s="259"/>
      <c r="BS50" s="259"/>
      <c r="BT50" s="259"/>
      <c r="BU50" s="259"/>
      <c r="BV50" s="259"/>
      <c r="BW50" s="259"/>
      <c r="BX50" s="259"/>
      <c r="BY50" s="259"/>
      <c r="BZ50" s="259"/>
      <c r="CA50" s="259"/>
      <c r="CB50" s="259"/>
      <c r="CC50" s="259"/>
      <c r="CD50" s="259"/>
      <c r="CE50" s="259"/>
      <c r="CF50" s="259"/>
      <c r="CG50" s="259"/>
      <c r="CH50" s="259"/>
      <c r="CI50" s="259"/>
      <c r="CJ50" s="259"/>
      <c r="CK50" s="259"/>
      <c r="CL50" s="259"/>
      <c r="CM50" s="259"/>
      <c r="CN50" s="259"/>
      <c r="CO50" s="259"/>
      <c r="CP50" s="259"/>
      <c r="CQ50" s="259"/>
      <c r="CR50" s="259"/>
      <c r="CS50" s="259"/>
      <c r="CT50" s="259"/>
      <c r="CU50" s="259"/>
      <c r="CV50" s="259"/>
      <c r="CW50" s="259"/>
      <c r="CX50" s="259"/>
      <c r="CY50" s="259"/>
      <c r="CZ50" s="259"/>
      <c r="DA50" s="259"/>
      <c r="DB50" s="259"/>
    </row>
    <row r="51" spans="2:106" s="9" customFormat="1" ht="21" customHeight="1">
      <c r="D51" s="271" t="s">
        <v>43</v>
      </c>
      <c r="E51" s="318"/>
      <c r="F51" s="270"/>
      <c r="G51" s="271" t="s">
        <v>1187</v>
      </c>
      <c r="H51" s="270"/>
      <c r="I51" s="270"/>
      <c r="J51" s="270"/>
      <c r="K51" s="270"/>
      <c r="L51" s="270"/>
      <c r="M51" s="270"/>
      <c r="N51" s="270"/>
      <c r="O51" s="270"/>
      <c r="P51" s="270"/>
      <c r="Q51" s="270"/>
      <c r="R51" s="270"/>
      <c r="S51" s="270"/>
      <c r="T51" s="270"/>
      <c r="U51" s="270"/>
      <c r="V51" s="270"/>
      <c r="W51" s="270"/>
      <c r="X51" s="270"/>
      <c r="Y51" s="270"/>
      <c r="Z51" s="270"/>
      <c r="AA51" s="270"/>
      <c r="AB51" s="270"/>
      <c r="AC51" s="270"/>
      <c r="AD51" s="270"/>
      <c r="AE51" s="270"/>
      <c r="AF51" s="270"/>
      <c r="AG51" s="270"/>
      <c r="AH51" s="270"/>
      <c r="AI51" s="270"/>
      <c r="AJ51" s="270"/>
      <c r="AK51" s="270"/>
      <c r="AL51" s="270"/>
      <c r="AM51" s="270"/>
      <c r="AN51" s="270"/>
      <c r="AO51" s="270"/>
      <c r="AP51" s="270"/>
      <c r="AQ51" s="270"/>
      <c r="AR51" s="270"/>
      <c r="AS51" s="270"/>
      <c r="AT51" s="270"/>
      <c r="AU51" s="270"/>
      <c r="AV51" s="270"/>
      <c r="AW51" s="270"/>
      <c r="AX51" s="270"/>
      <c r="AY51" s="270"/>
      <c r="AZ51" s="270"/>
      <c r="BA51" s="270"/>
      <c r="BB51" s="270"/>
      <c r="BC51" s="270"/>
      <c r="BD51" s="270"/>
      <c r="BE51" s="270"/>
      <c r="BF51" s="270"/>
      <c r="BG51" s="270"/>
      <c r="BH51" s="270"/>
      <c r="BI51" s="270"/>
      <c r="BJ51" s="270"/>
      <c r="BK51" s="270"/>
      <c r="BL51" s="270"/>
      <c r="BM51" s="270"/>
      <c r="BN51" s="270"/>
      <c r="BO51" s="270"/>
      <c r="BP51" s="270"/>
      <c r="BQ51" s="270"/>
      <c r="BR51" s="270"/>
      <c r="BS51" s="270"/>
      <c r="BT51" s="270"/>
      <c r="BU51" s="270"/>
      <c r="BV51" s="270"/>
      <c r="BW51" s="270"/>
      <c r="BX51" s="270"/>
      <c r="BY51" s="270"/>
      <c r="BZ51" s="270"/>
      <c r="CA51" s="270"/>
      <c r="CB51" s="270"/>
      <c r="CC51" s="270"/>
      <c r="CD51" s="270"/>
      <c r="CE51" s="270"/>
      <c r="CF51" s="270"/>
      <c r="CG51" s="270"/>
      <c r="CH51" s="270"/>
      <c r="CI51" s="270"/>
      <c r="CJ51" s="270"/>
      <c r="CK51" s="270"/>
      <c r="CL51" s="270"/>
      <c r="CM51" s="270"/>
      <c r="CN51" s="270"/>
      <c r="CO51" s="270"/>
      <c r="CP51" s="270"/>
      <c r="CQ51" s="270"/>
      <c r="CR51" s="270"/>
      <c r="CS51" s="270"/>
      <c r="CT51" s="270"/>
      <c r="CU51" s="270"/>
      <c r="CV51" s="270"/>
      <c r="CW51" s="270"/>
      <c r="CX51" s="270"/>
      <c r="CY51" s="270"/>
      <c r="CZ51" s="270"/>
      <c r="DA51" s="270"/>
      <c r="DB51" s="270"/>
    </row>
    <row r="52" spans="2:106" s="9" customFormat="1" ht="21" customHeight="1">
      <c r="D52" s="318" t="s">
        <v>751</v>
      </c>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70"/>
      <c r="AE52" s="270"/>
      <c r="AF52" s="270"/>
      <c r="AG52" s="270"/>
      <c r="AH52" s="270"/>
      <c r="AI52" s="270"/>
      <c r="AJ52" s="270"/>
      <c r="AK52" s="270"/>
      <c r="AL52" s="270"/>
      <c r="AM52" s="270"/>
      <c r="AN52" s="270"/>
      <c r="AO52" s="270"/>
      <c r="AP52" s="270"/>
      <c r="AQ52" s="270"/>
      <c r="AR52" s="270"/>
      <c r="AS52" s="270"/>
      <c r="AT52" s="270"/>
      <c r="AU52" s="270"/>
      <c r="AV52" s="270"/>
      <c r="AW52" s="270"/>
      <c r="AX52" s="270"/>
      <c r="AY52" s="270"/>
      <c r="AZ52" s="270"/>
      <c r="BA52" s="270"/>
      <c r="BB52" s="270"/>
      <c r="BC52" s="270"/>
      <c r="BD52" s="270"/>
      <c r="BE52" s="270"/>
      <c r="BF52" s="270"/>
      <c r="BG52" s="270"/>
      <c r="BH52" s="270"/>
      <c r="BI52" s="270"/>
      <c r="BJ52" s="270"/>
      <c r="BK52" s="270"/>
      <c r="BL52" s="270"/>
      <c r="BM52" s="270"/>
      <c r="BN52" s="270"/>
      <c r="BO52" s="270"/>
      <c r="BP52" s="270"/>
      <c r="BQ52" s="270"/>
      <c r="BR52" s="270"/>
      <c r="BS52" s="270"/>
      <c r="BT52" s="270"/>
      <c r="BU52" s="270"/>
      <c r="BV52" s="270"/>
      <c r="BW52" s="270"/>
      <c r="BX52" s="270"/>
      <c r="BY52" s="270"/>
      <c r="BZ52" s="270"/>
      <c r="CA52" s="270"/>
      <c r="CB52" s="270"/>
      <c r="CC52" s="270"/>
      <c r="CD52" s="270"/>
      <c r="CE52" s="270"/>
      <c r="CF52" s="270"/>
      <c r="CG52" s="270"/>
      <c r="CH52" s="270"/>
      <c r="CI52" s="270"/>
      <c r="CJ52" s="270"/>
      <c r="CK52" s="270"/>
      <c r="CL52" s="270"/>
      <c r="CM52" s="270"/>
      <c r="CN52" s="270"/>
      <c r="CO52" s="270"/>
      <c r="CP52" s="270"/>
      <c r="CQ52" s="270"/>
      <c r="CR52" s="270"/>
      <c r="CS52" s="270"/>
      <c r="CT52" s="270"/>
      <c r="CU52" s="270"/>
      <c r="CV52" s="270"/>
      <c r="CW52" s="270"/>
      <c r="CX52" s="270"/>
      <c r="CY52" s="270"/>
      <c r="CZ52" s="270"/>
      <c r="DA52" s="256" t="s">
        <v>1189</v>
      </c>
      <c r="DB52" s="270"/>
    </row>
    <row r="53" spans="2:106" s="118" customFormat="1" ht="15" customHeight="1">
      <c r="B53" s="119"/>
      <c r="C53" s="119"/>
      <c r="D53" s="3305" t="s">
        <v>1188</v>
      </c>
      <c r="E53" s="3306"/>
      <c r="F53" s="3306"/>
      <c r="G53" s="3306"/>
      <c r="H53" s="3306"/>
      <c r="I53" s="3306"/>
      <c r="J53" s="3306"/>
      <c r="K53" s="3306"/>
      <c r="L53" s="3306"/>
      <c r="M53" s="3307"/>
      <c r="N53" s="3332"/>
      <c r="O53" s="2547"/>
      <c r="P53" s="3328" t="s">
        <v>165</v>
      </c>
      <c r="Q53" s="3328"/>
      <c r="R53" s="3328"/>
      <c r="S53" s="3328"/>
      <c r="T53" s="3328"/>
      <c r="U53" s="3328"/>
      <c r="V53" s="3328"/>
      <c r="W53" s="3328"/>
      <c r="X53" s="2547"/>
      <c r="Y53" s="3330"/>
      <c r="Z53" s="3266" t="s">
        <v>919</v>
      </c>
      <c r="AA53" s="3276"/>
      <c r="AB53" s="3276"/>
      <c r="AC53" s="3276"/>
      <c r="AD53" s="3276"/>
      <c r="AE53" s="3276"/>
      <c r="AF53" s="3276"/>
      <c r="AG53" s="3347"/>
      <c r="AH53" s="3334" t="s">
        <v>835</v>
      </c>
      <c r="AI53" s="3127"/>
      <c r="AJ53" s="3127"/>
      <c r="AK53" s="3127"/>
      <c r="AL53" s="3127"/>
      <c r="AM53" s="3127"/>
      <c r="AN53" s="3127"/>
      <c r="AO53" s="3127"/>
      <c r="AP53" s="3127"/>
      <c r="AQ53" s="3127"/>
      <c r="AR53" s="3265" t="s">
        <v>637</v>
      </c>
      <c r="AS53" s="3265"/>
      <c r="AT53" s="3265"/>
      <c r="AU53" s="3372"/>
      <c r="AV53" s="3332"/>
      <c r="AW53" s="2547"/>
      <c r="AX53" s="2547"/>
      <c r="AY53" s="2547"/>
      <c r="AZ53" s="3328" t="s">
        <v>1187</v>
      </c>
      <c r="BA53" s="3328"/>
      <c r="BB53" s="3328"/>
      <c r="BC53" s="3328"/>
      <c r="BD53" s="3328"/>
      <c r="BE53" s="3328"/>
      <c r="BF53" s="3328"/>
      <c r="BG53" s="3328"/>
      <c r="BH53" s="3328"/>
      <c r="BI53" s="3328"/>
      <c r="BJ53" s="3328"/>
      <c r="BK53" s="3328"/>
      <c r="BL53" s="3328"/>
      <c r="BM53" s="2547"/>
      <c r="BN53" s="2547"/>
      <c r="BO53" s="2547"/>
      <c r="BP53" s="3330"/>
      <c r="BQ53" s="3325"/>
      <c r="BR53" s="3265"/>
      <c r="BS53" s="3265"/>
      <c r="BT53" s="3265"/>
      <c r="BU53" s="3326" t="s">
        <v>1186</v>
      </c>
      <c r="BV53" s="3326"/>
      <c r="BW53" s="3326"/>
      <c r="BX53" s="3326"/>
      <c r="BY53" s="3326"/>
      <c r="BZ53" s="3326"/>
      <c r="CA53" s="3326"/>
      <c r="CB53" s="3326"/>
      <c r="CC53" s="3326"/>
      <c r="CD53" s="3326"/>
      <c r="CE53" s="3326"/>
      <c r="CF53" s="3326"/>
      <c r="CG53" s="3326"/>
      <c r="CH53" s="3265"/>
      <c r="CI53" s="3265"/>
      <c r="CJ53" s="3265"/>
      <c r="CK53" s="3372"/>
      <c r="CL53" s="3332"/>
      <c r="CM53" s="2547"/>
      <c r="CN53" s="3328" t="s">
        <v>516</v>
      </c>
      <c r="CO53" s="3328"/>
      <c r="CP53" s="3328"/>
      <c r="CQ53" s="3328"/>
      <c r="CR53" s="3328"/>
      <c r="CS53" s="3328"/>
      <c r="CT53" s="3328"/>
      <c r="CU53" s="3328"/>
      <c r="CV53" s="3328"/>
      <c r="CW53" s="3328"/>
      <c r="CX53" s="3328"/>
      <c r="CY53" s="3328"/>
      <c r="CZ53" s="2547"/>
      <c r="DA53" s="2548"/>
      <c r="DB53" s="250"/>
    </row>
    <row r="54" spans="2:106" s="118" customFormat="1" ht="15" customHeight="1">
      <c r="D54" s="3311"/>
      <c r="E54" s="3312"/>
      <c r="F54" s="3312"/>
      <c r="G54" s="3312"/>
      <c r="H54" s="3312"/>
      <c r="I54" s="3312"/>
      <c r="J54" s="3312"/>
      <c r="K54" s="3312"/>
      <c r="L54" s="3312"/>
      <c r="M54" s="3313"/>
      <c r="N54" s="3333"/>
      <c r="O54" s="2553"/>
      <c r="P54" s="3329"/>
      <c r="Q54" s="3329"/>
      <c r="R54" s="3329"/>
      <c r="S54" s="3329"/>
      <c r="T54" s="3329"/>
      <c r="U54" s="3329"/>
      <c r="V54" s="3329"/>
      <c r="W54" s="3329"/>
      <c r="X54" s="2553"/>
      <c r="Y54" s="3331"/>
      <c r="Z54" s="3333" t="s">
        <v>1185</v>
      </c>
      <c r="AA54" s="2553"/>
      <c r="AB54" s="2553"/>
      <c r="AC54" s="2553"/>
      <c r="AD54" s="2553"/>
      <c r="AE54" s="2553"/>
      <c r="AF54" s="2553"/>
      <c r="AG54" s="3331"/>
      <c r="AH54" s="3337" t="s">
        <v>525</v>
      </c>
      <c r="AI54" s="2820"/>
      <c r="AJ54" s="2820"/>
      <c r="AK54" s="2820"/>
      <c r="AL54" s="2820"/>
      <c r="AM54" s="2820"/>
      <c r="AN54" s="2821"/>
      <c r="AO54" s="3337" t="s">
        <v>1184</v>
      </c>
      <c r="AP54" s="2820"/>
      <c r="AQ54" s="2820"/>
      <c r="AR54" s="2820"/>
      <c r="AS54" s="2820"/>
      <c r="AT54" s="2820"/>
      <c r="AU54" s="2821"/>
      <c r="AV54" s="926"/>
      <c r="AW54" s="3319" t="s">
        <v>825</v>
      </c>
      <c r="AX54" s="3319"/>
      <c r="AY54" s="3319"/>
      <c r="AZ54" s="3319"/>
      <c r="BA54" s="3319"/>
      <c r="BB54" s="961"/>
      <c r="BC54" s="3317" t="s">
        <v>270</v>
      </c>
      <c r="BD54" s="3318"/>
      <c r="BE54" s="3318"/>
      <c r="BF54" s="3318"/>
      <c r="BG54" s="3350" t="s">
        <v>395</v>
      </c>
      <c r="BH54" s="3350"/>
      <c r="BI54" s="3532"/>
      <c r="BJ54" s="3317" t="s">
        <v>826</v>
      </c>
      <c r="BK54" s="3318"/>
      <c r="BL54" s="3318"/>
      <c r="BM54" s="3318"/>
      <c r="BN54" s="3318" t="s">
        <v>1181</v>
      </c>
      <c r="BO54" s="3318"/>
      <c r="BP54" s="3320"/>
      <c r="BQ54" s="926"/>
      <c r="BR54" s="3319" t="s">
        <v>825</v>
      </c>
      <c r="BS54" s="3319"/>
      <c r="BT54" s="3319"/>
      <c r="BU54" s="3319"/>
      <c r="BV54" s="3319"/>
      <c r="BW54" s="961"/>
      <c r="BX54" s="926"/>
      <c r="BY54" s="3319" t="s">
        <v>1182</v>
      </c>
      <c r="BZ54" s="3319"/>
      <c r="CA54" s="3319"/>
      <c r="CB54" s="3319"/>
      <c r="CC54" s="3319"/>
      <c r="CD54" s="961"/>
      <c r="CE54" s="3318" t="s">
        <v>826</v>
      </c>
      <c r="CF54" s="3318"/>
      <c r="CG54" s="3318"/>
      <c r="CH54" s="3318"/>
      <c r="CI54" s="3318" t="s">
        <v>1181</v>
      </c>
      <c r="CJ54" s="3318"/>
      <c r="CK54" s="3320"/>
      <c r="CL54" s="3333"/>
      <c r="CM54" s="2553"/>
      <c r="CN54" s="3329"/>
      <c r="CO54" s="3329"/>
      <c r="CP54" s="3329"/>
      <c r="CQ54" s="3329"/>
      <c r="CR54" s="3329"/>
      <c r="CS54" s="3329"/>
      <c r="CT54" s="3329"/>
      <c r="CU54" s="3329"/>
      <c r="CV54" s="3329"/>
      <c r="CW54" s="3329"/>
      <c r="CX54" s="3329"/>
      <c r="CY54" s="3329"/>
      <c r="CZ54" s="2553"/>
      <c r="DA54" s="2554"/>
      <c r="DB54" s="250"/>
    </row>
    <row r="55" spans="2:106" s="118" customFormat="1" ht="15" customHeight="1">
      <c r="D55" s="329"/>
      <c r="E55" s="3449"/>
      <c r="F55" s="3449"/>
      <c r="G55" s="3449"/>
      <c r="H55" s="3449"/>
      <c r="I55" s="3449"/>
      <c r="J55" s="3449"/>
      <c r="K55" s="3449"/>
      <c r="L55" s="3449"/>
      <c r="M55" s="966"/>
      <c r="N55" s="927"/>
      <c r="O55" s="3265"/>
      <c r="P55" s="3265"/>
      <c r="Q55" s="3265"/>
      <c r="R55" s="3265"/>
      <c r="S55" s="3265"/>
      <c r="T55" s="3265"/>
      <c r="U55" s="3265"/>
      <c r="V55" s="3265"/>
      <c r="W55" s="3265"/>
      <c r="X55" s="3265"/>
      <c r="Y55" s="966"/>
      <c r="Z55" s="3528"/>
      <c r="AA55" s="3063"/>
      <c r="AB55" s="3063"/>
      <c r="AC55" s="3063"/>
      <c r="AD55" s="3063"/>
      <c r="AE55" s="3063"/>
      <c r="AF55" s="3063"/>
      <c r="AG55" s="966"/>
      <c r="AH55" s="3528"/>
      <c r="AI55" s="3063"/>
      <c r="AJ55" s="3063"/>
      <c r="AK55" s="3063"/>
      <c r="AL55" s="3063"/>
      <c r="AM55" s="3063"/>
      <c r="AN55" s="903"/>
      <c r="AO55" s="3528"/>
      <c r="AP55" s="3063"/>
      <c r="AQ55" s="3063"/>
      <c r="AR55" s="3063"/>
      <c r="AS55" s="3063"/>
      <c r="AT55" s="3063"/>
      <c r="AU55" s="903"/>
      <c r="AV55" s="3325"/>
      <c r="AW55" s="3265"/>
      <c r="AX55" s="3265"/>
      <c r="AY55" s="3265"/>
      <c r="AZ55" s="3265"/>
      <c r="BA55" s="3265"/>
      <c r="BB55" s="3372"/>
      <c r="BC55" s="3325"/>
      <c r="BD55" s="3265"/>
      <c r="BE55" s="3265"/>
      <c r="BF55" s="3265"/>
      <c r="BG55" s="3265"/>
      <c r="BH55" s="3265"/>
      <c r="BI55" s="3372"/>
      <c r="BJ55" s="3529"/>
      <c r="BK55" s="1751"/>
      <c r="BL55" s="1751"/>
      <c r="BM55" s="1751"/>
      <c r="BN55" s="1751"/>
      <c r="BO55" s="1751"/>
      <c r="BP55" s="3530"/>
      <c r="BQ55" s="927"/>
      <c r="BR55" s="3449"/>
      <c r="BS55" s="3449"/>
      <c r="BT55" s="3449"/>
      <c r="BU55" s="3449"/>
      <c r="BV55" s="3449"/>
      <c r="BW55" s="273"/>
      <c r="BX55" s="336"/>
      <c r="BY55" s="3449"/>
      <c r="BZ55" s="3449"/>
      <c r="CA55" s="3449"/>
      <c r="CB55" s="3449"/>
      <c r="CC55" s="3449"/>
      <c r="CD55" s="273"/>
      <c r="CE55" s="337"/>
      <c r="CF55" s="3531"/>
      <c r="CG55" s="3531"/>
      <c r="CH55" s="3531"/>
      <c r="CI55" s="3531"/>
      <c r="CJ55" s="3531"/>
      <c r="CK55" s="966"/>
      <c r="CL55" s="903"/>
      <c r="CM55" s="3264"/>
      <c r="CN55" s="3264"/>
      <c r="CO55" s="3264"/>
      <c r="CP55" s="3264"/>
      <c r="CQ55" s="3264"/>
      <c r="CR55" s="3264"/>
      <c r="CS55" s="3264"/>
      <c r="CT55" s="3264"/>
      <c r="CU55" s="3264"/>
      <c r="CV55" s="3264"/>
      <c r="CW55" s="3264"/>
      <c r="CX55" s="3264"/>
      <c r="CY55" s="3264"/>
      <c r="CZ55" s="3264"/>
      <c r="DA55" s="3349"/>
      <c r="DB55" s="250"/>
    </row>
    <row r="56" spans="2:106" s="118" customFormat="1" ht="15" customHeight="1">
      <c r="D56" s="267"/>
      <c r="E56" s="3329"/>
      <c r="F56" s="3329"/>
      <c r="G56" s="3329"/>
      <c r="H56" s="3329"/>
      <c r="I56" s="3329"/>
      <c r="J56" s="3329"/>
      <c r="K56" s="3329"/>
      <c r="L56" s="3329"/>
      <c r="M56" s="963"/>
      <c r="N56" s="374"/>
      <c r="O56" s="3322"/>
      <c r="P56" s="3322"/>
      <c r="Q56" s="3322"/>
      <c r="R56" s="3322"/>
      <c r="S56" s="3322"/>
      <c r="T56" s="3322"/>
      <c r="U56" s="3322"/>
      <c r="V56" s="3322"/>
      <c r="W56" s="3322"/>
      <c r="X56" s="3322"/>
      <c r="Y56" s="963"/>
      <c r="Z56" s="2714"/>
      <c r="AA56" s="3391"/>
      <c r="AB56" s="3391"/>
      <c r="AC56" s="3391"/>
      <c r="AD56" s="3391"/>
      <c r="AE56" s="3391"/>
      <c r="AF56" s="3391"/>
      <c r="AG56" s="963"/>
      <c r="AH56" s="3391"/>
      <c r="AI56" s="3391"/>
      <c r="AJ56" s="3391"/>
      <c r="AK56" s="3391"/>
      <c r="AL56" s="3391"/>
      <c r="AM56" s="3391"/>
      <c r="AN56" s="962"/>
      <c r="AO56" s="2714"/>
      <c r="AP56" s="3391"/>
      <c r="AQ56" s="3391"/>
      <c r="AR56" s="3391"/>
      <c r="AS56" s="3391"/>
      <c r="AT56" s="3391"/>
      <c r="AU56" s="962"/>
      <c r="AV56" s="3317"/>
      <c r="AW56" s="3318"/>
      <c r="AX56" s="3318"/>
      <c r="AY56" s="3318"/>
      <c r="AZ56" s="3318"/>
      <c r="BA56" s="3318"/>
      <c r="BB56" s="3320"/>
      <c r="BC56" s="3391"/>
      <c r="BD56" s="3391"/>
      <c r="BE56" s="3391"/>
      <c r="BF56" s="3391"/>
      <c r="BG56" s="3391"/>
      <c r="BH56" s="3391"/>
      <c r="BI56" s="962"/>
      <c r="BJ56" s="3317"/>
      <c r="BK56" s="3318"/>
      <c r="BL56" s="3318"/>
      <c r="BM56" s="3318"/>
      <c r="BN56" s="3318"/>
      <c r="BO56" s="3318"/>
      <c r="BP56" s="3320"/>
      <c r="BQ56" s="374"/>
      <c r="BR56" s="3318"/>
      <c r="BS56" s="3318"/>
      <c r="BT56" s="3318"/>
      <c r="BU56" s="3318"/>
      <c r="BV56" s="3318"/>
      <c r="BW56" s="963"/>
      <c r="BX56" s="374"/>
      <c r="BY56" s="3318"/>
      <c r="BZ56" s="3318"/>
      <c r="CA56" s="3318"/>
      <c r="CB56" s="3318"/>
      <c r="CC56" s="3318"/>
      <c r="CD56" s="963"/>
      <c r="CE56" s="962"/>
      <c r="CF56" s="3318"/>
      <c r="CG56" s="3318"/>
      <c r="CH56" s="3318"/>
      <c r="CI56" s="3318"/>
      <c r="CJ56" s="3318"/>
      <c r="CK56" s="963"/>
      <c r="CL56" s="962"/>
      <c r="CM56" s="3350"/>
      <c r="CN56" s="3350"/>
      <c r="CO56" s="3350"/>
      <c r="CP56" s="3350"/>
      <c r="CQ56" s="3350"/>
      <c r="CR56" s="3350"/>
      <c r="CS56" s="3350"/>
      <c r="CT56" s="3350"/>
      <c r="CU56" s="3350"/>
      <c r="CV56" s="3350"/>
      <c r="CW56" s="3350"/>
      <c r="CX56" s="3350"/>
      <c r="CY56" s="3350"/>
      <c r="CZ56" s="3350"/>
      <c r="DA56" s="3364"/>
      <c r="DB56" s="250"/>
    </row>
    <row r="57" spans="2:106" ht="21" customHeight="1">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259"/>
      <c r="AE57" s="259"/>
      <c r="AF57" s="259"/>
      <c r="AG57" s="259"/>
      <c r="AH57" s="259"/>
      <c r="AI57" s="259"/>
      <c r="AJ57" s="259"/>
      <c r="AK57" s="259"/>
      <c r="AL57" s="259"/>
      <c r="AM57" s="259"/>
      <c r="AN57" s="259"/>
      <c r="AO57" s="259"/>
      <c r="AP57" s="259"/>
      <c r="AQ57" s="259"/>
      <c r="AR57" s="259"/>
      <c r="AS57" s="259"/>
      <c r="AT57" s="259"/>
      <c r="AU57" s="259"/>
      <c r="AV57" s="259"/>
      <c r="AW57" s="259"/>
      <c r="AX57" s="259"/>
      <c r="AY57" s="259"/>
      <c r="AZ57" s="259"/>
      <c r="BA57" s="259"/>
      <c r="BB57" s="259"/>
      <c r="BC57" s="259"/>
      <c r="BD57" s="259"/>
      <c r="BE57" s="259"/>
      <c r="BF57" s="259"/>
      <c r="BG57" s="259"/>
      <c r="BH57" s="259"/>
      <c r="BI57" s="259"/>
      <c r="BJ57" s="259"/>
      <c r="BK57" s="259"/>
      <c r="BL57" s="259"/>
      <c r="BM57" s="259"/>
      <c r="BN57" s="259"/>
      <c r="BO57" s="259"/>
      <c r="BP57" s="259"/>
      <c r="BQ57" s="259"/>
      <c r="BR57" s="259"/>
      <c r="BS57" s="259"/>
      <c r="BT57" s="259"/>
      <c r="BU57" s="259"/>
      <c r="BV57" s="259"/>
      <c r="BW57" s="259"/>
      <c r="BX57" s="259"/>
      <c r="BY57" s="259"/>
      <c r="BZ57" s="259"/>
      <c r="CA57" s="259"/>
      <c r="CB57" s="259"/>
      <c r="CC57" s="259"/>
      <c r="CD57" s="259"/>
      <c r="CE57" s="259"/>
      <c r="CF57" s="259"/>
      <c r="CG57" s="259"/>
      <c r="CH57" s="259"/>
      <c r="CI57" s="259"/>
      <c r="CJ57" s="259"/>
      <c r="CK57" s="259"/>
      <c r="CL57" s="259"/>
      <c r="CM57" s="259"/>
      <c r="CN57" s="259"/>
      <c r="CO57" s="259"/>
      <c r="CP57" s="259"/>
      <c r="CQ57" s="259"/>
      <c r="CR57" s="259"/>
      <c r="CS57" s="259"/>
      <c r="CT57" s="259"/>
      <c r="CU57" s="259"/>
      <c r="CV57" s="259"/>
      <c r="CW57" s="259"/>
      <c r="CX57" s="259"/>
      <c r="CY57" s="259"/>
      <c r="CZ57" s="259"/>
      <c r="DA57" s="259"/>
      <c r="DB57" s="259"/>
    </row>
    <row r="58" spans="2:106" s="9" customFormat="1" ht="21" customHeight="1">
      <c r="D58" s="271" t="s">
        <v>860</v>
      </c>
      <c r="E58" s="318"/>
      <c r="F58" s="270"/>
      <c r="G58" s="271" t="s">
        <v>967</v>
      </c>
      <c r="H58" s="270"/>
      <c r="I58" s="270"/>
      <c r="J58" s="270"/>
      <c r="K58" s="270"/>
      <c r="L58" s="270"/>
      <c r="M58" s="270"/>
      <c r="N58" s="270"/>
      <c r="O58" s="270"/>
      <c r="P58" s="270"/>
      <c r="Q58" s="270"/>
      <c r="R58" s="270"/>
      <c r="S58" s="270"/>
      <c r="T58" s="270"/>
      <c r="U58" s="270"/>
      <c r="V58" s="270"/>
      <c r="W58" s="270"/>
      <c r="X58" s="270"/>
      <c r="Y58" s="270"/>
      <c r="Z58" s="270"/>
      <c r="AA58" s="270"/>
      <c r="AB58" s="270"/>
      <c r="AC58" s="270"/>
      <c r="AD58" s="270"/>
      <c r="AE58" s="270"/>
      <c r="AF58" s="270"/>
      <c r="AG58" s="270"/>
      <c r="AH58" s="270"/>
      <c r="AI58" s="270"/>
      <c r="AJ58" s="270"/>
      <c r="AK58" s="270"/>
      <c r="AL58" s="270"/>
      <c r="AM58" s="270"/>
      <c r="AN58" s="270"/>
      <c r="AO58" s="270"/>
      <c r="AP58" s="270"/>
      <c r="AQ58" s="270"/>
      <c r="AR58" s="270"/>
      <c r="AS58" s="270"/>
      <c r="AT58" s="270"/>
      <c r="AU58" s="270"/>
      <c r="AV58" s="270"/>
      <c r="AW58" s="270"/>
      <c r="AX58" s="270"/>
      <c r="AY58" s="270"/>
      <c r="AZ58" s="338"/>
      <c r="BA58" s="339"/>
      <c r="BB58" s="339"/>
      <c r="BC58" s="339"/>
      <c r="BD58" s="270"/>
      <c r="BE58" s="270"/>
      <c r="BF58" s="270"/>
      <c r="BG58" s="270"/>
      <c r="BH58" s="270"/>
      <c r="BI58" s="270"/>
      <c r="BJ58" s="270"/>
      <c r="BK58" s="270"/>
      <c r="BL58" s="270"/>
      <c r="BM58" s="270"/>
      <c r="BN58" s="270"/>
      <c r="BO58" s="270"/>
      <c r="BP58" s="270"/>
      <c r="BQ58" s="270"/>
      <c r="BR58" s="270"/>
      <c r="BS58" s="270"/>
      <c r="BT58" s="270"/>
      <c r="BU58" s="270"/>
      <c r="BV58" s="270"/>
      <c r="BW58" s="270"/>
      <c r="BX58" s="270"/>
      <c r="BY58" s="270"/>
      <c r="BZ58" s="270"/>
      <c r="CA58" s="270"/>
      <c r="CB58" s="270"/>
      <c r="CC58" s="270"/>
      <c r="CD58" s="270"/>
      <c r="CE58" s="270"/>
      <c r="CF58" s="270"/>
      <c r="CG58" s="270"/>
      <c r="CH58" s="270"/>
      <c r="CI58" s="270"/>
      <c r="CJ58" s="270"/>
      <c r="CK58" s="270"/>
      <c r="CL58" s="270"/>
      <c r="CM58" s="270"/>
      <c r="CN58" s="270"/>
      <c r="CO58" s="270"/>
      <c r="CP58" s="270"/>
      <c r="CQ58" s="270"/>
      <c r="CR58" s="270"/>
      <c r="CS58" s="270"/>
      <c r="CT58" s="270"/>
      <c r="CU58" s="270"/>
      <c r="CV58" s="270"/>
      <c r="CW58" s="270"/>
      <c r="CX58" s="270"/>
      <c r="CY58" s="270"/>
      <c r="CZ58" s="270"/>
      <c r="DA58" s="270"/>
      <c r="DB58" s="270"/>
    </row>
    <row r="59" spans="2:106" s="9" customFormat="1" ht="21" customHeight="1">
      <c r="D59" s="318" t="s">
        <v>751</v>
      </c>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70"/>
      <c r="AE59" s="270"/>
      <c r="AF59" s="270"/>
      <c r="AG59" s="270"/>
      <c r="AH59" s="270"/>
      <c r="AI59" s="270"/>
      <c r="AJ59" s="270"/>
      <c r="AK59" s="270"/>
      <c r="AL59" s="270"/>
      <c r="AM59" s="270"/>
      <c r="AN59" s="270"/>
      <c r="AO59" s="270"/>
      <c r="AP59" s="270"/>
      <c r="AQ59" s="270"/>
      <c r="AR59" s="270"/>
      <c r="AS59" s="270"/>
      <c r="AT59" s="270"/>
      <c r="AU59" s="270"/>
      <c r="AV59" s="270"/>
      <c r="AW59" s="270"/>
      <c r="AX59" s="270"/>
      <c r="AY59" s="270"/>
      <c r="AZ59" s="270"/>
      <c r="BA59" s="270"/>
      <c r="BB59" s="270"/>
      <c r="BC59" s="270"/>
      <c r="BD59" s="270"/>
      <c r="BE59" s="270"/>
      <c r="BF59" s="270"/>
      <c r="BG59" s="270"/>
      <c r="BH59" s="270"/>
      <c r="BI59" s="270"/>
      <c r="BJ59" s="270"/>
      <c r="BK59" s="270"/>
      <c r="BL59" s="270"/>
      <c r="BM59" s="270"/>
      <c r="BN59" s="270"/>
      <c r="BO59" s="270"/>
      <c r="BP59" s="270"/>
      <c r="BQ59" s="270"/>
      <c r="BR59" s="270"/>
      <c r="BS59" s="270"/>
      <c r="BT59" s="270"/>
      <c r="BU59" s="270"/>
      <c r="BV59" s="270"/>
      <c r="BW59" s="270"/>
      <c r="BX59" s="270"/>
      <c r="BY59" s="270"/>
      <c r="BZ59" s="270"/>
      <c r="CA59" s="270"/>
      <c r="CB59" s="270"/>
      <c r="CC59" s="270"/>
      <c r="CD59" s="270"/>
      <c r="CE59" s="270"/>
      <c r="CF59" s="270"/>
      <c r="CG59" s="270"/>
      <c r="CH59" s="270"/>
      <c r="CI59" s="270"/>
      <c r="CJ59" s="270"/>
      <c r="CK59" s="270"/>
      <c r="CL59" s="270"/>
      <c r="CM59" s="270"/>
      <c r="CN59" s="270"/>
      <c r="CO59" s="270"/>
      <c r="CP59" s="270"/>
      <c r="CQ59" s="270"/>
      <c r="CR59" s="270"/>
      <c r="CS59" s="270"/>
      <c r="CT59" s="270"/>
      <c r="CU59" s="270"/>
      <c r="CV59" s="270"/>
      <c r="CW59" s="270"/>
      <c r="CX59" s="270"/>
      <c r="CY59" s="270"/>
      <c r="CZ59" s="270"/>
      <c r="DA59" s="256" t="s">
        <v>1178</v>
      </c>
      <c r="DB59" s="270"/>
    </row>
    <row r="60" spans="2:106" s="118" customFormat="1" ht="15" customHeight="1">
      <c r="D60" s="3305" t="s">
        <v>520</v>
      </c>
      <c r="E60" s="3306"/>
      <c r="F60" s="3306"/>
      <c r="G60" s="3306"/>
      <c r="H60" s="3306"/>
      <c r="I60" s="3306"/>
      <c r="J60" s="3306"/>
      <c r="K60" s="3306"/>
      <c r="L60" s="3306"/>
      <c r="M60" s="3307"/>
      <c r="N60" s="3332"/>
      <c r="O60" s="2547"/>
      <c r="P60" s="2547"/>
      <c r="Q60" s="3328" t="s">
        <v>1180</v>
      </c>
      <c r="R60" s="3328"/>
      <c r="S60" s="3328"/>
      <c r="T60" s="3328"/>
      <c r="U60" s="3328"/>
      <c r="V60" s="3328"/>
      <c r="W60" s="3328"/>
      <c r="X60" s="3328"/>
      <c r="Y60" s="3328"/>
      <c r="Z60" s="3328"/>
      <c r="AA60" s="3328"/>
      <c r="AB60" s="3328"/>
      <c r="AC60" s="380"/>
      <c r="AD60" s="2547" t="s">
        <v>796</v>
      </c>
      <c r="AE60" s="2547"/>
      <c r="AF60" s="2547"/>
      <c r="AG60" s="2547"/>
      <c r="AH60" s="3330"/>
      <c r="AI60" s="3266" t="s">
        <v>1179</v>
      </c>
      <c r="AJ60" s="3276"/>
      <c r="AK60" s="3276"/>
      <c r="AL60" s="3276"/>
      <c r="AM60" s="3276"/>
      <c r="AN60" s="3276"/>
      <c r="AO60" s="3276"/>
      <c r="AP60" s="3276"/>
      <c r="AQ60" s="3276"/>
      <c r="AR60" s="3347"/>
      <c r="AS60" s="3266" t="s">
        <v>504</v>
      </c>
      <c r="AT60" s="3276"/>
      <c r="AU60" s="3276"/>
      <c r="AV60" s="3276"/>
      <c r="AW60" s="3276"/>
      <c r="AX60" s="3276"/>
      <c r="AY60" s="3276"/>
      <c r="AZ60" s="3276"/>
      <c r="BA60" s="3276"/>
      <c r="BB60" s="3276"/>
      <c r="BC60" s="3276"/>
      <c r="BD60" s="3276"/>
      <c r="BE60" s="3276"/>
      <c r="BF60" s="3276"/>
      <c r="BG60" s="3276"/>
      <c r="BH60" s="3276"/>
      <c r="BI60" s="3276"/>
      <c r="BJ60" s="3276"/>
      <c r="BK60" s="3276"/>
      <c r="BL60" s="3276"/>
      <c r="BM60" s="3347"/>
      <c r="BN60" s="3266" t="s">
        <v>702</v>
      </c>
      <c r="BO60" s="3276"/>
      <c r="BP60" s="3276"/>
      <c r="BQ60" s="3276"/>
      <c r="BR60" s="3276"/>
      <c r="BS60" s="3276"/>
      <c r="BT60" s="3276"/>
      <c r="BU60" s="3276"/>
      <c r="BV60" s="3276"/>
      <c r="BW60" s="3347"/>
      <c r="BX60" s="3295" t="s">
        <v>610</v>
      </c>
      <c r="BY60" s="3286"/>
      <c r="BZ60" s="3286"/>
      <c r="CA60" s="3286"/>
      <c r="CB60" s="3286"/>
      <c r="CC60" s="3286"/>
      <c r="CD60" s="3286"/>
      <c r="CE60" s="3286"/>
      <c r="CF60" s="3286"/>
      <c r="CG60" s="3286"/>
      <c r="CH60" s="3286"/>
      <c r="CI60" s="3286"/>
      <c r="CJ60" s="3286"/>
      <c r="CK60" s="3286"/>
      <c r="CL60" s="3286"/>
      <c r="CM60" s="3286"/>
      <c r="CN60" s="3286"/>
      <c r="CO60" s="3286"/>
      <c r="CP60" s="3286"/>
      <c r="CQ60" s="3286"/>
      <c r="CR60" s="3286"/>
      <c r="CS60" s="3286"/>
      <c r="CT60" s="3286"/>
      <c r="CU60" s="3286"/>
      <c r="CV60" s="3286"/>
      <c r="CW60" s="3286"/>
      <c r="CX60" s="3286"/>
      <c r="CY60" s="3286"/>
      <c r="CZ60" s="3286"/>
      <c r="DA60" s="3523"/>
      <c r="DB60" s="250"/>
    </row>
    <row r="61" spans="2:106" s="118" customFormat="1" ht="15" customHeight="1">
      <c r="D61" s="3308"/>
      <c r="E61" s="3309"/>
      <c r="F61" s="3309"/>
      <c r="G61" s="3309"/>
      <c r="H61" s="3309"/>
      <c r="I61" s="3309"/>
      <c r="J61" s="3309"/>
      <c r="K61" s="3309"/>
      <c r="L61" s="3309"/>
      <c r="M61" s="3310"/>
      <c r="N61" s="3399" t="s">
        <v>322</v>
      </c>
      <c r="O61" s="3400"/>
      <c r="P61" s="3400"/>
      <c r="Q61" s="3400"/>
      <c r="R61" s="3400"/>
      <c r="S61" s="3400"/>
      <c r="T61" s="3400"/>
      <c r="U61" s="3400"/>
      <c r="V61" s="3400"/>
      <c r="W61" s="3400"/>
      <c r="X61" s="3400"/>
      <c r="Y61" s="3400"/>
      <c r="Z61" s="3400"/>
      <c r="AA61" s="3400"/>
      <c r="AB61" s="3400"/>
      <c r="AC61" s="3400"/>
      <c r="AD61" s="3400"/>
      <c r="AE61" s="3400"/>
      <c r="AF61" s="3400"/>
      <c r="AG61" s="3400"/>
      <c r="AH61" s="3527"/>
      <c r="AI61" s="3277"/>
      <c r="AJ61" s="3278"/>
      <c r="AK61" s="3278"/>
      <c r="AL61" s="3278"/>
      <c r="AM61" s="3278"/>
      <c r="AN61" s="3278"/>
      <c r="AO61" s="3278"/>
      <c r="AP61" s="3278"/>
      <c r="AQ61" s="3278"/>
      <c r="AR61" s="3360"/>
      <c r="AS61" s="3356" t="s">
        <v>637</v>
      </c>
      <c r="AT61" s="3346"/>
      <c r="AU61" s="3346"/>
      <c r="AV61" s="3346"/>
      <c r="AW61" s="3346"/>
      <c r="AX61" s="3346"/>
      <c r="AY61" s="3346"/>
      <c r="AZ61" s="3346"/>
      <c r="BA61" s="3346"/>
      <c r="BB61" s="3346"/>
      <c r="BC61" s="3346"/>
      <c r="BD61" s="3346"/>
      <c r="BE61" s="3346"/>
      <c r="BF61" s="3346"/>
      <c r="BG61" s="3346"/>
      <c r="BH61" s="3346"/>
      <c r="BI61" s="3346"/>
      <c r="BJ61" s="3346"/>
      <c r="BK61" s="3346"/>
      <c r="BL61" s="3346"/>
      <c r="BM61" s="3357"/>
      <c r="BN61" s="3277"/>
      <c r="BO61" s="3278"/>
      <c r="BP61" s="3278"/>
      <c r="BQ61" s="3278"/>
      <c r="BR61" s="3278"/>
      <c r="BS61" s="3278"/>
      <c r="BT61" s="3278"/>
      <c r="BU61" s="3278"/>
      <c r="BV61" s="3278"/>
      <c r="BW61" s="3360"/>
      <c r="BX61" s="3452"/>
      <c r="BY61" s="3524"/>
      <c r="BZ61" s="3524"/>
      <c r="CA61" s="3524"/>
      <c r="CB61" s="3524"/>
      <c r="CC61" s="3524"/>
      <c r="CD61" s="3524"/>
      <c r="CE61" s="3524"/>
      <c r="CF61" s="3524"/>
      <c r="CG61" s="3524"/>
      <c r="CH61" s="3524"/>
      <c r="CI61" s="3524"/>
      <c r="CJ61" s="3524"/>
      <c r="CK61" s="3524"/>
      <c r="CL61" s="3524"/>
      <c r="CM61" s="3524"/>
      <c r="CN61" s="3524"/>
      <c r="CO61" s="3524"/>
      <c r="CP61" s="3524"/>
      <c r="CQ61" s="3524"/>
      <c r="CR61" s="3524"/>
      <c r="CS61" s="3524"/>
      <c r="CT61" s="3524"/>
      <c r="CU61" s="3524"/>
      <c r="CV61" s="3524"/>
      <c r="CW61" s="3524"/>
      <c r="CX61" s="3524"/>
      <c r="CY61" s="3524"/>
      <c r="CZ61" s="3524"/>
      <c r="DA61" s="3525"/>
      <c r="DB61" s="250"/>
    </row>
    <row r="62" spans="2:106" s="118" customFormat="1" ht="15" customHeight="1">
      <c r="D62" s="3311"/>
      <c r="E62" s="3312"/>
      <c r="F62" s="3312"/>
      <c r="G62" s="3312"/>
      <c r="H62" s="3312"/>
      <c r="I62" s="3312"/>
      <c r="J62" s="3312"/>
      <c r="K62" s="3312"/>
      <c r="L62" s="3312"/>
      <c r="M62" s="3313"/>
      <c r="N62" s="3337" t="s">
        <v>439</v>
      </c>
      <c r="O62" s="2820"/>
      <c r="P62" s="2820"/>
      <c r="Q62" s="2820"/>
      <c r="R62" s="2820"/>
      <c r="S62" s="2820"/>
      <c r="T62" s="2821"/>
      <c r="U62" s="3280" t="s">
        <v>127</v>
      </c>
      <c r="V62" s="3358"/>
      <c r="W62" s="3358"/>
      <c r="X62" s="3358"/>
      <c r="Y62" s="3358"/>
      <c r="Z62" s="3358"/>
      <c r="AA62" s="3359"/>
      <c r="AB62" s="3317" t="s">
        <v>861</v>
      </c>
      <c r="AC62" s="3318"/>
      <c r="AD62" s="3318"/>
      <c r="AE62" s="3318"/>
      <c r="AF62" s="3318"/>
      <c r="AG62" s="3318"/>
      <c r="AH62" s="3320"/>
      <c r="AI62" s="3333" t="s">
        <v>1177</v>
      </c>
      <c r="AJ62" s="2553"/>
      <c r="AK62" s="2553"/>
      <c r="AL62" s="2553"/>
      <c r="AM62" s="2553"/>
      <c r="AN62" s="2553"/>
      <c r="AO62" s="2553"/>
      <c r="AP62" s="2553"/>
      <c r="AQ62" s="2553"/>
      <c r="AR62" s="3331"/>
      <c r="AS62" s="3337" t="s">
        <v>709</v>
      </c>
      <c r="AT62" s="2820"/>
      <c r="AU62" s="2820"/>
      <c r="AV62" s="2820"/>
      <c r="AW62" s="2820"/>
      <c r="AX62" s="2820"/>
      <c r="AY62" s="2821"/>
      <c r="AZ62" s="3280" t="s">
        <v>1176</v>
      </c>
      <c r="BA62" s="3358"/>
      <c r="BB62" s="3358"/>
      <c r="BC62" s="3358"/>
      <c r="BD62" s="3358"/>
      <c r="BE62" s="3358"/>
      <c r="BF62" s="3359"/>
      <c r="BG62" s="3278" t="s">
        <v>934</v>
      </c>
      <c r="BH62" s="3278"/>
      <c r="BI62" s="3278"/>
      <c r="BJ62" s="3278"/>
      <c r="BK62" s="3278"/>
      <c r="BL62" s="3278"/>
      <c r="BM62" s="3360"/>
      <c r="BN62" s="3353"/>
      <c r="BO62" s="3354"/>
      <c r="BP62" s="3354"/>
      <c r="BQ62" s="3354"/>
      <c r="BR62" s="3354"/>
      <c r="BS62" s="3354"/>
      <c r="BT62" s="3354"/>
      <c r="BU62" s="3354"/>
      <c r="BV62" s="3354"/>
      <c r="BW62" s="3355"/>
      <c r="BX62" s="3296"/>
      <c r="BY62" s="3297"/>
      <c r="BZ62" s="3297"/>
      <c r="CA62" s="3297"/>
      <c r="CB62" s="3297"/>
      <c r="CC62" s="3297"/>
      <c r="CD62" s="3297"/>
      <c r="CE62" s="3297"/>
      <c r="CF62" s="3297"/>
      <c r="CG62" s="3297"/>
      <c r="CH62" s="3297"/>
      <c r="CI62" s="3297"/>
      <c r="CJ62" s="3297"/>
      <c r="CK62" s="3297"/>
      <c r="CL62" s="3297"/>
      <c r="CM62" s="3297"/>
      <c r="CN62" s="3297"/>
      <c r="CO62" s="3297"/>
      <c r="CP62" s="3297"/>
      <c r="CQ62" s="3297"/>
      <c r="CR62" s="3297"/>
      <c r="CS62" s="3297"/>
      <c r="CT62" s="3297"/>
      <c r="CU62" s="3297"/>
      <c r="CV62" s="3297"/>
      <c r="CW62" s="3297"/>
      <c r="CX62" s="3297"/>
      <c r="CY62" s="3297"/>
      <c r="CZ62" s="3297"/>
      <c r="DA62" s="3526"/>
      <c r="DB62" s="250"/>
    </row>
    <row r="63" spans="2:106" s="118" customFormat="1" ht="15" customHeight="1">
      <c r="D63" s="3481"/>
      <c r="E63" s="3127"/>
      <c r="F63" s="3127"/>
      <c r="G63" s="3127"/>
      <c r="H63" s="3127"/>
      <c r="I63" s="3127"/>
      <c r="J63" s="3127"/>
      <c r="K63" s="3127"/>
      <c r="L63" s="3127"/>
      <c r="M63" s="3482"/>
      <c r="N63" s="3059"/>
      <c r="O63" s="3060"/>
      <c r="P63" s="3060"/>
      <c r="Q63" s="3060"/>
      <c r="R63" s="3060"/>
      <c r="S63" s="3060"/>
      <c r="T63" s="903"/>
      <c r="U63" s="3059"/>
      <c r="V63" s="3060"/>
      <c r="W63" s="3060"/>
      <c r="X63" s="3060"/>
      <c r="Y63" s="3060"/>
      <c r="Z63" s="3060"/>
      <c r="AA63" s="966"/>
      <c r="AB63" s="3060"/>
      <c r="AC63" s="3060"/>
      <c r="AD63" s="3060"/>
      <c r="AE63" s="3060"/>
      <c r="AF63" s="3060"/>
      <c r="AG63" s="3060"/>
      <c r="AH63" s="966"/>
      <c r="AI63" s="3483"/>
      <c r="AJ63" s="3484"/>
      <c r="AK63" s="3484"/>
      <c r="AL63" s="3484"/>
      <c r="AM63" s="3484"/>
      <c r="AN63" s="3484"/>
      <c r="AO63" s="3484"/>
      <c r="AP63" s="3484"/>
      <c r="AQ63" s="3265"/>
      <c r="AR63" s="3372"/>
      <c r="AS63" s="3485"/>
      <c r="AT63" s="3486"/>
      <c r="AU63" s="3486"/>
      <c r="AV63" s="3486"/>
      <c r="AW63" s="3486"/>
      <c r="AX63" s="3486"/>
      <c r="AY63" s="903"/>
      <c r="AZ63" s="3485"/>
      <c r="BA63" s="3486"/>
      <c r="BB63" s="3486"/>
      <c r="BC63" s="3486"/>
      <c r="BD63" s="3486"/>
      <c r="BE63" s="3486"/>
      <c r="BF63" s="966"/>
      <c r="BG63" s="3486"/>
      <c r="BH63" s="3486"/>
      <c r="BI63" s="3486"/>
      <c r="BJ63" s="3486"/>
      <c r="BK63" s="3486"/>
      <c r="BL63" s="3486"/>
      <c r="BM63" s="966"/>
      <c r="BN63" s="3123"/>
      <c r="BO63" s="3124"/>
      <c r="BP63" s="3124"/>
      <c r="BQ63" s="3124"/>
      <c r="BR63" s="3124"/>
      <c r="BS63" s="3124"/>
      <c r="BT63" s="3124"/>
      <c r="BU63" s="3124"/>
      <c r="BV63" s="3124"/>
      <c r="BW63" s="3498"/>
      <c r="BX63" s="3013"/>
      <c r="BY63" s="3264"/>
      <c r="BZ63" s="3264"/>
      <c r="CA63" s="3264"/>
      <c r="CB63" s="3264"/>
      <c r="CC63" s="3264"/>
      <c r="CD63" s="3264"/>
      <c r="CE63" s="3264"/>
      <c r="CF63" s="3264"/>
      <c r="CG63" s="3264"/>
      <c r="CH63" s="3264"/>
      <c r="CI63" s="3264"/>
      <c r="CJ63" s="3264"/>
      <c r="CK63" s="3264"/>
      <c r="CL63" s="3264"/>
      <c r="CM63" s="3264"/>
      <c r="CN63" s="3264"/>
      <c r="CO63" s="3264"/>
      <c r="CP63" s="3264"/>
      <c r="CQ63" s="3264"/>
      <c r="CR63" s="3264"/>
      <c r="CS63" s="3264"/>
      <c r="CT63" s="3264"/>
      <c r="CU63" s="3264"/>
      <c r="CV63" s="3264"/>
      <c r="CW63" s="3264"/>
      <c r="CX63" s="3264"/>
      <c r="CY63" s="3264"/>
      <c r="CZ63" s="3264"/>
      <c r="DA63" s="3349"/>
      <c r="DB63" s="250"/>
    </row>
    <row r="64" spans="2:106" s="118" customFormat="1" ht="15" customHeight="1">
      <c r="D64" s="3373"/>
      <c r="E64" s="2995"/>
      <c r="F64" s="2995"/>
      <c r="G64" s="2995"/>
      <c r="H64" s="2995"/>
      <c r="I64" s="2995"/>
      <c r="J64" s="2995"/>
      <c r="K64" s="2995"/>
      <c r="L64" s="2995"/>
      <c r="M64" s="2995"/>
      <c r="N64" s="3499"/>
      <c r="O64" s="3500"/>
      <c r="P64" s="3500"/>
      <c r="Q64" s="3500"/>
      <c r="R64" s="3500"/>
      <c r="S64" s="3500"/>
      <c r="T64" s="340"/>
      <c r="U64" s="3499"/>
      <c r="V64" s="3500"/>
      <c r="W64" s="3500"/>
      <c r="X64" s="3500"/>
      <c r="Y64" s="3500"/>
      <c r="Z64" s="3500"/>
      <c r="AA64" s="341"/>
      <c r="AB64" s="3500"/>
      <c r="AC64" s="3500"/>
      <c r="AD64" s="3500"/>
      <c r="AE64" s="3500"/>
      <c r="AF64" s="3500"/>
      <c r="AG64" s="3500"/>
      <c r="AH64" s="341"/>
      <c r="AI64" s="3501"/>
      <c r="AJ64" s="3501"/>
      <c r="AK64" s="3501"/>
      <c r="AL64" s="3501"/>
      <c r="AM64" s="3501"/>
      <c r="AN64" s="3501"/>
      <c r="AO64" s="3501"/>
      <c r="AP64" s="3501"/>
      <c r="AQ64" s="3502"/>
      <c r="AR64" s="3502"/>
      <c r="AS64" s="3503"/>
      <c r="AT64" s="3504"/>
      <c r="AU64" s="3504"/>
      <c r="AV64" s="3504"/>
      <c r="AW64" s="3504"/>
      <c r="AX64" s="3504"/>
      <c r="AY64" s="340"/>
      <c r="AZ64" s="3503"/>
      <c r="BA64" s="3504"/>
      <c r="BB64" s="3504"/>
      <c r="BC64" s="3504"/>
      <c r="BD64" s="3504"/>
      <c r="BE64" s="3504"/>
      <c r="BF64" s="341"/>
      <c r="BG64" s="3500"/>
      <c r="BH64" s="3500"/>
      <c r="BI64" s="3500"/>
      <c r="BJ64" s="3500"/>
      <c r="BK64" s="3500"/>
      <c r="BL64" s="3500"/>
      <c r="BM64" s="964"/>
      <c r="BN64" s="3082"/>
      <c r="BO64" s="3082"/>
      <c r="BP64" s="3082"/>
      <c r="BQ64" s="3082"/>
      <c r="BR64" s="3082"/>
      <c r="BS64" s="3082"/>
      <c r="BT64" s="3082"/>
      <c r="BU64" s="3082"/>
      <c r="BV64" s="3082"/>
      <c r="BW64" s="3082"/>
      <c r="BX64" s="3230"/>
      <c r="BY64" s="3401"/>
      <c r="BZ64" s="3401"/>
      <c r="CA64" s="3401"/>
      <c r="CB64" s="3401"/>
      <c r="CC64" s="3401"/>
      <c r="CD64" s="3401"/>
      <c r="CE64" s="3401"/>
      <c r="CF64" s="3401"/>
      <c r="CG64" s="3401"/>
      <c r="CH64" s="3401"/>
      <c r="CI64" s="3401"/>
      <c r="CJ64" s="3401"/>
      <c r="CK64" s="3401"/>
      <c r="CL64" s="3401"/>
      <c r="CM64" s="3401"/>
      <c r="CN64" s="3401"/>
      <c r="CO64" s="3401"/>
      <c r="CP64" s="3401"/>
      <c r="CQ64" s="3401"/>
      <c r="CR64" s="3401"/>
      <c r="CS64" s="3401"/>
      <c r="CT64" s="3401"/>
      <c r="CU64" s="3401"/>
      <c r="CV64" s="3401"/>
      <c r="CW64" s="3401"/>
      <c r="CX64" s="3401"/>
      <c r="CY64" s="3401"/>
      <c r="CZ64" s="3401"/>
      <c r="DA64" s="3089"/>
      <c r="DB64" s="250"/>
    </row>
    <row r="65" spans="1:106" s="118" customFormat="1" ht="15" customHeight="1">
      <c r="D65" s="3410"/>
      <c r="E65" s="3354"/>
      <c r="F65" s="3354"/>
      <c r="G65" s="3354"/>
      <c r="H65" s="3354"/>
      <c r="I65" s="3354"/>
      <c r="J65" s="3354"/>
      <c r="K65" s="3354"/>
      <c r="L65" s="3354"/>
      <c r="M65" s="3354"/>
      <c r="N65" s="2714"/>
      <c r="O65" s="3391"/>
      <c r="P65" s="3391"/>
      <c r="Q65" s="3391"/>
      <c r="R65" s="3391"/>
      <c r="S65" s="3391"/>
      <c r="T65" s="962"/>
      <c r="U65" s="2714"/>
      <c r="V65" s="3391"/>
      <c r="W65" s="3391"/>
      <c r="X65" s="3391"/>
      <c r="Y65" s="3391"/>
      <c r="Z65" s="3391"/>
      <c r="AA65" s="963"/>
      <c r="AB65" s="3391"/>
      <c r="AC65" s="3391"/>
      <c r="AD65" s="3391"/>
      <c r="AE65" s="3391"/>
      <c r="AF65" s="3391"/>
      <c r="AG65" s="3391"/>
      <c r="AH65" s="963"/>
      <c r="AI65" s="3391"/>
      <c r="AJ65" s="3391"/>
      <c r="AK65" s="3391"/>
      <c r="AL65" s="3391"/>
      <c r="AM65" s="3391"/>
      <c r="AN65" s="3391"/>
      <c r="AO65" s="3391"/>
      <c r="AP65" s="3391"/>
      <c r="AQ65" s="2553"/>
      <c r="AR65" s="2553"/>
      <c r="AS65" s="2714"/>
      <c r="AT65" s="3391"/>
      <c r="AU65" s="3391"/>
      <c r="AV65" s="3391"/>
      <c r="AW65" s="3391"/>
      <c r="AX65" s="3391"/>
      <c r="AY65" s="962"/>
      <c r="AZ65" s="2714"/>
      <c r="BA65" s="3391"/>
      <c r="BB65" s="3391"/>
      <c r="BC65" s="3391"/>
      <c r="BD65" s="3391"/>
      <c r="BE65" s="3391"/>
      <c r="BF65" s="963"/>
      <c r="BG65" s="3391"/>
      <c r="BH65" s="3391"/>
      <c r="BI65" s="3391"/>
      <c r="BJ65" s="3391"/>
      <c r="BK65" s="3391"/>
      <c r="BL65" s="3391"/>
      <c r="BM65" s="963"/>
      <c r="BN65" s="2553"/>
      <c r="BO65" s="2553"/>
      <c r="BP65" s="2553"/>
      <c r="BQ65" s="2553"/>
      <c r="BR65" s="2553"/>
      <c r="BS65" s="2553"/>
      <c r="BT65" s="2553"/>
      <c r="BU65" s="2553"/>
      <c r="BV65" s="2553"/>
      <c r="BW65" s="2553"/>
      <c r="BX65" s="3392"/>
      <c r="BY65" s="3393"/>
      <c r="BZ65" s="3393"/>
      <c r="CA65" s="3393"/>
      <c r="CB65" s="3393"/>
      <c r="CC65" s="3393"/>
      <c r="CD65" s="3393"/>
      <c r="CE65" s="3393"/>
      <c r="CF65" s="3393"/>
      <c r="CG65" s="3393"/>
      <c r="CH65" s="3393"/>
      <c r="CI65" s="3393"/>
      <c r="CJ65" s="3393"/>
      <c r="CK65" s="3393"/>
      <c r="CL65" s="3393"/>
      <c r="CM65" s="3393"/>
      <c r="CN65" s="3393"/>
      <c r="CO65" s="3393"/>
      <c r="CP65" s="3393"/>
      <c r="CQ65" s="3393"/>
      <c r="CR65" s="3393"/>
      <c r="CS65" s="3393"/>
      <c r="CT65" s="3393"/>
      <c r="CU65" s="3393"/>
      <c r="CV65" s="3393"/>
      <c r="CW65" s="3393"/>
      <c r="CX65" s="3393"/>
      <c r="CY65" s="3393"/>
      <c r="CZ65" s="3393"/>
      <c r="DA65" s="3032"/>
      <c r="DB65" s="250"/>
    </row>
    <row r="66" spans="1:106" ht="21" customHeight="1">
      <c r="B66" s="2"/>
      <c r="C66" s="979"/>
      <c r="D66" s="381"/>
      <c r="E66" s="381"/>
      <c r="F66" s="381"/>
      <c r="G66" s="381"/>
      <c r="H66" s="381"/>
      <c r="I66" s="381"/>
      <c r="J66" s="381"/>
      <c r="K66" s="257"/>
      <c r="L66" s="257"/>
      <c r="M66" s="382"/>
      <c r="N66" s="382"/>
      <c r="O66" s="382"/>
      <c r="P66" s="382"/>
      <c r="Q66" s="382"/>
      <c r="R66" s="382"/>
      <c r="S66" s="382"/>
      <c r="T66" s="382"/>
      <c r="U66" s="382"/>
      <c r="V66" s="382"/>
      <c r="W66" s="257"/>
      <c r="X66" s="258"/>
      <c r="Y66" s="258"/>
      <c r="Z66" s="258"/>
      <c r="AA66" s="258"/>
      <c r="AB66" s="258"/>
      <c r="AC66" s="258"/>
      <c r="AD66" s="258"/>
      <c r="AE66" s="257"/>
      <c r="AF66" s="258"/>
      <c r="AG66" s="258"/>
      <c r="AH66" s="258"/>
      <c r="AI66" s="258"/>
      <c r="AJ66" s="258"/>
      <c r="AK66" s="258"/>
      <c r="AL66" s="257"/>
      <c r="AM66" s="258"/>
      <c r="AN66" s="258"/>
      <c r="AO66" s="258"/>
      <c r="AP66" s="258"/>
      <c r="AQ66" s="258"/>
      <c r="AR66" s="258"/>
      <c r="AS66" s="257"/>
      <c r="AT66" s="369"/>
      <c r="AU66" s="369"/>
      <c r="AV66" s="369"/>
      <c r="AW66" s="369"/>
      <c r="AX66" s="369"/>
      <c r="AY66" s="369"/>
      <c r="AZ66" s="369"/>
      <c r="BA66" s="258"/>
      <c r="BB66" s="258"/>
      <c r="BC66" s="258"/>
      <c r="BD66" s="258"/>
      <c r="BE66" s="258"/>
      <c r="BF66" s="258"/>
      <c r="BG66" s="257"/>
      <c r="BH66" s="369"/>
      <c r="BI66" s="369"/>
      <c r="BJ66" s="369"/>
      <c r="BK66" s="369"/>
      <c r="BL66" s="369"/>
      <c r="BM66" s="369"/>
      <c r="BN66" s="369"/>
      <c r="BO66" s="257"/>
      <c r="BP66" s="369"/>
      <c r="BQ66" s="369"/>
      <c r="BR66" s="369"/>
      <c r="BS66" s="369"/>
      <c r="BT66" s="369"/>
      <c r="BU66" s="257"/>
      <c r="BV66" s="257"/>
      <c r="BW66" s="369"/>
      <c r="BX66" s="369"/>
      <c r="BY66" s="369"/>
      <c r="BZ66" s="369"/>
      <c r="CA66" s="369"/>
      <c r="CB66" s="257"/>
      <c r="CC66" s="257"/>
      <c r="CD66" s="369"/>
      <c r="CE66" s="369"/>
      <c r="CF66" s="369"/>
      <c r="CG66" s="369"/>
      <c r="CH66" s="369"/>
      <c r="CI66" s="257"/>
      <c r="CJ66" s="257"/>
      <c r="CK66" s="382"/>
      <c r="CL66" s="382"/>
      <c r="CM66" s="382"/>
      <c r="CN66" s="382"/>
      <c r="CO66" s="382"/>
      <c r="CP66" s="382"/>
      <c r="CQ66" s="382"/>
      <c r="CR66" s="382"/>
      <c r="CS66" s="382"/>
      <c r="CT66" s="382"/>
      <c r="CU66" s="382"/>
      <c r="CV66" s="382"/>
      <c r="CW66" s="382"/>
      <c r="CX66" s="382"/>
      <c r="CY66" s="382"/>
      <c r="CZ66" s="259"/>
      <c r="DA66" s="259"/>
      <c r="DB66" s="259"/>
    </row>
    <row r="67" spans="1:106" s="9" customFormat="1" ht="21" customHeight="1">
      <c r="D67" s="271" t="s">
        <v>1012</v>
      </c>
      <c r="E67" s="318"/>
      <c r="F67" s="270"/>
      <c r="G67" s="271" t="s">
        <v>1175</v>
      </c>
      <c r="H67" s="270"/>
      <c r="I67" s="270"/>
      <c r="J67" s="270"/>
      <c r="K67" s="270"/>
      <c r="L67" s="270"/>
      <c r="M67" s="270"/>
      <c r="N67" s="270"/>
      <c r="O67" s="270"/>
      <c r="P67" s="270"/>
      <c r="Q67" s="270"/>
      <c r="R67" s="270"/>
      <c r="S67" s="270"/>
      <c r="T67" s="270"/>
      <c r="U67" s="270"/>
      <c r="V67" s="270"/>
      <c r="W67" s="270"/>
      <c r="X67" s="270"/>
      <c r="Y67" s="270"/>
      <c r="Z67" s="270"/>
      <c r="AA67" s="270"/>
      <c r="AB67" s="270"/>
      <c r="AC67" s="270"/>
      <c r="AD67" s="270"/>
      <c r="AE67" s="270"/>
      <c r="AF67" s="270"/>
      <c r="AG67" s="270"/>
      <c r="AH67" s="270"/>
      <c r="AI67" s="270"/>
      <c r="AJ67" s="270"/>
      <c r="AK67" s="270"/>
      <c r="AL67" s="270"/>
      <c r="AM67" s="270"/>
      <c r="AN67" s="270"/>
      <c r="AO67" s="270"/>
      <c r="AP67" s="270"/>
      <c r="AQ67" s="270"/>
      <c r="AR67" s="270"/>
      <c r="AS67" s="270"/>
      <c r="AT67" s="270"/>
      <c r="AU67" s="270"/>
      <c r="AV67" s="270"/>
      <c r="AW67" s="270"/>
      <c r="AX67" s="270"/>
      <c r="AY67" s="270"/>
      <c r="AZ67" s="270"/>
      <c r="BA67" s="270"/>
      <c r="BB67" s="270"/>
      <c r="BC67" s="270"/>
      <c r="BD67" s="270"/>
      <c r="BE67" s="270"/>
      <c r="BF67" s="270"/>
      <c r="BG67" s="270"/>
      <c r="BH67" s="270"/>
      <c r="BI67" s="270"/>
      <c r="BJ67" s="270"/>
      <c r="BK67" s="270"/>
      <c r="BL67" s="270"/>
      <c r="BM67" s="270"/>
      <c r="BN67" s="270"/>
      <c r="BO67" s="270"/>
      <c r="BP67" s="270"/>
      <c r="BQ67" s="270"/>
      <c r="BR67" s="270"/>
      <c r="BS67" s="270"/>
      <c r="BT67" s="270"/>
      <c r="BU67" s="270"/>
      <c r="BV67" s="270"/>
      <c r="BW67" s="270"/>
      <c r="BX67" s="270"/>
      <c r="BY67" s="270"/>
      <c r="BZ67" s="270"/>
      <c r="CA67" s="270"/>
      <c r="CB67" s="270"/>
      <c r="CC67" s="270"/>
      <c r="CD67" s="270"/>
      <c r="CE67" s="270"/>
      <c r="CF67" s="270"/>
      <c r="CG67" s="270"/>
      <c r="CH67" s="270"/>
      <c r="CI67" s="270"/>
      <c r="CJ67" s="270"/>
      <c r="CK67" s="270"/>
      <c r="CL67" s="270"/>
      <c r="CM67" s="270"/>
      <c r="CN67" s="270"/>
      <c r="CO67" s="270"/>
      <c r="CP67" s="270"/>
      <c r="CQ67" s="270"/>
      <c r="CR67" s="270"/>
      <c r="CS67" s="270"/>
      <c r="CT67" s="270"/>
      <c r="CU67" s="270"/>
      <c r="CV67" s="270"/>
      <c r="CW67" s="270"/>
      <c r="CX67" s="270"/>
      <c r="CY67" s="270"/>
      <c r="CZ67" s="270"/>
      <c r="DA67" s="270"/>
      <c r="DB67" s="270"/>
    </row>
    <row r="68" spans="1:106" s="9" customFormat="1" ht="21" customHeight="1">
      <c r="D68" s="276" t="s">
        <v>751</v>
      </c>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7"/>
      <c r="AD68" s="277"/>
      <c r="AE68" s="277"/>
      <c r="AF68" s="277"/>
      <c r="AG68" s="277"/>
      <c r="AH68" s="277"/>
      <c r="AI68" s="277"/>
      <c r="AJ68" s="277"/>
      <c r="AK68" s="277"/>
      <c r="AL68" s="277"/>
      <c r="AM68" s="277"/>
      <c r="AN68" s="277"/>
      <c r="AO68" s="277"/>
      <c r="AP68" s="277"/>
      <c r="AQ68" s="277"/>
      <c r="AR68" s="277"/>
      <c r="AS68" s="277"/>
      <c r="AT68" s="277"/>
      <c r="AU68" s="277"/>
      <c r="AV68" s="277"/>
      <c r="AW68" s="277"/>
      <c r="AX68" s="277"/>
      <c r="AY68" s="277"/>
      <c r="AZ68" s="277"/>
      <c r="BA68" s="277"/>
      <c r="BB68" s="277"/>
      <c r="BC68" s="277"/>
      <c r="BD68" s="277"/>
      <c r="BE68" s="277"/>
      <c r="BF68" s="277"/>
      <c r="BG68" s="277"/>
      <c r="BH68" s="277"/>
      <c r="BI68" s="277"/>
      <c r="BJ68" s="277"/>
      <c r="BK68" s="277"/>
      <c r="BL68" s="277"/>
      <c r="BM68" s="277"/>
      <c r="BN68" s="277"/>
      <c r="BO68" s="277"/>
      <c r="BP68" s="277"/>
      <c r="BQ68" s="277"/>
      <c r="BR68" s="277"/>
      <c r="BS68" s="277"/>
      <c r="BT68" s="277"/>
      <c r="BU68" s="277"/>
      <c r="BV68" s="277"/>
      <c r="BW68" s="277"/>
      <c r="BX68" s="277"/>
      <c r="BY68" s="277"/>
      <c r="BZ68" s="277"/>
      <c r="CA68" s="277"/>
      <c r="CB68" s="277"/>
      <c r="CC68" s="277"/>
      <c r="CD68" s="277"/>
      <c r="CE68" s="277"/>
      <c r="CF68" s="277"/>
      <c r="CG68" s="277"/>
      <c r="CH68" s="277"/>
      <c r="CI68" s="277"/>
      <c r="CJ68" s="277"/>
      <c r="CK68" s="277"/>
      <c r="CL68" s="277"/>
      <c r="CM68" s="277"/>
      <c r="CN68" s="277"/>
      <c r="CO68" s="277"/>
      <c r="CP68" s="277"/>
      <c r="CQ68" s="277"/>
      <c r="CR68" s="277"/>
      <c r="CS68" s="277"/>
      <c r="CT68" s="277"/>
      <c r="CU68" s="277"/>
      <c r="CV68" s="277"/>
      <c r="CW68" s="277"/>
      <c r="CX68" s="270"/>
      <c r="CY68" s="270"/>
      <c r="CZ68" s="270"/>
      <c r="DA68" s="270"/>
      <c r="DB68" s="270"/>
    </row>
    <row r="69" spans="1:106" ht="21" customHeight="1">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259"/>
      <c r="AE69" s="259"/>
      <c r="AF69" s="259"/>
      <c r="AG69" s="259"/>
      <c r="AH69" s="259"/>
      <c r="AI69" s="259"/>
      <c r="AJ69" s="259"/>
      <c r="AK69" s="259"/>
      <c r="AL69" s="259"/>
      <c r="AM69" s="259"/>
      <c r="AN69" s="259"/>
      <c r="AO69" s="259"/>
      <c r="AP69" s="259"/>
      <c r="AQ69" s="259"/>
      <c r="AR69" s="259"/>
      <c r="AS69" s="259"/>
      <c r="AT69" s="259"/>
      <c r="AU69" s="259"/>
      <c r="AV69" s="259"/>
      <c r="AW69" s="259"/>
      <c r="AX69" s="259"/>
      <c r="AY69" s="259"/>
      <c r="AZ69" s="259"/>
      <c r="BA69" s="259"/>
      <c r="BB69" s="259"/>
      <c r="BC69" s="259"/>
      <c r="BD69" s="259"/>
      <c r="BE69" s="259"/>
      <c r="BF69" s="259"/>
      <c r="BG69" s="259"/>
      <c r="BH69" s="259"/>
      <c r="BI69" s="259"/>
      <c r="BJ69" s="259"/>
      <c r="BK69" s="259"/>
      <c r="BL69" s="259"/>
      <c r="BM69" s="259"/>
      <c r="BN69" s="259"/>
      <c r="BO69" s="259"/>
      <c r="BP69" s="259"/>
      <c r="BQ69" s="259"/>
      <c r="BR69" s="259"/>
      <c r="BS69" s="259"/>
      <c r="BT69" s="259"/>
      <c r="BU69" s="259"/>
      <c r="BV69" s="259"/>
      <c r="BW69" s="259"/>
      <c r="BX69" s="259"/>
      <c r="BY69" s="259"/>
      <c r="BZ69" s="259"/>
      <c r="CA69" s="259"/>
      <c r="CB69" s="259"/>
      <c r="CC69" s="259"/>
      <c r="CD69" s="259"/>
      <c r="CE69" s="259"/>
      <c r="CF69" s="259"/>
      <c r="CG69" s="259"/>
      <c r="CH69" s="259"/>
      <c r="CI69" s="259"/>
      <c r="CJ69" s="259"/>
      <c r="CK69" s="259"/>
      <c r="CL69" s="259"/>
      <c r="CM69" s="259"/>
      <c r="CN69" s="259"/>
      <c r="CO69" s="259"/>
      <c r="CP69" s="259"/>
      <c r="CQ69" s="259"/>
      <c r="CR69" s="259"/>
      <c r="CS69" s="259"/>
      <c r="CT69" s="259"/>
      <c r="CU69" s="259"/>
      <c r="CV69" s="259"/>
      <c r="CW69" s="259"/>
      <c r="CX69" s="259"/>
      <c r="CY69" s="259"/>
      <c r="CZ69" s="259"/>
      <c r="DA69" s="259"/>
      <c r="DB69" s="259"/>
    </row>
    <row r="70" spans="1:106" ht="21" customHeight="1">
      <c r="D70" s="259"/>
      <c r="E70" s="259"/>
      <c r="F70" s="259"/>
      <c r="G70" s="259"/>
      <c r="H70" s="259"/>
      <c r="I70" s="259"/>
      <c r="J70" s="259"/>
      <c r="K70" s="259"/>
      <c r="L70" s="259"/>
      <c r="M70" s="259"/>
      <c r="N70" s="259"/>
      <c r="O70" s="259"/>
      <c r="P70" s="259"/>
      <c r="Q70" s="259"/>
      <c r="R70" s="259"/>
      <c r="S70" s="259"/>
      <c r="T70" s="259"/>
      <c r="U70" s="259"/>
      <c r="V70" s="259"/>
      <c r="W70" s="259"/>
      <c r="X70" s="259"/>
      <c r="Y70" s="259"/>
      <c r="Z70" s="259"/>
      <c r="AA70" s="259"/>
      <c r="AB70" s="259"/>
      <c r="AC70" s="259"/>
      <c r="AD70" s="259"/>
      <c r="AE70" s="259"/>
      <c r="AF70" s="259"/>
      <c r="AG70" s="259"/>
      <c r="AH70" s="259"/>
      <c r="AI70" s="259"/>
      <c r="AJ70" s="259"/>
      <c r="AK70" s="259"/>
      <c r="AL70" s="259"/>
      <c r="AM70" s="259"/>
      <c r="AN70" s="259"/>
      <c r="AO70" s="259"/>
      <c r="AP70" s="259"/>
      <c r="AQ70" s="259"/>
      <c r="AR70" s="259"/>
      <c r="AS70" s="259"/>
      <c r="AT70" s="259"/>
      <c r="AU70" s="259"/>
      <c r="AV70" s="259"/>
      <c r="AW70" s="259"/>
      <c r="AX70" s="259"/>
      <c r="AY70" s="259"/>
      <c r="AZ70" s="259"/>
      <c r="BA70" s="259"/>
      <c r="BB70" s="259"/>
      <c r="BC70" s="259"/>
      <c r="BD70" s="259"/>
      <c r="BE70" s="259"/>
      <c r="BF70" s="259"/>
      <c r="BG70" s="259"/>
      <c r="BH70" s="259"/>
      <c r="BI70" s="259"/>
      <c r="BJ70" s="259"/>
      <c r="BK70" s="259"/>
      <c r="BL70" s="259"/>
      <c r="BM70" s="259"/>
      <c r="BN70" s="259"/>
      <c r="BO70" s="259"/>
      <c r="BP70" s="259"/>
      <c r="BQ70" s="259"/>
      <c r="BR70" s="259"/>
      <c r="BS70" s="259"/>
      <c r="BT70" s="259"/>
      <c r="BU70" s="259"/>
      <c r="BV70" s="259"/>
      <c r="BW70" s="259"/>
      <c r="BX70" s="259"/>
      <c r="BY70" s="259"/>
      <c r="BZ70" s="259"/>
      <c r="CA70" s="259"/>
      <c r="CB70" s="259"/>
      <c r="CC70" s="259"/>
      <c r="CD70" s="259"/>
      <c r="CE70" s="259"/>
      <c r="CF70" s="259"/>
      <c r="CG70" s="259"/>
      <c r="CH70" s="259"/>
      <c r="CI70" s="259"/>
      <c r="CJ70" s="259"/>
      <c r="CK70" s="259"/>
      <c r="CL70" s="259"/>
      <c r="CM70" s="259"/>
      <c r="CN70" s="259"/>
      <c r="CO70" s="259"/>
      <c r="CP70" s="259"/>
      <c r="CQ70" s="259"/>
      <c r="CR70" s="259"/>
      <c r="CS70" s="259"/>
      <c r="CT70" s="259"/>
      <c r="CU70" s="259"/>
      <c r="CV70" s="259"/>
      <c r="CW70" s="259"/>
      <c r="CX70" s="259"/>
      <c r="CY70" s="259"/>
      <c r="CZ70" s="259"/>
      <c r="DA70" s="259"/>
      <c r="DB70" s="259"/>
    </row>
    <row r="71" spans="1:106" s="9" customFormat="1" ht="21" customHeight="1">
      <c r="B71" s="13" t="s">
        <v>692</v>
      </c>
      <c r="D71" s="270"/>
      <c r="E71" s="270"/>
      <c r="F71" s="270"/>
      <c r="G71" s="271" t="s">
        <v>1174</v>
      </c>
      <c r="H71" s="328"/>
      <c r="I71" s="328"/>
      <c r="J71" s="328"/>
      <c r="K71" s="270"/>
      <c r="L71" s="270"/>
      <c r="M71" s="270"/>
      <c r="N71" s="270"/>
      <c r="O71" s="270"/>
      <c r="P71" s="270"/>
      <c r="Q71" s="270"/>
      <c r="R71" s="270"/>
      <c r="S71" s="270"/>
      <c r="T71" s="270"/>
      <c r="U71" s="270"/>
      <c r="V71" s="270"/>
      <c r="W71" s="270"/>
      <c r="X71" s="270"/>
      <c r="Y71" s="270"/>
      <c r="Z71" s="270"/>
      <c r="AA71" s="270"/>
      <c r="AB71" s="270"/>
      <c r="AC71" s="270"/>
      <c r="AD71" s="270"/>
      <c r="AE71" s="270"/>
      <c r="AF71" s="270"/>
      <c r="AG71" s="270"/>
      <c r="AH71" s="270"/>
      <c r="AI71" s="270"/>
      <c r="AJ71" s="270"/>
      <c r="AK71" s="270"/>
      <c r="AL71" s="270"/>
      <c r="AM71" s="270"/>
      <c r="AN71" s="270"/>
      <c r="AO71" s="270"/>
      <c r="AP71" s="270"/>
      <c r="AQ71" s="270"/>
      <c r="AR71" s="270"/>
      <c r="AS71" s="270"/>
      <c r="AT71" s="270"/>
      <c r="AU71" s="270"/>
      <c r="AV71" s="270"/>
      <c r="AW71" s="270"/>
      <c r="AX71" s="270"/>
      <c r="AY71" s="270"/>
      <c r="AZ71" s="270"/>
      <c r="BA71" s="270"/>
      <c r="BB71" s="270"/>
      <c r="BC71" s="270"/>
      <c r="BD71" s="270"/>
      <c r="BE71" s="270"/>
      <c r="BF71" s="270"/>
      <c r="BG71" s="270"/>
      <c r="BH71" s="270"/>
      <c r="BI71" s="270"/>
      <c r="BJ71" s="270"/>
      <c r="BK71" s="270"/>
      <c r="BL71" s="270"/>
      <c r="BM71" s="270"/>
      <c r="BN71" s="270"/>
      <c r="BO71" s="270"/>
      <c r="BP71" s="270"/>
      <c r="BQ71" s="270"/>
      <c r="BR71" s="270"/>
      <c r="BS71" s="270"/>
      <c r="BT71" s="270"/>
      <c r="BU71" s="270"/>
      <c r="BV71" s="270"/>
      <c r="BW71" s="270"/>
      <c r="BX71" s="270"/>
      <c r="BY71" s="270"/>
      <c r="BZ71" s="270"/>
      <c r="CA71" s="270"/>
      <c r="CB71" s="270"/>
      <c r="CC71" s="270"/>
      <c r="CD71" s="270"/>
      <c r="CE71" s="270"/>
      <c r="CF71" s="270"/>
      <c r="CG71" s="270"/>
      <c r="CH71" s="270"/>
      <c r="CI71" s="270"/>
      <c r="CJ71" s="270"/>
      <c r="CK71" s="270"/>
      <c r="CL71" s="270"/>
      <c r="CM71" s="270"/>
      <c r="CN71" s="270"/>
      <c r="CO71" s="270"/>
      <c r="CP71" s="270"/>
      <c r="CQ71" s="270"/>
      <c r="CR71" s="270"/>
      <c r="CS71" s="270"/>
      <c r="CT71" s="270"/>
      <c r="CU71" s="270"/>
      <c r="CV71" s="270"/>
      <c r="CW71" s="270"/>
      <c r="CX71" s="270"/>
      <c r="CY71" s="270"/>
      <c r="CZ71" s="270"/>
      <c r="DA71" s="270"/>
      <c r="DB71" s="270"/>
    </row>
    <row r="72" spans="1:106" s="9" customFormat="1" ht="21" customHeight="1">
      <c r="D72" s="271" t="s">
        <v>104</v>
      </c>
      <c r="E72" s="318"/>
      <c r="F72" s="270"/>
      <c r="G72" s="271" t="s">
        <v>144</v>
      </c>
      <c r="H72" s="270"/>
      <c r="I72" s="270"/>
      <c r="J72" s="328"/>
      <c r="K72" s="270"/>
      <c r="L72" s="270"/>
      <c r="M72" s="270"/>
      <c r="N72" s="270"/>
      <c r="O72" s="270"/>
      <c r="P72" s="270"/>
      <c r="Q72" s="270"/>
      <c r="R72" s="270"/>
      <c r="S72" s="270"/>
      <c r="T72" s="270"/>
      <c r="U72" s="270"/>
      <c r="V72" s="270"/>
      <c r="W72" s="270"/>
      <c r="X72" s="270"/>
      <c r="Y72" s="270"/>
      <c r="Z72" s="270"/>
      <c r="AA72" s="270"/>
      <c r="AB72" s="270"/>
      <c r="AC72" s="270"/>
      <c r="AD72" s="270"/>
      <c r="AE72" s="270"/>
      <c r="AF72" s="270"/>
      <c r="AG72" s="270"/>
      <c r="AH72" s="270"/>
      <c r="AI72" s="270"/>
      <c r="AJ72" s="270"/>
      <c r="AK72" s="270"/>
      <c r="AL72" s="270"/>
      <c r="AM72" s="270"/>
      <c r="AN72" s="270"/>
      <c r="AO72" s="270"/>
      <c r="AP72" s="270"/>
      <c r="AQ72" s="270"/>
      <c r="AR72" s="270"/>
      <c r="AS72" s="270"/>
      <c r="AT72" s="270"/>
      <c r="AU72" s="270"/>
      <c r="AV72" s="270"/>
      <c r="AW72" s="270"/>
      <c r="AX72" s="270"/>
      <c r="AY72" s="270"/>
      <c r="AZ72" s="270"/>
      <c r="BA72" s="270"/>
      <c r="BB72" s="270"/>
      <c r="BC72" s="270"/>
      <c r="BD72" s="270"/>
      <c r="BE72" s="270"/>
      <c r="BF72" s="270"/>
      <c r="BG72" s="270"/>
      <c r="BH72" s="270"/>
      <c r="BI72" s="270"/>
      <c r="BJ72" s="270"/>
      <c r="BK72" s="270"/>
      <c r="BL72" s="270"/>
      <c r="BM72" s="270"/>
      <c r="BN72" s="270"/>
      <c r="BO72" s="270"/>
      <c r="BP72" s="270"/>
      <c r="BQ72" s="270"/>
      <c r="BR72" s="270"/>
      <c r="BS72" s="270"/>
      <c r="BT72" s="270"/>
      <c r="BU72" s="270"/>
      <c r="BV72" s="270"/>
      <c r="BW72" s="270"/>
      <c r="BX72" s="270"/>
      <c r="BY72" s="270"/>
      <c r="BZ72" s="270"/>
      <c r="CA72" s="270"/>
      <c r="CB72" s="270"/>
      <c r="CC72" s="270"/>
      <c r="CD72" s="270"/>
      <c r="CE72" s="270"/>
      <c r="CF72" s="270"/>
      <c r="CG72" s="270"/>
      <c r="CH72" s="270"/>
      <c r="CI72" s="270"/>
      <c r="CJ72" s="270"/>
      <c r="CK72" s="270"/>
      <c r="CL72" s="270"/>
      <c r="CM72" s="270"/>
      <c r="CN72" s="270"/>
      <c r="CO72" s="270"/>
      <c r="CP72" s="270"/>
      <c r="CQ72" s="270"/>
      <c r="CR72" s="270"/>
      <c r="CS72" s="270"/>
      <c r="CT72" s="270"/>
      <c r="CU72" s="270"/>
      <c r="CV72" s="270"/>
      <c r="CW72" s="270"/>
      <c r="CX72" s="270"/>
      <c r="CY72" s="270"/>
      <c r="CZ72" s="270"/>
      <c r="DA72" s="270"/>
      <c r="DB72" s="270"/>
    </row>
    <row r="73" spans="1:106" s="9" customFormat="1" ht="21" customHeight="1">
      <c r="D73" s="270"/>
      <c r="E73" s="271" t="s">
        <v>1173</v>
      </c>
      <c r="F73" s="270"/>
      <c r="G73" s="270"/>
      <c r="H73" s="328"/>
      <c r="I73" s="328"/>
      <c r="J73" s="328"/>
      <c r="K73" s="270"/>
      <c r="L73" s="270"/>
      <c r="M73" s="270"/>
      <c r="N73" s="270"/>
      <c r="O73" s="270"/>
      <c r="P73" s="270"/>
      <c r="Q73" s="270"/>
      <c r="R73" s="270"/>
      <c r="S73" s="270"/>
      <c r="T73" s="270"/>
      <c r="U73" s="270"/>
      <c r="V73" s="270"/>
      <c r="W73" s="270"/>
      <c r="X73" s="270"/>
      <c r="Y73" s="270"/>
      <c r="Z73" s="270"/>
      <c r="AA73" s="270"/>
      <c r="AB73" s="270"/>
      <c r="AC73" s="270"/>
      <c r="AD73" s="270"/>
      <c r="AE73" s="270"/>
      <c r="AF73" s="270"/>
      <c r="AG73" s="270"/>
      <c r="AH73" s="270"/>
      <c r="AI73" s="270"/>
      <c r="AJ73" s="270"/>
      <c r="AK73" s="270"/>
      <c r="AL73" s="270"/>
      <c r="AM73" s="270"/>
      <c r="AN73" s="270"/>
      <c r="AO73" s="270"/>
      <c r="AP73" s="270"/>
      <c r="AQ73" s="270"/>
      <c r="AR73" s="270"/>
      <c r="AS73" s="270"/>
      <c r="AT73" s="270"/>
      <c r="AU73" s="270"/>
      <c r="AV73" s="270"/>
      <c r="AW73" s="270"/>
      <c r="AX73" s="270"/>
      <c r="AY73" s="270"/>
      <c r="AZ73" s="270"/>
      <c r="BA73" s="270"/>
      <c r="BB73" s="270"/>
      <c r="BC73" s="270"/>
      <c r="BD73" s="270"/>
      <c r="BE73" s="270"/>
      <c r="BF73" s="270"/>
      <c r="BG73" s="270"/>
      <c r="BH73" s="270"/>
      <c r="BI73" s="270"/>
      <c r="BJ73" s="270"/>
      <c r="BK73" s="270"/>
      <c r="BL73" s="270"/>
      <c r="BM73" s="270"/>
      <c r="BN73" s="270"/>
      <c r="BO73" s="270"/>
      <c r="BP73" s="270"/>
      <c r="BQ73" s="270"/>
      <c r="BR73" s="270"/>
      <c r="BS73" s="270"/>
      <c r="BT73" s="270"/>
      <c r="BU73" s="270"/>
      <c r="BV73" s="270"/>
      <c r="BW73" s="270"/>
      <c r="BX73" s="270"/>
      <c r="BY73" s="270"/>
      <c r="BZ73" s="270"/>
      <c r="CA73" s="270"/>
      <c r="CB73" s="270"/>
      <c r="CC73" s="270"/>
      <c r="CD73" s="270"/>
      <c r="CE73" s="270"/>
      <c r="CF73" s="270"/>
      <c r="CG73" s="270"/>
      <c r="CH73" s="270"/>
      <c r="CI73" s="270"/>
      <c r="CJ73" s="270"/>
      <c r="CK73" s="270"/>
      <c r="CL73" s="270"/>
      <c r="CM73" s="270"/>
      <c r="CN73" s="270"/>
      <c r="CO73" s="270"/>
      <c r="CP73" s="270"/>
      <c r="CQ73" s="270"/>
      <c r="CR73" s="270"/>
      <c r="CS73" s="270"/>
      <c r="CT73" s="270"/>
      <c r="CU73" s="270"/>
      <c r="CV73" s="270"/>
      <c r="CW73" s="270"/>
      <c r="CX73" s="270"/>
      <c r="CY73" s="270"/>
      <c r="CZ73" s="270"/>
      <c r="DA73" s="270"/>
      <c r="DB73" s="270"/>
    </row>
    <row r="74" spans="1:106" s="9" customFormat="1" ht="21" customHeight="1">
      <c r="D74" s="270"/>
      <c r="E74" s="318" t="s">
        <v>751</v>
      </c>
      <c r="F74" s="399"/>
      <c r="G74" s="399"/>
      <c r="H74" s="400"/>
      <c r="I74" s="400"/>
      <c r="J74" s="400"/>
      <c r="K74" s="401"/>
      <c r="L74" s="401"/>
      <c r="M74" s="401"/>
      <c r="N74" s="401"/>
      <c r="O74" s="401"/>
      <c r="P74" s="401"/>
      <c r="Q74" s="401"/>
      <c r="R74" s="401"/>
      <c r="S74" s="401"/>
      <c r="T74" s="401"/>
      <c r="U74" s="401"/>
      <c r="V74" s="401"/>
      <c r="W74" s="401"/>
      <c r="X74" s="401"/>
      <c r="Y74" s="401"/>
      <c r="Z74" s="401"/>
      <c r="AA74" s="401"/>
      <c r="AB74" s="401"/>
      <c r="AC74" s="401"/>
      <c r="AD74" s="401"/>
      <c r="AE74" s="401"/>
      <c r="AF74" s="401"/>
      <c r="AG74" s="401"/>
      <c r="AH74" s="401"/>
      <c r="AI74" s="401"/>
      <c r="AJ74" s="401"/>
      <c r="AK74" s="401"/>
      <c r="AL74" s="401"/>
      <c r="AM74" s="401"/>
      <c r="AN74" s="401"/>
      <c r="AO74" s="401"/>
      <c r="AP74" s="401"/>
      <c r="AQ74" s="401"/>
      <c r="AR74" s="401"/>
      <c r="AS74" s="401"/>
      <c r="AT74" s="401"/>
      <c r="AU74" s="401"/>
      <c r="AV74" s="401"/>
      <c r="AW74" s="401"/>
      <c r="AX74" s="401"/>
      <c r="AY74" s="401"/>
      <c r="AZ74" s="401"/>
      <c r="BA74" s="401"/>
      <c r="BB74" s="401"/>
      <c r="BC74" s="401"/>
      <c r="BD74" s="401"/>
      <c r="BE74" s="401"/>
      <c r="BF74" s="401"/>
      <c r="BG74" s="401"/>
      <c r="BH74" s="401"/>
      <c r="BI74" s="401"/>
      <c r="BJ74" s="401"/>
      <c r="BK74" s="401"/>
      <c r="BL74" s="401"/>
      <c r="BM74" s="401"/>
      <c r="BN74" s="401"/>
      <c r="BO74" s="401"/>
      <c r="BP74" s="401"/>
      <c r="BQ74" s="401"/>
      <c r="BR74" s="401"/>
      <c r="BS74" s="401"/>
      <c r="BT74" s="270"/>
      <c r="BU74" s="270"/>
      <c r="BV74" s="270"/>
      <c r="BW74" s="270"/>
      <c r="BX74" s="270"/>
      <c r="BY74" s="270"/>
      <c r="BZ74" s="270"/>
      <c r="CA74" s="270"/>
      <c r="CB74" s="270"/>
      <c r="CC74" s="270"/>
      <c r="CD74" s="270"/>
      <c r="CE74" s="270"/>
      <c r="CF74" s="270"/>
      <c r="CG74" s="270"/>
      <c r="CH74" s="270"/>
      <c r="CI74" s="270"/>
      <c r="CJ74" s="270"/>
      <c r="CK74" s="270"/>
      <c r="CL74" s="270"/>
      <c r="CM74" s="270"/>
      <c r="CN74" s="270"/>
      <c r="CO74" s="270"/>
      <c r="CP74" s="270"/>
      <c r="CQ74" s="270"/>
      <c r="CR74" s="270"/>
      <c r="CS74" s="270"/>
      <c r="CT74" s="270"/>
      <c r="CU74" s="270"/>
      <c r="CV74" s="270"/>
      <c r="CW74" s="270"/>
      <c r="CX74" s="270"/>
      <c r="CY74" s="270"/>
      <c r="CZ74" s="270"/>
      <c r="DA74" s="270"/>
      <c r="DB74" s="256" t="s">
        <v>948</v>
      </c>
    </row>
    <row r="75" spans="1:106" s="118" customFormat="1" ht="15" customHeight="1">
      <c r="A75" s="119"/>
      <c r="B75" s="119"/>
      <c r="C75" s="119"/>
      <c r="D75" s="378"/>
      <c r="E75" s="3505" t="s">
        <v>576</v>
      </c>
      <c r="F75" s="3506"/>
      <c r="G75" s="3506"/>
      <c r="H75" s="3506"/>
      <c r="I75" s="3506"/>
      <c r="J75" s="3506"/>
      <c r="K75" s="3506"/>
      <c r="L75" s="3506"/>
      <c r="M75" s="3506"/>
      <c r="N75" s="3507"/>
      <c r="O75" s="3514" t="s">
        <v>338</v>
      </c>
      <c r="P75" s="2483"/>
      <c r="Q75" s="2483"/>
      <c r="R75" s="2483"/>
      <c r="S75" s="2483"/>
      <c r="T75" s="2483"/>
      <c r="U75" s="2483"/>
      <c r="V75" s="2483"/>
      <c r="W75" s="2483"/>
      <c r="X75" s="2483"/>
      <c r="Y75" s="2483"/>
      <c r="Z75" s="3314"/>
      <c r="AA75" s="2546" t="s">
        <v>1172</v>
      </c>
      <c r="AB75" s="2547"/>
      <c r="AC75" s="2547"/>
      <c r="AD75" s="2547"/>
      <c r="AE75" s="2547"/>
      <c r="AF75" s="2547"/>
      <c r="AG75" s="2547"/>
      <c r="AH75" s="2547"/>
      <c r="AI75" s="2547"/>
      <c r="AJ75" s="2547"/>
      <c r="AK75" s="2547"/>
      <c r="AL75" s="2555"/>
      <c r="AM75" s="3514" t="s">
        <v>702</v>
      </c>
      <c r="AN75" s="2483"/>
      <c r="AO75" s="2483"/>
      <c r="AP75" s="2483"/>
      <c r="AQ75" s="2483"/>
      <c r="AR75" s="2483"/>
      <c r="AS75" s="2483"/>
      <c r="AT75" s="2483"/>
      <c r="AU75" s="2483"/>
      <c r="AV75" s="2483"/>
      <c r="AW75" s="2483"/>
      <c r="AX75" s="3314"/>
      <c r="AY75" s="3487" t="s">
        <v>1171</v>
      </c>
      <c r="AZ75" s="3488"/>
      <c r="BA75" s="3488"/>
      <c r="BB75" s="3488"/>
      <c r="BC75" s="3488"/>
      <c r="BD75" s="3488"/>
      <c r="BE75" s="3488"/>
      <c r="BF75" s="3488"/>
      <c r="BG75" s="3488"/>
      <c r="BH75" s="3488"/>
      <c r="BI75" s="3488"/>
      <c r="BJ75" s="3488"/>
      <c r="BK75" s="3488"/>
      <c r="BL75" s="3488"/>
      <c r="BM75" s="3488"/>
      <c r="BN75" s="3488"/>
      <c r="BO75" s="3488"/>
      <c r="BP75" s="3488"/>
      <c r="BQ75" s="3488"/>
      <c r="BR75" s="3488"/>
      <c r="BS75" s="3489"/>
      <c r="BT75" s="380"/>
      <c r="BU75" s="3328" t="s">
        <v>357</v>
      </c>
      <c r="BV75" s="3328"/>
      <c r="BW75" s="3328"/>
      <c r="BX75" s="3328"/>
      <c r="BY75" s="3328"/>
      <c r="BZ75" s="3328"/>
      <c r="CA75" s="380"/>
      <c r="CB75" s="379"/>
      <c r="CC75" s="3328" t="s">
        <v>968</v>
      </c>
      <c r="CD75" s="3328"/>
      <c r="CE75" s="3328"/>
      <c r="CF75" s="3328"/>
      <c r="CG75" s="3328"/>
      <c r="CH75" s="3328"/>
      <c r="CI75" s="260"/>
      <c r="CJ75" s="379"/>
      <c r="CK75" s="3328" t="s">
        <v>1140</v>
      </c>
      <c r="CL75" s="3328"/>
      <c r="CM75" s="3328"/>
      <c r="CN75" s="3328"/>
      <c r="CO75" s="3328"/>
      <c r="CP75" s="3328"/>
      <c r="CQ75" s="260"/>
      <c r="CR75" s="3266" t="s">
        <v>661</v>
      </c>
      <c r="CS75" s="3267"/>
      <c r="CT75" s="3267"/>
      <c r="CU75" s="3267"/>
      <c r="CV75" s="3267"/>
      <c r="CW75" s="3267"/>
      <c r="CX75" s="3267"/>
      <c r="CY75" s="3267"/>
      <c r="CZ75" s="3267"/>
      <c r="DA75" s="3267"/>
      <c r="DB75" s="3268"/>
    </row>
    <row r="76" spans="1:106" s="118" customFormat="1" ht="15" customHeight="1">
      <c r="A76" s="119"/>
      <c r="B76" s="119"/>
      <c r="C76" s="119"/>
      <c r="D76" s="378"/>
      <c r="E76" s="3508"/>
      <c r="F76" s="3509"/>
      <c r="G76" s="3509"/>
      <c r="H76" s="3509"/>
      <c r="I76" s="3509"/>
      <c r="J76" s="3509"/>
      <c r="K76" s="3509"/>
      <c r="L76" s="3509"/>
      <c r="M76" s="3509"/>
      <c r="N76" s="3510"/>
      <c r="O76" s="3515"/>
      <c r="P76" s="3315"/>
      <c r="Q76" s="3315"/>
      <c r="R76" s="3315"/>
      <c r="S76" s="3315"/>
      <c r="T76" s="3315"/>
      <c r="U76" s="3315"/>
      <c r="V76" s="3315"/>
      <c r="W76" s="3315"/>
      <c r="X76" s="3315"/>
      <c r="Y76" s="3315"/>
      <c r="Z76" s="3316"/>
      <c r="AA76" s="2549" t="s">
        <v>540</v>
      </c>
      <c r="AB76" s="2550"/>
      <c r="AC76" s="2550"/>
      <c r="AD76" s="2550"/>
      <c r="AE76" s="2550"/>
      <c r="AF76" s="2550"/>
      <c r="AG76" s="2550"/>
      <c r="AH76" s="2550"/>
      <c r="AI76" s="2550"/>
      <c r="AJ76" s="2550"/>
      <c r="AK76" s="2550"/>
      <c r="AL76" s="2556"/>
      <c r="AM76" s="3515"/>
      <c r="AN76" s="3315"/>
      <c r="AO76" s="3315"/>
      <c r="AP76" s="3315"/>
      <c r="AQ76" s="3315"/>
      <c r="AR76" s="3315"/>
      <c r="AS76" s="3315"/>
      <c r="AT76" s="3315"/>
      <c r="AU76" s="3315"/>
      <c r="AV76" s="3315"/>
      <c r="AW76" s="3315"/>
      <c r="AX76" s="3316"/>
      <c r="AY76" s="3383" t="s">
        <v>818</v>
      </c>
      <c r="AZ76" s="3384"/>
      <c r="BA76" s="3384"/>
      <c r="BB76" s="3384"/>
      <c r="BC76" s="3384"/>
      <c r="BD76" s="3384"/>
      <c r="BE76" s="3385"/>
      <c r="BF76" s="3383" t="s">
        <v>1170</v>
      </c>
      <c r="BG76" s="3384"/>
      <c r="BH76" s="3384"/>
      <c r="BI76" s="3384"/>
      <c r="BJ76" s="3384"/>
      <c r="BK76" s="3384"/>
      <c r="BL76" s="3385"/>
      <c r="BM76" s="3383" t="s">
        <v>140</v>
      </c>
      <c r="BN76" s="3384"/>
      <c r="BO76" s="3384"/>
      <c r="BP76" s="3384"/>
      <c r="BQ76" s="3384"/>
      <c r="BR76" s="3384"/>
      <c r="BS76" s="3385"/>
      <c r="BT76" s="378"/>
      <c r="BU76" s="3386" t="s">
        <v>304</v>
      </c>
      <c r="BV76" s="3386"/>
      <c r="BW76" s="3386"/>
      <c r="BX76" s="3386"/>
      <c r="BY76" s="3386"/>
      <c r="BZ76" s="3386"/>
      <c r="CA76" s="378"/>
      <c r="CB76" s="377"/>
      <c r="CC76" s="3386" t="s">
        <v>912</v>
      </c>
      <c r="CD76" s="3386"/>
      <c r="CE76" s="3386"/>
      <c r="CF76" s="3386"/>
      <c r="CG76" s="3386"/>
      <c r="CH76" s="3386"/>
      <c r="CI76" s="261"/>
      <c r="CJ76" s="377"/>
      <c r="CK76" s="3386" t="s">
        <v>1168</v>
      </c>
      <c r="CL76" s="3386"/>
      <c r="CM76" s="3386"/>
      <c r="CN76" s="3386"/>
      <c r="CO76" s="3386"/>
      <c r="CP76" s="3386"/>
      <c r="CQ76" s="261"/>
      <c r="CR76" s="3269"/>
      <c r="CS76" s="3315"/>
      <c r="CT76" s="3315"/>
      <c r="CU76" s="3315"/>
      <c r="CV76" s="3315"/>
      <c r="CW76" s="3315"/>
      <c r="CX76" s="3315"/>
      <c r="CY76" s="3315"/>
      <c r="CZ76" s="3315"/>
      <c r="DA76" s="3315"/>
      <c r="DB76" s="3271"/>
    </row>
    <row r="77" spans="1:106" s="118" customFormat="1" ht="15" customHeight="1">
      <c r="A77" s="119"/>
      <c r="B77" s="119"/>
      <c r="C77" s="119"/>
      <c r="D77" s="378"/>
      <c r="E77" s="3511"/>
      <c r="F77" s="3512"/>
      <c r="G77" s="3512"/>
      <c r="H77" s="3512"/>
      <c r="I77" s="3512"/>
      <c r="J77" s="3512"/>
      <c r="K77" s="3512"/>
      <c r="L77" s="3512"/>
      <c r="M77" s="3512"/>
      <c r="N77" s="3513"/>
      <c r="O77" s="3515"/>
      <c r="P77" s="2486"/>
      <c r="Q77" s="2486"/>
      <c r="R77" s="2486"/>
      <c r="S77" s="2486"/>
      <c r="T77" s="2486"/>
      <c r="U77" s="2486"/>
      <c r="V77" s="2486"/>
      <c r="W77" s="2486"/>
      <c r="X77" s="2486"/>
      <c r="Y77" s="2486"/>
      <c r="Z77" s="3316"/>
      <c r="AA77" s="2549" t="s">
        <v>1167</v>
      </c>
      <c r="AB77" s="2550"/>
      <c r="AC77" s="2550"/>
      <c r="AD77" s="2550"/>
      <c r="AE77" s="2550"/>
      <c r="AF77" s="2550"/>
      <c r="AG77" s="2550"/>
      <c r="AH77" s="2550"/>
      <c r="AI77" s="2550"/>
      <c r="AJ77" s="2550"/>
      <c r="AK77" s="2550"/>
      <c r="AL77" s="2556"/>
      <c r="AM77" s="3515"/>
      <c r="AN77" s="2486"/>
      <c r="AO77" s="2486"/>
      <c r="AP77" s="2486"/>
      <c r="AQ77" s="2486"/>
      <c r="AR77" s="2486"/>
      <c r="AS77" s="2486"/>
      <c r="AT77" s="2486"/>
      <c r="AU77" s="2486"/>
      <c r="AV77" s="2486"/>
      <c r="AW77" s="2486"/>
      <c r="AX77" s="3316"/>
      <c r="AY77" s="3515"/>
      <c r="AZ77" s="2486"/>
      <c r="BA77" s="2486"/>
      <c r="BB77" s="2486"/>
      <c r="BC77" s="2486"/>
      <c r="BD77" s="2486"/>
      <c r="BE77" s="3316"/>
      <c r="BF77" s="3515"/>
      <c r="BG77" s="2486"/>
      <c r="BH77" s="2486"/>
      <c r="BI77" s="2486"/>
      <c r="BJ77" s="2486"/>
      <c r="BK77" s="2486"/>
      <c r="BL77" s="3316"/>
      <c r="BM77" s="2549" t="s">
        <v>1162</v>
      </c>
      <c r="BN77" s="2550"/>
      <c r="BO77" s="2550"/>
      <c r="BP77" s="2550"/>
      <c r="BQ77" s="2550"/>
      <c r="BR77" s="2550"/>
      <c r="BS77" s="2556"/>
      <c r="BT77" s="378"/>
      <c r="BU77" s="2550" t="s">
        <v>1043</v>
      </c>
      <c r="BV77" s="2550"/>
      <c r="BW77" s="2550"/>
      <c r="BX77" s="2550"/>
      <c r="BY77" s="2550"/>
      <c r="BZ77" s="2550"/>
      <c r="CA77" s="378"/>
      <c r="CB77" s="377"/>
      <c r="CC77" s="2550" t="s">
        <v>637</v>
      </c>
      <c r="CD77" s="2550"/>
      <c r="CE77" s="2550"/>
      <c r="CF77" s="2550"/>
      <c r="CG77" s="2550"/>
      <c r="CH77" s="2550"/>
      <c r="CI77" s="261"/>
      <c r="CJ77" s="377"/>
      <c r="CK77" s="2550" t="s">
        <v>637</v>
      </c>
      <c r="CL77" s="2550"/>
      <c r="CM77" s="2550"/>
      <c r="CN77" s="2550"/>
      <c r="CO77" s="2550"/>
      <c r="CP77" s="2550"/>
      <c r="CQ77" s="261"/>
      <c r="CR77" s="3269"/>
      <c r="CS77" s="3270"/>
      <c r="CT77" s="3270"/>
      <c r="CU77" s="3270"/>
      <c r="CV77" s="3270"/>
      <c r="CW77" s="3270"/>
      <c r="CX77" s="3270"/>
      <c r="CY77" s="3270"/>
      <c r="CZ77" s="3270"/>
      <c r="DA77" s="3270"/>
      <c r="DB77" s="3271"/>
    </row>
    <row r="78" spans="1:106" s="118" customFormat="1" ht="7.5" customHeight="1">
      <c r="A78" s="119"/>
      <c r="B78" s="119"/>
      <c r="C78" s="119"/>
      <c r="D78" s="378"/>
      <c r="E78" s="3481"/>
      <c r="F78" s="3127"/>
      <c r="G78" s="3127"/>
      <c r="H78" s="3127"/>
      <c r="I78" s="3127"/>
      <c r="J78" s="3127"/>
      <c r="K78" s="3127"/>
      <c r="L78" s="3127"/>
      <c r="M78" s="3127"/>
      <c r="N78" s="3482"/>
      <c r="O78" s="3516"/>
      <c r="P78" s="3517"/>
      <c r="Q78" s="3517"/>
      <c r="R78" s="3517"/>
      <c r="S78" s="3517"/>
      <c r="T78" s="3517"/>
      <c r="U78" s="3517"/>
      <c r="V78" s="3517"/>
      <c r="W78" s="3517"/>
      <c r="X78" s="3517"/>
      <c r="Y78" s="3517"/>
      <c r="Z78" s="3518"/>
      <c r="AA78" s="3519"/>
      <c r="AB78" s="3520"/>
      <c r="AC78" s="3520"/>
      <c r="AD78" s="3520"/>
      <c r="AE78" s="3520"/>
      <c r="AF78" s="2945"/>
      <c r="AG78" s="2945"/>
      <c r="AH78" s="3521"/>
      <c r="AI78" s="3521"/>
      <c r="AJ78" s="3521"/>
      <c r="AK78" s="3521"/>
      <c r="AL78" s="3522"/>
      <c r="AM78" s="2946"/>
      <c r="AN78" s="2945"/>
      <c r="AO78" s="2945"/>
      <c r="AP78" s="2945"/>
      <c r="AQ78" s="2945"/>
      <c r="AR78" s="2945"/>
      <c r="AS78" s="2945"/>
      <c r="AT78" s="2945"/>
      <c r="AU78" s="2945"/>
      <c r="AV78" s="2945"/>
      <c r="AW78" s="2945"/>
      <c r="AX78" s="2948"/>
      <c r="AY78" s="3366"/>
      <c r="AZ78" s="3367"/>
      <c r="BA78" s="3367"/>
      <c r="BB78" s="3367"/>
      <c r="BC78" s="3367"/>
      <c r="BD78" s="3367"/>
      <c r="BE78" s="3368"/>
      <c r="BF78" s="3366"/>
      <c r="BG78" s="3367"/>
      <c r="BH78" s="3367"/>
      <c r="BI78" s="3367"/>
      <c r="BJ78" s="3367"/>
      <c r="BK78" s="3367"/>
      <c r="BL78" s="3368"/>
      <c r="BM78" s="3366"/>
      <c r="BN78" s="3367"/>
      <c r="BO78" s="3367"/>
      <c r="BP78" s="3367"/>
      <c r="BQ78" s="3367"/>
      <c r="BR78" s="3367"/>
      <c r="BS78" s="3368"/>
      <c r="BT78" s="379"/>
      <c r="BU78" s="2547"/>
      <c r="BV78" s="2547"/>
      <c r="BW78" s="2547"/>
      <c r="BX78" s="2547"/>
      <c r="BY78" s="2547"/>
      <c r="BZ78" s="2547"/>
      <c r="CA78" s="380"/>
      <c r="CB78" s="379"/>
      <c r="CC78" s="2547"/>
      <c r="CD78" s="2547"/>
      <c r="CE78" s="2547"/>
      <c r="CF78" s="2547"/>
      <c r="CG78" s="2547"/>
      <c r="CH78" s="2547"/>
      <c r="CI78" s="260"/>
      <c r="CJ78" s="379"/>
      <c r="CK78" s="2547"/>
      <c r="CL78" s="2547"/>
      <c r="CM78" s="2547"/>
      <c r="CN78" s="2547"/>
      <c r="CO78" s="2547"/>
      <c r="CP78" s="2547"/>
      <c r="CQ78" s="260"/>
      <c r="CR78" s="342"/>
      <c r="CS78" s="940"/>
      <c r="CT78" s="940"/>
      <c r="CU78" s="940"/>
      <c r="CV78" s="940"/>
      <c r="CW78" s="940"/>
      <c r="CX78" s="940"/>
      <c r="CY78" s="940"/>
      <c r="CZ78" s="940"/>
      <c r="DA78" s="940"/>
      <c r="DB78" s="941"/>
    </row>
    <row r="79" spans="1:106" s="118" customFormat="1" ht="7.5" customHeight="1">
      <c r="A79" s="119"/>
      <c r="B79" s="119"/>
      <c r="C79" s="119"/>
      <c r="D79" s="378"/>
      <c r="E79" s="3373"/>
      <c r="F79" s="2995"/>
      <c r="G79" s="2995"/>
      <c r="H79" s="2995"/>
      <c r="I79" s="2995"/>
      <c r="J79" s="2995"/>
      <c r="K79" s="2995"/>
      <c r="L79" s="2995"/>
      <c r="M79" s="2995"/>
      <c r="N79" s="3374"/>
      <c r="O79" s="3378"/>
      <c r="P79" s="3379"/>
      <c r="Q79" s="3379"/>
      <c r="R79" s="3379"/>
      <c r="S79" s="3379"/>
      <c r="T79" s="3379"/>
      <c r="U79" s="3379"/>
      <c r="V79" s="3379"/>
      <c r="W79" s="3379"/>
      <c r="X79" s="3379"/>
      <c r="Y79" s="3379"/>
      <c r="Z79" s="3380"/>
      <c r="AA79" s="3381"/>
      <c r="AB79" s="3382"/>
      <c r="AC79" s="3382"/>
      <c r="AD79" s="3382"/>
      <c r="AE79" s="3382"/>
      <c r="AF79" s="2951"/>
      <c r="AG79" s="2951"/>
      <c r="AH79" s="3242"/>
      <c r="AI79" s="3242"/>
      <c r="AJ79" s="3242"/>
      <c r="AK79" s="3242"/>
      <c r="AL79" s="3243"/>
      <c r="AM79" s="2952"/>
      <c r="AN79" s="2951"/>
      <c r="AO79" s="2951"/>
      <c r="AP79" s="2951"/>
      <c r="AQ79" s="2951"/>
      <c r="AR79" s="2951"/>
      <c r="AS79" s="2951"/>
      <c r="AT79" s="2951"/>
      <c r="AU79" s="2951"/>
      <c r="AV79" s="2951"/>
      <c r="AW79" s="2951"/>
      <c r="AX79" s="3037"/>
      <c r="AY79" s="3369"/>
      <c r="AZ79" s="3370"/>
      <c r="BA79" s="3370"/>
      <c r="BB79" s="3370"/>
      <c r="BC79" s="3370"/>
      <c r="BD79" s="3370"/>
      <c r="BE79" s="3371"/>
      <c r="BF79" s="3369"/>
      <c r="BG79" s="3370"/>
      <c r="BH79" s="3370"/>
      <c r="BI79" s="3370"/>
      <c r="BJ79" s="3370"/>
      <c r="BK79" s="3370"/>
      <c r="BL79" s="3371"/>
      <c r="BM79" s="3369"/>
      <c r="BN79" s="3370"/>
      <c r="BO79" s="3370"/>
      <c r="BP79" s="3370"/>
      <c r="BQ79" s="3370"/>
      <c r="BR79" s="3370"/>
      <c r="BS79" s="3371"/>
      <c r="BT79" s="377"/>
      <c r="BU79" s="2550"/>
      <c r="BV79" s="2550"/>
      <c r="BW79" s="2550"/>
      <c r="BX79" s="2550"/>
      <c r="BY79" s="2550"/>
      <c r="BZ79" s="2550"/>
      <c r="CA79" s="378"/>
      <c r="CB79" s="377"/>
      <c r="CC79" s="2550"/>
      <c r="CD79" s="2550"/>
      <c r="CE79" s="2550"/>
      <c r="CF79" s="2550"/>
      <c r="CG79" s="2550"/>
      <c r="CH79" s="2550"/>
      <c r="CI79" s="261"/>
      <c r="CJ79" s="377"/>
      <c r="CK79" s="2550"/>
      <c r="CL79" s="2550"/>
      <c r="CM79" s="2550"/>
      <c r="CN79" s="2550"/>
      <c r="CO79" s="2550"/>
      <c r="CP79" s="2550"/>
      <c r="CQ79" s="261"/>
      <c r="CR79" s="942"/>
      <c r="CS79" s="943"/>
      <c r="CT79" s="943"/>
      <c r="CU79" s="943"/>
      <c r="CV79" s="943"/>
      <c r="CW79" s="943"/>
      <c r="CX79" s="943"/>
      <c r="CY79" s="943"/>
      <c r="CZ79" s="943"/>
      <c r="DA79" s="943"/>
      <c r="DB79" s="944"/>
    </row>
    <row r="80" spans="1:106" s="118" customFormat="1" ht="7.5" customHeight="1">
      <c r="A80" s="119"/>
      <c r="B80" s="119"/>
      <c r="C80" s="119"/>
      <c r="D80" s="378"/>
      <c r="E80" s="3373"/>
      <c r="F80" s="2995"/>
      <c r="G80" s="2995"/>
      <c r="H80" s="2995"/>
      <c r="I80" s="2995"/>
      <c r="J80" s="2995"/>
      <c r="K80" s="2995"/>
      <c r="L80" s="2995"/>
      <c r="M80" s="2995"/>
      <c r="N80" s="3374"/>
      <c r="O80" s="3375"/>
      <c r="P80" s="3376"/>
      <c r="Q80" s="3376"/>
      <c r="R80" s="3376"/>
      <c r="S80" s="3376"/>
      <c r="T80" s="3376"/>
      <c r="U80" s="3376"/>
      <c r="V80" s="3376"/>
      <c r="W80" s="3376"/>
      <c r="X80" s="3376"/>
      <c r="Y80" s="3376"/>
      <c r="Z80" s="3377"/>
      <c r="AA80" s="3381"/>
      <c r="AB80" s="3382"/>
      <c r="AC80" s="3382"/>
      <c r="AD80" s="3382"/>
      <c r="AE80" s="3382"/>
      <c r="AF80" s="2951"/>
      <c r="AG80" s="2951"/>
      <c r="AH80" s="3242"/>
      <c r="AI80" s="3242"/>
      <c r="AJ80" s="3242"/>
      <c r="AK80" s="3242"/>
      <c r="AL80" s="3243"/>
      <c r="AM80" s="2952"/>
      <c r="AN80" s="2951"/>
      <c r="AO80" s="2951"/>
      <c r="AP80" s="2951"/>
      <c r="AQ80" s="2951"/>
      <c r="AR80" s="2951"/>
      <c r="AS80" s="2951"/>
      <c r="AT80" s="2951"/>
      <c r="AU80" s="2951"/>
      <c r="AV80" s="2951"/>
      <c r="AW80" s="2951"/>
      <c r="AX80" s="3037"/>
      <c r="AY80" s="3369"/>
      <c r="AZ80" s="3370"/>
      <c r="BA80" s="3370"/>
      <c r="BB80" s="3370"/>
      <c r="BC80" s="3370"/>
      <c r="BD80" s="3370"/>
      <c r="BE80" s="3371"/>
      <c r="BF80" s="3369"/>
      <c r="BG80" s="3370"/>
      <c r="BH80" s="3370"/>
      <c r="BI80" s="3370"/>
      <c r="BJ80" s="3370"/>
      <c r="BK80" s="3370"/>
      <c r="BL80" s="3371"/>
      <c r="BM80" s="3369"/>
      <c r="BN80" s="3370"/>
      <c r="BO80" s="3370"/>
      <c r="BP80" s="3370"/>
      <c r="BQ80" s="3370"/>
      <c r="BR80" s="3370"/>
      <c r="BS80" s="3371"/>
      <c r="BT80" s="373"/>
      <c r="BU80" s="3345"/>
      <c r="BV80" s="3345"/>
      <c r="BW80" s="3345"/>
      <c r="BX80" s="3345"/>
      <c r="BY80" s="3345"/>
      <c r="BZ80" s="3345"/>
      <c r="CA80" s="372"/>
      <c r="CB80" s="373"/>
      <c r="CC80" s="3345"/>
      <c r="CD80" s="3345"/>
      <c r="CE80" s="3345"/>
      <c r="CF80" s="3345"/>
      <c r="CG80" s="3345"/>
      <c r="CH80" s="3345"/>
      <c r="CI80" s="265"/>
      <c r="CJ80" s="373"/>
      <c r="CK80" s="3345"/>
      <c r="CL80" s="3345"/>
      <c r="CM80" s="3345"/>
      <c r="CN80" s="3345"/>
      <c r="CO80" s="3345"/>
      <c r="CP80" s="3345"/>
      <c r="CQ80" s="265"/>
      <c r="CR80" s="343"/>
      <c r="CS80" s="946"/>
      <c r="CT80" s="946"/>
      <c r="CU80" s="946"/>
      <c r="CV80" s="946"/>
      <c r="CW80" s="946"/>
      <c r="CX80" s="946"/>
      <c r="CY80" s="946"/>
      <c r="CZ80" s="946"/>
      <c r="DA80" s="946"/>
      <c r="DB80" s="344"/>
    </row>
    <row r="81" spans="1:106" s="118" customFormat="1" ht="7.5" customHeight="1">
      <c r="A81" s="119"/>
      <c r="B81" s="119"/>
      <c r="C81" s="119"/>
      <c r="D81" s="378"/>
      <c r="E81" s="3373"/>
      <c r="F81" s="2995"/>
      <c r="G81" s="2995"/>
      <c r="H81" s="2995"/>
      <c r="I81" s="2995"/>
      <c r="J81" s="2995"/>
      <c r="K81" s="2995"/>
      <c r="L81" s="2995"/>
      <c r="M81" s="2995"/>
      <c r="N81" s="3374"/>
      <c r="O81" s="3378"/>
      <c r="P81" s="3379"/>
      <c r="Q81" s="3379"/>
      <c r="R81" s="3379"/>
      <c r="S81" s="3379"/>
      <c r="T81" s="3379"/>
      <c r="U81" s="3379"/>
      <c r="V81" s="3379"/>
      <c r="W81" s="3379"/>
      <c r="X81" s="3379"/>
      <c r="Y81" s="3379"/>
      <c r="Z81" s="3380"/>
      <c r="AA81" s="3381"/>
      <c r="AB81" s="3382"/>
      <c r="AC81" s="3382"/>
      <c r="AD81" s="3382"/>
      <c r="AE81" s="3382"/>
      <c r="AF81" s="2951"/>
      <c r="AG81" s="2951"/>
      <c r="AH81" s="3242"/>
      <c r="AI81" s="3242"/>
      <c r="AJ81" s="3242"/>
      <c r="AK81" s="3242"/>
      <c r="AL81" s="3243"/>
      <c r="AM81" s="2952"/>
      <c r="AN81" s="2951"/>
      <c r="AO81" s="2951"/>
      <c r="AP81" s="2951"/>
      <c r="AQ81" s="2951"/>
      <c r="AR81" s="2951"/>
      <c r="AS81" s="2951"/>
      <c r="AT81" s="2951"/>
      <c r="AU81" s="2951"/>
      <c r="AV81" s="2951"/>
      <c r="AW81" s="2951"/>
      <c r="AX81" s="3037"/>
      <c r="AY81" s="3369"/>
      <c r="AZ81" s="3370"/>
      <c r="BA81" s="3370"/>
      <c r="BB81" s="3370"/>
      <c r="BC81" s="3370"/>
      <c r="BD81" s="3370"/>
      <c r="BE81" s="3371"/>
      <c r="BF81" s="3369"/>
      <c r="BG81" s="3370"/>
      <c r="BH81" s="3370"/>
      <c r="BI81" s="3370"/>
      <c r="BJ81" s="3370"/>
      <c r="BK81" s="3370"/>
      <c r="BL81" s="3371"/>
      <c r="BM81" s="3369"/>
      <c r="BN81" s="3370"/>
      <c r="BO81" s="3370"/>
      <c r="BP81" s="3370"/>
      <c r="BQ81" s="3370"/>
      <c r="BR81" s="3370"/>
      <c r="BS81" s="3371"/>
      <c r="BT81" s="263"/>
      <c r="BU81" s="3346"/>
      <c r="BV81" s="3346"/>
      <c r="BW81" s="3346"/>
      <c r="BX81" s="3346"/>
      <c r="BY81" s="3346"/>
      <c r="BZ81" s="3346"/>
      <c r="CA81" s="345"/>
      <c r="CB81" s="263"/>
      <c r="CC81" s="3346"/>
      <c r="CD81" s="3346"/>
      <c r="CE81" s="3346"/>
      <c r="CF81" s="3346"/>
      <c r="CG81" s="3346"/>
      <c r="CH81" s="3346"/>
      <c r="CI81" s="264"/>
      <c r="CJ81" s="263"/>
      <c r="CK81" s="3346"/>
      <c r="CL81" s="3346"/>
      <c r="CM81" s="3346"/>
      <c r="CN81" s="3346"/>
      <c r="CO81" s="3346"/>
      <c r="CP81" s="3346"/>
      <c r="CQ81" s="264"/>
      <c r="CR81" s="968"/>
      <c r="CS81" s="969"/>
      <c r="CT81" s="969"/>
      <c r="CU81" s="969"/>
      <c r="CV81" s="969"/>
      <c r="CW81" s="969"/>
      <c r="CX81" s="969"/>
      <c r="CY81" s="969"/>
      <c r="CZ81" s="969"/>
      <c r="DA81" s="969"/>
      <c r="DB81" s="346"/>
    </row>
    <row r="82" spans="1:106" s="118" customFormat="1" ht="7.5" customHeight="1">
      <c r="A82" s="119"/>
      <c r="B82" s="119"/>
      <c r="C82" s="119"/>
      <c r="D82" s="378"/>
      <c r="E82" s="3373"/>
      <c r="F82" s="2995"/>
      <c r="G82" s="2995"/>
      <c r="H82" s="2995"/>
      <c r="I82" s="2995"/>
      <c r="J82" s="2995"/>
      <c r="K82" s="2995"/>
      <c r="L82" s="2995"/>
      <c r="M82" s="2995"/>
      <c r="N82" s="3374"/>
      <c r="O82" s="3375"/>
      <c r="P82" s="3376"/>
      <c r="Q82" s="3376"/>
      <c r="R82" s="3376"/>
      <c r="S82" s="3376"/>
      <c r="T82" s="3376"/>
      <c r="U82" s="3376"/>
      <c r="V82" s="3376"/>
      <c r="W82" s="3376"/>
      <c r="X82" s="3376"/>
      <c r="Y82" s="3376"/>
      <c r="Z82" s="3377"/>
      <c r="AA82" s="3381"/>
      <c r="AB82" s="3382"/>
      <c r="AC82" s="3382"/>
      <c r="AD82" s="3382"/>
      <c r="AE82" s="3382"/>
      <c r="AF82" s="3440"/>
      <c r="AG82" s="3440"/>
      <c r="AH82" s="3242"/>
      <c r="AI82" s="3242"/>
      <c r="AJ82" s="3242"/>
      <c r="AK82" s="3242"/>
      <c r="AL82" s="3243"/>
      <c r="AM82" s="2952"/>
      <c r="AN82" s="3440"/>
      <c r="AO82" s="3440"/>
      <c r="AP82" s="3440"/>
      <c r="AQ82" s="3440"/>
      <c r="AR82" s="3440"/>
      <c r="AS82" s="3440"/>
      <c r="AT82" s="3440"/>
      <c r="AU82" s="3440"/>
      <c r="AV82" s="3440"/>
      <c r="AW82" s="3440"/>
      <c r="AX82" s="3037"/>
      <c r="AY82" s="3369"/>
      <c r="AZ82" s="3370"/>
      <c r="BA82" s="3370"/>
      <c r="BB82" s="3370"/>
      <c r="BC82" s="3370"/>
      <c r="BD82" s="3370"/>
      <c r="BE82" s="3371"/>
      <c r="BF82" s="3369"/>
      <c r="BG82" s="3370"/>
      <c r="BH82" s="3370"/>
      <c r="BI82" s="3370"/>
      <c r="BJ82" s="3370"/>
      <c r="BK82" s="3370"/>
      <c r="BL82" s="3371"/>
      <c r="BM82" s="3369"/>
      <c r="BN82" s="3370"/>
      <c r="BO82" s="3370"/>
      <c r="BP82" s="3370"/>
      <c r="BQ82" s="3370"/>
      <c r="BR82" s="3370"/>
      <c r="BS82" s="3371"/>
      <c r="BT82" s="377"/>
      <c r="BU82" s="2550"/>
      <c r="BV82" s="2550"/>
      <c r="BW82" s="2550"/>
      <c r="BX82" s="2550"/>
      <c r="BY82" s="2550"/>
      <c r="BZ82" s="2550"/>
      <c r="CA82" s="378"/>
      <c r="CB82" s="377"/>
      <c r="CC82" s="2550"/>
      <c r="CD82" s="2550"/>
      <c r="CE82" s="2550"/>
      <c r="CF82" s="2550"/>
      <c r="CG82" s="2550"/>
      <c r="CH82" s="2550"/>
      <c r="CI82" s="261"/>
      <c r="CJ82" s="377"/>
      <c r="CK82" s="2550"/>
      <c r="CL82" s="2550"/>
      <c r="CM82" s="2550"/>
      <c r="CN82" s="2550"/>
      <c r="CO82" s="2550"/>
      <c r="CP82" s="2550"/>
      <c r="CQ82" s="261"/>
      <c r="CR82" s="370"/>
      <c r="CS82" s="370"/>
      <c r="CT82" s="370"/>
      <c r="CU82" s="370"/>
      <c r="CV82" s="370"/>
      <c r="CW82" s="370"/>
      <c r="CX82" s="370"/>
      <c r="CY82" s="370"/>
      <c r="CZ82" s="370"/>
      <c r="DA82" s="370"/>
      <c r="DB82" s="371"/>
    </row>
    <row r="83" spans="1:106" s="118" customFormat="1" ht="7.5" customHeight="1">
      <c r="A83" s="119"/>
      <c r="B83" s="119"/>
      <c r="C83" s="119"/>
      <c r="D83" s="378"/>
      <c r="E83" s="3490"/>
      <c r="F83" s="2820"/>
      <c r="G83" s="2820"/>
      <c r="H83" s="2820"/>
      <c r="I83" s="2820"/>
      <c r="J83" s="2820"/>
      <c r="K83" s="2820"/>
      <c r="L83" s="2820"/>
      <c r="M83" s="2820"/>
      <c r="N83" s="2821"/>
      <c r="O83" s="3296"/>
      <c r="P83" s="3297"/>
      <c r="Q83" s="3297"/>
      <c r="R83" s="3297"/>
      <c r="S83" s="3297"/>
      <c r="T83" s="3297"/>
      <c r="U83" s="3297"/>
      <c r="V83" s="3297"/>
      <c r="W83" s="3297"/>
      <c r="X83" s="3297"/>
      <c r="Y83" s="3297"/>
      <c r="Z83" s="3298"/>
      <c r="AA83" s="3491"/>
      <c r="AB83" s="3492"/>
      <c r="AC83" s="3492"/>
      <c r="AD83" s="3492"/>
      <c r="AE83" s="3492"/>
      <c r="AF83" s="3318"/>
      <c r="AG83" s="3318"/>
      <c r="AH83" s="3493"/>
      <c r="AI83" s="3493"/>
      <c r="AJ83" s="3493"/>
      <c r="AK83" s="3493"/>
      <c r="AL83" s="3494"/>
      <c r="AM83" s="3317"/>
      <c r="AN83" s="3318"/>
      <c r="AO83" s="3318"/>
      <c r="AP83" s="3318"/>
      <c r="AQ83" s="3318"/>
      <c r="AR83" s="3318"/>
      <c r="AS83" s="3318"/>
      <c r="AT83" s="3318"/>
      <c r="AU83" s="3318"/>
      <c r="AV83" s="3318"/>
      <c r="AW83" s="3318"/>
      <c r="AX83" s="3320"/>
      <c r="AY83" s="3495"/>
      <c r="AZ83" s="3496"/>
      <c r="BA83" s="3496"/>
      <c r="BB83" s="3496"/>
      <c r="BC83" s="3496"/>
      <c r="BD83" s="3496"/>
      <c r="BE83" s="3497"/>
      <c r="BF83" s="3495"/>
      <c r="BG83" s="3496"/>
      <c r="BH83" s="3496"/>
      <c r="BI83" s="3496"/>
      <c r="BJ83" s="3496"/>
      <c r="BK83" s="3496"/>
      <c r="BL83" s="3497"/>
      <c r="BM83" s="3495"/>
      <c r="BN83" s="3496"/>
      <c r="BO83" s="3496"/>
      <c r="BP83" s="3496"/>
      <c r="BQ83" s="3496"/>
      <c r="BR83" s="3496"/>
      <c r="BS83" s="3497"/>
      <c r="BT83" s="374"/>
      <c r="BU83" s="2553"/>
      <c r="BV83" s="2553"/>
      <c r="BW83" s="2553"/>
      <c r="BX83" s="2553"/>
      <c r="BY83" s="2553"/>
      <c r="BZ83" s="2553"/>
      <c r="CA83" s="962"/>
      <c r="CB83" s="374"/>
      <c r="CC83" s="2553"/>
      <c r="CD83" s="2553"/>
      <c r="CE83" s="2553"/>
      <c r="CF83" s="2553"/>
      <c r="CG83" s="2553"/>
      <c r="CH83" s="2553"/>
      <c r="CI83" s="963"/>
      <c r="CJ83" s="374"/>
      <c r="CK83" s="2553"/>
      <c r="CL83" s="2553"/>
      <c r="CM83" s="2553"/>
      <c r="CN83" s="2553"/>
      <c r="CO83" s="2553"/>
      <c r="CP83" s="2553"/>
      <c r="CQ83" s="963"/>
      <c r="CR83" s="962"/>
      <c r="CS83" s="962"/>
      <c r="CT83" s="962"/>
      <c r="CU83" s="962"/>
      <c r="CV83" s="962"/>
      <c r="CW83" s="962"/>
      <c r="CX83" s="962"/>
      <c r="CY83" s="962"/>
      <c r="CZ83" s="962"/>
      <c r="DA83" s="962"/>
      <c r="DB83" s="268"/>
    </row>
    <row r="84" spans="1:106" s="121" customFormat="1" ht="21" customHeight="1">
      <c r="D84" s="255"/>
      <c r="E84" s="255"/>
      <c r="F84" s="255"/>
      <c r="G84" s="255"/>
      <c r="H84" s="347"/>
      <c r="I84" s="347"/>
      <c r="J84" s="347"/>
      <c r="K84" s="255"/>
      <c r="L84" s="255"/>
      <c r="M84" s="255"/>
      <c r="N84" s="255"/>
      <c r="O84" s="255"/>
      <c r="P84" s="255"/>
      <c r="Q84" s="255"/>
      <c r="R84" s="255"/>
      <c r="S84" s="255"/>
      <c r="T84" s="255"/>
      <c r="U84" s="255"/>
      <c r="V84" s="255"/>
      <c r="W84" s="255"/>
      <c r="X84" s="255"/>
      <c r="Y84" s="255"/>
      <c r="Z84" s="255"/>
      <c r="AA84" s="255"/>
      <c r="AB84" s="255"/>
      <c r="AC84" s="255"/>
      <c r="AD84" s="255"/>
      <c r="AE84" s="255"/>
      <c r="AF84" s="255"/>
      <c r="AG84" s="255"/>
      <c r="AH84" s="255"/>
      <c r="AI84" s="255"/>
      <c r="AJ84" s="255"/>
      <c r="AK84" s="255"/>
      <c r="AL84" s="255"/>
      <c r="AM84" s="255"/>
      <c r="AN84" s="255"/>
      <c r="AO84" s="255"/>
      <c r="AP84" s="255"/>
      <c r="AQ84" s="255"/>
      <c r="AR84" s="255"/>
      <c r="AS84" s="255"/>
      <c r="AT84" s="255"/>
      <c r="AU84" s="255"/>
      <c r="AV84" s="255"/>
      <c r="AW84" s="255"/>
      <c r="AX84" s="255"/>
      <c r="AY84" s="255"/>
      <c r="AZ84" s="255"/>
      <c r="BA84" s="255"/>
      <c r="BB84" s="255"/>
      <c r="BC84" s="255"/>
      <c r="BD84" s="255"/>
      <c r="BE84" s="255"/>
      <c r="BF84" s="255"/>
      <c r="BG84" s="255"/>
      <c r="BH84" s="255"/>
      <c r="BI84" s="255"/>
      <c r="BJ84" s="255"/>
      <c r="BK84" s="255"/>
      <c r="BL84" s="255"/>
      <c r="BM84" s="255"/>
      <c r="BN84" s="255"/>
      <c r="BO84" s="255"/>
      <c r="BP84" s="255"/>
      <c r="BQ84" s="255"/>
      <c r="BR84" s="255"/>
      <c r="BS84" s="255"/>
      <c r="BT84" s="255"/>
      <c r="BU84" s="255"/>
      <c r="BV84" s="255"/>
      <c r="BW84" s="255"/>
      <c r="BX84" s="255"/>
      <c r="BY84" s="255"/>
      <c r="BZ84" s="255"/>
      <c r="CA84" s="255"/>
      <c r="CB84" s="255"/>
      <c r="CC84" s="255"/>
      <c r="CD84" s="255"/>
      <c r="CE84" s="255"/>
      <c r="CF84" s="255"/>
      <c r="CG84" s="255"/>
      <c r="CH84" s="255"/>
      <c r="CI84" s="255"/>
      <c r="CJ84" s="255"/>
      <c r="CK84" s="255"/>
      <c r="CL84" s="255"/>
      <c r="CM84" s="255"/>
      <c r="CN84" s="255"/>
      <c r="CO84" s="255"/>
      <c r="CP84" s="255"/>
      <c r="CQ84" s="255"/>
      <c r="CR84" s="255"/>
      <c r="CS84" s="255"/>
      <c r="CT84" s="255"/>
      <c r="CU84" s="255"/>
      <c r="CV84" s="255"/>
      <c r="CW84" s="255"/>
      <c r="CX84" s="255"/>
      <c r="CY84" s="255"/>
      <c r="CZ84" s="255"/>
      <c r="DA84" s="255"/>
      <c r="DB84" s="255"/>
    </row>
    <row r="85" spans="1:106" s="122" customFormat="1" ht="21" customHeight="1">
      <c r="D85" s="385"/>
      <c r="E85" s="271" t="s">
        <v>1166</v>
      </c>
      <c r="F85" s="385"/>
      <c r="G85" s="385"/>
      <c r="H85" s="385"/>
      <c r="I85" s="385"/>
      <c r="J85" s="385"/>
      <c r="K85" s="385"/>
      <c r="L85" s="385"/>
      <c r="M85" s="385"/>
      <c r="N85" s="385"/>
      <c r="O85" s="385"/>
      <c r="P85" s="385"/>
      <c r="Q85" s="385"/>
      <c r="R85" s="385"/>
      <c r="S85" s="385"/>
      <c r="T85" s="385"/>
      <c r="U85" s="385"/>
      <c r="V85" s="385"/>
      <c r="W85" s="385"/>
      <c r="X85" s="385"/>
      <c r="Y85" s="385"/>
      <c r="Z85" s="385"/>
      <c r="AA85" s="385"/>
      <c r="AB85" s="385"/>
      <c r="AC85" s="385"/>
      <c r="AD85" s="385"/>
      <c r="AE85" s="385"/>
      <c r="AF85" s="385"/>
      <c r="AG85" s="385"/>
      <c r="AH85" s="385"/>
      <c r="AI85" s="385"/>
      <c r="AJ85" s="385"/>
      <c r="AK85" s="385"/>
      <c r="AL85" s="385"/>
      <c r="AM85" s="385"/>
      <c r="AN85" s="385"/>
      <c r="AO85" s="385"/>
      <c r="AP85" s="385"/>
      <c r="AQ85" s="385"/>
      <c r="AR85" s="385"/>
      <c r="AS85" s="385"/>
      <c r="AT85" s="385"/>
      <c r="AU85" s="385"/>
      <c r="AV85" s="385"/>
      <c r="AW85" s="385"/>
      <c r="AX85" s="385"/>
      <c r="AY85" s="385"/>
      <c r="AZ85" s="385"/>
      <c r="BA85" s="385"/>
      <c r="BB85" s="385"/>
      <c r="BC85" s="385"/>
      <c r="BD85" s="385"/>
      <c r="BE85" s="385"/>
      <c r="BF85" s="385"/>
      <c r="BG85" s="385"/>
      <c r="BH85" s="385"/>
      <c r="BI85" s="385"/>
      <c r="BJ85" s="385"/>
      <c r="BK85" s="385"/>
      <c r="BL85" s="385"/>
      <c r="BM85" s="385"/>
      <c r="BN85" s="385"/>
      <c r="BO85" s="385"/>
      <c r="BP85" s="385"/>
      <c r="BQ85" s="385"/>
      <c r="BR85" s="385"/>
      <c r="BS85" s="385"/>
      <c r="BT85" s="385"/>
      <c r="BU85" s="385"/>
      <c r="BV85" s="385"/>
      <c r="BW85" s="385"/>
      <c r="BX85" s="385"/>
      <c r="BY85" s="385"/>
      <c r="BZ85" s="385"/>
      <c r="CA85" s="385"/>
      <c r="CB85" s="385"/>
      <c r="CC85" s="385"/>
      <c r="CD85" s="385"/>
      <c r="CE85" s="385"/>
      <c r="CF85" s="385"/>
      <c r="CG85" s="385"/>
      <c r="CH85" s="385"/>
      <c r="CI85" s="385"/>
      <c r="CJ85" s="385"/>
      <c r="CK85" s="385"/>
      <c r="CL85" s="385"/>
      <c r="CM85" s="385"/>
      <c r="CN85" s="385"/>
      <c r="CO85" s="385"/>
      <c r="CP85" s="385"/>
      <c r="CQ85" s="385"/>
      <c r="CR85" s="385"/>
      <c r="CS85" s="385"/>
      <c r="CT85" s="385"/>
      <c r="CU85" s="385"/>
      <c r="CV85" s="385"/>
      <c r="CW85" s="385"/>
      <c r="CX85" s="385"/>
      <c r="CY85" s="385"/>
      <c r="CZ85" s="385"/>
      <c r="DA85" s="385"/>
      <c r="DB85" s="385"/>
    </row>
    <row r="86" spans="1:106" s="13" customFormat="1" ht="21" customHeight="1">
      <c r="D86" s="271"/>
      <c r="E86" s="318" t="s">
        <v>751</v>
      </c>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1"/>
      <c r="AD86" s="271"/>
      <c r="AE86" s="271"/>
      <c r="AF86" s="271"/>
      <c r="AG86" s="271"/>
      <c r="AH86" s="271"/>
      <c r="AI86" s="271"/>
      <c r="AJ86" s="271"/>
      <c r="AK86" s="271"/>
      <c r="AL86" s="271"/>
      <c r="AM86" s="271"/>
      <c r="AN86" s="271"/>
      <c r="AO86" s="271"/>
      <c r="AP86" s="271"/>
      <c r="AQ86" s="271"/>
      <c r="AR86" s="271"/>
      <c r="AS86" s="271"/>
      <c r="AT86" s="271"/>
      <c r="AU86" s="271"/>
      <c r="AV86" s="271"/>
      <c r="AW86" s="271"/>
      <c r="AX86" s="271"/>
      <c r="AY86" s="271"/>
      <c r="AZ86" s="271"/>
      <c r="BA86" s="271"/>
      <c r="BB86" s="271"/>
      <c r="BC86" s="271"/>
      <c r="BD86" s="271"/>
      <c r="BE86" s="271"/>
      <c r="BF86" s="271"/>
      <c r="BG86" s="271"/>
      <c r="BH86" s="271"/>
      <c r="BI86" s="271"/>
      <c r="BJ86" s="271"/>
      <c r="BK86" s="271"/>
      <c r="BL86" s="271"/>
      <c r="BM86" s="271"/>
      <c r="BN86" s="271"/>
      <c r="BO86" s="271"/>
      <c r="BP86" s="271"/>
      <c r="BQ86" s="271"/>
      <c r="BR86" s="271"/>
      <c r="BS86" s="271"/>
      <c r="BT86" s="271"/>
      <c r="BU86" s="271"/>
      <c r="BV86" s="271"/>
      <c r="BW86" s="271"/>
      <c r="BX86" s="271"/>
      <c r="BY86" s="271"/>
      <c r="BZ86" s="271"/>
      <c r="CA86" s="271"/>
      <c r="CB86" s="271"/>
      <c r="CC86" s="271"/>
      <c r="CD86" s="271"/>
      <c r="CE86" s="271"/>
      <c r="CF86" s="271"/>
      <c r="CG86" s="271"/>
      <c r="CH86" s="271"/>
      <c r="CI86" s="271"/>
      <c r="CJ86" s="271"/>
      <c r="CK86" s="271"/>
      <c r="CL86" s="271"/>
      <c r="CM86" s="271"/>
      <c r="CN86" s="271"/>
      <c r="CO86" s="271"/>
      <c r="CP86" s="271"/>
      <c r="CQ86" s="271"/>
      <c r="CR86" s="271"/>
      <c r="CS86" s="271"/>
      <c r="CT86" s="271"/>
      <c r="CU86" s="271"/>
      <c r="CV86" s="271"/>
      <c r="CW86" s="271"/>
      <c r="CX86" s="271"/>
      <c r="CY86" s="271"/>
      <c r="CZ86" s="271"/>
      <c r="DA86" s="271"/>
      <c r="DB86" s="256" t="s">
        <v>1164</v>
      </c>
    </row>
    <row r="87" spans="1:106" s="119" customFormat="1" ht="15" customHeight="1">
      <c r="D87" s="378"/>
      <c r="E87" s="3305" t="s">
        <v>1163</v>
      </c>
      <c r="F87" s="3306"/>
      <c r="G87" s="3306"/>
      <c r="H87" s="3306"/>
      <c r="I87" s="3306"/>
      <c r="J87" s="3306"/>
      <c r="K87" s="3306"/>
      <c r="L87" s="3306"/>
      <c r="M87" s="3306"/>
      <c r="N87" s="3306"/>
      <c r="O87" s="3306"/>
      <c r="P87" s="3306"/>
      <c r="Q87" s="3306"/>
      <c r="R87" s="3306"/>
      <c r="S87" s="3306"/>
      <c r="T87" s="3306"/>
      <c r="U87" s="3306"/>
      <c r="V87" s="3307"/>
      <c r="W87" s="3266" t="s">
        <v>137</v>
      </c>
      <c r="X87" s="3267"/>
      <c r="Y87" s="3267"/>
      <c r="Z87" s="3267"/>
      <c r="AA87" s="3267"/>
      <c r="AB87" s="3267"/>
      <c r="AC87" s="3267"/>
      <c r="AD87" s="3267"/>
      <c r="AE87" s="3267"/>
      <c r="AF87" s="3267"/>
      <c r="AG87" s="3267"/>
      <c r="AH87" s="3267"/>
      <c r="AI87" s="3267"/>
      <c r="AJ87" s="3267"/>
      <c r="AK87" s="3267"/>
      <c r="AL87" s="3267"/>
      <c r="AM87" s="3267"/>
      <c r="AN87" s="3314"/>
      <c r="AO87" s="3266" t="s">
        <v>675</v>
      </c>
      <c r="AP87" s="3267"/>
      <c r="AQ87" s="3267"/>
      <c r="AR87" s="3267"/>
      <c r="AS87" s="3267"/>
      <c r="AT87" s="3267"/>
      <c r="AU87" s="3267"/>
      <c r="AV87" s="3267"/>
      <c r="AW87" s="3267"/>
      <c r="AX87" s="3267"/>
      <c r="AY87" s="3267"/>
      <c r="AZ87" s="3267"/>
      <c r="BA87" s="3267"/>
      <c r="BB87" s="3267"/>
      <c r="BC87" s="3267"/>
      <c r="BD87" s="3267"/>
      <c r="BE87" s="3267"/>
      <c r="BF87" s="3267"/>
      <c r="BG87" s="3267"/>
      <c r="BH87" s="3314"/>
      <c r="BI87" s="3266" t="s">
        <v>1064</v>
      </c>
      <c r="BJ87" s="3276"/>
      <c r="BK87" s="3276"/>
      <c r="BL87" s="3276"/>
      <c r="BM87" s="3276"/>
      <c r="BN87" s="3276"/>
      <c r="BO87" s="3276"/>
      <c r="BP87" s="3276"/>
      <c r="BQ87" s="3276"/>
      <c r="BR87" s="3276"/>
      <c r="BS87" s="3276"/>
      <c r="BT87" s="3276"/>
      <c r="BU87" s="3276"/>
      <c r="BV87" s="3276"/>
      <c r="BW87" s="3276"/>
      <c r="BX87" s="3276"/>
      <c r="BY87" s="3276"/>
      <c r="BZ87" s="3347"/>
      <c r="CA87" s="3266" t="s">
        <v>6</v>
      </c>
      <c r="CB87" s="3267"/>
      <c r="CC87" s="3267"/>
      <c r="CD87" s="3267"/>
      <c r="CE87" s="3267"/>
      <c r="CF87" s="3267"/>
      <c r="CG87" s="3267"/>
      <c r="CH87" s="3267"/>
      <c r="CI87" s="3267"/>
      <c r="CJ87" s="3267"/>
      <c r="CK87" s="3267"/>
      <c r="CL87" s="3267"/>
      <c r="CM87" s="3267"/>
      <c r="CN87" s="3267"/>
      <c r="CO87" s="3267"/>
      <c r="CP87" s="3267"/>
      <c r="CQ87" s="3267"/>
      <c r="CR87" s="3314"/>
      <c r="CS87" s="3266" t="s">
        <v>661</v>
      </c>
      <c r="CT87" s="3267"/>
      <c r="CU87" s="3267"/>
      <c r="CV87" s="3267"/>
      <c r="CW87" s="3267"/>
      <c r="CX87" s="3267"/>
      <c r="CY87" s="3267"/>
      <c r="CZ87" s="3267"/>
      <c r="DA87" s="3267"/>
      <c r="DB87" s="3268"/>
    </row>
    <row r="88" spans="1:106" s="119" customFormat="1" ht="15" customHeight="1">
      <c r="D88" s="378"/>
      <c r="E88" s="3311"/>
      <c r="F88" s="3312"/>
      <c r="G88" s="3312"/>
      <c r="H88" s="3312"/>
      <c r="I88" s="3312"/>
      <c r="J88" s="3312"/>
      <c r="K88" s="3312"/>
      <c r="L88" s="3312"/>
      <c r="M88" s="3312"/>
      <c r="N88" s="3312"/>
      <c r="O88" s="3312"/>
      <c r="P88" s="3312"/>
      <c r="Q88" s="3312"/>
      <c r="R88" s="3312"/>
      <c r="S88" s="3312"/>
      <c r="T88" s="3312"/>
      <c r="U88" s="3312"/>
      <c r="V88" s="3313"/>
      <c r="W88" s="3283"/>
      <c r="X88" s="3275"/>
      <c r="Y88" s="3275"/>
      <c r="Z88" s="3275"/>
      <c r="AA88" s="3275"/>
      <c r="AB88" s="3275"/>
      <c r="AC88" s="3275"/>
      <c r="AD88" s="3275"/>
      <c r="AE88" s="3275"/>
      <c r="AF88" s="3275"/>
      <c r="AG88" s="3275"/>
      <c r="AH88" s="3275"/>
      <c r="AI88" s="3275"/>
      <c r="AJ88" s="3275"/>
      <c r="AK88" s="3275"/>
      <c r="AL88" s="3275"/>
      <c r="AM88" s="3275"/>
      <c r="AN88" s="3284"/>
      <c r="AO88" s="3283"/>
      <c r="AP88" s="3275"/>
      <c r="AQ88" s="3275"/>
      <c r="AR88" s="3275"/>
      <c r="AS88" s="3275"/>
      <c r="AT88" s="3275"/>
      <c r="AU88" s="3275"/>
      <c r="AV88" s="3275"/>
      <c r="AW88" s="3275"/>
      <c r="AX88" s="3275"/>
      <c r="AY88" s="3275"/>
      <c r="AZ88" s="3275"/>
      <c r="BA88" s="3275"/>
      <c r="BB88" s="3275"/>
      <c r="BC88" s="3275"/>
      <c r="BD88" s="3275"/>
      <c r="BE88" s="3275"/>
      <c r="BF88" s="3275"/>
      <c r="BG88" s="3275"/>
      <c r="BH88" s="3284"/>
      <c r="BI88" s="3333" t="s">
        <v>637</v>
      </c>
      <c r="BJ88" s="2553"/>
      <c r="BK88" s="2553"/>
      <c r="BL88" s="2553"/>
      <c r="BM88" s="2553"/>
      <c r="BN88" s="2553"/>
      <c r="BO88" s="2553"/>
      <c r="BP88" s="2553"/>
      <c r="BQ88" s="2553"/>
      <c r="BR88" s="2553"/>
      <c r="BS88" s="2553"/>
      <c r="BT88" s="2553"/>
      <c r="BU88" s="2553"/>
      <c r="BV88" s="2553"/>
      <c r="BW88" s="2553"/>
      <c r="BX88" s="2553"/>
      <c r="BY88" s="2553"/>
      <c r="BZ88" s="3331"/>
      <c r="CA88" s="3333" t="s">
        <v>1162</v>
      </c>
      <c r="CB88" s="2553"/>
      <c r="CC88" s="2553"/>
      <c r="CD88" s="2553"/>
      <c r="CE88" s="2553"/>
      <c r="CF88" s="2553"/>
      <c r="CG88" s="2553"/>
      <c r="CH88" s="2553"/>
      <c r="CI88" s="2553"/>
      <c r="CJ88" s="2553"/>
      <c r="CK88" s="2553"/>
      <c r="CL88" s="2553"/>
      <c r="CM88" s="2553"/>
      <c r="CN88" s="2553"/>
      <c r="CO88" s="2553"/>
      <c r="CP88" s="2553"/>
      <c r="CQ88" s="2553"/>
      <c r="CR88" s="3331"/>
      <c r="CS88" s="3283"/>
      <c r="CT88" s="3275"/>
      <c r="CU88" s="3275"/>
      <c r="CV88" s="3275"/>
      <c r="CW88" s="3275"/>
      <c r="CX88" s="3275"/>
      <c r="CY88" s="3275"/>
      <c r="CZ88" s="3275"/>
      <c r="DA88" s="3275"/>
      <c r="DB88" s="3279"/>
    </row>
    <row r="89" spans="1:106" s="119" customFormat="1" ht="15" customHeight="1">
      <c r="D89" s="378"/>
      <c r="E89" s="274"/>
      <c r="F89" s="3321"/>
      <c r="G89" s="3321"/>
      <c r="H89" s="3321"/>
      <c r="I89" s="3321"/>
      <c r="J89" s="3321"/>
      <c r="K89" s="3321"/>
      <c r="L89" s="3321"/>
      <c r="M89" s="3321"/>
      <c r="N89" s="3321"/>
      <c r="O89" s="3321"/>
      <c r="P89" s="3321"/>
      <c r="Q89" s="3321"/>
      <c r="R89" s="3321"/>
      <c r="S89" s="3321"/>
      <c r="T89" s="3321"/>
      <c r="U89" s="3321"/>
      <c r="V89" s="960"/>
      <c r="W89" s="929"/>
      <c r="X89" s="3479"/>
      <c r="Y89" s="3479"/>
      <c r="Z89" s="3479"/>
      <c r="AA89" s="3479"/>
      <c r="AB89" s="3479"/>
      <c r="AC89" s="3479"/>
      <c r="AD89" s="3479"/>
      <c r="AE89" s="3479"/>
      <c r="AF89" s="3479"/>
      <c r="AG89" s="3479"/>
      <c r="AH89" s="3479"/>
      <c r="AI89" s="3479"/>
      <c r="AJ89" s="3479"/>
      <c r="AK89" s="3479"/>
      <c r="AL89" s="3479"/>
      <c r="AM89" s="3479"/>
      <c r="AN89" s="348"/>
      <c r="AO89" s="929"/>
      <c r="AP89" s="3479"/>
      <c r="AQ89" s="3479"/>
      <c r="AR89" s="3479"/>
      <c r="AS89" s="3479"/>
      <c r="AT89" s="3479"/>
      <c r="AU89" s="3479"/>
      <c r="AV89" s="3479"/>
      <c r="AW89" s="3479"/>
      <c r="AX89" s="3479"/>
      <c r="AY89" s="3479"/>
      <c r="AZ89" s="3479"/>
      <c r="BA89" s="3479"/>
      <c r="BB89" s="3479"/>
      <c r="BC89" s="3479"/>
      <c r="BD89" s="3479"/>
      <c r="BE89" s="3479"/>
      <c r="BF89" s="3479"/>
      <c r="BG89" s="3479"/>
      <c r="BH89" s="348"/>
      <c r="BI89" s="960"/>
      <c r="BJ89" s="3427"/>
      <c r="BK89" s="3427"/>
      <c r="BL89" s="3427"/>
      <c r="BM89" s="3427"/>
      <c r="BN89" s="3427"/>
      <c r="BO89" s="3427"/>
      <c r="BP89" s="3427"/>
      <c r="BQ89" s="3427"/>
      <c r="BR89" s="3427"/>
      <c r="BS89" s="3427"/>
      <c r="BT89" s="3427"/>
      <c r="BU89" s="3427"/>
      <c r="BV89" s="3427"/>
      <c r="BW89" s="3427"/>
      <c r="BX89" s="3321"/>
      <c r="BY89" s="3321"/>
      <c r="BZ89" s="2956"/>
      <c r="CA89" s="929"/>
      <c r="CB89" s="3321"/>
      <c r="CC89" s="3321"/>
      <c r="CD89" s="3321"/>
      <c r="CE89" s="3321"/>
      <c r="CF89" s="3321"/>
      <c r="CG89" s="3321"/>
      <c r="CH89" s="3321"/>
      <c r="CI89" s="3321"/>
      <c r="CJ89" s="3321"/>
      <c r="CK89" s="3321"/>
      <c r="CL89" s="3321"/>
      <c r="CM89" s="3321"/>
      <c r="CN89" s="3321"/>
      <c r="CO89" s="3321"/>
      <c r="CP89" s="3321"/>
      <c r="CQ89" s="3321"/>
      <c r="CR89" s="348"/>
      <c r="CS89" s="3478"/>
      <c r="CT89" s="3479"/>
      <c r="CU89" s="3479"/>
      <c r="CV89" s="3479"/>
      <c r="CW89" s="3479"/>
      <c r="CX89" s="3479"/>
      <c r="CY89" s="3479"/>
      <c r="CZ89" s="3479"/>
      <c r="DA89" s="3479"/>
      <c r="DB89" s="3480"/>
    </row>
    <row r="90" spans="1:106" s="13" customFormat="1" ht="21" customHeight="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71"/>
      <c r="AE90" s="271"/>
      <c r="AF90" s="271"/>
      <c r="AG90" s="271"/>
      <c r="AH90" s="271"/>
      <c r="AI90" s="271"/>
      <c r="AJ90" s="271"/>
      <c r="AK90" s="271"/>
      <c r="AL90" s="271"/>
      <c r="AM90" s="271"/>
      <c r="AN90" s="271"/>
      <c r="AO90" s="271"/>
      <c r="AP90" s="271"/>
      <c r="AQ90" s="271"/>
      <c r="AR90" s="271"/>
      <c r="AS90" s="271"/>
      <c r="AT90" s="271"/>
      <c r="AU90" s="271"/>
      <c r="AV90" s="271"/>
      <c r="AW90" s="271"/>
      <c r="AX90" s="271"/>
      <c r="AY90" s="271"/>
      <c r="AZ90" s="271"/>
      <c r="BA90" s="271"/>
      <c r="BB90" s="271"/>
      <c r="BC90" s="271"/>
      <c r="BD90" s="271"/>
      <c r="BE90" s="271"/>
      <c r="BF90" s="271"/>
      <c r="BG90" s="271"/>
      <c r="BH90" s="271"/>
      <c r="BI90" s="271"/>
      <c r="BJ90" s="271"/>
      <c r="BK90" s="271"/>
      <c r="BL90" s="271"/>
      <c r="BM90" s="271"/>
      <c r="BN90" s="271"/>
      <c r="BO90" s="271"/>
      <c r="BP90" s="271"/>
      <c r="BQ90" s="271"/>
      <c r="BR90" s="271"/>
      <c r="BS90" s="271"/>
      <c r="BT90" s="271"/>
      <c r="BU90" s="271"/>
      <c r="BV90" s="271"/>
      <c r="BW90" s="271"/>
      <c r="BX90" s="271"/>
      <c r="BY90" s="271"/>
      <c r="BZ90" s="271"/>
      <c r="CA90" s="271"/>
      <c r="CB90" s="271"/>
      <c r="CC90" s="271"/>
      <c r="CD90" s="271"/>
      <c r="CE90" s="271"/>
      <c r="CF90" s="271"/>
      <c r="CG90" s="271"/>
      <c r="CH90" s="271"/>
      <c r="CI90" s="271"/>
      <c r="CJ90" s="271"/>
      <c r="CK90" s="271"/>
      <c r="CL90" s="271"/>
      <c r="CM90" s="271"/>
      <c r="CN90" s="271"/>
      <c r="CO90" s="271"/>
      <c r="CP90" s="271"/>
      <c r="CQ90" s="271"/>
      <c r="CR90" s="271"/>
      <c r="CS90" s="271"/>
      <c r="CT90" s="271"/>
      <c r="CU90" s="271"/>
      <c r="CV90" s="271"/>
      <c r="CW90" s="271"/>
      <c r="CX90" s="271"/>
      <c r="CY90" s="271"/>
      <c r="CZ90" s="271"/>
      <c r="DA90" s="271"/>
      <c r="DB90" s="271"/>
    </row>
    <row r="91" spans="1:106" s="13" customFormat="1" ht="21" customHeight="1">
      <c r="D91" s="271" t="s">
        <v>43</v>
      </c>
      <c r="E91" s="318"/>
      <c r="F91" s="271"/>
      <c r="G91" s="271" t="s">
        <v>1161</v>
      </c>
      <c r="H91" s="271"/>
      <c r="I91" s="271"/>
      <c r="J91" s="271"/>
      <c r="K91" s="271"/>
      <c r="L91" s="271"/>
      <c r="M91" s="271"/>
      <c r="N91" s="271"/>
      <c r="O91" s="271"/>
      <c r="P91" s="271"/>
      <c r="Q91" s="271"/>
      <c r="R91" s="271"/>
      <c r="S91" s="271"/>
      <c r="T91" s="271"/>
      <c r="U91" s="271"/>
      <c r="V91" s="271"/>
      <c r="W91" s="271"/>
      <c r="X91" s="271"/>
      <c r="Y91" s="271"/>
      <c r="Z91" s="271"/>
      <c r="AA91" s="271"/>
      <c r="AB91" s="271"/>
      <c r="AC91" s="271"/>
      <c r="AD91" s="271"/>
      <c r="AE91" s="271"/>
      <c r="AF91" s="271"/>
      <c r="AG91" s="271"/>
      <c r="AH91" s="271"/>
      <c r="AI91" s="271"/>
      <c r="AJ91" s="271"/>
      <c r="AK91" s="271"/>
      <c r="AL91" s="271"/>
      <c r="AM91" s="271"/>
      <c r="AN91" s="271"/>
      <c r="AO91" s="271"/>
      <c r="AP91" s="271"/>
      <c r="AQ91" s="271"/>
      <c r="AR91" s="271"/>
      <c r="AS91" s="271"/>
      <c r="AT91" s="271"/>
      <c r="AU91" s="271"/>
      <c r="AV91" s="271"/>
      <c r="AW91" s="271"/>
      <c r="AX91" s="271"/>
      <c r="AY91" s="271"/>
      <c r="AZ91" s="271"/>
      <c r="BA91" s="271"/>
      <c r="BB91" s="271"/>
      <c r="BC91" s="271"/>
      <c r="BD91" s="271"/>
      <c r="BE91" s="271"/>
      <c r="BF91" s="271"/>
      <c r="BG91" s="271"/>
      <c r="BH91" s="271"/>
      <c r="BI91" s="271"/>
      <c r="BJ91" s="271"/>
      <c r="BK91" s="271"/>
      <c r="BL91" s="271"/>
      <c r="BM91" s="271"/>
      <c r="BN91" s="271"/>
      <c r="BO91" s="271"/>
      <c r="BP91" s="271"/>
      <c r="BQ91" s="271"/>
      <c r="BR91" s="271"/>
      <c r="BS91" s="271"/>
      <c r="BT91" s="271"/>
      <c r="BU91" s="271"/>
      <c r="BV91" s="271"/>
      <c r="BW91" s="271"/>
      <c r="BX91" s="271"/>
      <c r="BY91" s="271"/>
      <c r="BZ91" s="271"/>
      <c r="CA91" s="271"/>
      <c r="CB91" s="271"/>
      <c r="CC91" s="271"/>
      <c r="CD91" s="271"/>
      <c r="CE91" s="271"/>
      <c r="CF91" s="271"/>
      <c r="CG91" s="271"/>
      <c r="CH91" s="271"/>
      <c r="CI91" s="271"/>
      <c r="CJ91" s="271"/>
      <c r="CK91" s="271"/>
      <c r="CL91" s="271"/>
      <c r="CM91" s="271"/>
      <c r="CN91" s="271"/>
      <c r="CO91" s="271"/>
      <c r="CP91" s="271"/>
      <c r="CQ91" s="271"/>
      <c r="CR91" s="271"/>
      <c r="CS91" s="271"/>
      <c r="CT91" s="271"/>
      <c r="CU91" s="271"/>
      <c r="CV91" s="271"/>
      <c r="CW91" s="271"/>
      <c r="CX91" s="271"/>
      <c r="CY91" s="271"/>
      <c r="CZ91" s="271"/>
      <c r="DA91" s="271"/>
      <c r="DB91" s="271"/>
    </row>
    <row r="92" spans="1:106" s="13" customFormat="1" ht="21" customHeight="1">
      <c r="D92" s="318" t="s">
        <v>751</v>
      </c>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1"/>
      <c r="AD92" s="271"/>
      <c r="AE92" s="271"/>
      <c r="AF92" s="271"/>
      <c r="AG92" s="271"/>
      <c r="AH92" s="271"/>
      <c r="AI92" s="271"/>
      <c r="AJ92" s="271"/>
      <c r="AK92" s="271"/>
      <c r="AL92" s="271"/>
      <c r="AM92" s="271"/>
      <c r="AN92" s="271"/>
      <c r="AO92" s="271"/>
      <c r="AP92" s="271"/>
      <c r="AQ92" s="271"/>
      <c r="AR92" s="271"/>
      <c r="AS92" s="271"/>
      <c r="AT92" s="271"/>
      <c r="AU92" s="271"/>
      <c r="AV92" s="271"/>
      <c r="AW92" s="271"/>
      <c r="AX92" s="271"/>
      <c r="AY92" s="271"/>
      <c r="AZ92" s="271"/>
      <c r="BA92" s="271"/>
      <c r="BB92" s="271"/>
      <c r="BC92" s="271"/>
      <c r="BD92" s="271"/>
      <c r="BE92" s="271"/>
      <c r="BF92" s="271"/>
      <c r="BG92" s="271"/>
      <c r="BH92" s="271"/>
      <c r="BI92" s="271"/>
      <c r="BJ92" s="271"/>
      <c r="BK92" s="271"/>
      <c r="BL92" s="271"/>
      <c r="BM92" s="271"/>
      <c r="BN92" s="271"/>
      <c r="BO92" s="271"/>
      <c r="BP92" s="271"/>
      <c r="BQ92" s="271"/>
      <c r="BR92" s="271"/>
      <c r="BS92" s="271"/>
      <c r="BT92" s="271"/>
      <c r="BU92" s="271"/>
      <c r="BV92" s="271"/>
      <c r="BW92" s="271"/>
      <c r="BX92" s="271"/>
      <c r="BY92" s="271"/>
      <c r="BZ92" s="271"/>
      <c r="CA92" s="271"/>
      <c r="CB92" s="271"/>
      <c r="CC92" s="271"/>
      <c r="CD92" s="271"/>
      <c r="CE92" s="271"/>
      <c r="CF92" s="271"/>
      <c r="CG92" s="271"/>
      <c r="CH92" s="271"/>
      <c r="CI92" s="271"/>
      <c r="CJ92" s="271"/>
      <c r="CK92" s="271"/>
      <c r="CL92" s="271"/>
      <c r="CM92" s="271"/>
      <c r="CN92" s="271"/>
      <c r="CO92" s="271"/>
      <c r="CP92" s="271"/>
      <c r="CQ92" s="271"/>
      <c r="CR92" s="271"/>
      <c r="CS92" s="271"/>
      <c r="CT92" s="271"/>
      <c r="CU92" s="271"/>
      <c r="CV92" s="271"/>
      <c r="CW92" s="271"/>
      <c r="CX92" s="271"/>
      <c r="CY92" s="271"/>
      <c r="CZ92" s="271"/>
      <c r="DA92" s="256" t="s">
        <v>10</v>
      </c>
      <c r="DB92" s="271"/>
    </row>
    <row r="93" spans="1:106" s="119" customFormat="1" ht="15" customHeight="1">
      <c r="D93" s="3305" t="s">
        <v>1160</v>
      </c>
      <c r="E93" s="3306"/>
      <c r="F93" s="3306"/>
      <c r="G93" s="3306"/>
      <c r="H93" s="3306"/>
      <c r="I93" s="3306"/>
      <c r="J93" s="3306"/>
      <c r="K93" s="3306"/>
      <c r="L93" s="3306"/>
      <c r="M93" s="3306"/>
      <c r="N93" s="3306"/>
      <c r="O93" s="3306"/>
      <c r="P93" s="3306"/>
      <c r="Q93" s="3306"/>
      <c r="R93" s="3306"/>
      <c r="S93" s="3307"/>
      <c r="T93" s="3266" t="s">
        <v>1064</v>
      </c>
      <c r="U93" s="3267"/>
      <c r="V93" s="3267"/>
      <c r="W93" s="3267"/>
      <c r="X93" s="3267"/>
      <c r="Y93" s="3267"/>
      <c r="Z93" s="3267"/>
      <c r="AA93" s="3267"/>
      <c r="AB93" s="3267"/>
      <c r="AC93" s="3267"/>
      <c r="AD93" s="3267"/>
      <c r="AE93" s="3267"/>
      <c r="AF93" s="3267"/>
      <c r="AG93" s="3267"/>
      <c r="AH93" s="3267"/>
      <c r="AI93" s="3314"/>
      <c r="AJ93" s="3266" t="s">
        <v>490</v>
      </c>
      <c r="AK93" s="3276"/>
      <c r="AL93" s="3276"/>
      <c r="AM93" s="3276"/>
      <c r="AN93" s="3276"/>
      <c r="AO93" s="3276"/>
      <c r="AP93" s="3276"/>
      <c r="AQ93" s="3276"/>
      <c r="AR93" s="3276"/>
      <c r="AS93" s="3276"/>
      <c r="AT93" s="3276"/>
      <c r="AU93" s="3276"/>
      <c r="AV93" s="3276"/>
      <c r="AW93" s="3276"/>
      <c r="AX93" s="3276"/>
      <c r="AY93" s="3347"/>
      <c r="AZ93" s="3266" t="s">
        <v>1158</v>
      </c>
      <c r="BA93" s="3276"/>
      <c r="BB93" s="3276"/>
      <c r="BC93" s="3276"/>
      <c r="BD93" s="3276"/>
      <c r="BE93" s="3276"/>
      <c r="BF93" s="3276"/>
      <c r="BG93" s="3276"/>
      <c r="BH93" s="3276"/>
      <c r="BI93" s="3276"/>
      <c r="BJ93" s="3276"/>
      <c r="BK93" s="3276"/>
      <c r="BL93" s="3276"/>
      <c r="BM93" s="3276"/>
      <c r="BN93" s="3276"/>
      <c r="BO93" s="3347"/>
      <c r="BP93" s="3334" t="s">
        <v>1155</v>
      </c>
      <c r="BQ93" s="3335"/>
      <c r="BR93" s="3335"/>
      <c r="BS93" s="3335"/>
      <c r="BT93" s="3335"/>
      <c r="BU93" s="3335"/>
      <c r="BV93" s="3335"/>
      <c r="BW93" s="3335"/>
      <c r="BX93" s="3335"/>
      <c r="BY93" s="3335"/>
      <c r="BZ93" s="3335"/>
      <c r="CA93" s="3335"/>
      <c r="CB93" s="3335"/>
      <c r="CC93" s="3335"/>
      <c r="CD93" s="3335"/>
      <c r="CE93" s="3335"/>
      <c r="CF93" s="3335"/>
      <c r="CG93" s="3335"/>
      <c r="CH93" s="3335"/>
      <c r="CI93" s="3336"/>
      <c r="CJ93" s="3266" t="s">
        <v>610</v>
      </c>
      <c r="CK93" s="3267"/>
      <c r="CL93" s="3267"/>
      <c r="CM93" s="3267"/>
      <c r="CN93" s="3267"/>
      <c r="CO93" s="3267"/>
      <c r="CP93" s="3267"/>
      <c r="CQ93" s="3267"/>
      <c r="CR93" s="3267"/>
      <c r="CS93" s="3267"/>
      <c r="CT93" s="3267"/>
      <c r="CU93" s="3267"/>
      <c r="CV93" s="3267"/>
      <c r="CW93" s="3267"/>
      <c r="CX93" s="3267"/>
      <c r="CY93" s="3267"/>
      <c r="CZ93" s="3267"/>
      <c r="DA93" s="3268"/>
      <c r="DB93" s="378"/>
    </row>
    <row r="94" spans="1:106" s="119" customFormat="1" ht="15" customHeight="1">
      <c r="D94" s="3311"/>
      <c r="E94" s="3312"/>
      <c r="F94" s="3312"/>
      <c r="G94" s="3312"/>
      <c r="H94" s="3312"/>
      <c r="I94" s="3312"/>
      <c r="J94" s="3312"/>
      <c r="K94" s="3312"/>
      <c r="L94" s="3312"/>
      <c r="M94" s="3312"/>
      <c r="N94" s="3312"/>
      <c r="O94" s="3312"/>
      <c r="P94" s="3312"/>
      <c r="Q94" s="3312"/>
      <c r="R94" s="3312"/>
      <c r="S94" s="3313"/>
      <c r="T94" s="3333" t="s">
        <v>637</v>
      </c>
      <c r="U94" s="2553"/>
      <c r="V94" s="2553"/>
      <c r="W94" s="2553"/>
      <c r="X94" s="2553"/>
      <c r="Y94" s="2553"/>
      <c r="Z94" s="2553"/>
      <c r="AA94" s="2553"/>
      <c r="AB94" s="2553"/>
      <c r="AC94" s="2553"/>
      <c r="AD94" s="2553"/>
      <c r="AE94" s="2553"/>
      <c r="AF94" s="2553"/>
      <c r="AG94" s="2553"/>
      <c r="AH94" s="2553"/>
      <c r="AI94" s="3331"/>
      <c r="AJ94" s="3333" t="s">
        <v>637</v>
      </c>
      <c r="AK94" s="2553"/>
      <c r="AL94" s="2553"/>
      <c r="AM94" s="2553"/>
      <c r="AN94" s="2553"/>
      <c r="AO94" s="2553"/>
      <c r="AP94" s="2553"/>
      <c r="AQ94" s="2553"/>
      <c r="AR94" s="2553"/>
      <c r="AS94" s="2553"/>
      <c r="AT94" s="2553"/>
      <c r="AU94" s="2553"/>
      <c r="AV94" s="2553"/>
      <c r="AW94" s="2553"/>
      <c r="AX94" s="2553"/>
      <c r="AY94" s="3331"/>
      <c r="AZ94" s="3333" t="s">
        <v>234</v>
      </c>
      <c r="BA94" s="2553"/>
      <c r="BB94" s="2553"/>
      <c r="BC94" s="2553"/>
      <c r="BD94" s="2553"/>
      <c r="BE94" s="2553"/>
      <c r="BF94" s="2553"/>
      <c r="BG94" s="2553"/>
      <c r="BH94" s="2553"/>
      <c r="BI94" s="2553"/>
      <c r="BJ94" s="2553"/>
      <c r="BK94" s="2553"/>
      <c r="BL94" s="2553"/>
      <c r="BM94" s="2553"/>
      <c r="BN94" s="2553"/>
      <c r="BO94" s="3331"/>
      <c r="BP94" s="3337" t="s">
        <v>939</v>
      </c>
      <c r="BQ94" s="3338"/>
      <c r="BR94" s="3338"/>
      <c r="BS94" s="3338"/>
      <c r="BT94" s="3338"/>
      <c r="BU94" s="3338"/>
      <c r="BV94" s="3338"/>
      <c r="BW94" s="3338"/>
      <c r="BX94" s="3338"/>
      <c r="BY94" s="3339"/>
      <c r="BZ94" s="2820" t="s">
        <v>1154</v>
      </c>
      <c r="CA94" s="3338"/>
      <c r="CB94" s="3338"/>
      <c r="CC94" s="3338"/>
      <c r="CD94" s="3338"/>
      <c r="CE94" s="3338"/>
      <c r="CF94" s="3338"/>
      <c r="CG94" s="3338"/>
      <c r="CH94" s="3338"/>
      <c r="CI94" s="3339"/>
      <c r="CJ94" s="3283"/>
      <c r="CK94" s="3275"/>
      <c r="CL94" s="3275"/>
      <c r="CM94" s="3275"/>
      <c r="CN94" s="3275"/>
      <c r="CO94" s="3275"/>
      <c r="CP94" s="3275"/>
      <c r="CQ94" s="3275"/>
      <c r="CR94" s="3275"/>
      <c r="CS94" s="3275"/>
      <c r="CT94" s="3275"/>
      <c r="CU94" s="3275"/>
      <c r="CV94" s="3275"/>
      <c r="CW94" s="3275"/>
      <c r="CX94" s="3275"/>
      <c r="CY94" s="3275"/>
      <c r="CZ94" s="3275"/>
      <c r="DA94" s="3279"/>
      <c r="DB94" s="378"/>
    </row>
    <row r="95" spans="1:106" s="119" customFormat="1" ht="15" customHeight="1">
      <c r="D95" s="274"/>
      <c r="E95" s="3321"/>
      <c r="F95" s="3321"/>
      <c r="G95" s="3321"/>
      <c r="H95" s="3321"/>
      <c r="I95" s="3321"/>
      <c r="J95" s="3321"/>
      <c r="K95" s="3321"/>
      <c r="L95" s="3321"/>
      <c r="M95" s="3321"/>
      <c r="N95" s="3321"/>
      <c r="O95" s="3321"/>
      <c r="P95" s="3321"/>
      <c r="Q95" s="3321"/>
      <c r="R95" s="3321"/>
      <c r="S95" s="960"/>
      <c r="T95" s="3477"/>
      <c r="U95" s="3427"/>
      <c r="V95" s="3427"/>
      <c r="W95" s="3427"/>
      <c r="X95" s="3427"/>
      <c r="Y95" s="3427"/>
      <c r="Z95" s="3427"/>
      <c r="AA95" s="3427"/>
      <c r="AB95" s="3427"/>
      <c r="AC95" s="3427"/>
      <c r="AD95" s="3427"/>
      <c r="AE95" s="3427"/>
      <c r="AF95" s="3321"/>
      <c r="AG95" s="3321"/>
      <c r="AH95" s="3321"/>
      <c r="AI95" s="2956"/>
      <c r="AJ95" s="3477"/>
      <c r="AK95" s="3427"/>
      <c r="AL95" s="3427"/>
      <c r="AM95" s="3427"/>
      <c r="AN95" s="3427"/>
      <c r="AO95" s="3427"/>
      <c r="AP95" s="3427"/>
      <c r="AQ95" s="3427"/>
      <c r="AR95" s="3427"/>
      <c r="AS95" s="3427"/>
      <c r="AT95" s="3427"/>
      <c r="AU95" s="3427"/>
      <c r="AV95" s="3321"/>
      <c r="AW95" s="3321"/>
      <c r="AX95" s="3321"/>
      <c r="AY95" s="2956"/>
      <c r="AZ95" s="3477"/>
      <c r="BA95" s="3427"/>
      <c r="BB95" s="3427"/>
      <c r="BC95" s="3427"/>
      <c r="BD95" s="3427"/>
      <c r="BE95" s="3427"/>
      <c r="BF95" s="3427"/>
      <c r="BG95" s="3427"/>
      <c r="BH95" s="3427"/>
      <c r="BI95" s="3427"/>
      <c r="BJ95" s="3427"/>
      <c r="BK95" s="3427"/>
      <c r="BL95" s="3427"/>
      <c r="BM95" s="3321"/>
      <c r="BN95" s="3321"/>
      <c r="BO95" s="2956"/>
      <c r="BP95" s="929"/>
      <c r="BQ95" s="3321"/>
      <c r="BR95" s="3321"/>
      <c r="BS95" s="3321"/>
      <c r="BT95" s="3321"/>
      <c r="BU95" s="3321"/>
      <c r="BV95" s="3321"/>
      <c r="BW95" s="3321"/>
      <c r="BX95" s="3321"/>
      <c r="BY95" s="348"/>
      <c r="BZ95" s="960"/>
      <c r="CA95" s="3321"/>
      <c r="CB95" s="3321"/>
      <c r="CC95" s="3321"/>
      <c r="CD95" s="3321"/>
      <c r="CE95" s="3321"/>
      <c r="CF95" s="3321"/>
      <c r="CG95" s="3321"/>
      <c r="CH95" s="3321"/>
      <c r="CI95" s="348"/>
      <c r="CJ95" s="3478"/>
      <c r="CK95" s="3479"/>
      <c r="CL95" s="3479"/>
      <c r="CM95" s="3479"/>
      <c r="CN95" s="3479"/>
      <c r="CO95" s="3479"/>
      <c r="CP95" s="3479"/>
      <c r="CQ95" s="3479"/>
      <c r="CR95" s="3479"/>
      <c r="CS95" s="3479"/>
      <c r="CT95" s="3479"/>
      <c r="CU95" s="3479"/>
      <c r="CV95" s="3479"/>
      <c r="CW95" s="3479"/>
      <c r="CX95" s="3479"/>
      <c r="CY95" s="3479"/>
      <c r="CZ95" s="3479"/>
      <c r="DA95" s="3480"/>
      <c r="DB95" s="378"/>
    </row>
    <row r="96" spans="1:106" s="2" customFormat="1" ht="21" customHeight="1">
      <c r="D96" s="257"/>
      <c r="E96" s="257"/>
      <c r="F96" s="257"/>
      <c r="G96" s="257"/>
      <c r="H96" s="257"/>
      <c r="I96" s="257"/>
      <c r="J96" s="257"/>
      <c r="K96" s="257"/>
      <c r="L96" s="257"/>
      <c r="M96" s="257"/>
      <c r="N96" s="257"/>
      <c r="O96" s="257"/>
      <c r="P96" s="257"/>
      <c r="Q96" s="257"/>
      <c r="R96" s="257"/>
      <c r="S96" s="257"/>
      <c r="T96" s="257"/>
      <c r="U96" s="257"/>
      <c r="V96" s="257"/>
      <c r="W96" s="257"/>
      <c r="X96" s="257"/>
      <c r="Y96" s="257"/>
      <c r="Z96" s="257"/>
      <c r="AA96" s="257"/>
      <c r="AB96" s="257"/>
      <c r="AC96" s="257"/>
      <c r="AD96" s="257"/>
      <c r="AE96" s="257"/>
      <c r="AF96" s="257"/>
      <c r="AG96" s="257"/>
      <c r="AH96" s="257"/>
      <c r="AI96" s="257"/>
      <c r="AJ96" s="257"/>
      <c r="AK96" s="257"/>
      <c r="AL96" s="257"/>
      <c r="AM96" s="257"/>
      <c r="AN96" s="257"/>
      <c r="AO96" s="257"/>
      <c r="AP96" s="257"/>
      <c r="AQ96" s="257"/>
      <c r="AR96" s="257"/>
      <c r="AS96" s="257"/>
      <c r="AT96" s="257"/>
      <c r="AU96" s="257"/>
      <c r="AV96" s="257"/>
      <c r="AW96" s="257"/>
      <c r="AX96" s="257"/>
      <c r="AY96" s="257"/>
      <c r="AZ96" s="257"/>
      <c r="BA96" s="257"/>
      <c r="BB96" s="257"/>
      <c r="BC96" s="257"/>
      <c r="BD96" s="257"/>
      <c r="BE96" s="257"/>
      <c r="BF96" s="257"/>
      <c r="BG96" s="257"/>
      <c r="BH96" s="257"/>
      <c r="BI96" s="257"/>
      <c r="BJ96" s="257"/>
      <c r="BK96" s="257"/>
      <c r="BL96" s="257"/>
      <c r="BM96" s="257"/>
      <c r="BN96" s="257"/>
      <c r="BO96" s="257"/>
      <c r="BP96" s="257"/>
      <c r="BQ96" s="257"/>
      <c r="BR96" s="257"/>
      <c r="BS96" s="257"/>
      <c r="BT96" s="257"/>
      <c r="BU96" s="257"/>
      <c r="BV96" s="257"/>
      <c r="BW96" s="257"/>
      <c r="BX96" s="257"/>
      <c r="BY96" s="257"/>
      <c r="BZ96" s="257"/>
      <c r="CA96" s="257"/>
      <c r="CB96" s="257"/>
      <c r="CC96" s="257"/>
      <c r="CD96" s="257"/>
      <c r="CE96" s="257"/>
      <c r="CF96" s="257"/>
      <c r="CG96" s="257"/>
      <c r="CH96" s="257"/>
      <c r="CI96" s="257"/>
      <c r="CJ96" s="257"/>
      <c r="CK96" s="257"/>
      <c r="CL96" s="257"/>
      <c r="CM96" s="257"/>
      <c r="CN96" s="257"/>
      <c r="CO96" s="257"/>
      <c r="CP96" s="257"/>
      <c r="CQ96" s="257"/>
      <c r="CR96" s="257"/>
      <c r="CS96" s="257"/>
      <c r="CT96" s="257"/>
      <c r="CU96" s="257"/>
      <c r="CV96" s="257"/>
      <c r="CW96" s="257"/>
      <c r="CX96" s="257"/>
      <c r="CY96" s="257"/>
      <c r="CZ96" s="257"/>
      <c r="DA96" s="257"/>
      <c r="DB96" s="257"/>
    </row>
    <row r="97" spans="2:106" s="9" customFormat="1" ht="21" customHeight="1">
      <c r="B97" s="9" t="s">
        <v>655</v>
      </c>
      <c r="D97" s="270"/>
      <c r="E97" s="270"/>
      <c r="F97" s="270"/>
      <c r="G97" s="271" t="s">
        <v>881</v>
      </c>
      <c r="H97" s="270"/>
      <c r="I97" s="270"/>
      <c r="J97" s="270"/>
      <c r="K97" s="270"/>
      <c r="L97" s="270"/>
      <c r="M97" s="270"/>
      <c r="N97" s="270"/>
      <c r="O97" s="270"/>
      <c r="P97" s="270"/>
      <c r="Q97" s="270"/>
      <c r="R97" s="270"/>
      <c r="S97" s="270"/>
      <c r="T97" s="270"/>
      <c r="U97" s="270"/>
      <c r="V97" s="270"/>
      <c r="W97" s="270"/>
      <c r="X97" s="270"/>
      <c r="Y97" s="270"/>
      <c r="Z97" s="270"/>
      <c r="AA97" s="270"/>
      <c r="AB97" s="270"/>
      <c r="AC97" s="270"/>
      <c r="AD97" s="270"/>
      <c r="AE97" s="270"/>
      <c r="AF97" s="270"/>
      <c r="AG97" s="270"/>
      <c r="AH97" s="270"/>
      <c r="AI97" s="270"/>
      <c r="AJ97" s="270"/>
      <c r="AK97" s="270"/>
      <c r="AL97" s="270"/>
      <c r="AM97" s="270"/>
      <c r="AN97" s="270"/>
      <c r="AO97" s="270"/>
      <c r="AP97" s="270"/>
      <c r="AQ97" s="270"/>
      <c r="AR97" s="270"/>
      <c r="AS97" s="270"/>
      <c r="AT97" s="270"/>
      <c r="AU97" s="270"/>
      <c r="AV97" s="270"/>
      <c r="AW97" s="270"/>
      <c r="AX97" s="270"/>
      <c r="AY97" s="270"/>
      <c r="AZ97" s="270"/>
      <c r="BA97" s="270"/>
      <c r="BB97" s="270"/>
      <c r="BC97" s="270"/>
      <c r="BD97" s="270"/>
      <c r="BE97" s="270"/>
      <c r="BF97" s="270"/>
      <c r="BG97" s="270"/>
      <c r="BH97" s="270"/>
      <c r="BI97" s="270"/>
      <c r="BJ97" s="270"/>
      <c r="BK97" s="270"/>
      <c r="BL97" s="270"/>
      <c r="BM97" s="270"/>
      <c r="BN97" s="270"/>
      <c r="BO97" s="270"/>
      <c r="BP97" s="270"/>
      <c r="BQ97" s="270"/>
      <c r="BR97" s="270"/>
      <c r="BS97" s="270"/>
      <c r="BT97" s="270"/>
      <c r="BU97" s="270"/>
      <c r="BV97" s="270"/>
      <c r="BW97" s="270"/>
      <c r="BX97" s="270"/>
      <c r="BY97" s="270"/>
      <c r="BZ97" s="270"/>
      <c r="CA97" s="270"/>
      <c r="CB97" s="270"/>
      <c r="CC97" s="270"/>
      <c r="CD97" s="270"/>
      <c r="CE97" s="270"/>
      <c r="CF97" s="270"/>
      <c r="CG97" s="270"/>
      <c r="CH97" s="270"/>
      <c r="CI97" s="270"/>
      <c r="CJ97" s="270"/>
      <c r="CK97" s="270"/>
      <c r="CL97" s="270"/>
      <c r="CM97" s="270"/>
      <c r="CN97" s="270"/>
      <c r="CO97" s="270"/>
      <c r="CP97" s="270"/>
      <c r="CQ97" s="270"/>
      <c r="CR97" s="270"/>
      <c r="CS97" s="270"/>
      <c r="CT97" s="270"/>
      <c r="CU97" s="270"/>
      <c r="CV97" s="270"/>
      <c r="CW97" s="270"/>
      <c r="CX97" s="270"/>
      <c r="CY97" s="270"/>
      <c r="CZ97" s="270"/>
      <c r="DA97" s="270"/>
      <c r="DB97" s="270"/>
    </row>
    <row r="98" spans="2:106" s="9" customFormat="1" ht="21" customHeight="1">
      <c r="B98" s="125"/>
      <c r="C98" s="125"/>
      <c r="D98" s="271" t="s">
        <v>104</v>
      </c>
      <c r="E98" s="318"/>
      <c r="F98" s="270"/>
      <c r="G98" s="271" t="s">
        <v>812</v>
      </c>
      <c r="H98" s="270"/>
      <c r="I98" s="278"/>
      <c r="J98" s="278"/>
      <c r="K98" s="278"/>
      <c r="L98" s="270"/>
      <c r="M98" s="278"/>
      <c r="N98" s="278"/>
      <c r="O98" s="278"/>
      <c r="P98" s="278"/>
      <c r="Q98" s="278"/>
      <c r="R98" s="278"/>
      <c r="S98" s="278"/>
      <c r="T98" s="278"/>
      <c r="U98" s="278"/>
      <c r="V98" s="278"/>
      <c r="W98" s="270"/>
      <c r="X98" s="349"/>
      <c r="Y98" s="349"/>
      <c r="Z98" s="349"/>
      <c r="AA98" s="349"/>
      <c r="AB98" s="349"/>
      <c r="AC98" s="383"/>
      <c r="AD98" s="383"/>
      <c r="AE98" s="349"/>
      <c r="AF98" s="349"/>
      <c r="AG98" s="349"/>
      <c r="AH98" s="349"/>
      <c r="AI98" s="349"/>
      <c r="AJ98" s="383"/>
      <c r="AK98" s="383"/>
      <c r="AL98" s="383"/>
      <c r="AM98" s="383"/>
      <c r="AN98" s="383"/>
      <c r="AO98" s="383"/>
      <c r="AP98" s="383"/>
      <c r="AQ98" s="383"/>
      <c r="AR98" s="383"/>
      <c r="AS98" s="383"/>
      <c r="AT98" s="383"/>
      <c r="AU98" s="383"/>
      <c r="AV98" s="350"/>
      <c r="AW98" s="350"/>
      <c r="AX98" s="350"/>
      <c r="AY98" s="350"/>
      <c r="AZ98" s="350"/>
      <c r="BA98" s="350"/>
      <c r="BB98" s="350"/>
      <c r="BC98" s="350"/>
      <c r="BD98" s="350"/>
      <c r="BE98" s="350"/>
      <c r="BF98" s="350"/>
      <c r="BG98" s="350"/>
      <c r="BH98" s="350"/>
      <c r="BI98" s="350"/>
      <c r="BJ98" s="383"/>
      <c r="BK98" s="383"/>
      <c r="BL98" s="383"/>
      <c r="BM98" s="383"/>
      <c r="BN98" s="383"/>
      <c r="BO98" s="383"/>
      <c r="BP98" s="383"/>
      <c r="BQ98" s="270"/>
      <c r="BR98" s="383"/>
      <c r="BS98" s="383"/>
      <c r="BT98" s="383"/>
      <c r="BU98" s="383"/>
      <c r="BV98" s="383"/>
      <c r="BW98" s="383"/>
      <c r="BX98" s="383"/>
      <c r="BY98" s="270"/>
      <c r="BZ98" s="351"/>
      <c r="CA98" s="351"/>
      <c r="CB98" s="351"/>
      <c r="CC98" s="351"/>
      <c r="CD98" s="351"/>
      <c r="CE98" s="351"/>
      <c r="CF98" s="270"/>
      <c r="CG98" s="270"/>
      <c r="CH98" s="256"/>
      <c r="CI98" s="256"/>
      <c r="CJ98" s="256"/>
      <c r="CK98" s="256"/>
      <c r="CL98" s="256"/>
      <c r="CM98" s="256"/>
      <c r="CN98" s="270"/>
      <c r="CO98" s="270"/>
      <c r="CP98" s="270"/>
      <c r="CQ98" s="270"/>
      <c r="CR98" s="270"/>
      <c r="CS98" s="270"/>
      <c r="CT98" s="270"/>
      <c r="CU98" s="270"/>
      <c r="CV98" s="270"/>
      <c r="CW98" s="270"/>
      <c r="CX98" s="270"/>
      <c r="CY98" s="270"/>
      <c r="CZ98" s="270"/>
      <c r="DA98" s="270"/>
      <c r="DB98" s="270"/>
    </row>
    <row r="99" spans="2:106" s="9" customFormat="1" ht="21" customHeight="1">
      <c r="D99" s="270"/>
      <c r="E99" s="271" t="s">
        <v>1152</v>
      </c>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270"/>
      <c r="AE99" s="270"/>
      <c r="AF99" s="270"/>
      <c r="AG99" s="270"/>
      <c r="AH99" s="270"/>
      <c r="AI99" s="270"/>
      <c r="AJ99" s="270"/>
      <c r="AK99" s="270"/>
      <c r="AL99" s="270"/>
      <c r="AM99" s="270"/>
      <c r="AN99" s="270"/>
      <c r="AO99" s="270"/>
      <c r="AP99" s="270"/>
      <c r="AQ99" s="270"/>
      <c r="AR99" s="270"/>
      <c r="AS99" s="270"/>
      <c r="AT99" s="270"/>
      <c r="AU99" s="270"/>
      <c r="AV99" s="270"/>
      <c r="AW99" s="270"/>
      <c r="AX99" s="270"/>
      <c r="AY99" s="270"/>
      <c r="AZ99" s="270"/>
      <c r="BA99" s="270"/>
      <c r="BB99" s="270"/>
      <c r="BC99" s="270"/>
      <c r="BD99" s="270"/>
      <c r="BE99" s="270"/>
      <c r="BF99" s="270"/>
      <c r="BG99" s="270"/>
      <c r="BH99" s="270"/>
      <c r="BI99" s="270"/>
      <c r="BJ99" s="270"/>
      <c r="BK99" s="270"/>
      <c r="BL99" s="270"/>
      <c r="BM99" s="270"/>
      <c r="BN99" s="270"/>
      <c r="BO99" s="270"/>
      <c r="BP99" s="270"/>
      <c r="BQ99" s="270"/>
      <c r="BR99" s="270"/>
      <c r="BS99" s="270"/>
      <c r="BT99" s="270"/>
      <c r="BU99" s="270"/>
      <c r="BV99" s="270"/>
      <c r="BW99" s="270"/>
      <c r="BX99" s="270"/>
      <c r="BY99" s="270"/>
      <c r="BZ99" s="270"/>
      <c r="CA99" s="270"/>
      <c r="CB99" s="270"/>
      <c r="CC99" s="270"/>
      <c r="CD99" s="270"/>
      <c r="CE99" s="270"/>
      <c r="CF99" s="270"/>
      <c r="CG99" s="270"/>
      <c r="CH99" s="270"/>
      <c r="CI99" s="270"/>
      <c r="CJ99" s="270"/>
      <c r="CK99" s="270"/>
      <c r="CL99" s="270"/>
      <c r="CM99" s="270"/>
      <c r="CN99" s="270"/>
      <c r="CO99" s="270"/>
      <c r="CP99" s="270"/>
      <c r="CQ99" s="270"/>
      <c r="CR99" s="270"/>
      <c r="CS99" s="270"/>
      <c r="CT99" s="270"/>
      <c r="CU99" s="270"/>
      <c r="CV99" s="270"/>
      <c r="CW99" s="270"/>
      <c r="CX99" s="270"/>
      <c r="CY99" s="270"/>
      <c r="CZ99" s="270"/>
      <c r="DA99" s="270"/>
      <c r="DB99" s="270"/>
    </row>
    <row r="100" spans="2:106" s="9" customFormat="1" ht="21" customHeight="1">
      <c r="D100" s="270"/>
      <c r="E100" s="318" t="s">
        <v>751</v>
      </c>
      <c r="F100" s="270"/>
      <c r="G100" s="270"/>
      <c r="H100" s="270"/>
      <c r="I100" s="270"/>
      <c r="J100" s="270"/>
      <c r="K100" s="270"/>
      <c r="L100" s="270"/>
      <c r="M100" s="270"/>
      <c r="N100" s="270"/>
      <c r="O100" s="270"/>
      <c r="P100" s="270"/>
      <c r="Q100" s="270"/>
      <c r="R100" s="270"/>
      <c r="S100" s="270"/>
      <c r="T100" s="270"/>
      <c r="U100" s="270"/>
      <c r="V100" s="270"/>
      <c r="W100" s="270"/>
      <c r="X100" s="270"/>
      <c r="Y100" s="270"/>
      <c r="Z100" s="270"/>
      <c r="AA100" s="270"/>
      <c r="AB100" s="270"/>
      <c r="AC100" s="270"/>
      <c r="AD100" s="270"/>
      <c r="AE100" s="270"/>
      <c r="AF100" s="270"/>
      <c r="AG100" s="270"/>
      <c r="AH100" s="270"/>
      <c r="AI100" s="270"/>
      <c r="AJ100" s="270"/>
      <c r="AK100" s="270"/>
      <c r="AL100" s="270"/>
      <c r="AM100" s="270"/>
      <c r="AN100" s="270"/>
      <c r="AO100" s="270"/>
      <c r="AP100" s="270"/>
      <c r="AQ100" s="270"/>
      <c r="AR100" s="270"/>
      <c r="AS100" s="270"/>
      <c r="AT100" s="270"/>
      <c r="AU100" s="270"/>
      <c r="AV100" s="270"/>
      <c r="AW100" s="270"/>
      <c r="AX100" s="270"/>
      <c r="AY100" s="270"/>
      <c r="AZ100" s="270"/>
      <c r="BA100" s="270"/>
      <c r="BB100" s="270"/>
      <c r="BC100" s="270"/>
      <c r="BD100" s="270"/>
      <c r="BE100" s="270"/>
      <c r="BF100" s="270"/>
      <c r="BG100" s="270"/>
      <c r="BH100" s="270"/>
      <c r="BI100" s="270"/>
      <c r="BJ100" s="270"/>
      <c r="BK100" s="270"/>
      <c r="BL100" s="270"/>
      <c r="BM100" s="270"/>
      <c r="BN100" s="270"/>
      <c r="BO100" s="270"/>
      <c r="BP100" s="270"/>
      <c r="BQ100" s="270"/>
      <c r="BR100" s="270"/>
      <c r="BS100" s="270"/>
      <c r="BT100" s="270"/>
      <c r="BU100" s="270"/>
      <c r="BV100" s="270"/>
      <c r="BW100" s="270"/>
      <c r="BX100" s="270"/>
      <c r="BY100" s="270"/>
      <c r="BZ100" s="270"/>
      <c r="CA100" s="270"/>
      <c r="CB100" s="270"/>
      <c r="CC100" s="270"/>
      <c r="CD100" s="270"/>
      <c r="CE100" s="270"/>
      <c r="CF100" s="270"/>
      <c r="CG100" s="270"/>
      <c r="CH100" s="270"/>
      <c r="CI100" s="270"/>
      <c r="CJ100" s="270"/>
      <c r="CK100" s="270"/>
      <c r="CL100" s="270"/>
      <c r="CM100" s="270"/>
      <c r="CN100" s="270"/>
      <c r="CO100" s="270"/>
      <c r="CP100" s="270"/>
      <c r="CQ100" s="270"/>
      <c r="CR100" s="270"/>
      <c r="CS100" s="270"/>
      <c r="CT100" s="270"/>
      <c r="CU100" s="270"/>
      <c r="CV100" s="270"/>
      <c r="CW100" s="270"/>
      <c r="CX100" s="270"/>
      <c r="CY100" s="270"/>
      <c r="CZ100" s="270"/>
      <c r="DA100" s="270"/>
      <c r="DB100" s="256" t="s">
        <v>143</v>
      </c>
    </row>
    <row r="101" spans="2:106" s="118" customFormat="1" ht="15" customHeight="1">
      <c r="D101" s="250"/>
      <c r="E101" s="3305" t="s">
        <v>1151</v>
      </c>
      <c r="F101" s="3340"/>
      <c r="G101" s="3340"/>
      <c r="H101" s="3340"/>
      <c r="I101" s="3340"/>
      <c r="J101" s="3340"/>
      <c r="K101" s="3340"/>
      <c r="L101" s="3340"/>
      <c r="M101" s="3340"/>
      <c r="N101" s="3340"/>
      <c r="O101" s="3340"/>
      <c r="P101" s="3340"/>
      <c r="Q101" s="3340"/>
      <c r="R101" s="3341"/>
      <c r="S101" s="3266" t="s">
        <v>1066</v>
      </c>
      <c r="T101" s="3267"/>
      <c r="U101" s="3267"/>
      <c r="V101" s="3267"/>
      <c r="W101" s="3267"/>
      <c r="X101" s="3267"/>
      <c r="Y101" s="3267"/>
      <c r="Z101" s="3267"/>
      <c r="AA101" s="3267"/>
      <c r="AB101" s="3267"/>
      <c r="AC101" s="3267"/>
      <c r="AD101" s="3267"/>
      <c r="AE101" s="3267"/>
      <c r="AF101" s="3314"/>
      <c r="AG101" s="3266" t="s">
        <v>312</v>
      </c>
      <c r="AH101" s="3276"/>
      <c r="AI101" s="3276"/>
      <c r="AJ101" s="3276"/>
      <c r="AK101" s="3276"/>
      <c r="AL101" s="3276"/>
      <c r="AM101" s="3276"/>
      <c r="AN101" s="3276"/>
      <c r="AO101" s="3276"/>
      <c r="AP101" s="3276"/>
      <c r="AQ101" s="3276"/>
      <c r="AR101" s="3276"/>
      <c r="AS101" s="3276"/>
      <c r="AT101" s="3347"/>
      <c r="AU101" s="3332" t="s">
        <v>1453</v>
      </c>
      <c r="AV101" s="2547"/>
      <c r="AW101" s="2547"/>
      <c r="AX101" s="2547"/>
      <c r="AY101" s="2547"/>
      <c r="AZ101" s="2547"/>
      <c r="BA101" s="2547"/>
      <c r="BB101" s="2547"/>
      <c r="BC101" s="2547"/>
      <c r="BD101" s="2547"/>
      <c r="BE101" s="2547"/>
      <c r="BF101" s="2547"/>
      <c r="BG101" s="2547"/>
      <c r="BH101" s="3330"/>
      <c r="BI101" s="3266" t="s">
        <v>29</v>
      </c>
      <c r="BJ101" s="3276"/>
      <c r="BK101" s="3276"/>
      <c r="BL101" s="3276"/>
      <c r="BM101" s="3276"/>
      <c r="BN101" s="3276"/>
      <c r="BO101" s="3276"/>
      <c r="BP101" s="3276"/>
      <c r="BQ101" s="3276"/>
      <c r="BR101" s="3276"/>
      <c r="BS101" s="3276"/>
      <c r="BT101" s="3276"/>
      <c r="BU101" s="3276"/>
      <c r="BV101" s="3347"/>
      <c r="BW101" s="3266" t="s">
        <v>1111</v>
      </c>
      <c r="BX101" s="3267"/>
      <c r="BY101" s="3267"/>
      <c r="BZ101" s="3267"/>
      <c r="CA101" s="3267"/>
      <c r="CB101" s="3267"/>
      <c r="CC101" s="3267"/>
      <c r="CD101" s="3267"/>
      <c r="CE101" s="3267"/>
      <c r="CF101" s="3267"/>
      <c r="CG101" s="3267"/>
      <c r="CH101" s="3267"/>
      <c r="CI101" s="3267"/>
      <c r="CJ101" s="3314"/>
      <c r="CK101" s="3266" t="s">
        <v>610</v>
      </c>
      <c r="CL101" s="3267"/>
      <c r="CM101" s="3267"/>
      <c r="CN101" s="3267"/>
      <c r="CO101" s="3267"/>
      <c r="CP101" s="3267"/>
      <c r="CQ101" s="3267"/>
      <c r="CR101" s="3267"/>
      <c r="CS101" s="3267"/>
      <c r="CT101" s="3267"/>
      <c r="CU101" s="3267"/>
      <c r="CV101" s="3267"/>
      <c r="CW101" s="3267"/>
      <c r="CX101" s="3267"/>
      <c r="CY101" s="3267"/>
      <c r="CZ101" s="3267"/>
      <c r="DA101" s="3267"/>
      <c r="DB101" s="3268"/>
    </row>
    <row r="102" spans="2:106" s="118" customFormat="1" ht="15" customHeight="1">
      <c r="B102" s="119"/>
      <c r="C102" s="127"/>
      <c r="D102" s="370"/>
      <c r="E102" s="3342"/>
      <c r="F102" s="3343"/>
      <c r="G102" s="3343"/>
      <c r="H102" s="3343"/>
      <c r="I102" s="3343"/>
      <c r="J102" s="3343"/>
      <c r="K102" s="3343"/>
      <c r="L102" s="3343"/>
      <c r="M102" s="3343"/>
      <c r="N102" s="3343"/>
      <c r="O102" s="3343"/>
      <c r="P102" s="3343"/>
      <c r="Q102" s="3343"/>
      <c r="R102" s="3344"/>
      <c r="S102" s="3283"/>
      <c r="T102" s="3275"/>
      <c r="U102" s="3275"/>
      <c r="V102" s="3275"/>
      <c r="W102" s="3275"/>
      <c r="X102" s="3275"/>
      <c r="Y102" s="3275"/>
      <c r="Z102" s="3275"/>
      <c r="AA102" s="3275"/>
      <c r="AB102" s="3275"/>
      <c r="AC102" s="3275"/>
      <c r="AD102" s="3275"/>
      <c r="AE102" s="3275"/>
      <c r="AF102" s="3284"/>
      <c r="AG102" s="3333" t="s">
        <v>1147</v>
      </c>
      <c r="AH102" s="2553"/>
      <c r="AI102" s="2553"/>
      <c r="AJ102" s="2553"/>
      <c r="AK102" s="2553"/>
      <c r="AL102" s="2553"/>
      <c r="AM102" s="2553"/>
      <c r="AN102" s="2553"/>
      <c r="AO102" s="2553"/>
      <c r="AP102" s="2553"/>
      <c r="AQ102" s="2553"/>
      <c r="AR102" s="2553"/>
      <c r="AS102" s="2553"/>
      <c r="AT102" s="3331"/>
      <c r="AU102" s="3333" t="s">
        <v>658</v>
      </c>
      <c r="AV102" s="2553"/>
      <c r="AW102" s="2553"/>
      <c r="AX102" s="2553"/>
      <c r="AY102" s="2553"/>
      <c r="AZ102" s="2553"/>
      <c r="BA102" s="2553"/>
      <c r="BB102" s="2553"/>
      <c r="BC102" s="2553"/>
      <c r="BD102" s="2553"/>
      <c r="BE102" s="2553"/>
      <c r="BF102" s="2553"/>
      <c r="BG102" s="2553"/>
      <c r="BH102" s="3331"/>
      <c r="BI102" s="3333" t="s">
        <v>796</v>
      </c>
      <c r="BJ102" s="2553"/>
      <c r="BK102" s="2553"/>
      <c r="BL102" s="2553"/>
      <c r="BM102" s="2553"/>
      <c r="BN102" s="2553"/>
      <c r="BO102" s="2553"/>
      <c r="BP102" s="2553"/>
      <c r="BQ102" s="2553"/>
      <c r="BR102" s="2553"/>
      <c r="BS102" s="2553"/>
      <c r="BT102" s="2553"/>
      <c r="BU102" s="2553"/>
      <c r="BV102" s="3331"/>
      <c r="BW102" s="3283"/>
      <c r="BX102" s="3275"/>
      <c r="BY102" s="3275"/>
      <c r="BZ102" s="3275"/>
      <c r="CA102" s="3275"/>
      <c r="CB102" s="3275"/>
      <c r="CC102" s="3275"/>
      <c r="CD102" s="3275"/>
      <c r="CE102" s="3275"/>
      <c r="CF102" s="3275"/>
      <c r="CG102" s="3275"/>
      <c r="CH102" s="3275"/>
      <c r="CI102" s="3275"/>
      <c r="CJ102" s="3284"/>
      <c r="CK102" s="3283"/>
      <c r="CL102" s="3275"/>
      <c r="CM102" s="3275"/>
      <c r="CN102" s="3275"/>
      <c r="CO102" s="3275"/>
      <c r="CP102" s="3275"/>
      <c r="CQ102" s="3275"/>
      <c r="CR102" s="3275"/>
      <c r="CS102" s="3275"/>
      <c r="CT102" s="3275"/>
      <c r="CU102" s="3275"/>
      <c r="CV102" s="3275"/>
      <c r="CW102" s="3275"/>
      <c r="CX102" s="3275"/>
      <c r="CY102" s="3275"/>
      <c r="CZ102" s="3275"/>
      <c r="DA102" s="3275"/>
      <c r="DB102" s="3279"/>
    </row>
    <row r="103" spans="2:106" s="118" customFormat="1" ht="15" customHeight="1">
      <c r="D103" s="250"/>
      <c r="E103" s="267"/>
      <c r="F103" s="3318"/>
      <c r="G103" s="3318"/>
      <c r="H103" s="3318"/>
      <c r="I103" s="3318"/>
      <c r="J103" s="3318"/>
      <c r="K103" s="3318"/>
      <c r="L103" s="3318"/>
      <c r="M103" s="3318"/>
      <c r="N103" s="3318"/>
      <c r="O103" s="3318"/>
      <c r="P103" s="3318"/>
      <c r="Q103" s="3318"/>
      <c r="R103" s="962"/>
      <c r="S103" s="374"/>
      <c r="T103" s="3318"/>
      <c r="U103" s="3318"/>
      <c r="V103" s="3318"/>
      <c r="W103" s="3318"/>
      <c r="X103" s="3318"/>
      <c r="Y103" s="3318"/>
      <c r="Z103" s="3318"/>
      <c r="AA103" s="3318"/>
      <c r="AB103" s="3318"/>
      <c r="AC103" s="3318"/>
      <c r="AD103" s="3318"/>
      <c r="AE103" s="3318"/>
      <c r="AF103" s="963"/>
      <c r="AG103" s="962"/>
      <c r="AH103" s="3393"/>
      <c r="AI103" s="3393"/>
      <c r="AJ103" s="3393"/>
      <c r="AK103" s="3393"/>
      <c r="AL103" s="3393"/>
      <c r="AM103" s="3393"/>
      <c r="AN103" s="3393"/>
      <c r="AO103" s="3393"/>
      <c r="AP103" s="3393"/>
      <c r="AQ103" s="3318"/>
      <c r="AR103" s="3318"/>
      <c r="AS103" s="3318"/>
      <c r="AT103" s="3320"/>
      <c r="AU103" s="374"/>
      <c r="AV103" s="3391"/>
      <c r="AW103" s="3391"/>
      <c r="AX103" s="3391"/>
      <c r="AY103" s="3391"/>
      <c r="AZ103" s="3391"/>
      <c r="BA103" s="3391"/>
      <c r="BB103" s="3391"/>
      <c r="BC103" s="3391"/>
      <c r="BD103" s="3391"/>
      <c r="BE103" s="2553"/>
      <c r="BF103" s="2553"/>
      <c r="BG103" s="2553"/>
      <c r="BH103" s="3331"/>
      <c r="BI103" s="962"/>
      <c r="BJ103" s="3391"/>
      <c r="BK103" s="3391"/>
      <c r="BL103" s="3391"/>
      <c r="BM103" s="3391"/>
      <c r="BN103" s="3391"/>
      <c r="BO103" s="3391"/>
      <c r="BP103" s="3391"/>
      <c r="BQ103" s="3391"/>
      <c r="BR103" s="3391"/>
      <c r="BS103" s="2553"/>
      <c r="BT103" s="2553"/>
      <c r="BU103" s="2553"/>
      <c r="BV103" s="2553"/>
      <c r="BW103" s="374"/>
      <c r="BX103" s="3318"/>
      <c r="BY103" s="3318"/>
      <c r="BZ103" s="3318"/>
      <c r="CA103" s="3318"/>
      <c r="CB103" s="3318"/>
      <c r="CC103" s="3318"/>
      <c r="CD103" s="3318"/>
      <c r="CE103" s="3318"/>
      <c r="CF103" s="3318"/>
      <c r="CG103" s="3318"/>
      <c r="CH103" s="3318"/>
      <c r="CI103" s="3318"/>
      <c r="CJ103" s="963"/>
      <c r="CK103" s="962"/>
      <c r="CL103" s="3322"/>
      <c r="CM103" s="3322"/>
      <c r="CN103" s="3322"/>
      <c r="CO103" s="3322"/>
      <c r="CP103" s="3322"/>
      <c r="CQ103" s="3322"/>
      <c r="CR103" s="3322"/>
      <c r="CS103" s="3322"/>
      <c r="CT103" s="3322"/>
      <c r="CU103" s="3322"/>
      <c r="CV103" s="3322"/>
      <c r="CW103" s="3322"/>
      <c r="CX103" s="3322"/>
      <c r="CY103" s="3322"/>
      <c r="CZ103" s="3322"/>
      <c r="DA103" s="3322"/>
      <c r="DB103" s="3365"/>
    </row>
    <row r="104" spans="2:106" ht="21" customHeight="1">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259"/>
      <c r="AE104" s="259"/>
      <c r="AF104" s="259"/>
      <c r="AG104" s="259"/>
      <c r="AH104" s="259"/>
      <c r="AI104" s="259"/>
      <c r="AJ104" s="259"/>
      <c r="AK104" s="259"/>
      <c r="AL104" s="259"/>
      <c r="AM104" s="259"/>
      <c r="AN104" s="259"/>
      <c r="AO104" s="259"/>
      <c r="AP104" s="259"/>
      <c r="AQ104" s="259"/>
      <c r="AR104" s="259"/>
      <c r="AS104" s="259"/>
      <c r="AT104" s="259"/>
      <c r="AU104" s="259"/>
      <c r="AV104" s="259"/>
      <c r="AW104" s="259"/>
      <c r="AX104" s="259"/>
      <c r="AY104" s="259"/>
      <c r="AZ104" s="259"/>
      <c r="BA104" s="259"/>
      <c r="BB104" s="259"/>
      <c r="BC104" s="259"/>
      <c r="BD104" s="259"/>
      <c r="BE104" s="259"/>
      <c r="BF104" s="259"/>
      <c r="BG104" s="259"/>
      <c r="BH104" s="259"/>
      <c r="BI104" s="259"/>
      <c r="BJ104" s="259"/>
      <c r="BK104" s="259"/>
      <c r="BL104" s="259"/>
      <c r="BM104" s="259"/>
      <c r="BN104" s="259"/>
      <c r="BO104" s="259"/>
      <c r="BP104" s="259"/>
      <c r="BQ104" s="259"/>
      <c r="BR104" s="259"/>
      <c r="BS104" s="259"/>
      <c r="BT104" s="259"/>
      <c r="BU104" s="259"/>
      <c r="BV104" s="259"/>
      <c r="BW104" s="259"/>
      <c r="BX104" s="259"/>
      <c r="BY104" s="259"/>
      <c r="BZ104" s="259"/>
      <c r="CA104" s="259"/>
      <c r="CB104" s="259"/>
      <c r="CC104" s="259"/>
      <c r="CD104" s="259"/>
      <c r="CE104" s="259"/>
      <c r="CF104" s="259"/>
      <c r="CG104" s="259"/>
      <c r="CH104" s="259"/>
      <c r="CI104" s="259"/>
      <c r="CJ104" s="259"/>
      <c r="CK104" s="259"/>
      <c r="CL104" s="259"/>
      <c r="CM104" s="259"/>
      <c r="CN104" s="259"/>
      <c r="CO104" s="259"/>
      <c r="CP104" s="259"/>
      <c r="CQ104" s="259"/>
      <c r="CR104" s="259"/>
      <c r="CS104" s="259"/>
      <c r="CT104" s="259"/>
      <c r="CU104" s="259"/>
      <c r="CV104" s="259"/>
      <c r="CW104" s="259"/>
      <c r="CX104" s="259"/>
      <c r="CY104" s="259"/>
      <c r="CZ104" s="259"/>
      <c r="DA104" s="259"/>
      <c r="DB104" s="259"/>
    </row>
    <row r="105" spans="2:106" ht="21" customHeight="1">
      <c r="D105" s="259"/>
      <c r="E105" s="271" t="s">
        <v>1149</v>
      </c>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70"/>
      <c r="AE105" s="270"/>
      <c r="AF105" s="270"/>
      <c r="AG105" s="270"/>
      <c r="AH105" s="270"/>
      <c r="AI105" s="270"/>
      <c r="AJ105" s="270"/>
      <c r="AK105" s="270"/>
      <c r="AL105" s="270"/>
      <c r="AM105" s="270"/>
      <c r="AN105" s="270"/>
      <c r="AO105" s="270"/>
      <c r="AP105" s="270"/>
      <c r="AQ105" s="270"/>
      <c r="AR105" s="270"/>
      <c r="AS105" s="270"/>
      <c r="AT105" s="270"/>
      <c r="AU105" s="270"/>
      <c r="AV105" s="270"/>
      <c r="AW105" s="270"/>
      <c r="AX105" s="270"/>
      <c r="AY105" s="270"/>
      <c r="AZ105" s="270"/>
      <c r="BA105" s="270"/>
      <c r="BB105" s="270"/>
      <c r="BC105" s="270"/>
      <c r="BD105" s="270"/>
      <c r="BE105" s="270"/>
      <c r="BF105" s="270"/>
      <c r="BG105" s="270"/>
      <c r="BH105" s="270"/>
      <c r="BI105" s="270"/>
      <c r="BJ105" s="270"/>
      <c r="BK105" s="270"/>
      <c r="BL105" s="270"/>
      <c r="BM105" s="270"/>
      <c r="BN105" s="270"/>
      <c r="BO105" s="270"/>
      <c r="BP105" s="270"/>
      <c r="BQ105" s="270"/>
      <c r="BR105" s="270"/>
      <c r="BS105" s="270"/>
      <c r="BT105" s="270"/>
      <c r="BU105" s="270"/>
      <c r="BV105" s="270"/>
      <c r="BW105" s="270"/>
      <c r="BX105" s="270"/>
      <c r="BY105" s="270"/>
      <c r="BZ105" s="270"/>
      <c r="CA105" s="270"/>
      <c r="CB105" s="270"/>
      <c r="CC105" s="270"/>
      <c r="CD105" s="270"/>
      <c r="CE105" s="270"/>
      <c r="CF105" s="270"/>
      <c r="CG105" s="270"/>
      <c r="CH105" s="270"/>
      <c r="CI105" s="270"/>
      <c r="CJ105" s="270"/>
      <c r="CK105" s="270"/>
      <c r="CL105" s="270"/>
      <c r="CM105" s="270"/>
      <c r="CN105" s="270"/>
      <c r="CO105" s="270"/>
      <c r="CP105" s="270"/>
      <c r="CQ105" s="270"/>
      <c r="CR105" s="270"/>
      <c r="CS105" s="270"/>
      <c r="CT105" s="270"/>
      <c r="CU105" s="270"/>
      <c r="CV105" s="270"/>
      <c r="CW105" s="270"/>
      <c r="CX105" s="270"/>
      <c r="CY105" s="270"/>
      <c r="CZ105" s="270"/>
      <c r="DA105" s="270"/>
      <c r="DB105" s="270"/>
    </row>
    <row r="106" spans="2:106" ht="21" customHeight="1">
      <c r="B106" s="2"/>
      <c r="C106" s="991"/>
      <c r="D106" s="382"/>
      <c r="E106" s="318" t="s">
        <v>751</v>
      </c>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70"/>
      <c r="AE106" s="270"/>
      <c r="AF106" s="270"/>
      <c r="AG106" s="270"/>
      <c r="AH106" s="270"/>
      <c r="AI106" s="270"/>
      <c r="AJ106" s="270"/>
      <c r="AK106" s="270"/>
      <c r="AL106" s="270"/>
      <c r="AM106" s="270"/>
      <c r="AN106" s="270"/>
      <c r="AO106" s="270"/>
      <c r="AP106" s="270"/>
      <c r="AQ106" s="270"/>
      <c r="AR106" s="270"/>
      <c r="AS106" s="270"/>
      <c r="AT106" s="270"/>
      <c r="AU106" s="270"/>
      <c r="AV106" s="270"/>
      <c r="AW106" s="270"/>
      <c r="AX106" s="270"/>
      <c r="AY106" s="270"/>
      <c r="AZ106" s="270"/>
      <c r="BA106" s="270"/>
      <c r="BB106" s="270"/>
      <c r="BC106" s="270"/>
      <c r="BD106" s="270"/>
      <c r="BE106" s="270"/>
      <c r="BF106" s="270"/>
      <c r="BG106" s="270"/>
      <c r="BH106" s="270"/>
      <c r="BI106" s="270"/>
      <c r="BJ106" s="270"/>
      <c r="BK106" s="270"/>
      <c r="BL106" s="270"/>
      <c r="BM106" s="270"/>
      <c r="BN106" s="270"/>
      <c r="BO106" s="270"/>
      <c r="BP106" s="270"/>
      <c r="BQ106" s="270"/>
      <c r="BR106" s="270"/>
      <c r="BS106" s="270"/>
      <c r="BT106" s="270"/>
      <c r="BU106" s="270"/>
      <c r="BV106" s="270"/>
      <c r="BW106" s="270"/>
      <c r="BX106" s="270"/>
      <c r="BY106" s="270"/>
      <c r="BZ106" s="270"/>
      <c r="CA106" s="270"/>
      <c r="CB106" s="270"/>
      <c r="CC106" s="270"/>
      <c r="CD106" s="270"/>
      <c r="CE106" s="270"/>
      <c r="CF106" s="270"/>
      <c r="CG106" s="270"/>
      <c r="CH106" s="270"/>
      <c r="CI106" s="270"/>
      <c r="CJ106" s="270"/>
      <c r="CK106" s="270"/>
      <c r="CL106" s="270"/>
      <c r="CM106" s="270"/>
      <c r="CN106" s="270"/>
      <c r="CO106" s="270"/>
      <c r="CP106" s="270"/>
      <c r="CQ106" s="270"/>
      <c r="CR106" s="270"/>
      <c r="CS106" s="270"/>
      <c r="CT106" s="270"/>
      <c r="CU106" s="270"/>
      <c r="CV106" s="270"/>
      <c r="CW106" s="270"/>
      <c r="CX106" s="270"/>
      <c r="CY106" s="270"/>
      <c r="CZ106" s="270"/>
      <c r="DA106" s="270"/>
      <c r="DB106" s="256" t="s">
        <v>1148</v>
      </c>
    </row>
    <row r="107" spans="2:106" s="118" customFormat="1" ht="15" customHeight="1">
      <c r="D107" s="250"/>
      <c r="E107" s="3305" t="s">
        <v>375</v>
      </c>
      <c r="F107" s="3340"/>
      <c r="G107" s="3340"/>
      <c r="H107" s="3340"/>
      <c r="I107" s="3340"/>
      <c r="J107" s="3340"/>
      <c r="K107" s="3340"/>
      <c r="L107" s="3340"/>
      <c r="M107" s="3340"/>
      <c r="N107" s="3340"/>
      <c r="O107" s="3340"/>
      <c r="P107" s="3340"/>
      <c r="Q107" s="3340"/>
      <c r="R107" s="3340"/>
      <c r="S107" s="3340"/>
      <c r="T107" s="3340"/>
      <c r="U107" s="3341"/>
      <c r="V107" s="3266" t="s">
        <v>1072</v>
      </c>
      <c r="W107" s="3267"/>
      <c r="X107" s="3267"/>
      <c r="Y107" s="3267"/>
      <c r="Z107" s="3267"/>
      <c r="AA107" s="3267"/>
      <c r="AB107" s="3267"/>
      <c r="AC107" s="3267"/>
      <c r="AD107" s="3267"/>
      <c r="AE107" s="3267"/>
      <c r="AF107" s="3267"/>
      <c r="AG107" s="3267"/>
      <c r="AH107" s="3267"/>
      <c r="AI107" s="3267"/>
      <c r="AJ107" s="3267"/>
      <c r="AK107" s="3267"/>
      <c r="AL107" s="3314"/>
      <c r="AM107" s="3332" t="s">
        <v>1454</v>
      </c>
      <c r="AN107" s="2547"/>
      <c r="AO107" s="2547"/>
      <c r="AP107" s="2547"/>
      <c r="AQ107" s="2547"/>
      <c r="AR107" s="2547"/>
      <c r="AS107" s="2547"/>
      <c r="AT107" s="2547"/>
      <c r="AU107" s="2547"/>
      <c r="AV107" s="2547"/>
      <c r="AW107" s="2547"/>
      <c r="AX107" s="2547"/>
      <c r="AY107" s="2547"/>
      <c r="AZ107" s="2547"/>
      <c r="BA107" s="2547"/>
      <c r="BB107" s="2547"/>
      <c r="BC107" s="3330"/>
      <c r="BD107" s="3266" t="s">
        <v>29</v>
      </c>
      <c r="BE107" s="3267"/>
      <c r="BF107" s="3267"/>
      <c r="BG107" s="3267"/>
      <c r="BH107" s="3267"/>
      <c r="BI107" s="3267"/>
      <c r="BJ107" s="3267"/>
      <c r="BK107" s="3267"/>
      <c r="BL107" s="3267"/>
      <c r="BM107" s="3267"/>
      <c r="BN107" s="3267"/>
      <c r="BO107" s="3267"/>
      <c r="BP107" s="3267"/>
      <c r="BQ107" s="3267"/>
      <c r="BR107" s="3267"/>
      <c r="BS107" s="3267"/>
      <c r="BT107" s="3314"/>
      <c r="BU107" s="3266" t="s">
        <v>1111</v>
      </c>
      <c r="BV107" s="3267"/>
      <c r="BW107" s="3267"/>
      <c r="BX107" s="3267"/>
      <c r="BY107" s="3267"/>
      <c r="BZ107" s="3267"/>
      <c r="CA107" s="3267"/>
      <c r="CB107" s="3267"/>
      <c r="CC107" s="3267"/>
      <c r="CD107" s="3267"/>
      <c r="CE107" s="3267"/>
      <c r="CF107" s="3267"/>
      <c r="CG107" s="3267"/>
      <c r="CH107" s="3267"/>
      <c r="CI107" s="3267"/>
      <c r="CJ107" s="3267"/>
      <c r="CK107" s="3314"/>
      <c r="CL107" s="3266" t="s">
        <v>610</v>
      </c>
      <c r="CM107" s="3267"/>
      <c r="CN107" s="3267"/>
      <c r="CO107" s="3267"/>
      <c r="CP107" s="3267"/>
      <c r="CQ107" s="3267"/>
      <c r="CR107" s="3267"/>
      <c r="CS107" s="3267"/>
      <c r="CT107" s="3267"/>
      <c r="CU107" s="3267"/>
      <c r="CV107" s="3267"/>
      <c r="CW107" s="3267"/>
      <c r="CX107" s="3267"/>
      <c r="CY107" s="3267"/>
      <c r="CZ107" s="3267"/>
      <c r="DA107" s="3267"/>
      <c r="DB107" s="3268"/>
    </row>
    <row r="108" spans="2:106" s="118" customFormat="1" ht="15" customHeight="1">
      <c r="D108" s="250"/>
      <c r="E108" s="3342"/>
      <c r="F108" s="3343"/>
      <c r="G108" s="3343"/>
      <c r="H108" s="3343"/>
      <c r="I108" s="3343"/>
      <c r="J108" s="3343"/>
      <c r="K108" s="3343"/>
      <c r="L108" s="3343"/>
      <c r="M108" s="3343"/>
      <c r="N108" s="3343"/>
      <c r="O108" s="3343"/>
      <c r="P108" s="3343"/>
      <c r="Q108" s="3343"/>
      <c r="R108" s="3343"/>
      <c r="S108" s="3343"/>
      <c r="T108" s="3343"/>
      <c r="U108" s="3344"/>
      <c r="V108" s="3333" t="s">
        <v>1147</v>
      </c>
      <c r="W108" s="2553"/>
      <c r="X108" s="2553"/>
      <c r="Y108" s="2553"/>
      <c r="Z108" s="2553"/>
      <c r="AA108" s="2553"/>
      <c r="AB108" s="2553"/>
      <c r="AC108" s="2553"/>
      <c r="AD108" s="2553"/>
      <c r="AE108" s="2553"/>
      <c r="AF108" s="2553"/>
      <c r="AG108" s="2553"/>
      <c r="AH108" s="2553"/>
      <c r="AI108" s="2553"/>
      <c r="AJ108" s="2553"/>
      <c r="AK108" s="2553"/>
      <c r="AL108" s="3331"/>
      <c r="AM108" s="3333" t="s">
        <v>1146</v>
      </c>
      <c r="AN108" s="2553"/>
      <c r="AO108" s="2553"/>
      <c r="AP108" s="2553"/>
      <c r="AQ108" s="2553"/>
      <c r="AR108" s="2553"/>
      <c r="AS108" s="2553"/>
      <c r="AT108" s="2553"/>
      <c r="AU108" s="2553"/>
      <c r="AV108" s="2553"/>
      <c r="AW108" s="2553"/>
      <c r="AX108" s="2553"/>
      <c r="AY108" s="2553"/>
      <c r="AZ108" s="2553"/>
      <c r="BA108" s="2553"/>
      <c r="BB108" s="2553"/>
      <c r="BC108" s="3331"/>
      <c r="BD108" s="3333" t="s">
        <v>796</v>
      </c>
      <c r="BE108" s="2553"/>
      <c r="BF108" s="2553"/>
      <c r="BG108" s="2553"/>
      <c r="BH108" s="2553"/>
      <c r="BI108" s="2553"/>
      <c r="BJ108" s="2553"/>
      <c r="BK108" s="2553"/>
      <c r="BL108" s="2553"/>
      <c r="BM108" s="2553"/>
      <c r="BN108" s="2553"/>
      <c r="BO108" s="2553"/>
      <c r="BP108" s="2553"/>
      <c r="BQ108" s="2553"/>
      <c r="BR108" s="2553"/>
      <c r="BS108" s="2553"/>
      <c r="BT108" s="3331"/>
      <c r="BU108" s="3283"/>
      <c r="BV108" s="3275"/>
      <c r="BW108" s="3275"/>
      <c r="BX108" s="3275"/>
      <c r="BY108" s="3275"/>
      <c r="BZ108" s="3275"/>
      <c r="CA108" s="3275"/>
      <c r="CB108" s="3275"/>
      <c r="CC108" s="3275"/>
      <c r="CD108" s="3275"/>
      <c r="CE108" s="3275"/>
      <c r="CF108" s="3275"/>
      <c r="CG108" s="3275"/>
      <c r="CH108" s="3275"/>
      <c r="CI108" s="3275"/>
      <c r="CJ108" s="3275"/>
      <c r="CK108" s="3284"/>
      <c r="CL108" s="3283"/>
      <c r="CM108" s="3275"/>
      <c r="CN108" s="3275"/>
      <c r="CO108" s="3275"/>
      <c r="CP108" s="3275"/>
      <c r="CQ108" s="3275"/>
      <c r="CR108" s="3275"/>
      <c r="CS108" s="3275"/>
      <c r="CT108" s="3275"/>
      <c r="CU108" s="3275"/>
      <c r="CV108" s="3275"/>
      <c r="CW108" s="3275"/>
      <c r="CX108" s="3275"/>
      <c r="CY108" s="3275"/>
      <c r="CZ108" s="3275"/>
      <c r="DA108" s="3275"/>
      <c r="DB108" s="3279"/>
    </row>
    <row r="109" spans="2:106" s="118" customFormat="1" ht="15" customHeight="1">
      <c r="D109" s="250"/>
      <c r="E109" s="267"/>
      <c r="F109" s="3321"/>
      <c r="G109" s="3321"/>
      <c r="H109" s="3321"/>
      <c r="I109" s="3321"/>
      <c r="J109" s="3321"/>
      <c r="K109" s="3321"/>
      <c r="L109" s="3321"/>
      <c r="M109" s="3321"/>
      <c r="N109" s="3321"/>
      <c r="O109" s="3321"/>
      <c r="P109" s="3321"/>
      <c r="Q109" s="3321"/>
      <c r="R109" s="3321"/>
      <c r="S109" s="3321"/>
      <c r="T109" s="3321"/>
      <c r="U109" s="962"/>
      <c r="V109" s="2714"/>
      <c r="W109" s="3391"/>
      <c r="X109" s="3391"/>
      <c r="Y109" s="3391"/>
      <c r="Z109" s="3391"/>
      <c r="AA109" s="3391"/>
      <c r="AB109" s="3391"/>
      <c r="AC109" s="3391"/>
      <c r="AD109" s="3391"/>
      <c r="AE109" s="3391"/>
      <c r="AF109" s="3391"/>
      <c r="AG109" s="3391"/>
      <c r="AH109" s="2553"/>
      <c r="AI109" s="2553"/>
      <c r="AJ109" s="2553"/>
      <c r="AK109" s="2553"/>
      <c r="AL109" s="3331"/>
      <c r="AM109" s="3391"/>
      <c r="AN109" s="3391"/>
      <c r="AO109" s="3391"/>
      <c r="AP109" s="3391"/>
      <c r="AQ109" s="3391"/>
      <c r="AR109" s="3391"/>
      <c r="AS109" s="3391"/>
      <c r="AT109" s="3391"/>
      <c r="AU109" s="3391"/>
      <c r="AV109" s="3391"/>
      <c r="AW109" s="3391"/>
      <c r="AX109" s="3391"/>
      <c r="AY109" s="3391"/>
      <c r="AZ109" s="2553"/>
      <c r="BA109" s="2553"/>
      <c r="BB109" s="2553"/>
      <c r="BC109" s="2553"/>
      <c r="BD109" s="2714"/>
      <c r="BE109" s="3391"/>
      <c r="BF109" s="3391"/>
      <c r="BG109" s="3391"/>
      <c r="BH109" s="3391"/>
      <c r="BI109" s="3391"/>
      <c r="BJ109" s="3391"/>
      <c r="BK109" s="3391"/>
      <c r="BL109" s="3391"/>
      <c r="BM109" s="3391"/>
      <c r="BN109" s="3391"/>
      <c r="BO109" s="3391"/>
      <c r="BP109" s="3391"/>
      <c r="BQ109" s="2553"/>
      <c r="BR109" s="2553"/>
      <c r="BS109" s="2553"/>
      <c r="BT109" s="3331"/>
      <c r="BU109" s="374"/>
      <c r="BV109" s="3318"/>
      <c r="BW109" s="3318"/>
      <c r="BX109" s="3318"/>
      <c r="BY109" s="3318"/>
      <c r="BZ109" s="3318"/>
      <c r="CA109" s="3318"/>
      <c r="CB109" s="3318"/>
      <c r="CC109" s="3318"/>
      <c r="CD109" s="3318"/>
      <c r="CE109" s="3318"/>
      <c r="CF109" s="3318"/>
      <c r="CG109" s="3318"/>
      <c r="CH109" s="3318"/>
      <c r="CI109" s="3318"/>
      <c r="CJ109" s="3318"/>
      <c r="CK109" s="963"/>
      <c r="CL109" s="962"/>
      <c r="CM109" s="3350"/>
      <c r="CN109" s="3350"/>
      <c r="CO109" s="3350"/>
      <c r="CP109" s="3350"/>
      <c r="CQ109" s="3350"/>
      <c r="CR109" s="3350"/>
      <c r="CS109" s="3350"/>
      <c r="CT109" s="3350"/>
      <c r="CU109" s="3350"/>
      <c r="CV109" s="3350"/>
      <c r="CW109" s="3350"/>
      <c r="CX109" s="3350"/>
      <c r="CY109" s="3350"/>
      <c r="CZ109" s="3350"/>
      <c r="DA109" s="3350"/>
      <c r="DB109" s="3364"/>
    </row>
    <row r="110" spans="2:106" s="13" customFormat="1" ht="21" customHeight="1">
      <c r="D110" s="271"/>
      <c r="E110" s="271" t="s">
        <v>1145</v>
      </c>
      <c r="F110" s="352"/>
      <c r="G110" s="383"/>
      <c r="H110" s="383"/>
      <c r="I110" s="271"/>
      <c r="J110" s="271"/>
      <c r="K110" s="271"/>
      <c r="L110" s="271"/>
      <c r="M110" s="271"/>
      <c r="N110" s="271"/>
      <c r="O110" s="271"/>
      <c r="P110" s="271"/>
      <c r="Q110" s="271"/>
      <c r="R110" s="271"/>
      <c r="S110" s="271"/>
      <c r="T110" s="271"/>
      <c r="U110" s="271"/>
      <c r="V110" s="271"/>
      <c r="W110" s="271"/>
      <c r="X110" s="271"/>
      <c r="Y110" s="271"/>
      <c r="Z110" s="271"/>
      <c r="AA110" s="271"/>
      <c r="AB110" s="271"/>
      <c r="AC110" s="271"/>
      <c r="AD110" s="271"/>
      <c r="AE110" s="271"/>
      <c r="AF110" s="271"/>
      <c r="AG110" s="271"/>
      <c r="AH110" s="271"/>
      <c r="AI110" s="271"/>
      <c r="AJ110" s="271"/>
      <c r="AK110" s="271"/>
      <c r="AL110" s="271"/>
      <c r="AM110" s="271"/>
      <c r="AN110" s="271"/>
      <c r="AO110" s="271"/>
      <c r="AP110" s="271"/>
      <c r="AQ110" s="271"/>
      <c r="AR110" s="271"/>
      <c r="AS110" s="271"/>
      <c r="AT110" s="271"/>
      <c r="AU110" s="271"/>
      <c r="AV110" s="271"/>
      <c r="AW110" s="271"/>
      <c r="AX110" s="271"/>
      <c r="AY110" s="271"/>
      <c r="AZ110" s="271"/>
      <c r="BA110" s="271"/>
      <c r="BB110" s="271"/>
      <c r="BC110" s="271"/>
      <c r="BD110" s="271"/>
      <c r="BE110" s="271"/>
      <c r="BF110" s="271"/>
      <c r="BG110" s="271"/>
      <c r="BH110" s="271"/>
      <c r="BI110" s="271"/>
      <c r="BJ110" s="271"/>
      <c r="BK110" s="271"/>
      <c r="BL110" s="271"/>
      <c r="BM110" s="271"/>
      <c r="BN110" s="271"/>
      <c r="BO110" s="271"/>
      <c r="BP110" s="271"/>
      <c r="BQ110" s="271"/>
      <c r="BR110" s="271"/>
      <c r="BS110" s="271"/>
      <c r="BT110" s="271"/>
      <c r="BU110" s="271"/>
      <c r="BV110" s="271"/>
      <c r="BW110" s="271"/>
      <c r="BX110" s="271"/>
      <c r="BY110" s="271"/>
      <c r="BZ110" s="271"/>
      <c r="CA110" s="271"/>
      <c r="CB110" s="271"/>
      <c r="CC110" s="271"/>
      <c r="CD110" s="271"/>
      <c r="CE110" s="271"/>
      <c r="CF110" s="271"/>
      <c r="CG110" s="271"/>
      <c r="CH110" s="271"/>
      <c r="CI110" s="256"/>
      <c r="CJ110" s="256"/>
      <c r="CK110" s="256"/>
      <c r="CL110" s="256"/>
      <c r="CM110" s="256"/>
      <c r="CN110" s="256"/>
      <c r="CO110" s="256"/>
      <c r="CP110" s="256"/>
      <c r="CQ110" s="256"/>
      <c r="CR110" s="256"/>
      <c r="CS110" s="256"/>
      <c r="CT110" s="256"/>
      <c r="CU110" s="256"/>
      <c r="CV110" s="256"/>
      <c r="CW110" s="256"/>
      <c r="CX110" s="256"/>
      <c r="CY110" s="256"/>
      <c r="CZ110" s="271"/>
      <c r="DA110" s="271"/>
      <c r="DB110" s="271"/>
    </row>
    <row r="111" spans="2:106" s="13" customFormat="1" ht="21" customHeight="1">
      <c r="D111" s="271"/>
      <c r="E111" s="318" t="s">
        <v>751</v>
      </c>
      <c r="F111" s="352"/>
      <c r="G111" s="383"/>
      <c r="H111" s="383"/>
      <c r="I111" s="271"/>
      <c r="J111" s="271"/>
      <c r="K111" s="271"/>
      <c r="L111" s="271"/>
      <c r="M111" s="271"/>
      <c r="N111" s="271"/>
      <c r="O111" s="271"/>
      <c r="P111" s="271"/>
      <c r="Q111" s="271"/>
      <c r="R111" s="271"/>
      <c r="S111" s="271"/>
      <c r="T111" s="271"/>
      <c r="U111" s="271"/>
      <c r="V111" s="271"/>
      <c r="W111" s="271"/>
      <c r="X111" s="271"/>
      <c r="Y111" s="271"/>
      <c r="Z111" s="271"/>
      <c r="AA111" s="271"/>
      <c r="AB111" s="271"/>
      <c r="AC111" s="271"/>
      <c r="AD111" s="271"/>
      <c r="AE111" s="271"/>
      <c r="AF111" s="271"/>
      <c r="AG111" s="271"/>
      <c r="AH111" s="271"/>
      <c r="AI111" s="271"/>
      <c r="AJ111" s="271"/>
      <c r="AK111" s="271"/>
      <c r="AL111" s="271"/>
      <c r="AM111" s="271"/>
      <c r="AN111" s="271"/>
      <c r="AO111" s="271"/>
      <c r="AP111" s="271"/>
      <c r="AQ111" s="271"/>
      <c r="AR111" s="271"/>
      <c r="AS111" s="271"/>
      <c r="AT111" s="271"/>
      <c r="AU111" s="271"/>
      <c r="AV111" s="271"/>
      <c r="AW111" s="271"/>
      <c r="AX111" s="271"/>
      <c r="AY111" s="271"/>
      <c r="AZ111" s="271"/>
      <c r="BA111" s="271"/>
      <c r="BB111" s="271"/>
      <c r="BC111" s="271"/>
      <c r="BD111" s="271"/>
      <c r="BE111" s="271"/>
      <c r="BF111" s="271"/>
      <c r="BG111" s="271"/>
      <c r="BH111" s="271"/>
      <c r="BI111" s="271"/>
      <c r="BJ111" s="271"/>
      <c r="BK111" s="271"/>
      <c r="BL111" s="271"/>
      <c r="BM111" s="271"/>
      <c r="BN111" s="271"/>
      <c r="BO111" s="271"/>
      <c r="BP111" s="271"/>
      <c r="BQ111" s="271"/>
      <c r="BR111" s="271"/>
      <c r="BS111" s="271"/>
      <c r="BT111" s="271"/>
      <c r="BU111" s="271"/>
      <c r="BV111" s="271"/>
      <c r="BW111" s="271"/>
      <c r="BX111" s="271"/>
      <c r="BY111" s="271"/>
      <c r="BZ111" s="271"/>
      <c r="CA111" s="271"/>
      <c r="CB111" s="271"/>
      <c r="CC111" s="271"/>
      <c r="CD111" s="271"/>
      <c r="CE111" s="271"/>
      <c r="CF111" s="271"/>
      <c r="CG111" s="271"/>
      <c r="CH111" s="271"/>
      <c r="CI111" s="256"/>
      <c r="CJ111" s="256"/>
      <c r="CK111" s="256"/>
      <c r="CL111" s="256"/>
      <c r="CM111" s="256"/>
      <c r="CN111" s="256"/>
      <c r="CO111" s="256"/>
      <c r="CP111" s="256"/>
      <c r="CQ111" s="256"/>
      <c r="CR111" s="256"/>
      <c r="CS111" s="256"/>
      <c r="CT111" s="256"/>
      <c r="CU111" s="256"/>
      <c r="CV111" s="256"/>
      <c r="CW111" s="256"/>
      <c r="CX111" s="256"/>
      <c r="CY111" s="256"/>
      <c r="CZ111" s="271"/>
      <c r="DA111" s="271"/>
      <c r="DB111" s="256" t="s">
        <v>417</v>
      </c>
    </row>
    <row r="112" spans="2:106" s="11" customFormat="1" ht="7.5" customHeight="1">
      <c r="D112" s="247"/>
      <c r="E112" s="3473" t="s">
        <v>1455</v>
      </c>
      <c r="F112" s="3292"/>
      <c r="G112" s="3292"/>
      <c r="H112" s="3292"/>
      <c r="I112" s="3292"/>
      <c r="J112" s="3292"/>
      <c r="K112" s="3292"/>
      <c r="L112" s="3292"/>
      <c r="M112" s="3292"/>
      <c r="N112" s="3292"/>
      <c r="O112" s="3292"/>
      <c r="P112" s="3292"/>
      <c r="Q112" s="3292"/>
      <c r="R112" s="3292"/>
      <c r="S112" s="3292"/>
      <c r="T112" s="3292"/>
      <c r="U112" s="3292"/>
      <c r="V112" s="3292"/>
      <c r="W112" s="3292"/>
      <c r="X112" s="3292"/>
      <c r="Y112" s="3292"/>
      <c r="Z112" s="3292"/>
      <c r="AA112" s="3292"/>
      <c r="AB112" s="3292"/>
      <c r="AC112" s="3292"/>
      <c r="AD112" s="3292"/>
      <c r="AE112" s="3292"/>
      <c r="AF112" s="3292"/>
      <c r="AG112" s="3292"/>
      <c r="AH112" s="3292"/>
      <c r="AI112" s="3292"/>
      <c r="AJ112" s="3292"/>
      <c r="AK112" s="3292"/>
      <c r="AL112" s="3292"/>
      <c r="AM112" s="3292"/>
      <c r="AN112" s="3292"/>
      <c r="AO112" s="3292"/>
      <c r="AP112" s="2658"/>
      <c r="AQ112" s="3266" t="s">
        <v>213</v>
      </c>
      <c r="AR112" s="3267"/>
      <c r="AS112" s="3267"/>
      <c r="AT112" s="3267"/>
      <c r="AU112" s="3267"/>
      <c r="AV112" s="3267"/>
      <c r="AW112" s="3267"/>
      <c r="AX112" s="3267"/>
      <c r="AY112" s="3267"/>
      <c r="AZ112" s="3267"/>
      <c r="BA112" s="3267"/>
      <c r="BB112" s="3267"/>
      <c r="BC112" s="3267"/>
      <c r="BD112" s="3267"/>
      <c r="BE112" s="3267"/>
      <c r="BF112" s="3267"/>
      <c r="BG112" s="3267"/>
      <c r="BH112" s="3314"/>
      <c r="BI112" s="3266" t="s">
        <v>1141</v>
      </c>
      <c r="BJ112" s="3276"/>
      <c r="BK112" s="3276"/>
      <c r="BL112" s="3276"/>
      <c r="BM112" s="3276"/>
      <c r="BN112" s="3276"/>
      <c r="BO112" s="3276"/>
      <c r="BP112" s="3276"/>
      <c r="BQ112" s="3276"/>
      <c r="BR112" s="3276"/>
      <c r="BS112" s="3276"/>
      <c r="BT112" s="3276"/>
      <c r="BU112" s="3276"/>
      <c r="BV112" s="3276"/>
      <c r="BW112" s="3276"/>
      <c r="BX112" s="3276"/>
      <c r="BY112" s="3276"/>
      <c r="BZ112" s="3276"/>
      <c r="CA112" s="3276"/>
      <c r="CB112" s="3347"/>
      <c r="CC112" s="3266" t="s">
        <v>873</v>
      </c>
      <c r="CD112" s="3267"/>
      <c r="CE112" s="3267"/>
      <c r="CF112" s="3267"/>
      <c r="CG112" s="3267"/>
      <c r="CH112" s="3267"/>
      <c r="CI112" s="3267"/>
      <c r="CJ112" s="3267"/>
      <c r="CK112" s="3267"/>
      <c r="CL112" s="3267"/>
      <c r="CM112" s="3267"/>
      <c r="CN112" s="3267"/>
      <c r="CO112" s="3267"/>
      <c r="CP112" s="3267"/>
      <c r="CQ112" s="3267"/>
      <c r="CR112" s="3267"/>
      <c r="CS112" s="3267"/>
      <c r="CT112" s="3267"/>
      <c r="CU112" s="3267"/>
      <c r="CV112" s="3267"/>
      <c r="CW112" s="3267"/>
      <c r="CX112" s="3267"/>
      <c r="CY112" s="3267"/>
      <c r="CZ112" s="3267"/>
      <c r="DA112" s="3267"/>
      <c r="DB112" s="3268"/>
    </row>
    <row r="113" spans="4:106" s="11" customFormat="1" ht="7.5" customHeight="1">
      <c r="D113" s="247"/>
      <c r="E113" s="3474"/>
      <c r="F113" s="3475"/>
      <c r="G113" s="3475"/>
      <c r="H113" s="3475"/>
      <c r="I113" s="3475"/>
      <c r="J113" s="3475"/>
      <c r="K113" s="3475"/>
      <c r="L113" s="3475"/>
      <c r="M113" s="3475"/>
      <c r="N113" s="3475"/>
      <c r="O113" s="3475"/>
      <c r="P113" s="3475"/>
      <c r="Q113" s="3475"/>
      <c r="R113" s="3475"/>
      <c r="S113" s="3475"/>
      <c r="T113" s="3475"/>
      <c r="U113" s="3475"/>
      <c r="V113" s="3475"/>
      <c r="W113" s="3475"/>
      <c r="X113" s="3475"/>
      <c r="Y113" s="3475"/>
      <c r="Z113" s="3475"/>
      <c r="AA113" s="3475"/>
      <c r="AB113" s="3475"/>
      <c r="AC113" s="3475"/>
      <c r="AD113" s="3475"/>
      <c r="AE113" s="3475"/>
      <c r="AF113" s="3475"/>
      <c r="AG113" s="3475"/>
      <c r="AH113" s="3475"/>
      <c r="AI113" s="3475"/>
      <c r="AJ113" s="3475"/>
      <c r="AK113" s="3475"/>
      <c r="AL113" s="3475"/>
      <c r="AM113" s="3475"/>
      <c r="AN113" s="3475"/>
      <c r="AO113" s="3475"/>
      <c r="AP113" s="3476"/>
      <c r="AQ113" s="3269"/>
      <c r="AR113" s="3315"/>
      <c r="AS113" s="3315"/>
      <c r="AT113" s="3315"/>
      <c r="AU113" s="3315"/>
      <c r="AV113" s="3315"/>
      <c r="AW113" s="3315"/>
      <c r="AX113" s="3315"/>
      <c r="AY113" s="3315"/>
      <c r="AZ113" s="3315"/>
      <c r="BA113" s="3315"/>
      <c r="BB113" s="3315"/>
      <c r="BC113" s="3315"/>
      <c r="BD113" s="3315"/>
      <c r="BE113" s="3315"/>
      <c r="BF113" s="3315"/>
      <c r="BG113" s="3315"/>
      <c r="BH113" s="3316"/>
      <c r="BI113" s="3277"/>
      <c r="BJ113" s="3278"/>
      <c r="BK113" s="3278"/>
      <c r="BL113" s="3278"/>
      <c r="BM113" s="3278"/>
      <c r="BN113" s="3278"/>
      <c r="BO113" s="3278"/>
      <c r="BP113" s="3278"/>
      <c r="BQ113" s="3278"/>
      <c r="BR113" s="3278"/>
      <c r="BS113" s="3278"/>
      <c r="BT113" s="3278"/>
      <c r="BU113" s="3278"/>
      <c r="BV113" s="3278"/>
      <c r="BW113" s="3278"/>
      <c r="BX113" s="3278"/>
      <c r="BY113" s="3278"/>
      <c r="BZ113" s="3278"/>
      <c r="CA113" s="3278"/>
      <c r="CB113" s="3360"/>
      <c r="CC113" s="3269"/>
      <c r="CD113" s="3315"/>
      <c r="CE113" s="3315"/>
      <c r="CF113" s="3315"/>
      <c r="CG113" s="3315"/>
      <c r="CH113" s="3315"/>
      <c r="CI113" s="3315"/>
      <c r="CJ113" s="3315"/>
      <c r="CK113" s="3315"/>
      <c r="CL113" s="3315"/>
      <c r="CM113" s="3315"/>
      <c r="CN113" s="3315"/>
      <c r="CO113" s="3315"/>
      <c r="CP113" s="3315"/>
      <c r="CQ113" s="3315"/>
      <c r="CR113" s="3315"/>
      <c r="CS113" s="3315"/>
      <c r="CT113" s="3315"/>
      <c r="CU113" s="3315"/>
      <c r="CV113" s="3315"/>
      <c r="CW113" s="3315"/>
      <c r="CX113" s="3315"/>
      <c r="CY113" s="3315"/>
      <c r="CZ113" s="3315"/>
      <c r="DA113" s="3315"/>
      <c r="DB113" s="3271"/>
    </row>
    <row r="114" spans="4:106" s="11" customFormat="1" ht="15" customHeight="1">
      <c r="D114" s="247"/>
      <c r="E114" s="3430"/>
      <c r="F114" s="3318"/>
      <c r="G114" s="3318"/>
      <c r="H114" s="3319" t="s">
        <v>190</v>
      </c>
      <c r="I114" s="3319"/>
      <c r="J114" s="3319"/>
      <c r="K114" s="3319"/>
      <c r="L114" s="3319"/>
      <c r="M114" s="3319"/>
      <c r="N114" s="3319"/>
      <c r="O114" s="3319"/>
      <c r="P114" s="3319"/>
      <c r="Q114" s="3319"/>
      <c r="R114" s="3319"/>
      <c r="S114" s="3319"/>
      <c r="T114" s="3318"/>
      <c r="U114" s="3318"/>
      <c r="V114" s="3320"/>
      <c r="W114" s="3317"/>
      <c r="X114" s="3318"/>
      <c r="Y114" s="3318"/>
      <c r="Z114" s="3319" t="s">
        <v>1144</v>
      </c>
      <c r="AA114" s="3319"/>
      <c r="AB114" s="3319"/>
      <c r="AC114" s="3319"/>
      <c r="AD114" s="3319"/>
      <c r="AE114" s="3319"/>
      <c r="AF114" s="3319"/>
      <c r="AG114" s="3319"/>
      <c r="AH114" s="3319"/>
      <c r="AI114" s="3319"/>
      <c r="AJ114" s="3319"/>
      <c r="AK114" s="3319"/>
      <c r="AL114" s="3319"/>
      <c r="AM114" s="3319"/>
      <c r="AN114" s="3318"/>
      <c r="AO114" s="3318"/>
      <c r="AP114" s="3320"/>
      <c r="AQ114" s="3333" t="s">
        <v>796</v>
      </c>
      <c r="AR114" s="2553"/>
      <c r="AS114" s="2553"/>
      <c r="AT114" s="2553"/>
      <c r="AU114" s="2553"/>
      <c r="AV114" s="2553"/>
      <c r="AW114" s="2553"/>
      <c r="AX114" s="2553"/>
      <c r="AY114" s="2553"/>
      <c r="AZ114" s="2553"/>
      <c r="BA114" s="2553"/>
      <c r="BB114" s="2553"/>
      <c r="BC114" s="2553"/>
      <c r="BD114" s="2553"/>
      <c r="BE114" s="2553"/>
      <c r="BF114" s="2553"/>
      <c r="BG114" s="2553"/>
      <c r="BH114" s="3331"/>
      <c r="BI114" s="3353"/>
      <c r="BJ114" s="3354"/>
      <c r="BK114" s="3354"/>
      <c r="BL114" s="3354"/>
      <c r="BM114" s="3354"/>
      <c r="BN114" s="3354"/>
      <c r="BO114" s="3354"/>
      <c r="BP114" s="3354"/>
      <c r="BQ114" s="3354"/>
      <c r="BR114" s="3354"/>
      <c r="BS114" s="3354"/>
      <c r="BT114" s="3354"/>
      <c r="BU114" s="3354"/>
      <c r="BV114" s="3354"/>
      <c r="BW114" s="3354"/>
      <c r="BX114" s="3354"/>
      <c r="BY114" s="3354"/>
      <c r="BZ114" s="3354"/>
      <c r="CA114" s="3354"/>
      <c r="CB114" s="3355"/>
      <c r="CC114" s="3283"/>
      <c r="CD114" s="3275"/>
      <c r="CE114" s="3275"/>
      <c r="CF114" s="3275"/>
      <c r="CG114" s="3275"/>
      <c r="CH114" s="3275"/>
      <c r="CI114" s="3275"/>
      <c r="CJ114" s="3275"/>
      <c r="CK114" s="3275"/>
      <c r="CL114" s="3275"/>
      <c r="CM114" s="3275"/>
      <c r="CN114" s="3275"/>
      <c r="CO114" s="3275"/>
      <c r="CP114" s="3275"/>
      <c r="CQ114" s="3275"/>
      <c r="CR114" s="3275"/>
      <c r="CS114" s="3275"/>
      <c r="CT114" s="3275"/>
      <c r="CU114" s="3275"/>
      <c r="CV114" s="3275"/>
      <c r="CW114" s="3275"/>
      <c r="CX114" s="3275"/>
      <c r="CY114" s="3275"/>
      <c r="CZ114" s="3275"/>
      <c r="DA114" s="3275"/>
      <c r="DB114" s="3279"/>
    </row>
    <row r="115" spans="4:106" s="11" customFormat="1" ht="15" customHeight="1">
      <c r="D115" s="247"/>
      <c r="E115" s="329"/>
      <c r="F115" s="2547"/>
      <c r="G115" s="2547"/>
      <c r="H115" s="2547"/>
      <c r="I115" s="2547"/>
      <c r="J115" s="2547"/>
      <c r="K115" s="2547"/>
      <c r="L115" s="2547"/>
      <c r="M115" s="2547"/>
      <c r="N115" s="2547"/>
      <c r="O115" s="2547"/>
      <c r="P115" s="2547"/>
      <c r="Q115" s="2547"/>
      <c r="R115" s="2547"/>
      <c r="S115" s="2547"/>
      <c r="T115" s="2547"/>
      <c r="U115" s="2547"/>
      <c r="V115" s="966"/>
      <c r="W115" s="927"/>
      <c r="X115" s="3265"/>
      <c r="Y115" s="3265"/>
      <c r="Z115" s="3265"/>
      <c r="AA115" s="3265"/>
      <c r="AB115" s="3265"/>
      <c r="AC115" s="3265"/>
      <c r="AD115" s="3265"/>
      <c r="AE115" s="3265"/>
      <c r="AF115" s="3265"/>
      <c r="AG115" s="3265"/>
      <c r="AH115" s="3265"/>
      <c r="AI115" s="3265"/>
      <c r="AJ115" s="3265"/>
      <c r="AK115" s="3265"/>
      <c r="AL115" s="3265"/>
      <c r="AM115" s="3265"/>
      <c r="AN115" s="3265"/>
      <c r="AO115" s="3265"/>
      <c r="AP115" s="966"/>
      <c r="AQ115" s="3059"/>
      <c r="AR115" s="3060"/>
      <c r="AS115" s="3060"/>
      <c r="AT115" s="3060"/>
      <c r="AU115" s="3060"/>
      <c r="AV115" s="3060"/>
      <c r="AW115" s="3060"/>
      <c r="AX115" s="3060"/>
      <c r="AY115" s="3060"/>
      <c r="AZ115" s="3060"/>
      <c r="BA115" s="3060"/>
      <c r="BB115" s="3060"/>
      <c r="BC115" s="3060"/>
      <c r="BD115" s="3060"/>
      <c r="BE115" s="3265"/>
      <c r="BF115" s="3265"/>
      <c r="BG115" s="3265"/>
      <c r="BH115" s="3372"/>
      <c r="BI115" s="927"/>
      <c r="BJ115" s="3265"/>
      <c r="BK115" s="3265"/>
      <c r="BL115" s="3265"/>
      <c r="BM115" s="3265"/>
      <c r="BN115" s="3265"/>
      <c r="BO115" s="3265"/>
      <c r="BP115" s="3265"/>
      <c r="BQ115" s="3265"/>
      <c r="BR115" s="3265"/>
      <c r="BS115" s="3265"/>
      <c r="BT115" s="3265"/>
      <c r="BU115" s="3265"/>
      <c r="BV115" s="3265"/>
      <c r="BW115" s="3265"/>
      <c r="BX115" s="3265"/>
      <c r="BY115" s="3265"/>
      <c r="BZ115" s="3265"/>
      <c r="CA115" s="3265"/>
      <c r="CB115" s="966"/>
      <c r="CC115" s="903"/>
      <c r="CD115" s="3264"/>
      <c r="CE115" s="3264"/>
      <c r="CF115" s="3264"/>
      <c r="CG115" s="3264"/>
      <c r="CH115" s="3264"/>
      <c r="CI115" s="3264"/>
      <c r="CJ115" s="3264"/>
      <c r="CK115" s="3264"/>
      <c r="CL115" s="3264"/>
      <c r="CM115" s="3264"/>
      <c r="CN115" s="3264"/>
      <c r="CO115" s="3264"/>
      <c r="CP115" s="3264"/>
      <c r="CQ115" s="3264"/>
      <c r="CR115" s="3264"/>
      <c r="CS115" s="3264"/>
      <c r="CT115" s="3264"/>
      <c r="CU115" s="3264"/>
      <c r="CV115" s="3264"/>
      <c r="CW115" s="3264"/>
      <c r="CX115" s="3264"/>
      <c r="CY115" s="3264"/>
      <c r="CZ115" s="3264"/>
      <c r="DA115" s="3264"/>
      <c r="DB115" s="3349"/>
    </row>
    <row r="116" spans="4:106" s="11" customFormat="1" ht="15" customHeight="1">
      <c r="D116" s="247"/>
      <c r="E116" s="353"/>
      <c r="F116" s="3440"/>
      <c r="G116" s="3440"/>
      <c r="H116" s="3440"/>
      <c r="I116" s="3440"/>
      <c r="J116" s="3440"/>
      <c r="K116" s="3440"/>
      <c r="L116" s="3440"/>
      <c r="M116" s="3440"/>
      <c r="N116" s="3440"/>
      <c r="O116" s="3440"/>
      <c r="P116" s="3440"/>
      <c r="Q116" s="3440"/>
      <c r="R116" s="3440"/>
      <c r="S116" s="3440"/>
      <c r="T116" s="3440"/>
      <c r="U116" s="3440"/>
      <c r="V116" s="264"/>
      <c r="W116" s="263"/>
      <c r="X116" s="3346"/>
      <c r="Y116" s="3346"/>
      <c r="Z116" s="3346"/>
      <c r="AA116" s="3346"/>
      <c r="AB116" s="3346"/>
      <c r="AC116" s="3346"/>
      <c r="AD116" s="3346"/>
      <c r="AE116" s="3346"/>
      <c r="AF116" s="3346"/>
      <c r="AG116" s="3346"/>
      <c r="AH116" s="3346"/>
      <c r="AI116" s="3346"/>
      <c r="AJ116" s="3346"/>
      <c r="AK116" s="3346"/>
      <c r="AL116" s="3346"/>
      <c r="AM116" s="3346"/>
      <c r="AN116" s="3346"/>
      <c r="AO116" s="3346"/>
      <c r="AP116" s="264"/>
      <c r="AQ116" s="3399"/>
      <c r="AR116" s="3400"/>
      <c r="AS116" s="3400"/>
      <c r="AT116" s="3400"/>
      <c r="AU116" s="3400"/>
      <c r="AV116" s="3400"/>
      <c r="AW116" s="3400"/>
      <c r="AX116" s="3400"/>
      <c r="AY116" s="3400"/>
      <c r="AZ116" s="3400"/>
      <c r="BA116" s="3400"/>
      <c r="BB116" s="3400"/>
      <c r="BC116" s="3400"/>
      <c r="BD116" s="3400"/>
      <c r="BE116" s="3440"/>
      <c r="BF116" s="3440"/>
      <c r="BG116" s="3440"/>
      <c r="BH116" s="3037"/>
      <c r="BI116" s="928"/>
      <c r="BJ116" s="3440"/>
      <c r="BK116" s="3440"/>
      <c r="BL116" s="3440"/>
      <c r="BM116" s="3440"/>
      <c r="BN116" s="3440"/>
      <c r="BO116" s="3440"/>
      <c r="BP116" s="3440"/>
      <c r="BQ116" s="3440"/>
      <c r="BR116" s="3440"/>
      <c r="BS116" s="3440"/>
      <c r="BT116" s="3440"/>
      <c r="BU116" s="3440"/>
      <c r="BV116" s="3440"/>
      <c r="BW116" s="3440"/>
      <c r="BX116" s="3440"/>
      <c r="BY116" s="3440"/>
      <c r="BZ116" s="3440"/>
      <c r="CA116" s="3440"/>
      <c r="CB116" s="964"/>
      <c r="CC116" s="907"/>
      <c r="CD116" s="3401"/>
      <c r="CE116" s="3401"/>
      <c r="CF116" s="3401"/>
      <c r="CG116" s="3401"/>
      <c r="CH116" s="3401"/>
      <c r="CI116" s="3401"/>
      <c r="CJ116" s="3401"/>
      <c r="CK116" s="3401"/>
      <c r="CL116" s="3401"/>
      <c r="CM116" s="3401"/>
      <c r="CN116" s="3401"/>
      <c r="CO116" s="3401"/>
      <c r="CP116" s="3401"/>
      <c r="CQ116" s="3401"/>
      <c r="CR116" s="3401"/>
      <c r="CS116" s="3401"/>
      <c r="CT116" s="3401"/>
      <c r="CU116" s="3401"/>
      <c r="CV116" s="3401"/>
      <c r="CW116" s="3401"/>
      <c r="CX116" s="3401"/>
      <c r="CY116" s="3401"/>
      <c r="CZ116" s="3401"/>
      <c r="DA116" s="3401"/>
      <c r="DB116" s="3089"/>
    </row>
    <row r="117" spans="4:106" s="11" customFormat="1" ht="15" customHeight="1">
      <c r="D117" s="247"/>
      <c r="E117" s="3430" t="s">
        <v>861</v>
      </c>
      <c r="F117" s="3318"/>
      <c r="G117" s="3318"/>
      <c r="H117" s="3318"/>
      <c r="I117" s="3318"/>
      <c r="J117" s="3318"/>
      <c r="K117" s="3318"/>
      <c r="L117" s="3318"/>
      <c r="M117" s="3318"/>
      <c r="N117" s="3318"/>
      <c r="O117" s="3318"/>
      <c r="P117" s="3318"/>
      <c r="Q117" s="3318"/>
      <c r="R117" s="3318"/>
      <c r="S117" s="3318"/>
      <c r="T117" s="3318"/>
      <c r="U117" s="3318"/>
      <c r="V117" s="3318"/>
      <c r="W117" s="3318"/>
      <c r="X117" s="3318"/>
      <c r="Y117" s="3318"/>
      <c r="Z117" s="3318"/>
      <c r="AA117" s="3318"/>
      <c r="AB117" s="3318"/>
      <c r="AC117" s="3318"/>
      <c r="AD117" s="3318"/>
      <c r="AE117" s="3318"/>
      <c r="AF117" s="3318"/>
      <c r="AG117" s="3318"/>
      <c r="AH117" s="3318"/>
      <c r="AI117" s="3318"/>
      <c r="AJ117" s="3318"/>
      <c r="AK117" s="3318"/>
      <c r="AL117" s="3318"/>
      <c r="AM117" s="3318"/>
      <c r="AN117" s="3318"/>
      <c r="AO117" s="3318"/>
      <c r="AP117" s="3320"/>
      <c r="AQ117" s="2714"/>
      <c r="AR117" s="3391"/>
      <c r="AS117" s="3391"/>
      <c r="AT117" s="3391"/>
      <c r="AU117" s="3391"/>
      <c r="AV117" s="3391"/>
      <c r="AW117" s="3391"/>
      <c r="AX117" s="3391"/>
      <c r="AY117" s="3391"/>
      <c r="AZ117" s="3391"/>
      <c r="BA117" s="3391"/>
      <c r="BB117" s="3391"/>
      <c r="BC117" s="3391"/>
      <c r="BD117" s="3391"/>
      <c r="BE117" s="2553"/>
      <c r="BF117" s="2553"/>
      <c r="BG117" s="2553"/>
      <c r="BH117" s="3331"/>
      <c r="BI117" s="374"/>
      <c r="BJ117" s="2553"/>
      <c r="BK117" s="2553"/>
      <c r="BL117" s="2553"/>
      <c r="BM117" s="2553"/>
      <c r="BN117" s="2553"/>
      <c r="BO117" s="2553"/>
      <c r="BP117" s="2553"/>
      <c r="BQ117" s="2553"/>
      <c r="BR117" s="2553"/>
      <c r="BS117" s="2553"/>
      <c r="BT117" s="2553"/>
      <c r="BU117" s="2553"/>
      <c r="BV117" s="2553"/>
      <c r="BW117" s="2553"/>
      <c r="BX117" s="2553"/>
      <c r="BY117" s="2553"/>
      <c r="BZ117" s="2553"/>
      <c r="CA117" s="2553"/>
      <c r="CB117" s="963"/>
      <c r="CC117" s="962"/>
      <c r="CD117" s="3322"/>
      <c r="CE117" s="3322"/>
      <c r="CF117" s="3322"/>
      <c r="CG117" s="3322"/>
      <c r="CH117" s="3322"/>
      <c r="CI117" s="3322"/>
      <c r="CJ117" s="3322"/>
      <c r="CK117" s="3322"/>
      <c r="CL117" s="3322"/>
      <c r="CM117" s="3322"/>
      <c r="CN117" s="3322"/>
      <c r="CO117" s="3322"/>
      <c r="CP117" s="3322"/>
      <c r="CQ117" s="3322"/>
      <c r="CR117" s="3322"/>
      <c r="CS117" s="3322"/>
      <c r="CT117" s="3322"/>
      <c r="CU117" s="3322"/>
      <c r="CV117" s="3322"/>
      <c r="CW117" s="3322"/>
      <c r="CX117" s="3322"/>
      <c r="CY117" s="3322"/>
      <c r="CZ117" s="3322"/>
      <c r="DA117" s="3322"/>
      <c r="DB117" s="3365"/>
    </row>
    <row r="118" spans="4:106" s="121" customFormat="1" ht="21" customHeight="1">
      <c r="D118" s="255"/>
      <c r="E118" s="255"/>
      <c r="F118" s="354"/>
      <c r="G118" s="355"/>
      <c r="H118" s="355"/>
      <c r="I118" s="255"/>
      <c r="J118" s="255"/>
      <c r="K118" s="255"/>
      <c r="L118" s="255"/>
      <c r="M118" s="255"/>
      <c r="N118" s="255"/>
      <c r="O118" s="271"/>
      <c r="P118" s="255"/>
      <c r="Q118" s="255"/>
      <c r="R118" s="255"/>
      <c r="S118" s="255"/>
      <c r="T118" s="255"/>
      <c r="U118" s="255"/>
      <c r="V118" s="255"/>
      <c r="W118" s="255"/>
      <c r="X118" s="255"/>
      <c r="Y118" s="255"/>
      <c r="Z118" s="255"/>
      <c r="AA118" s="255"/>
      <c r="AB118" s="255"/>
      <c r="AC118" s="255"/>
      <c r="AD118" s="255"/>
      <c r="AE118" s="255"/>
      <c r="AF118" s="255"/>
      <c r="AG118" s="255"/>
      <c r="AH118" s="271"/>
      <c r="AI118" s="255"/>
      <c r="AJ118" s="255"/>
      <c r="AK118" s="255"/>
      <c r="AL118" s="255"/>
      <c r="AM118" s="255"/>
      <c r="AN118" s="255"/>
      <c r="AO118" s="255"/>
      <c r="AP118" s="255"/>
      <c r="AQ118" s="255"/>
      <c r="AR118" s="255"/>
      <c r="AS118" s="255"/>
      <c r="AT118" s="255"/>
      <c r="AU118" s="255"/>
      <c r="AV118" s="255"/>
      <c r="AW118" s="255"/>
      <c r="AX118" s="255"/>
      <c r="AY118" s="255"/>
      <c r="AZ118" s="255"/>
      <c r="BA118" s="255"/>
      <c r="BB118" s="255"/>
      <c r="BC118" s="255"/>
      <c r="BD118" s="255"/>
      <c r="BE118" s="255"/>
      <c r="BF118" s="255"/>
      <c r="BG118" s="255"/>
      <c r="BH118" s="255"/>
      <c r="BI118" s="255"/>
      <c r="BJ118" s="255"/>
      <c r="BK118" s="255"/>
      <c r="BL118" s="255"/>
      <c r="BM118" s="255"/>
      <c r="BN118" s="255"/>
      <c r="BO118" s="255"/>
      <c r="BP118" s="255"/>
      <c r="BQ118" s="255"/>
      <c r="BR118" s="255"/>
      <c r="BS118" s="255"/>
      <c r="BT118" s="255"/>
      <c r="BU118" s="255"/>
      <c r="BV118" s="255"/>
      <c r="BW118" s="255"/>
      <c r="BX118" s="255"/>
      <c r="BY118" s="255"/>
      <c r="BZ118" s="255"/>
      <c r="CA118" s="255"/>
      <c r="CB118" s="255"/>
      <c r="CC118" s="255"/>
      <c r="CD118" s="255"/>
      <c r="CE118" s="255"/>
      <c r="CF118" s="255"/>
      <c r="CG118" s="255"/>
      <c r="CH118" s="255"/>
      <c r="CI118" s="256"/>
      <c r="CJ118" s="256"/>
      <c r="CK118" s="256"/>
      <c r="CL118" s="256"/>
      <c r="CM118" s="256"/>
      <c r="CN118" s="256"/>
      <c r="CO118" s="256"/>
      <c r="CP118" s="256"/>
      <c r="CQ118" s="256"/>
      <c r="CR118" s="256"/>
      <c r="CS118" s="256"/>
      <c r="CT118" s="256"/>
      <c r="CU118" s="256"/>
      <c r="CV118" s="256"/>
      <c r="CW118" s="256"/>
      <c r="CX118" s="256"/>
      <c r="CY118" s="256"/>
      <c r="CZ118" s="255"/>
      <c r="DA118" s="255"/>
      <c r="DB118" s="255"/>
    </row>
    <row r="119" spans="4:106" s="9" customFormat="1" ht="21" customHeight="1">
      <c r="D119" s="270"/>
      <c r="E119" s="271" t="s">
        <v>829</v>
      </c>
      <c r="F119" s="352"/>
      <c r="G119" s="383"/>
      <c r="H119" s="383"/>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70"/>
      <c r="AE119" s="270"/>
      <c r="AF119" s="270"/>
      <c r="AG119" s="270"/>
      <c r="AH119" s="270"/>
      <c r="AI119" s="270"/>
      <c r="AJ119" s="270"/>
      <c r="AK119" s="270"/>
      <c r="AL119" s="270"/>
      <c r="AM119" s="270"/>
      <c r="AN119" s="270"/>
      <c r="AO119" s="270"/>
      <c r="AP119" s="270"/>
      <c r="AQ119" s="270"/>
      <c r="AR119" s="270"/>
      <c r="AS119" s="270"/>
      <c r="AT119" s="270"/>
      <c r="AU119" s="270"/>
      <c r="AV119" s="270"/>
      <c r="AW119" s="270"/>
      <c r="AX119" s="270"/>
      <c r="AY119" s="270"/>
      <c r="AZ119" s="270"/>
      <c r="BA119" s="270"/>
      <c r="BB119" s="270"/>
      <c r="BC119" s="270"/>
      <c r="BD119" s="270"/>
      <c r="BE119" s="270"/>
      <c r="BF119" s="270"/>
      <c r="BG119" s="270"/>
      <c r="BH119" s="270"/>
      <c r="BI119" s="270"/>
      <c r="BJ119" s="270"/>
      <c r="BK119" s="270"/>
      <c r="BL119" s="270"/>
      <c r="BM119" s="270"/>
      <c r="BN119" s="270"/>
      <c r="BO119" s="270"/>
      <c r="BP119" s="270"/>
      <c r="BQ119" s="270"/>
      <c r="BR119" s="270"/>
      <c r="BS119" s="270"/>
      <c r="BT119" s="270"/>
      <c r="BU119" s="270"/>
      <c r="BV119" s="270"/>
      <c r="BW119" s="270"/>
      <c r="BX119" s="270"/>
      <c r="BY119" s="270"/>
      <c r="BZ119" s="270"/>
      <c r="CA119" s="270"/>
      <c r="CB119" s="270"/>
      <c r="CC119" s="270"/>
      <c r="CD119" s="270"/>
      <c r="CE119" s="270"/>
      <c r="CF119" s="270"/>
      <c r="CG119" s="270"/>
      <c r="CH119" s="270"/>
      <c r="CI119" s="256"/>
      <c r="CJ119" s="256"/>
      <c r="CK119" s="256"/>
      <c r="CL119" s="256"/>
      <c r="CM119" s="256"/>
      <c r="CN119" s="256"/>
      <c r="CO119" s="256"/>
      <c r="CP119" s="256"/>
      <c r="CQ119" s="256"/>
      <c r="CR119" s="256"/>
      <c r="CS119" s="256"/>
      <c r="CT119" s="256"/>
      <c r="CU119" s="256"/>
      <c r="CV119" s="256"/>
      <c r="CW119" s="256"/>
      <c r="CX119" s="256"/>
      <c r="CY119" s="256"/>
      <c r="CZ119" s="270"/>
      <c r="DA119" s="270"/>
      <c r="DB119" s="270"/>
    </row>
    <row r="120" spans="4:106" s="121" customFormat="1" ht="21" customHeight="1">
      <c r="D120" s="255"/>
      <c r="E120" s="318" t="s">
        <v>751</v>
      </c>
      <c r="F120" s="354"/>
      <c r="G120" s="355"/>
      <c r="H120" s="355"/>
      <c r="I120" s="255"/>
      <c r="J120" s="255"/>
      <c r="K120" s="255"/>
      <c r="L120" s="255"/>
      <c r="M120" s="255"/>
      <c r="N120" s="255"/>
      <c r="O120" s="271"/>
      <c r="P120" s="255"/>
      <c r="Q120" s="255"/>
      <c r="R120" s="255"/>
      <c r="S120" s="255"/>
      <c r="T120" s="255"/>
      <c r="U120" s="255"/>
      <c r="V120" s="255"/>
      <c r="W120" s="255"/>
      <c r="X120" s="255"/>
      <c r="Y120" s="255"/>
      <c r="Z120" s="255"/>
      <c r="AA120" s="255"/>
      <c r="AB120" s="255"/>
      <c r="AC120" s="255"/>
      <c r="AD120" s="255"/>
      <c r="AE120" s="255"/>
      <c r="AF120" s="255"/>
      <c r="AG120" s="255"/>
      <c r="AH120" s="271"/>
      <c r="AI120" s="255"/>
      <c r="AJ120" s="255"/>
      <c r="AK120" s="255"/>
      <c r="AL120" s="255"/>
      <c r="AM120" s="255"/>
      <c r="AN120" s="255"/>
      <c r="AO120" s="255"/>
      <c r="AP120" s="255"/>
      <c r="AQ120" s="255"/>
      <c r="AR120" s="255"/>
      <c r="AS120" s="255"/>
      <c r="AT120" s="255"/>
      <c r="AU120" s="255"/>
      <c r="AV120" s="255"/>
      <c r="AW120" s="255"/>
      <c r="AX120" s="255"/>
      <c r="AY120" s="255"/>
      <c r="AZ120" s="255"/>
      <c r="BA120" s="255"/>
      <c r="BB120" s="255"/>
      <c r="BC120" s="255"/>
      <c r="BD120" s="255"/>
      <c r="BE120" s="255"/>
      <c r="BF120" s="255"/>
      <c r="BG120" s="255"/>
      <c r="BH120" s="255"/>
      <c r="BI120" s="255"/>
      <c r="BJ120" s="255"/>
      <c r="BK120" s="255"/>
      <c r="BL120" s="255"/>
      <c r="BM120" s="255"/>
      <c r="BN120" s="255"/>
      <c r="BO120" s="255"/>
      <c r="BP120" s="255"/>
      <c r="BQ120" s="255"/>
      <c r="BR120" s="255"/>
      <c r="BS120" s="255"/>
      <c r="BT120" s="255"/>
      <c r="BU120" s="255"/>
      <c r="BV120" s="255"/>
      <c r="BW120" s="255"/>
      <c r="BX120" s="255"/>
      <c r="BY120" s="255"/>
      <c r="BZ120" s="255"/>
      <c r="CA120" s="255"/>
      <c r="CB120" s="255"/>
      <c r="CC120" s="255"/>
      <c r="CD120" s="255"/>
      <c r="CE120" s="255"/>
      <c r="CF120" s="255"/>
      <c r="CG120" s="255"/>
      <c r="CH120" s="255"/>
      <c r="CI120" s="256"/>
      <c r="CJ120" s="256"/>
      <c r="CK120" s="256"/>
      <c r="CL120" s="256"/>
      <c r="CM120" s="256"/>
      <c r="CN120" s="256"/>
      <c r="CO120" s="256"/>
      <c r="CP120" s="256"/>
      <c r="CQ120" s="256"/>
      <c r="CR120" s="256"/>
      <c r="CS120" s="256"/>
      <c r="CT120" s="256"/>
      <c r="CU120" s="256"/>
      <c r="CV120" s="256"/>
      <c r="CW120" s="256"/>
      <c r="CX120" s="256"/>
      <c r="CY120" s="256"/>
      <c r="CZ120" s="255"/>
      <c r="DA120" s="255"/>
      <c r="DB120" s="256" t="s">
        <v>1142</v>
      </c>
    </row>
    <row r="121" spans="4:106" s="118" customFormat="1" ht="15" customHeight="1">
      <c r="D121" s="250"/>
      <c r="E121" s="3291" t="s">
        <v>891</v>
      </c>
      <c r="F121" s="3292"/>
      <c r="G121" s="3292"/>
      <c r="H121" s="3292"/>
      <c r="I121" s="3292"/>
      <c r="J121" s="3292"/>
      <c r="K121" s="3292"/>
      <c r="L121" s="3292"/>
      <c r="M121" s="3292"/>
      <c r="N121" s="3292"/>
      <c r="O121" s="3292"/>
      <c r="P121" s="3292"/>
      <c r="Q121" s="3292"/>
      <c r="R121" s="3292"/>
      <c r="S121" s="3292"/>
      <c r="T121" s="3292"/>
      <c r="U121" s="3292"/>
      <c r="V121" s="3292"/>
      <c r="W121" s="3292"/>
      <c r="X121" s="3292"/>
      <c r="Y121" s="3292"/>
      <c r="Z121" s="3292"/>
      <c r="AA121" s="3292"/>
      <c r="AB121" s="3292"/>
      <c r="AC121" s="3292"/>
      <c r="AD121" s="3292"/>
      <c r="AE121" s="3292"/>
      <c r="AF121" s="3292"/>
      <c r="AG121" s="3292"/>
      <c r="AH121" s="3292"/>
      <c r="AI121" s="3292"/>
      <c r="AJ121" s="3292"/>
      <c r="AK121" s="3292"/>
      <c r="AL121" s="3292"/>
      <c r="AM121" s="3292"/>
      <c r="AN121" s="3292"/>
      <c r="AO121" s="3292"/>
      <c r="AP121" s="2658"/>
      <c r="AQ121" s="3266" t="s">
        <v>213</v>
      </c>
      <c r="AR121" s="3267"/>
      <c r="AS121" s="3267"/>
      <c r="AT121" s="3267"/>
      <c r="AU121" s="3267"/>
      <c r="AV121" s="3267"/>
      <c r="AW121" s="3267"/>
      <c r="AX121" s="3267"/>
      <c r="AY121" s="3267"/>
      <c r="AZ121" s="3267"/>
      <c r="BA121" s="3267"/>
      <c r="BB121" s="3267"/>
      <c r="BC121" s="3267"/>
      <c r="BD121" s="3267"/>
      <c r="BE121" s="3267"/>
      <c r="BF121" s="3267"/>
      <c r="BG121" s="3267"/>
      <c r="BH121" s="3314"/>
      <c r="BI121" s="3266" t="s">
        <v>1141</v>
      </c>
      <c r="BJ121" s="3276"/>
      <c r="BK121" s="3276"/>
      <c r="BL121" s="3276"/>
      <c r="BM121" s="3276"/>
      <c r="BN121" s="3276"/>
      <c r="BO121" s="3276"/>
      <c r="BP121" s="3276"/>
      <c r="BQ121" s="3276"/>
      <c r="BR121" s="3276"/>
      <c r="BS121" s="3276"/>
      <c r="BT121" s="3276"/>
      <c r="BU121" s="3276"/>
      <c r="BV121" s="3276"/>
      <c r="BW121" s="3276"/>
      <c r="BX121" s="3276"/>
      <c r="BY121" s="3276"/>
      <c r="BZ121" s="3276"/>
      <c r="CA121" s="3276"/>
      <c r="CB121" s="3347"/>
      <c r="CC121" s="3266" t="s">
        <v>873</v>
      </c>
      <c r="CD121" s="3267"/>
      <c r="CE121" s="3267"/>
      <c r="CF121" s="3267"/>
      <c r="CG121" s="3267"/>
      <c r="CH121" s="3267"/>
      <c r="CI121" s="3267"/>
      <c r="CJ121" s="3267"/>
      <c r="CK121" s="3267"/>
      <c r="CL121" s="3267"/>
      <c r="CM121" s="3267"/>
      <c r="CN121" s="3267"/>
      <c r="CO121" s="3267"/>
      <c r="CP121" s="3267"/>
      <c r="CQ121" s="3267"/>
      <c r="CR121" s="3267"/>
      <c r="CS121" s="3267"/>
      <c r="CT121" s="3267"/>
      <c r="CU121" s="3267"/>
      <c r="CV121" s="3267"/>
      <c r="CW121" s="3267"/>
      <c r="CX121" s="3267"/>
      <c r="CY121" s="3267"/>
      <c r="CZ121" s="3267"/>
      <c r="DA121" s="3267"/>
      <c r="DB121" s="3268"/>
    </row>
    <row r="122" spans="4:106" s="118" customFormat="1" ht="15" customHeight="1">
      <c r="D122" s="250"/>
      <c r="E122" s="3293"/>
      <c r="F122" s="3294"/>
      <c r="G122" s="3294"/>
      <c r="H122" s="3294"/>
      <c r="I122" s="3294"/>
      <c r="J122" s="3294"/>
      <c r="K122" s="3294"/>
      <c r="L122" s="3294"/>
      <c r="M122" s="3294"/>
      <c r="N122" s="3294"/>
      <c r="O122" s="3294"/>
      <c r="P122" s="3294"/>
      <c r="Q122" s="3294"/>
      <c r="R122" s="3294"/>
      <c r="S122" s="3294"/>
      <c r="T122" s="3294"/>
      <c r="U122" s="3294"/>
      <c r="V122" s="3294"/>
      <c r="W122" s="3294"/>
      <c r="X122" s="3294"/>
      <c r="Y122" s="3294"/>
      <c r="Z122" s="3294"/>
      <c r="AA122" s="3294"/>
      <c r="AB122" s="3294"/>
      <c r="AC122" s="3294"/>
      <c r="AD122" s="3294"/>
      <c r="AE122" s="3294"/>
      <c r="AF122" s="3294"/>
      <c r="AG122" s="3294"/>
      <c r="AH122" s="3294"/>
      <c r="AI122" s="3294"/>
      <c r="AJ122" s="3294"/>
      <c r="AK122" s="3294"/>
      <c r="AL122" s="3294"/>
      <c r="AM122" s="3294"/>
      <c r="AN122" s="3294"/>
      <c r="AO122" s="3294"/>
      <c r="AP122" s="2661"/>
      <c r="AQ122" s="3333" t="s">
        <v>796</v>
      </c>
      <c r="AR122" s="2553"/>
      <c r="AS122" s="2553"/>
      <c r="AT122" s="2553"/>
      <c r="AU122" s="2553"/>
      <c r="AV122" s="2553"/>
      <c r="AW122" s="2553"/>
      <c r="AX122" s="2553"/>
      <c r="AY122" s="2553"/>
      <c r="AZ122" s="2553"/>
      <c r="BA122" s="2553"/>
      <c r="BB122" s="2553"/>
      <c r="BC122" s="2553"/>
      <c r="BD122" s="2553"/>
      <c r="BE122" s="2553"/>
      <c r="BF122" s="2553"/>
      <c r="BG122" s="2553"/>
      <c r="BH122" s="3331"/>
      <c r="BI122" s="3353"/>
      <c r="BJ122" s="3354"/>
      <c r="BK122" s="3354"/>
      <c r="BL122" s="3354"/>
      <c r="BM122" s="3354"/>
      <c r="BN122" s="3354"/>
      <c r="BO122" s="3354"/>
      <c r="BP122" s="3354"/>
      <c r="BQ122" s="3354"/>
      <c r="BR122" s="3354"/>
      <c r="BS122" s="3354"/>
      <c r="BT122" s="3354"/>
      <c r="BU122" s="3354"/>
      <c r="BV122" s="3354"/>
      <c r="BW122" s="3354"/>
      <c r="BX122" s="3354"/>
      <c r="BY122" s="3354"/>
      <c r="BZ122" s="3354"/>
      <c r="CA122" s="3354"/>
      <c r="CB122" s="3355"/>
      <c r="CC122" s="3283"/>
      <c r="CD122" s="3275"/>
      <c r="CE122" s="3275"/>
      <c r="CF122" s="3275"/>
      <c r="CG122" s="3275"/>
      <c r="CH122" s="3275"/>
      <c r="CI122" s="3275"/>
      <c r="CJ122" s="3275"/>
      <c r="CK122" s="3275"/>
      <c r="CL122" s="3275"/>
      <c r="CM122" s="3275"/>
      <c r="CN122" s="3275"/>
      <c r="CO122" s="3275"/>
      <c r="CP122" s="3275"/>
      <c r="CQ122" s="3275"/>
      <c r="CR122" s="3275"/>
      <c r="CS122" s="3275"/>
      <c r="CT122" s="3275"/>
      <c r="CU122" s="3275"/>
      <c r="CV122" s="3275"/>
      <c r="CW122" s="3275"/>
      <c r="CX122" s="3275"/>
      <c r="CY122" s="3275"/>
      <c r="CZ122" s="3275"/>
      <c r="DA122" s="3275"/>
      <c r="DB122" s="3279"/>
    </row>
    <row r="123" spans="4:106" s="118" customFormat="1" ht="15" customHeight="1">
      <c r="D123" s="250"/>
      <c r="E123" s="827"/>
      <c r="F123" s="3265"/>
      <c r="G123" s="3265"/>
      <c r="H123" s="3265"/>
      <c r="I123" s="3265"/>
      <c r="J123" s="3265"/>
      <c r="K123" s="3265"/>
      <c r="L123" s="3265"/>
      <c r="M123" s="3265"/>
      <c r="N123" s="3265"/>
      <c r="O123" s="3265"/>
      <c r="P123" s="3265"/>
      <c r="Q123" s="3265"/>
      <c r="R123" s="3265"/>
      <c r="S123" s="3265"/>
      <c r="T123" s="3265"/>
      <c r="U123" s="3265"/>
      <c r="V123" s="3265"/>
      <c r="W123" s="3265"/>
      <c r="X123" s="3265"/>
      <c r="Y123" s="3265"/>
      <c r="Z123" s="3265"/>
      <c r="AA123" s="3265"/>
      <c r="AB123" s="3265"/>
      <c r="AC123" s="3265"/>
      <c r="AD123" s="3265"/>
      <c r="AE123" s="3265"/>
      <c r="AF123" s="3265"/>
      <c r="AG123" s="3265"/>
      <c r="AH123" s="3265"/>
      <c r="AI123" s="3265"/>
      <c r="AJ123" s="3265"/>
      <c r="AK123" s="3265"/>
      <c r="AL123" s="3265"/>
      <c r="AM123" s="3265"/>
      <c r="AN123" s="3265"/>
      <c r="AO123" s="3265"/>
      <c r="AP123" s="947"/>
      <c r="AQ123" s="3059"/>
      <c r="AR123" s="3060"/>
      <c r="AS123" s="3060"/>
      <c r="AT123" s="3060"/>
      <c r="AU123" s="3060"/>
      <c r="AV123" s="3060"/>
      <c r="AW123" s="3060"/>
      <c r="AX123" s="3060"/>
      <c r="AY123" s="3060"/>
      <c r="AZ123" s="3060"/>
      <c r="BA123" s="3060"/>
      <c r="BB123" s="3060"/>
      <c r="BC123" s="3060"/>
      <c r="BD123" s="3060"/>
      <c r="BE123" s="3265"/>
      <c r="BF123" s="3265"/>
      <c r="BG123" s="3265"/>
      <c r="BH123" s="3372"/>
      <c r="BI123" s="927"/>
      <c r="BJ123" s="3265"/>
      <c r="BK123" s="3265"/>
      <c r="BL123" s="3265"/>
      <c r="BM123" s="3265"/>
      <c r="BN123" s="3265"/>
      <c r="BO123" s="3265"/>
      <c r="BP123" s="3265"/>
      <c r="BQ123" s="3265"/>
      <c r="BR123" s="3265"/>
      <c r="BS123" s="3265"/>
      <c r="BT123" s="3265"/>
      <c r="BU123" s="3265"/>
      <c r="BV123" s="3265"/>
      <c r="BW123" s="3265"/>
      <c r="BX123" s="3265"/>
      <c r="BY123" s="3265"/>
      <c r="BZ123" s="3265"/>
      <c r="CA123" s="3265"/>
      <c r="CB123" s="966"/>
      <c r="CC123" s="903"/>
      <c r="CD123" s="3264"/>
      <c r="CE123" s="3264"/>
      <c r="CF123" s="3264"/>
      <c r="CG123" s="3264"/>
      <c r="CH123" s="3264"/>
      <c r="CI123" s="3264"/>
      <c r="CJ123" s="3264"/>
      <c r="CK123" s="3264"/>
      <c r="CL123" s="3264"/>
      <c r="CM123" s="3264"/>
      <c r="CN123" s="3264"/>
      <c r="CO123" s="3264"/>
      <c r="CP123" s="3264"/>
      <c r="CQ123" s="3264"/>
      <c r="CR123" s="3264"/>
      <c r="CS123" s="3264"/>
      <c r="CT123" s="3264"/>
      <c r="CU123" s="3264"/>
      <c r="CV123" s="3264"/>
      <c r="CW123" s="3264"/>
      <c r="CX123" s="3264"/>
      <c r="CY123" s="3264"/>
      <c r="CZ123" s="3264"/>
      <c r="DA123" s="3264"/>
      <c r="DB123" s="3349"/>
    </row>
    <row r="124" spans="4:106" s="118" customFormat="1" ht="15" customHeight="1">
      <c r="D124" s="250"/>
      <c r="E124" s="3430" t="s">
        <v>861</v>
      </c>
      <c r="F124" s="3318"/>
      <c r="G124" s="3318"/>
      <c r="H124" s="3318"/>
      <c r="I124" s="3318"/>
      <c r="J124" s="3318"/>
      <c r="K124" s="3318"/>
      <c r="L124" s="3318"/>
      <c r="M124" s="3318"/>
      <c r="N124" s="3318"/>
      <c r="O124" s="3318"/>
      <c r="P124" s="3318"/>
      <c r="Q124" s="3318"/>
      <c r="R124" s="3318"/>
      <c r="S124" s="3318"/>
      <c r="T124" s="3318"/>
      <c r="U124" s="3318"/>
      <c r="V124" s="3318"/>
      <c r="W124" s="3318"/>
      <c r="X124" s="3318"/>
      <c r="Y124" s="3318"/>
      <c r="Z124" s="3318"/>
      <c r="AA124" s="3318"/>
      <c r="AB124" s="3318"/>
      <c r="AC124" s="3318"/>
      <c r="AD124" s="3318"/>
      <c r="AE124" s="3318"/>
      <c r="AF124" s="3318"/>
      <c r="AG124" s="3318"/>
      <c r="AH124" s="3318"/>
      <c r="AI124" s="3318"/>
      <c r="AJ124" s="3318"/>
      <c r="AK124" s="3318"/>
      <c r="AL124" s="3318"/>
      <c r="AM124" s="3318"/>
      <c r="AN124" s="3318"/>
      <c r="AO124" s="3318"/>
      <c r="AP124" s="3320"/>
      <c r="AQ124" s="2714"/>
      <c r="AR124" s="3391"/>
      <c r="AS124" s="3391"/>
      <c r="AT124" s="3391"/>
      <c r="AU124" s="3391"/>
      <c r="AV124" s="3391"/>
      <c r="AW124" s="3391"/>
      <c r="AX124" s="3391"/>
      <c r="AY124" s="3391"/>
      <c r="AZ124" s="3391"/>
      <c r="BA124" s="3391"/>
      <c r="BB124" s="3391"/>
      <c r="BC124" s="3391"/>
      <c r="BD124" s="3391"/>
      <c r="BE124" s="2553"/>
      <c r="BF124" s="2553"/>
      <c r="BG124" s="2553"/>
      <c r="BH124" s="3331"/>
      <c r="BI124" s="374"/>
      <c r="BJ124" s="2553"/>
      <c r="BK124" s="2553"/>
      <c r="BL124" s="2553"/>
      <c r="BM124" s="2553"/>
      <c r="BN124" s="2553"/>
      <c r="BO124" s="2553"/>
      <c r="BP124" s="2553"/>
      <c r="BQ124" s="2553"/>
      <c r="BR124" s="2553"/>
      <c r="BS124" s="2553"/>
      <c r="BT124" s="2553"/>
      <c r="BU124" s="2553"/>
      <c r="BV124" s="2553"/>
      <c r="BW124" s="2553"/>
      <c r="BX124" s="2553"/>
      <c r="BY124" s="2553"/>
      <c r="BZ124" s="2553"/>
      <c r="CA124" s="2553"/>
      <c r="CB124" s="963"/>
      <c r="CC124" s="962"/>
      <c r="CD124" s="3322"/>
      <c r="CE124" s="3322"/>
      <c r="CF124" s="3322"/>
      <c r="CG124" s="3322"/>
      <c r="CH124" s="3322"/>
      <c r="CI124" s="3322"/>
      <c r="CJ124" s="3322"/>
      <c r="CK124" s="3322"/>
      <c r="CL124" s="3322"/>
      <c r="CM124" s="3322"/>
      <c r="CN124" s="3322"/>
      <c r="CO124" s="3322"/>
      <c r="CP124" s="3322"/>
      <c r="CQ124" s="3322"/>
      <c r="CR124" s="3322"/>
      <c r="CS124" s="3322"/>
      <c r="CT124" s="3322"/>
      <c r="CU124" s="3322"/>
      <c r="CV124" s="3322"/>
      <c r="CW124" s="3322"/>
      <c r="CX124" s="3322"/>
      <c r="CY124" s="3322"/>
      <c r="CZ124" s="3322"/>
      <c r="DA124" s="3322"/>
      <c r="DB124" s="3365"/>
    </row>
    <row r="125" spans="4:106" ht="21" customHeight="1">
      <c r="D125" s="259"/>
      <c r="E125" s="259"/>
      <c r="F125" s="259"/>
      <c r="G125" s="259"/>
      <c r="H125" s="259"/>
      <c r="I125" s="259"/>
      <c r="J125" s="259"/>
      <c r="K125" s="259"/>
      <c r="L125" s="259"/>
      <c r="M125" s="259"/>
      <c r="N125" s="259"/>
      <c r="O125" s="259"/>
      <c r="P125" s="259"/>
      <c r="Q125" s="259"/>
      <c r="R125" s="259"/>
      <c r="S125" s="259"/>
      <c r="T125" s="259"/>
      <c r="U125" s="259"/>
      <c r="V125" s="259"/>
      <c r="W125" s="259"/>
      <c r="X125" s="259"/>
      <c r="Y125" s="259"/>
      <c r="Z125" s="259"/>
      <c r="AA125" s="259"/>
      <c r="AB125" s="259"/>
      <c r="AC125" s="259"/>
      <c r="AD125" s="259"/>
      <c r="AE125" s="259"/>
      <c r="AF125" s="259"/>
      <c r="AG125" s="259"/>
      <c r="AH125" s="259"/>
      <c r="AI125" s="259"/>
      <c r="AJ125" s="259"/>
      <c r="AK125" s="259"/>
      <c r="AL125" s="259"/>
      <c r="AM125" s="259"/>
      <c r="AN125" s="259"/>
      <c r="AO125" s="259"/>
      <c r="AP125" s="259"/>
      <c r="AQ125" s="259"/>
      <c r="AR125" s="259"/>
      <c r="AS125" s="259"/>
      <c r="AT125" s="259"/>
      <c r="AU125" s="259"/>
      <c r="AV125" s="259"/>
      <c r="AW125" s="259"/>
      <c r="AX125" s="259"/>
      <c r="AY125" s="259"/>
      <c r="AZ125" s="259"/>
      <c r="BA125" s="259"/>
      <c r="BB125" s="259"/>
      <c r="BC125" s="259"/>
      <c r="BD125" s="259"/>
      <c r="BE125" s="259"/>
      <c r="BF125" s="259"/>
      <c r="BG125" s="259"/>
      <c r="BH125" s="259"/>
      <c r="BI125" s="259"/>
      <c r="BJ125" s="259"/>
      <c r="BK125" s="259"/>
      <c r="BL125" s="259"/>
      <c r="BM125" s="259"/>
      <c r="BN125" s="259"/>
      <c r="BO125" s="259"/>
      <c r="BP125" s="259"/>
      <c r="BQ125" s="259"/>
      <c r="BR125" s="259"/>
      <c r="BS125" s="259"/>
      <c r="BT125" s="259"/>
      <c r="BU125" s="259"/>
      <c r="BV125" s="259"/>
      <c r="BW125" s="259"/>
      <c r="BX125" s="259"/>
      <c r="BY125" s="259"/>
      <c r="BZ125" s="259"/>
      <c r="CA125" s="259"/>
      <c r="CB125" s="259"/>
      <c r="CC125" s="259"/>
      <c r="CD125" s="259"/>
      <c r="CE125" s="259"/>
      <c r="CF125" s="259"/>
      <c r="CG125" s="259"/>
      <c r="CH125" s="259"/>
      <c r="CI125" s="259"/>
      <c r="CJ125" s="259"/>
      <c r="CK125" s="259"/>
      <c r="CL125" s="259"/>
      <c r="CM125" s="259"/>
      <c r="CN125" s="259"/>
      <c r="CO125" s="259"/>
      <c r="CP125" s="259"/>
      <c r="CQ125" s="259"/>
      <c r="CR125" s="259"/>
      <c r="CS125" s="259"/>
      <c r="CT125" s="259"/>
      <c r="CU125" s="259"/>
      <c r="CV125" s="259"/>
      <c r="CW125" s="259"/>
      <c r="CX125" s="259"/>
      <c r="CY125" s="259"/>
      <c r="CZ125" s="259"/>
      <c r="DA125" s="259"/>
      <c r="DB125" s="259"/>
    </row>
    <row r="126" spans="4:106" s="9" customFormat="1" ht="21" customHeight="1">
      <c r="D126" s="270"/>
      <c r="E126" s="271" t="s">
        <v>1052</v>
      </c>
      <c r="F126" s="352"/>
      <c r="G126" s="383"/>
      <c r="H126" s="383"/>
      <c r="I126" s="270"/>
      <c r="J126" s="270"/>
      <c r="K126" s="270"/>
      <c r="L126" s="270"/>
      <c r="M126" s="270"/>
      <c r="N126" s="270"/>
      <c r="O126" s="270"/>
      <c r="P126" s="270"/>
      <c r="Q126" s="270"/>
      <c r="R126" s="270"/>
      <c r="S126" s="270"/>
      <c r="T126" s="270"/>
      <c r="U126" s="270"/>
      <c r="V126" s="270"/>
      <c r="W126" s="270"/>
      <c r="X126" s="270"/>
      <c r="Y126" s="270"/>
      <c r="Z126" s="270"/>
      <c r="AA126" s="270"/>
      <c r="AB126" s="270"/>
      <c r="AC126" s="270"/>
      <c r="AD126" s="270"/>
      <c r="AE126" s="270"/>
      <c r="AF126" s="270"/>
      <c r="AG126" s="270"/>
      <c r="AH126" s="270"/>
      <c r="AI126" s="270"/>
      <c r="AJ126" s="270"/>
      <c r="AK126" s="270"/>
      <c r="AL126" s="270"/>
      <c r="AM126" s="270"/>
      <c r="AN126" s="270"/>
      <c r="AO126" s="270"/>
      <c r="AP126" s="270"/>
      <c r="AQ126" s="270"/>
      <c r="AR126" s="270"/>
      <c r="AS126" s="270"/>
      <c r="AT126" s="270"/>
      <c r="AU126" s="270"/>
      <c r="AV126" s="270"/>
      <c r="AW126" s="270"/>
      <c r="AX126" s="270"/>
      <c r="AY126" s="270"/>
      <c r="AZ126" s="270"/>
      <c r="BA126" s="270"/>
      <c r="BB126" s="270"/>
      <c r="BC126" s="270"/>
      <c r="BD126" s="270"/>
      <c r="BE126" s="270"/>
      <c r="BF126" s="270"/>
      <c r="BG126" s="270"/>
      <c r="BH126" s="270"/>
      <c r="BI126" s="270"/>
      <c r="BJ126" s="270"/>
      <c r="BK126" s="270"/>
      <c r="BL126" s="270"/>
      <c r="BM126" s="270"/>
      <c r="BN126" s="270"/>
      <c r="BO126" s="270"/>
      <c r="BP126" s="270"/>
      <c r="BQ126" s="270"/>
      <c r="BR126" s="270"/>
      <c r="BS126" s="270"/>
      <c r="BT126" s="270"/>
      <c r="BU126" s="270"/>
      <c r="BV126" s="270"/>
      <c r="BW126" s="270"/>
      <c r="BX126" s="270"/>
      <c r="BY126" s="270"/>
      <c r="BZ126" s="270"/>
      <c r="CA126" s="270"/>
      <c r="CB126" s="270"/>
      <c r="CC126" s="270"/>
      <c r="CD126" s="270"/>
      <c r="CE126" s="270"/>
      <c r="CF126" s="270"/>
      <c r="CG126" s="270"/>
      <c r="CH126" s="270"/>
      <c r="CI126" s="256"/>
      <c r="CJ126" s="256"/>
      <c r="CK126" s="256"/>
      <c r="CL126" s="256"/>
      <c r="CM126" s="256"/>
      <c r="CN126" s="256"/>
      <c r="CO126" s="256"/>
      <c r="CP126" s="256"/>
      <c r="CQ126" s="256"/>
      <c r="CR126" s="256"/>
      <c r="CS126" s="256"/>
      <c r="CT126" s="256"/>
      <c r="CU126" s="256"/>
      <c r="CV126" s="256"/>
      <c r="CW126" s="256"/>
      <c r="CX126" s="256"/>
      <c r="CY126" s="256"/>
      <c r="CZ126" s="270"/>
      <c r="DA126" s="270"/>
      <c r="DB126" s="270"/>
    </row>
    <row r="127" spans="4:106" s="9" customFormat="1" ht="21" customHeight="1">
      <c r="D127" s="270"/>
      <c r="E127" s="318" t="s">
        <v>751</v>
      </c>
      <c r="F127" s="352"/>
      <c r="G127" s="383"/>
      <c r="H127" s="383"/>
      <c r="I127" s="270"/>
      <c r="J127" s="270"/>
      <c r="K127" s="270"/>
      <c r="L127" s="270"/>
      <c r="M127" s="270"/>
      <c r="N127" s="270"/>
      <c r="O127" s="270"/>
      <c r="P127" s="270"/>
      <c r="Q127" s="270"/>
      <c r="R127" s="270"/>
      <c r="S127" s="270"/>
      <c r="T127" s="270"/>
      <c r="U127" s="270"/>
      <c r="V127" s="270"/>
      <c r="W127" s="270"/>
      <c r="X127" s="270"/>
      <c r="Y127" s="270"/>
      <c r="Z127" s="270"/>
      <c r="AA127" s="270"/>
      <c r="AB127" s="270"/>
      <c r="AC127" s="270"/>
      <c r="AD127" s="270"/>
      <c r="AE127" s="270"/>
      <c r="AF127" s="270"/>
      <c r="AG127" s="270"/>
      <c r="AH127" s="270"/>
      <c r="AI127" s="270"/>
      <c r="AJ127" s="270"/>
      <c r="AK127" s="270"/>
      <c r="AL127" s="270"/>
      <c r="AM127" s="270"/>
      <c r="AN127" s="270"/>
      <c r="AO127" s="270"/>
      <c r="AP127" s="270"/>
      <c r="AQ127" s="270"/>
      <c r="AR127" s="270"/>
      <c r="AS127" s="270"/>
      <c r="AT127" s="270"/>
      <c r="AU127" s="270"/>
      <c r="AV127" s="270"/>
      <c r="AW127" s="270"/>
      <c r="AX127" s="270"/>
      <c r="AY127" s="270"/>
      <c r="AZ127" s="270"/>
      <c r="BA127" s="270"/>
      <c r="BB127" s="270"/>
      <c r="BC127" s="270"/>
      <c r="BD127" s="270"/>
      <c r="BE127" s="270"/>
      <c r="BF127" s="270"/>
      <c r="BG127" s="270"/>
      <c r="BH127" s="270"/>
      <c r="BI127" s="270"/>
      <c r="BJ127" s="270"/>
      <c r="BK127" s="270"/>
      <c r="BL127" s="270"/>
      <c r="BM127" s="270"/>
      <c r="BN127" s="270"/>
      <c r="BO127" s="270"/>
      <c r="BP127" s="270"/>
      <c r="BQ127" s="270"/>
      <c r="BR127" s="270"/>
      <c r="BS127" s="270"/>
      <c r="BT127" s="270"/>
      <c r="BU127" s="270"/>
      <c r="BV127" s="270"/>
      <c r="BW127" s="270"/>
      <c r="BX127" s="270"/>
      <c r="BY127" s="270"/>
      <c r="BZ127" s="270"/>
      <c r="CA127" s="270"/>
      <c r="CB127" s="270"/>
      <c r="CC127" s="270"/>
      <c r="CD127" s="270"/>
      <c r="CE127" s="270"/>
      <c r="CF127" s="270"/>
      <c r="CG127" s="270"/>
      <c r="CH127" s="270"/>
      <c r="CI127" s="256"/>
      <c r="CJ127" s="256"/>
      <c r="CK127" s="256"/>
      <c r="CL127" s="256"/>
      <c r="CM127" s="256"/>
      <c r="CN127" s="256"/>
      <c r="CO127" s="256"/>
      <c r="CP127" s="256"/>
      <c r="CQ127" s="256"/>
      <c r="CR127" s="256"/>
      <c r="CS127" s="256"/>
      <c r="CT127" s="256"/>
      <c r="CU127" s="256"/>
      <c r="CV127" s="256"/>
      <c r="CW127" s="256"/>
      <c r="CX127" s="256"/>
      <c r="CY127" s="256"/>
      <c r="CZ127" s="270"/>
      <c r="DA127" s="270"/>
      <c r="DB127" s="256" t="s">
        <v>1139</v>
      </c>
    </row>
    <row r="128" spans="4:106" s="118" customFormat="1" ht="15" customHeight="1">
      <c r="D128" s="250"/>
      <c r="E128" s="3291" t="s">
        <v>891</v>
      </c>
      <c r="F128" s="3292"/>
      <c r="G128" s="3292"/>
      <c r="H128" s="3292"/>
      <c r="I128" s="3292"/>
      <c r="J128" s="3292"/>
      <c r="K128" s="3292"/>
      <c r="L128" s="3292"/>
      <c r="M128" s="3292"/>
      <c r="N128" s="3292"/>
      <c r="O128" s="3292"/>
      <c r="P128" s="3292"/>
      <c r="Q128" s="3292"/>
      <c r="R128" s="3292"/>
      <c r="S128" s="3292"/>
      <c r="T128" s="3292"/>
      <c r="U128" s="3292"/>
      <c r="V128" s="3292"/>
      <c r="W128" s="3292"/>
      <c r="X128" s="3292"/>
      <c r="Y128" s="3292"/>
      <c r="Z128" s="3292"/>
      <c r="AA128" s="3292"/>
      <c r="AB128" s="3292"/>
      <c r="AC128" s="3292"/>
      <c r="AD128" s="3292"/>
      <c r="AE128" s="3292"/>
      <c r="AF128" s="3292"/>
      <c r="AG128" s="3292"/>
      <c r="AH128" s="3292"/>
      <c r="AI128" s="3292"/>
      <c r="AJ128" s="3292"/>
      <c r="AK128" s="3292"/>
      <c r="AL128" s="3292"/>
      <c r="AM128" s="3292"/>
      <c r="AN128" s="3292"/>
      <c r="AO128" s="3292"/>
      <c r="AP128" s="2658"/>
      <c r="AQ128" s="3295" t="s">
        <v>1091</v>
      </c>
      <c r="AR128" s="3286"/>
      <c r="AS128" s="3286"/>
      <c r="AT128" s="3286"/>
      <c r="AU128" s="3286"/>
      <c r="AV128" s="3286"/>
      <c r="AW128" s="3286"/>
      <c r="AX128" s="3286"/>
      <c r="AY128" s="3286"/>
      <c r="AZ128" s="3287"/>
      <c r="BA128" s="3299" t="s">
        <v>804</v>
      </c>
      <c r="BB128" s="3300"/>
      <c r="BC128" s="3300"/>
      <c r="BD128" s="3300"/>
      <c r="BE128" s="3300"/>
      <c r="BF128" s="3300"/>
      <c r="BG128" s="3300"/>
      <c r="BH128" s="3351"/>
      <c r="BI128" s="3266" t="s">
        <v>910</v>
      </c>
      <c r="BJ128" s="3276"/>
      <c r="BK128" s="3276"/>
      <c r="BL128" s="3276"/>
      <c r="BM128" s="3276"/>
      <c r="BN128" s="3276"/>
      <c r="BO128" s="3276"/>
      <c r="BP128" s="3276"/>
      <c r="BQ128" s="3276"/>
      <c r="BR128" s="3276"/>
      <c r="BS128" s="3276"/>
      <c r="BT128" s="3276"/>
      <c r="BU128" s="3276"/>
      <c r="BV128" s="3276"/>
      <c r="BW128" s="3276"/>
      <c r="BX128" s="3276"/>
      <c r="BY128" s="3276"/>
      <c r="BZ128" s="3276"/>
      <c r="CA128" s="3276"/>
      <c r="CB128" s="3347"/>
      <c r="CC128" s="3266" t="s">
        <v>873</v>
      </c>
      <c r="CD128" s="3267"/>
      <c r="CE128" s="3267"/>
      <c r="CF128" s="3267"/>
      <c r="CG128" s="3267"/>
      <c r="CH128" s="3267"/>
      <c r="CI128" s="3267"/>
      <c r="CJ128" s="3267"/>
      <c r="CK128" s="3267"/>
      <c r="CL128" s="3267"/>
      <c r="CM128" s="3267"/>
      <c r="CN128" s="3267"/>
      <c r="CO128" s="3267"/>
      <c r="CP128" s="3267"/>
      <c r="CQ128" s="3267"/>
      <c r="CR128" s="3267"/>
      <c r="CS128" s="3267"/>
      <c r="CT128" s="3267"/>
      <c r="CU128" s="3267"/>
      <c r="CV128" s="3267"/>
      <c r="CW128" s="3267"/>
      <c r="CX128" s="3267"/>
      <c r="CY128" s="3267"/>
      <c r="CZ128" s="3267"/>
      <c r="DA128" s="3267"/>
      <c r="DB128" s="3268"/>
    </row>
    <row r="129" spans="2:106" s="118" customFormat="1" ht="15" customHeight="1">
      <c r="D129" s="250"/>
      <c r="E129" s="3293"/>
      <c r="F129" s="3294"/>
      <c r="G129" s="3294"/>
      <c r="H129" s="3294"/>
      <c r="I129" s="3294"/>
      <c r="J129" s="3294"/>
      <c r="K129" s="3294"/>
      <c r="L129" s="3294"/>
      <c r="M129" s="3294"/>
      <c r="N129" s="3294"/>
      <c r="O129" s="3294"/>
      <c r="P129" s="3294"/>
      <c r="Q129" s="3294"/>
      <c r="R129" s="3294"/>
      <c r="S129" s="3294"/>
      <c r="T129" s="3294"/>
      <c r="U129" s="3294"/>
      <c r="V129" s="3294"/>
      <c r="W129" s="3294"/>
      <c r="X129" s="3294"/>
      <c r="Y129" s="3294"/>
      <c r="Z129" s="3294"/>
      <c r="AA129" s="3294"/>
      <c r="AB129" s="3294"/>
      <c r="AC129" s="3294"/>
      <c r="AD129" s="3294"/>
      <c r="AE129" s="3294"/>
      <c r="AF129" s="3294"/>
      <c r="AG129" s="3294"/>
      <c r="AH129" s="3294"/>
      <c r="AI129" s="3294"/>
      <c r="AJ129" s="3294"/>
      <c r="AK129" s="3294"/>
      <c r="AL129" s="3294"/>
      <c r="AM129" s="3294"/>
      <c r="AN129" s="3294"/>
      <c r="AO129" s="3294"/>
      <c r="AP129" s="2661"/>
      <c r="AQ129" s="3296"/>
      <c r="AR129" s="3297"/>
      <c r="AS129" s="3297"/>
      <c r="AT129" s="3297"/>
      <c r="AU129" s="3297"/>
      <c r="AV129" s="3297"/>
      <c r="AW129" s="3297"/>
      <c r="AX129" s="3297"/>
      <c r="AY129" s="3297"/>
      <c r="AZ129" s="3298"/>
      <c r="BA129" s="3302"/>
      <c r="BB129" s="3303"/>
      <c r="BC129" s="3303"/>
      <c r="BD129" s="3303"/>
      <c r="BE129" s="3303"/>
      <c r="BF129" s="3303"/>
      <c r="BG129" s="3303"/>
      <c r="BH129" s="3352"/>
      <c r="BI129" s="3353"/>
      <c r="BJ129" s="3354"/>
      <c r="BK129" s="3354"/>
      <c r="BL129" s="3354"/>
      <c r="BM129" s="3354"/>
      <c r="BN129" s="3354"/>
      <c r="BO129" s="3354"/>
      <c r="BP129" s="3354"/>
      <c r="BQ129" s="3354"/>
      <c r="BR129" s="3354"/>
      <c r="BS129" s="3354"/>
      <c r="BT129" s="3354"/>
      <c r="BU129" s="3354"/>
      <c r="BV129" s="3354"/>
      <c r="BW129" s="3354"/>
      <c r="BX129" s="3354"/>
      <c r="BY129" s="3354"/>
      <c r="BZ129" s="3354"/>
      <c r="CA129" s="3354"/>
      <c r="CB129" s="3355"/>
      <c r="CC129" s="3283"/>
      <c r="CD129" s="3275"/>
      <c r="CE129" s="3275"/>
      <c r="CF129" s="3275"/>
      <c r="CG129" s="3275"/>
      <c r="CH129" s="3275"/>
      <c r="CI129" s="3275"/>
      <c r="CJ129" s="3275"/>
      <c r="CK129" s="3275"/>
      <c r="CL129" s="3275"/>
      <c r="CM129" s="3275"/>
      <c r="CN129" s="3275"/>
      <c r="CO129" s="3275"/>
      <c r="CP129" s="3275"/>
      <c r="CQ129" s="3275"/>
      <c r="CR129" s="3275"/>
      <c r="CS129" s="3275"/>
      <c r="CT129" s="3275"/>
      <c r="CU129" s="3275"/>
      <c r="CV129" s="3275"/>
      <c r="CW129" s="3275"/>
      <c r="CX129" s="3275"/>
      <c r="CY129" s="3275"/>
      <c r="CZ129" s="3275"/>
      <c r="DA129" s="3275"/>
      <c r="DB129" s="3279"/>
    </row>
    <row r="130" spans="2:106" s="118" customFormat="1" ht="15" customHeight="1">
      <c r="D130" s="250"/>
      <c r="E130" s="827"/>
      <c r="F130" s="3265"/>
      <c r="G130" s="3265"/>
      <c r="H130" s="3265"/>
      <c r="I130" s="3265"/>
      <c r="J130" s="3265"/>
      <c r="K130" s="3265"/>
      <c r="L130" s="3265"/>
      <c r="M130" s="3265"/>
      <c r="N130" s="3265"/>
      <c r="O130" s="3265"/>
      <c r="P130" s="3265"/>
      <c r="Q130" s="3265"/>
      <c r="R130" s="3265"/>
      <c r="S130" s="3265"/>
      <c r="T130" s="3265"/>
      <c r="U130" s="3265"/>
      <c r="V130" s="3265"/>
      <c r="W130" s="3265"/>
      <c r="X130" s="3265"/>
      <c r="Y130" s="3265"/>
      <c r="Z130" s="3265"/>
      <c r="AA130" s="3265"/>
      <c r="AB130" s="3265"/>
      <c r="AC130" s="3265"/>
      <c r="AD130" s="3265"/>
      <c r="AE130" s="3265"/>
      <c r="AF130" s="3265"/>
      <c r="AG130" s="3265"/>
      <c r="AH130" s="3265"/>
      <c r="AI130" s="3265"/>
      <c r="AJ130" s="3265"/>
      <c r="AK130" s="3265"/>
      <c r="AL130" s="3265"/>
      <c r="AM130" s="3265"/>
      <c r="AN130" s="3265"/>
      <c r="AO130" s="3265"/>
      <c r="AP130" s="947"/>
      <c r="AQ130" s="927"/>
      <c r="AR130" s="903"/>
      <c r="AS130" s="903"/>
      <c r="AT130" s="903"/>
      <c r="AU130" s="903"/>
      <c r="AV130" s="903"/>
      <c r="AW130" s="903"/>
      <c r="AX130" s="903"/>
      <c r="AY130" s="903"/>
      <c r="AZ130" s="966"/>
      <c r="BA130" s="903"/>
      <c r="BB130" s="903"/>
      <c r="BC130" s="903"/>
      <c r="BD130" s="903"/>
      <c r="BE130" s="903"/>
      <c r="BF130" s="903"/>
      <c r="BG130" s="903"/>
      <c r="BH130" s="966"/>
      <c r="BI130" s="927"/>
      <c r="BJ130" s="3265"/>
      <c r="BK130" s="3265"/>
      <c r="BL130" s="3265"/>
      <c r="BM130" s="3265"/>
      <c r="BN130" s="3265"/>
      <c r="BO130" s="3265"/>
      <c r="BP130" s="3265"/>
      <c r="BQ130" s="3265"/>
      <c r="BR130" s="3265"/>
      <c r="BS130" s="3265"/>
      <c r="BT130" s="3265"/>
      <c r="BU130" s="3265"/>
      <c r="BV130" s="3265"/>
      <c r="BW130" s="3265"/>
      <c r="BX130" s="3265"/>
      <c r="BY130" s="3265"/>
      <c r="BZ130" s="3265"/>
      <c r="CA130" s="3265"/>
      <c r="CB130" s="966"/>
      <c r="CC130" s="903"/>
      <c r="CD130" s="3264"/>
      <c r="CE130" s="3264"/>
      <c r="CF130" s="3264"/>
      <c r="CG130" s="3264"/>
      <c r="CH130" s="3264"/>
      <c r="CI130" s="3264"/>
      <c r="CJ130" s="3264"/>
      <c r="CK130" s="3264"/>
      <c r="CL130" s="3264"/>
      <c r="CM130" s="3264"/>
      <c r="CN130" s="3264"/>
      <c r="CO130" s="3264"/>
      <c r="CP130" s="3264"/>
      <c r="CQ130" s="3264"/>
      <c r="CR130" s="3264"/>
      <c r="CS130" s="3264"/>
      <c r="CT130" s="3264"/>
      <c r="CU130" s="3264"/>
      <c r="CV130" s="3264"/>
      <c r="CW130" s="3264"/>
      <c r="CX130" s="3264"/>
      <c r="CY130" s="3264"/>
      <c r="CZ130" s="3264"/>
      <c r="DA130" s="3264"/>
      <c r="DB130" s="3349"/>
    </row>
    <row r="131" spans="2:106" s="118" customFormat="1" ht="15" customHeight="1">
      <c r="D131" s="250"/>
      <c r="E131" s="3430" t="s">
        <v>861</v>
      </c>
      <c r="F131" s="3318"/>
      <c r="G131" s="3318"/>
      <c r="H131" s="3318"/>
      <c r="I131" s="3318"/>
      <c r="J131" s="3318"/>
      <c r="K131" s="3318"/>
      <c r="L131" s="3318"/>
      <c r="M131" s="3318"/>
      <c r="N131" s="3318"/>
      <c r="O131" s="3318"/>
      <c r="P131" s="3318"/>
      <c r="Q131" s="3318"/>
      <c r="R131" s="3318"/>
      <c r="S131" s="3318"/>
      <c r="T131" s="3318"/>
      <c r="U131" s="3318"/>
      <c r="V131" s="3318"/>
      <c r="W131" s="3318"/>
      <c r="X131" s="3318"/>
      <c r="Y131" s="3318"/>
      <c r="Z131" s="3318"/>
      <c r="AA131" s="3318"/>
      <c r="AB131" s="3318"/>
      <c r="AC131" s="3318"/>
      <c r="AD131" s="3318"/>
      <c r="AE131" s="3318"/>
      <c r="AF131" s="3318"/>
      <c r="AG131" s="3318"/>
      <c r="AH131" s="3318"/>
      <c r="AI131" s="3318"/>
      <c r="AJ131" s="3318"/>
      <c r="AK131" s="3318"/>
      <c r="AL131" s="3318"/>
      <c r="AM131" s="3318"/>
      <c r="AN131" s="3318"/>
      <c r="AO131" s="3318"/>
      <c r="AP131" s="3320"/>
      <c r="AQ131" s="926"/>
      <c r="AR131" s="910"/>
      <c r="AS131" s="910"/>
      <c r="AT131" s="910"/>
      <c r="AU131" s="910"/>
      <c r="AV131" s="910"/>
      <c r="AW131" s="910"/>
      <c r="AX131" s="910"/>
      <c r="AY131" s="910"/>
      <c r="AZ131" s="961"/>
      <c r="BA131" s="910"/>
      <c r="BB131" s="910"/>
      <c r="BC131" s="910"/>
      <c r="BD131" s="910"/>
      <c r="BE131" s="910"/>
      <c r="BF131" s="910"/>
      <c r="BG131" s="910"/>
      <c r="BH131" s="961"/>
      <c r="BI131" s="374"/>
      <c r="BJ131" s="2553"/>
      <c r="BK131" s="2553"/>
      <c r="BL131" s="2553"/>
      <c r="BM131" s="2553"/>
      <c r="BN131" s="2553"/>
      <c r="BO131" s="2553"/>
      <c r="BP131" s="2553"/>
      <c r="BQ131" s="2553"/>
      <c r="BR131" s="2553"/>
      <c r="BS131" s="2553"/>
      <c r="BT131" s="2553"/>
      <c r="BU131" s="2553"/>
      <c r="BV131" s="2553"/>
      <c r="BW131" s="2553"/>
      <c r="BX131" s="2553"/>
      <c r="BY131" s="2553"/>
      <c r="BZ131" s="2553"/>
      <c r="CA131" s="2553"/>
      <c r="CB131" s="963"/>
      <c r="CC131" s="962"/>
      <c r="CD131" s="3322"/>
      <c r="CE131" s="3322"/>
      <c r="CF131" s="3322"/>
      <c r="CG131" s="3322"/>
      <c r="CH131" s="3322"/>
      <c r="CI131" s="3322"/>
      <c r="CJ131" s="3322"/>
      <c r="CK131" s="3322"/>
      <c r="CL131" s="3322"/>
      <c r="CM131" s="3322"/>
      <c r="CN131" s="3322"/>
      <c r="CO131" s="3322"/>
      <c r="CP131" s="3322"/>
      <c r="CQ131" s="3322"/>
      <c r="CR131" s="3322"/>
      <c r="CS131" s="3322"/>
      <c r="CT131" s="3322"/>
      <c r="CU131" s="3322"/>
      <c r="CV131" s="3322"/>
      <c r="CW131" s="3322"/>
      <c r="CX131" s="3322"/>
      <c r="CY131" s="3322"/>
      <c r="CZ131" s="3322"/>
      <c r="DA131" s="3322"/>
      <c r="DB131" s="3365"/>
    </row>
    <row r="132" spans="2:106" ht="21" customHeight="1">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259"/>
      <c r="AE132" s="259"/>
      <c r="AF132" s="259"/>
      <c r="AG132" s="259"/>
      <c r="AH132" s="259"/>
      <c r="AI132" s="259"/>
      <c r="AJ132" s="259"/>
      <c r="AK132" s="259"/>
      <c r="AL132" s="259"/>
      <c r="AM132" s="259"/>
      <c r="AN132" s="259"/>
      <c r="AO132" s="259"/>
      <c r="AP132" s="259"/>
      <c r="AQ132" s="259"/>
      <c r="AR132" s="259"/>
      <c r="AS132" s="259"/>
      <c r="AT132" s="259"/>
      <c r="AU132" s="259"/>
      <c r="AV132" s="259"/>
      <c r="AW132" s="259"/>
      <c r="AX132" s="259"/>
      <c r="AY132" s="259"/>
      <c r="AZ132" s="259"/>
      <c r="BA132" s="259"/>
      <c r="BB132" s="259"/>
      <c r="BC132" s="259"/>
      <c r="BD132" s="259"/>
      <c r="BE132" s="259"/>
      <c r="BF132" s="259"/>
      <c r="BG132" s="259"/>
      <c r="BH132" s="259"/>
      <c r="BI132" s="259"/>
      <c r="BJ132" s="259"/>
      <c r="BK132" s="259"/>
      <c r="BL132" s="259"/>
      <c r="BM132" s="259"/>
      <c r="BN132" s="259"/>
      <c r="BO132" s="259"/>
      <c r="BP132" s="259"/>
      <c r="BQ132" s="259"/>
      <c r="BR132" s="259"/>
      <c r="BS132" s="259"/>
      <c r="BT132" s="259"/>
      <c r="BU132" s="259"/>
      <c r="BV132" s="259"/>
      <c r="BW132" s="259"/>
      <c r="BX132" s="259"/>
      <c r="BY132" s="259"/>
      <c r="BZ132" s="259"/>
      <c r="CA132" s="259"/>
      <c r="CB132" s="259"/>
      <c r="CC132" s="259"/>
      <c r="CD132" s="259"/>
      <c r="CE132" s="259"/>
      <c r="CF132" s="259"/>
      <c r="CG132" s="259"/>
      <c r="CH132" s="259"/>
      <c r="CI132" s="259"/>
      <c r="CJ132" s="259"/>
      <c r="CK132" s="259"/>
      <c r="CL132" s="259"/>
      <c r="CM132" s="259"/>
      <c r="CN132" s="259"/>
      <c r="CO132" s="259"/>
      <c r="CP132" s="259"/>
      <c r="CQ132" s="259"/>
      <c r="CR132" s="259"/>
      <c r="CS132" s="259"/>
      <c r="CT132" s="259"/>
      <c r="CU132" s="259"/>
      <c r="CV132" s="259"/>
      <c r="CW132" s="259"/>
      <c r="CX132" s="259"/>
      <c r="CY132" s="259"/>
      <c r="CZ132" s="259"/>
      <c r="DA132" s="259"/>
      <c r="DB132" s="259"/>
    </row>
    <row r="133" spans="2:106" s="9" customFormat="1" ht="21" customHeight="1">
      <c r="D133" s="270"/>
      <c r="E133" s="271" t="s">
        <v>695</v>
      </c>
      <c r="F133" s="352"/>
      <c r="G133" s="383"/>
      <c r="H133" s="383"/>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70"/>
      <c r="AE133" s="270"/>
      <c r="AF133" s="270"/>
      <c r="AG133" s="270"/>
      <c r="AH133" s="270"/>
      <c r="AI133" s="270"/>
      <c r="AJ133" s="270"/>
      <c r="AK133" s="270"/>
      <c r="AL133" s="270"/>
      <c r="AM133" s="270"/>
      <c r="AN133" s="270"/>
      <c r="AO133" s="270"/>
      <c r="AP133" s="270"/>
      <c r="AQ133" s="270"/>
      <c r="AR133" s="270"/>
      <c r="AS133" s="270"/>
      <c r="AT133" s="270"/>
      <c r="AU133" s="270"/>
      <c r="AV133" s="270"/>
      <c r="AW133" s="270"/>
      <c r="AX133" s="270"/>
      <c r="AY133" s="270"/>
      <c r="AZ133" s="270"/>
      <c r="BA133" s="270"/>
      <c r="BB133" s="270"/>
      <c r="BC133" s="270"/>
      <c r="BD133" s="270"/>
      <c r="BE133" s="270"/>
      <c r="BF133" s="270"/>
      <c r="BG133" s="270"/>
      <c r="BH133" s="270"/>
      <c r="BI133" s="270"/>
      <c r="BJ133" s="270"/>
      <c r="BK133" s="270"/>
      <c r="BL133" s="270"/>
      <c r="BM133" s="270"/>
      <c r="BN133" s="270"/>
      <c r="BO133" s="270"/>
      <c r="BP133" s="270"/>
      <c r="BQ133" s="270"/>
      <c r="BR133" s="270"/>
      <c r="BS133" s="270"/>
      <c r="BT133" s="270"/>
      <c r="BU133" s="270"/>
      <c r="BV133" s="270"/>
      <c r="BW133" s="270"/>
      <c r="BX133" s="270"/>
      <c r="BY133" s="270"/>
      <c r="BZ133" s="270"/>
      <c r="CA133" s="270"/>
      <c r="CB133" s="270"/>
      <c r="CC133" s="270"/>
      <c r="CD133" s="270"/>
      <c r="CE133" s="270"/>
      <c r="CF133" s="270"/>
      <c r="CG133" s="270"/>
      <c r="CH133" s="270"/>
      <c r="CI133" s="256"/>
      <c r="CJ133" s="256"/>
      <c r="CK133" s="256"/>
      <c r="CL133" s="256"/>
      <c r="CM133" s="256"/>
      <c r="CN133" s="256"/>
      <c r="CO133" s="256"/>
      <c r="CP133" s="256"/>
      <c r="CQ133" s="256"/>
      <c r="CR133" s="256"/>
      <c r="CS133" s="256"/>
      <c r="CT133" s="256"/>
      <c r="CU133" s="256"/>
      <c r="CV133" s="256"/>
      <c r="CW133" s="256"/>
      <c r="CX133" s="256"/>
      <c r="CY133" s="256"/>
      <c r="CZ133" s="270"/>
      <c r="DA133" s="270"/>
      <c r="DB133" s="270"/>
    </row>
    <row r="134" spans="2:106" s="9" customFormat="1" ht="21" customHeight="1">
      <c r="D134" s="270"/>
      <c r="E134" s="318" t="s">
        <v>751</v>
      </c>
      <c r="F134" s="352"/>
      <c r="G134" s="383"/>
      <c r="H134" s="383"/>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70"/>
      <c r="AE134" s="270"/>
      <c r="AF134" s="270"/>
      <c r="AG134" s="270"/>
      <c r="AH134" s="270"/>
      <c r="AI134" s="270"/>
      <c r="AJ134" s="270"/>
      <c r="AK134" s="270"/>
      <c r="AL134" s="270"/>
      <c r="AM134" s="270"/>
      <c r="AN134" s="270"/>
      <c r="AO134" s="270"/>
      <c r="AP134" s="270"/>
      <c r="AQ134" s="270"/>
      <c r="AR134" s="270"/>
      <c r="AS134" s="270"/>
      <c r="AT134" s="270"/>
      <c r="AU134" s="270"/>
      <c r="AV134" s="270"/>
      <c r="AW134" s="270"/>
      <c r="AX134" s="270"/>
      <c r="AY134" s="270"/>
      <c r="AZ134" s="270"/>
      <c r="BA134" s="270"/>
      <c r="BB134" s="270"/>
      <c r="BC134" s="270"/>
      <c r="BD134" s="270"/>
      <c r="BE134" s="270"/>
      <c r="BF134" s="270"/>
      <c r="BG134" s="270"/>
      <c r="BH134" s="270"/>
      <c r="BI134" s="270"/>
      <c r="BJ134" s="270"/>
      <c r="BK134" s="270"/>
      <c r="BL134" s="270"/>
      <c r="BM134" s="270"/>
      <c r="BN134" s="270"/>
      <c r="BO134" s="270"/>
      <c r="BP134" s="270"/>
      <c r="BQ134" s="270"/>
      <c r="BR134" s="270"/>
      <c r="BS134" s="270"/>
      <c r="BT134" s="270"/>
      <c r="BU134" s="270"/>
      <c r="BV134" s="270"/>
      <c r="BW134" s="270"/>
      <c r="BX134" s="270"/>
      <c r="BY134" s="270"/>
      <c r="BZ134" s="270"/>
      <c r="CA134" s="270"/>
      <c r="CB134" s="270"/>
      <c r="CC134" s="270"/>
      <c r="CD134" s="270"/>
      <c r="CE134" s="270"/>
      <c r="CF134" s="270"/>
      <c r="CG134" s="270"/>
      <c r="CH134" s="270"/>
      <c r="CI134" s="256"/>
      <c r="CJ134" s="256"/>
      <c r="CK134" s="256"/>
      <c r="CL134" s="256"/>
      <c r="CM134" s="256"/>
      <c r="CN134" s="256"/>
      <c r="CO134" s="256"/>
      <c r="CP134" s="256"/>
      <c r="CQ134" s="256"/>
      <c r="CR134" s="256"/>
      <c r="CS134" s="256"/>
      <c r="CT134" s="256"/>
      <c r="CU134" s="256"/>
      <c r="CV134" s="256"/>
      <c r="CW134" s="256"/>
      <c r="CX134" s="256"/>
      <c r="CY134" s="256"/>
      <c r="CZ134" s="270"/>
      <c r="DA134" s="270"/>
      <c r="DB134" s="256" t="s">
        <v>1138</v>
      </c>
    </row>
    <row r="135" spans="2:106" s="118" customFormat="1" ht="15" customHeight="1">
      <c r="D135" s="250"/>
      <c r="E135" s="3291" t="s">
        <v>891</v>
      </c>
      <c r="F135" s="3292"/>
      <c r="G135" s="3292"/>
      <c r="H135" s="3292"/>
      <c r="I135" s="3292"/>
      <c r="J135" s="3292"/>
      <c r="K135" s="3292"/>
      <c r="L135" s="3292"/>
      <c r="M135" s="3292"/>
      <c r="N135" s="3292"/>
      <c r="O135" s="3292"/>
      <c r="P135" s="3292"/>
      <c r="Q135" s="3292"/>
      <c r="R135" s="3292"/>
      <c r="S135" s="3292"/>
      <c r="T135" s="3292"/>
      <c r="U135" s="3292"/>
      <c r="V135" s="3292"/>
      <c r="W135" s="3292"/>
      <c r="X135" s="3292"/>
      <c r="Y135" s="3292"/>
      <c r="Z135" s="3292"/>
      <c r="AA135" s="3292"/>
      <c r="AB135" s="3292"/>
      <c r="AC135" s="3292"/>
      <c r="AD135" s="3292"/>
      <c r="AE135" s="3292"/>
      <c r="AF135" s="3292"/>
      <c r="AG135" s="3292"/>
      <c r="AH135" s="3292"/>
      <c r="AI135" s="3292"/>
      <c r="AJ135" s="3292"/>
      <c r="AK135" s="3292"/>
      <c r="AL135" s="3292"/>
      <c r="AM135" s="3292"/>
      <c r="AN135" s="3292"/>
      <c r="AO135" s="3292"/>
      <c r="AP135" s="2658"/>
      <c r="AQ135" s="3295" t="s">
        <v>1091</v>
      </c>
      <c r="AR135" s="3286"/>
      <c r="AS135" s="3286"/>
      <c r="AT135" s="3286"/>
      <c r="AU135" s="3286"/>
      <c r="AV135" s="3286"/>
      <c r="AW135" s="3286"/>
      <c r="AX135" s="3286"/>
      <c r="AY135" s="3286"/>
      <c r="AZ135" s="3287"/>
      <c r="BA135" s="3299" t="s">
        <v>804</v>
      </c>
      <c r="BB135" s="3300"/>
      <c r="BC135" s="3300"/>
      <c r="BD135" s="3300"/>
      <c r="BE135" s="3300"/>
      <c r="BF135" s="3300"/>
      <c r="BG135" s="3300"/>
      <c r="BH135" s="3351"/>
      <c r="BI135" s="3266" t="s">
        <v>910</v>
      </c>
      <c r="BJ135" s="3276"/>
      <c r="BK135" s="3276"/>
      <c r="BL135" s="3276"/>
      <c r="BM135" s="3276"/>
      <c r="BN135" s="3276"/>
      <c r="BO135" s="3276"/>
      <c r="BP135" s="3276"/>
      <c r="BQ135" s="3276"/>
      <c r="BR135" s="3276"/>
      <c r="BS135" s="3276"/>
      <c r="BT135" s="3276"/>
      <c r="BU135" s="3276"/>
      <c r="BV135" s="3276"/>
      <c r="BW135" s="3276"/>
      <c r="BX135" s="3276"/>
      <c r="BY135" s="3276"/>
      <c r="BZ135" s="3276"/>
      <c r="CA135" s="3276"/>
      <c r="CB135" s="3347"/>
      <c r="CC135" s="3266" t="s">
        <v>873</v>
      </c>
      <c r="CD135" s="3267"/>
      <c r="CE135" s="3267"/>
      <c r="CF135" s="3267"/>
      <c r="CG135" s="3267"/>
      <c r="CH135" s="3267"/>
      <c r="CI135" s="3267"/>
      <c r="CJ135" s="3267"/>
      <c r="CK135" s="3267"/>
      <c r="CL135" s="3267"/>
      <c r="CM135" s="3267"/>
      <c r="CN135" s="3267"/>
      <c r="CO135" s="3267"/>
      <c r="CP135" s="3267"/>
      <c r="CQ135" s="3267"/>
      <c r="CR135" s="3267"/>
      <c r="CS135" s="3267"/>
      <c r="CT135" s="3267"/>
      <c r="CU135" s="3267"/>
      <c r="CV135" s="3267"/>
      <c r="CW135" s="3267"/>
      <c r="CX135" s="3267"/>
      <c r="CY135" s="3267"/>
      <c r="CZ135" s="3267"/>
      <c r="DA135" s="3267"/>
      <c r="DB135" s="3268"/>
    </row>
    <row r="136" spans="2:106" s="118" customFormat="1" ht="15" customHeight="1">
      <c r="D136" s="250"/>
      <c r="E136" s="3293"/>
      <c r="F136" s="3294"/>
      <c r="G136" s="3294"/>
      <c r="H136" s="3294"/>
      <c r="I136" s="3294"/>
      <c r="J136" s="3294"/>
      <c r="K136" s="3294"/>
      <c r="L136" s="3294"/>
      <c r="M136" s="3294"/>
      <c r="N136" s="3294"/>
      <c r="O136" s="3294"/>
      <c r="P136" s="3294"/>
      <c r="Q136" s="3294"/>
      <c r="R136" s="3294"/>
      <c r="S136" s="3294"/>
      <c r="T136" s="3294"/>
      <c r="U136" s="3294"/>
      <c r="V136" s="3294"/>
      <c r="W136" s="3294"/>
      <c r="X136" s="3294"/>
      <c r="Y136" s="3294"/>
      <c r="Z136" s="3294"/>
      <c r="AA136" s="3294"/>
      <c r="AB136" s="3294"/>
      <c r="AC136" s="3294"/>
      <c r="AD136" s="3294"/>
      <c r="AE136" s="3294"/>
      <c r="AF136" s="3294"/>
      <c r="AG136" s="3294"/>
      <c r="AH136" s="3294"/>
      <c r="AI136" s="3294"/>
      <c r="AJ136" s="3294"/>
      <c r="AK136" s="3294"/>
      <c r="AL136" s="3294"/>
      <c r="AM136" s="3294"/>
      <c r="AN136" s="3294"/>
      <c r="AO136" s="3294"/>
      <c r="AP136" s="2661"/>
      <c r="AQ136" s="3296"/>
      <c r="AR136" s="3297"/>
      <c r="AS136" s="3297"/>
      <c r="AT136" s="3297"/>
      <c r="AU136" s="3297"/>
      <c r="AV136" s="3297"/>
      <c r="AW136" s="3297"/>
      <c r="AX136" s="3297"/>
      <c r="AY136" s="3297"/>
      <c r="AZ136" s="3298"/>
      <c r="BA136" s="3302"/>
      <c r="BB136" s="3303"/>
      <c r="BC136" s="3303"/>
      <c r="BD136" s="3303"/>
      <c r="BE136" s="3303"/>
      <c r="BF136" s="3303"/>
      <c r="BG136" s="3303"/>
      <c r="BH136" s="3352"/>
      <c r="BI136" s="3353"/>
      <c r="BJ136" s="3354"/>
      <c r="BK136" s="3354"/>
      <c r="BL136" s="3354"/>
      <c r="BM136" s="3354"/>
      <c r="BN136" s="3354"/>
      <c r="BO136" s="3354"/>
      <c r="BP136" s="3354"/>
      <c r="BQ136" s="3354"/>
      <c r="BR136" s="3354"/>
      <c r="BS136" s="3354"/>
      <c r="BT136" s="3354"/>
      <c r="BU136" s="3354"/>
      <c r="BV136" s="3354"/>
      <c r="BW136" s="3354"/>
      <c r="BX136" s="3354"/>
      <c r="BY136" s="3354"/>
      <c r="BZ136" s="3354"/>
      <c r="CA136" s="3354"/>
      <c r="CB136" s="3355"/>
      <c r="CC136" s="3283"/>
      <c r="CD136" s="3275"/>
      <c r="CE136" s="3275"/>
      <c r="CF136" s="3275"/>
      <c r="CG136" s="3275"/>
      <c r="CH136" s="3275"/>
      <c r="CI136" s="3275"/>
      <c r="CJ136" s="3275"/>
      <c r="CK136" s="3275"/>
      <c r="CL136" s="3275"/>
      <c r="CM136" s="3275"/>
      <c r="CN136" s="3275"/>
      <c r="CO136" s="3275"/>
      <c r="CP136" s="3275"/>
      <c r="CQ136" s="3275"/>
      <c r="CR136" s="3275"/>
      <c r="CS136" s="3275"/>
      <c r="CT136" s="3275"/>
      <c r="CU136" s="3275"/>
      <c r="CV136" s="3275"/>
      <c r="CW136" s="3275"/>
      <c r="CX136" s="3275"/>
      <c r="CY136" s="3275"/>
      <c r="CZ136" s="3275"/>
      <c r="DA136" s="3275"/>
      <c r="DB136" s="3279"/>
    </row>
    <row r="137" spans="2:106" s="118" customFormat="1" ht="15" customHeight="1">
      <c r="D137" s="250"/>
      <c r="E137" s="827"/>
      <c r="F137" s="3265"/>
      <c r="G137" s="3265"/>
      <c r="H137" s="3265"/>
      <c r="I137" s="3265"/>
      <c r="J137" s="3265"/>
      <c r="K137" s="3265"/>
      <c r="L137" s="3265"/>
      <c r="M137" s="3265"/>
      <c r="N137" s="3265"/>
      <c r="O137" s="3265"/>
      <c r="P137" s="3265"/>
      <c r="Q137" s="3265"/>
      <c r="R137" s="3265"/>
      <c r="S137" s="3265"/>
      <c r="T137" s="3265"/>
      <c r="U137" s="3265"/>
      <c r="V137" s="3265"/>
      <c r="W137" s="3265"/>
      <c r="X137" s="3265"/>
      <c r="Y137" s="3265"/>
      <c r="Z137" s="3265"/>
      <c r="AA137" s="3265"/>
      <c r="AB137" s="3265"/>
      <c r="AC137" s="3265"/>
      <c r="AD137" s="3265"/>
      <c r="AE137" s="3265"/>
      <c r="AF137" s="3265"/>
      <c r="AG137" s="3265"/>
      <c r="AH137" s="3265"/>
      <c r="AI137" s="3265"/>
      <c r="AJ137" s="3265"/>
      <c r="AK137" s="3265"/>
      <c r="AL137" s="3265"/>
      <c r="AM137" s="3265"/>
      <c r="AN137" s="3265"/>
      <c r="AO137" s="3265"/>
      <c r="AP137" s="947"/>
      <c r="AQ137" s="927"/>
      <c r="AR137" s="903"/>
      <c r="AS137" s="903"/>
      <c r="AT137" s="903"/>
      <c r="AU137" s="903"/>
      <c r="AV137" s="903"/>
      <c r="AW137" s="903"/>
      <c r="AX137" s="903"/>
      <c r="AY137" s="903"/>
      <c r="AZ137" s="966"/>
      <c r="BA137" s="903"/>
      <c r="BB137" s="903"/>
      <c r="BC137" s="903"/>
      <c r="BD137" s="903"/>
      <c r="BE137" s="903"/>
      <c r="BF137" s="903"/>
      <c r="BG137" s="903"/>
      <c r="BH137" s="966"/>
      <c r="BI137" s="927"/>
      <c r="BJ137" s="3265"/>
      <c r="BK137" s="3265"/>
      <c r="BL137" s="3265"/>
      <c r="BM137" s="3265"/>
      <c r="BN137" s="3265"/>
      <c r="BO137" s="3265"/>
      <c r="BP137" s="3265"/>
      <c r="BQ137" s="3265"/>
      <c r="BR137" s="3265"/>
      <c r="BS137" s="3265"/>
      <c r="BT137" s="3265"/>
      <c r="BU137" s="3265"/>
      <c r="BV137" s="3265"/>
      <c r="BW137" s="3265"/>
      <c r="BX137" s="3265"/>
      <c r="BY137" s="3265"/>
      <c r="BZ137" s="3265"/>
      <c r="CA137" s="3265"/>
      <c r="CB137" s="966"/>
      <c r="CC137" s="903"/>
      <c r="CD137" s="3264"/>
      <c r="CE137" s="3264"/>
      <c r="CF137" s="3264"/>
      <c r="CG137" s="3264"/>
      <c r="CH137" s="3264"/>
      <c r="CI137" s="3264"/>
      <c r="CJ137" s="3264"/>
      <c r="CK137" s="3264"/>
      <c r="CL137" s="3264"/>
      <c r="CM137" s="3264"/>
      <c r="CN137" s="3264"/>
      <c r="CO137" s="3264"/>
      <c r="CP137" s="3264"/>
      <c r="CQ137" s="3264"/>
      <c r="CR137" s="3264"/>
      <c r="CS137" s="3264"/>
      <c r="CT137" s="3264"/>
      <c r="CU137" s="3264"/>
      <c r="CV137" s="3264"/>
      <c r="CW137" s="3264"/>
      <c r="CX137" s="3264"/>
      <c r="CY137" s="3264"/>
      <c r="CZ137" s="3264"/>
      <c r="DA137" s="3264"/>
      <c r="DB137" s="3349"/>
    </row>
    <row r="138" spans="2:106" s="118" customFormat="1" ht="15" customHeight="1">
      <c r="D138" s="250"/>
      <c r="E138" s="3430" t="s">
        <v>861</v>
      </c>
      <c r="F138" s="3318"/>
      <c r="G138" s="3318"/>
      <c r="H138" s="3318"/>
      <c r="I138" s="3318"/>
      <c r="J138" s="3318"/>
      <c r="K138" s="3318"/>
      <c r="L138" s="3318"/>
      <c r="M138" s="3318"/>
      <c r="N138" s="3318"/>
      <c r="O138" s="3318"/>
      <c r="P138" s="3318"/>
      <c r="Q138" s="3318"/>
      <c r="R138" s="3318"/>
      <c r="S138" s="3318"/>
      <c r="T138" s="3318"/>
      <c r="U138" s="3318"/>
      <c r="V138" s="3318"/>
      <c r="W138" s="3318"/>
      <c r="X138" s="3318"/>
      <c r="Y138" s="3318"/>
      <c r="Z138" s="3318"/>
      <c r="AA138" s="3318"/>
      <c r="AB138" s="3318"/>
      <c r="AC138" s="3318"/>
      <c r="AD138" s="3318"/>
      <c r="AE138" s="3318"/>
      <c r="AF138" s="3318"/>
      <c r="AG138" s="3318"/>
      <c r="AH138" s="3318"/>
      <c r="AI138" s="3318"/>
      <c r="AJ138" s="3318"/>
      <c r="AK138" s="3318"/>
      <c r="AL138" s="3318"/>
      <c r="AM138" s="3318"/>
      <c r="AN138" s="3318"/>
      <c r="AO138" s="3318"/>
      <c r="AP138" s="3320"/>
      <c r="AQ138" s="926"/>
      <c r="AR138" s="910"/>
      <c r="AS138" s="910"/>
      <c r="AT138" s="910"/>
      <c r="AU138" s="910"/>
      <c r="AV138" s="910"/>
      <c r="AW138" s="910"/>
      <c r="AX138" s="910"/>
      <c r="AY138" s="910"/>
      <c r="AZ138" s="961"/>
      <c r="BA138" s="910"/>
      <c r="BB138" s="910"/>
      <c r="BC138" s="910"/>
      <c r="BD138" s="910"/>
      <c r="BE138" s="910"/>
      <c r="BF138" s="910"/>
      <c r="BG138" s="910"/>
      <c r="BH138" s="961"/>
      <c r="BI138" s="374"/>
      <c r="BJ138" s="2553"/>
      <c r="BK138" s="2553"/>
      <c r="BL138" s="2553"/>
      <c r="BM138" s="2553"/>
      <c r="BN138" s="2553"/>
      <c r="BO138" s="2553"/>
      <c r="BP138" s="2553"/>
      <c r="BQ138" s="2553"/>
      <c r="BR138" s="2553"/>
      <c r="BS138" s="2553"/>
      <c r="BT138" s="2553"/>
      <c r="BU138" s="2553"/>
      <c r="BV138" s="2553"/>
      <c r="BW138" s="2553"/>
      <c r="BX138" s="2553"/>
      <c r="BY138" s="2553"/>
      <c r="BZ138" s="2553"/>
      <c r="CA138" s="2553"/>
      <c r="CB138" s="963"/>
      <c r="CC138" s="962"/>
      <c r="CD138" s="3322"/>
      <c r="CE138" s="3322"/>
      <c r="CF138" s="3322"/>
      <c r="CG138" s="3322"/>
      <c r="CH138" s="3322"/>
      <c r="CI138" s="3322"/>
      <c r="CJ138" s="3322"/>
      <c r="CK138" s="3322"/>
      <c r="CL138" s="3322"/>
      <c r="CM138" s="3322"/>
      <c r="CN138" s="3322"/>
      <c r="CO138" s="3322"/>
      <c r="CP138" s="3322"/>
      <c r="CQ138" s="3322"/>
      <c r="CR138" s="3322"/>
      <c r="CS138" s="3322"/>
      <c r="CT138" s="3322"/>
      <c r="CU138" s="3322"/>
      <c r="CV138" s="3322"/>
      <c r="CW138" s="3322"/>
      <c r="CX138" s="3322"/>
      <c r="CY138" s="3322"/>
      <c r="CZ138" s="3322"/>
      <c r="DA138" s="3322"/>
      <c r="DB138" s="3365"/>
    </row>
    <row r="139" spans="2:106" ht="21" customHeight="1">
      <c r="B139" s="973"/>
      <c r="C139" s="973"/>
      <c r="D139" s="369"/>
      <c r="E139" s="369"/>
      <c r="F139" s="369"/>
      <c r="G139" s="369"/>
      <c r="H139" s="369"/>
      <c r="I139" s="369"/>
      <c r="J139" s="369"/>
      <c r="K139" s="369"/>
      <c r="L139" s="369"/>
      <c r="M139" s="369"/>
      <c r="N139" s="369"/>
      <c r="O139" s="369"/>
      <c r="P139" s="369"/>
      <c r="Q139" s="369"/>
      <c r="R139" s="369"/>
      <c r="S139" s="369"/>
      <c r="T139" s="369"/>
      <c r="U139" s="369"/>
      <c r="V139" s="369"/>
      <c r="W139" s="369"/>
      <c r="X139" s="369"/>
      <c r="Y139" s="369"/>
      <c r="Z139" s="369"/>
      <c r="AA139" s="369"/>
      <c r="AB139" s="369"/>
      <c r="AC139" s="369"/>
      <c r="AD139" s="369"/>
      <c r="AE139" s="369"/>
      <c r="AF139" s="369"/>
      <c r="AG139" s="369"/>
      <c r="AH139" s="369"/>
      <c r="AI139" s="369"/>
      <c r="AJ139" s="369"/>
      <c r="AK139" s="369"/>
      <c r="AL139" s="369"/>
      <c r="AM139" s="369"/>
      <c r="AN139" s="258"/>
      <c r="AO139" s="258"/>
      <c r="AP139" s="258"/>
      <c r="AQ139" s="258"/>
      <c r="AR139" s="258"/>
      <c r="AS139" s="258"/>
      <c r="AT139" s="258"/>
      <c r="AU139" s="258"/>
      <c r="AV139" s="258"/>
      <c r="AW139" s="258"/>
      <c r="AX139" s="258"/>
      <c r="AY139" s="258"/>
      <c r="AZ139" s="258"/>
      <c r="BA139" s="258"/>
      <c r="BB139" s="369"/>
      <c r="BC139" s="369"/>
      <c r="BD139" s="369"/>
      <c r="BE139" s="369"/>
      <c r="BF139" s="257"/>
      <c r="BG139" s="369"/>
      <c r="BH139" s="369"/>
      <c r="BI139" s="369"/>
      <c r="BJ139" s="369"/>
      <c r="BK139" s="369"/>
      <c r="BL139" s="369"/>
      <c r="BM139" s="369"/>
      <c r="BN139" s="369"/>
      <c r="BO139" s="369"/>
      <c r="BP139" s="369"/>
      <c r="BQ139" s="369"/>
      <c r="BR139" s="369"/>
      <c r="BS139" s="369"/>
      <c r="BT139" s="369"/>
      <c r="BU139" s="369"/>
      <c r="BV139" s="369"/>
      <c r="BW139" s="369"/>
      <c r="BX139" s="369"/>
      <c r="BY139" s="257"/>
      <c r="BZ139" s="257"/>
      <c r="CA139" s="382"/>
      <c r="CB139" s="382"/>
      <c r="CC139" s="382"/>
      <c r="CD139" s="382"/>
      <c r="CE139" s="382"/>
      <c r="CF139" s="382"/>
      <c r="CG139" s="382"/>
      <c r="CH139" s="382"/>
      <c r="CI139" s="382"/>
      <c r="CJ139" s="382"/>
      <c r="CK139" s="382"/>
      <c r="CL139" s="382"/>
      <c r="CM139" s="382"/>
      <c r="CN139" s="382"/>
      <c r="CO139" s="382"/>
      <c r="CP139" s="382"/>
      <c r="CQ139" s="382"/>
      <c r="CR139" s="382"/>
      <c r="CS139" s="382"/>
      <c r="CT139" s="382"/>
      <c r="CU139" s="382"/>
      <c r="CV139" s="382"/>
      <c r="CW139" s="382"/>
      <c r="CX139" s="382"/>
      <c r="CY139" s="382"/>
      <c r="CZ139" s="259"/>
      <c r="DA139" s="259"/>
      <c r="DB139" s="259"/>
    </row>
    <row r="140" spans="2:106" s="9" customFormat="1" ht="21" customHeight="1">
      <c r="B140" s="125"/>
      <c r="C140" s="125"/>
      <c r="D140" s="271" t="s">
        <v>43</v>
      </c>
      <c r="E140" s="318"/>
      <c r="F140" s="270"/>
      <c r="G140" s="271" t="s">
        <v>1137</v>
      </c>
      <c r="H140" s="270"/>
      <c r="I140" s="278"/>
      <c r="J140" s="278"/>
      <c r="K140" s="278"/>
      <c r="L140" s="270"/>
      <c r="M140" s="278"/>
      <c r="N140" s="278"/>
      <c r="O140" s="278"/>
      <c r="P140" s="278"/>
      <c r="Q140" s="278"/>
      <c r="R140" s="278"/>
      <c r="S140" s="278"/>
      <c r="T140" s="278"/>
      <c r="U140" s="278"/>
      <c r="V140" s="278"/>
      <c r="W140" s="270"/>
      <c r="X140" s="349"/>
      <c r="Y140" s="349"/>
      <c r="Z140" s="349"/>
      <c r="AA140" s="349"/>
      <c r="AB140" s="349"/>
      <c r="AC140" s="383"/>
      <c r="AD140" s="383"/>
      <c r="AE140" s="349"/>
      <c r="AF140" s="349"/>
      <c r="AG140" s="349"/>
      <c r="AH140" s="349"/>
      <c r="AI140" s="349"/>
      <c r="AJ140" s="383"/>
      <c r="AK140" s="383"/>
      <c r="AL140" s="383"/>
      <c r="AM140" s="383"/>
      <c r="AN140" s="383"/>
      <c r="AO140" s="383"/>
      <c r="AP140" s="383"/>
      <c r="AQ140" s="383"/>
      <c r="AR140" s="383"/>
      <c r="AS140" s="383"/>
      <c r="AT140" s="383"/>
      <c r="AU140" s="383"/>
      <c r="AV140" s="350"/>
      <c r="AW140" s="350"/>
      <c r="AX140" s="350"/>
      <c r="AY140" s="350"/>
      <c r="AZ140" s="350"/>
      <c r="BA140" s="350"/>
      <c r="BB140" s="350"/>
      <c r="BC140" s="350"/>
      <c r="BD140" s="350"/>
      <c r="BE140" s="350"/>
      <c r="BF140" s="350"/>
      <c r="BG140" s="350"/>
      <c r="BH140" s="350"/>
      <c r="BI140" s="350"/>
      <c r="BJ140" s="383"/>
      <c r="BK140" s="383"/>
      <c r="BL140" s="383"/>
      <c r="BM140" s="383"/>
      <c r="BN140" s="383"/>
      <c r="BO140" s="383"/>
      <c r="BP140" s="383"/>
      <c r="BQ140" s="270"/>
      <c r="BR140" s="383"/>
      <c r="BS140" s="383"/>
      <c r="BT140" s="383"/>
      <c r="BU140" s="383"/>
      <c r="BV140" s="383"/>
      <c r="BW140" s="383"/>
      <c r="BX140" s="383"/>
      <c r="BY140" s="270"/>
      <c r="BZ140" s="351"/>
      <c r="CA140" s="351"/>
      <c r="CB140" s="351"/>
      <c r="CC140" s="351"/>
      <c r="CD140" s="351"/>
      <c r="CE140" s="351"/>
      <c r="CF140" s="270"/>
      <c r="CG140" s="270"/>
      <c r="CH140" s="256"/>
      <c r="CI140" s="256"/>
      <c r="CJ140" s="256"/>
      <c r="CK140" s="256"/>
      <c r="CL140" s="256"/>
      <c r="CM140" s="256"/>
      <c r="CN140" s="270"/>
      <c r="CO140" s="270"/>
      <c r="CP140" s="270"/>
      <c r="CQ140" s="270"/>
      <c r="CR140" s="270"/>
      <c r="CS140" s="270"/>
      <c r="CT140" s="270"/>
      <c r="CU140" s="270"/>
      <c r="CV140" s="270"/>
      <c r="CW140" s="270"/>
      <c r="CX140" s="270"/>
      <c r="CY140" s="270"/>
      <c r="CZ140" s="270"/>
      <c r="DA140" s="270"/>
      <c r="DB140" s="270"/>
    </row>
    <row r="141" spans="2:106" s="9" customFormat="1" ht="21" customHeight="1">
      <c r="D141" s="318" t="s">
        <v>751</v>
      </c>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70"/>
      <c r="AE141" s="270"/>
      <c r="AF141" s="270"/>
      <c r="AG141" s="270"/>
      <c r="AH141" s="270"/>
      <c r="AI141" s="270"/>
      <c r="AJ141" s="270"/>
      <c r="AK141" s="270"/>
      <c r="AL141" s="270"/>
      <c r="AM141" s="270"/>
      <c r="AN141" s="270"/>
      <c r="AO141" s="270"/>
      <c r="AP141" s="270"/>
      <c r="AQ141" s="270"/>
      <c r="AR141" s="270"/>
      <c r="AS141" s="270"/>
      <c r="AT141" s="270"/>
      <c r="AU141" s="270"/>
      <c r="AV141" s="270"/>
      <c r="AW141" s="270"/>
      <c r="AX141" s="270"/>
      <c r="AY141" s="270"/>
      <c r="AZ141" s="270"/>
      <c r="BA141" s="270"/>
      <c r="BB141" s="270"/>
      <c r="BC141" s="270"/>
      <c r="BD141" s="270"/>
      <c r="BE141" s="270"/>
      <c r="BF141" s="270"/>
      <c r="BG141" s="270"/>
      <c r="BH141" s="270"/>
      <c r="BI141" s="270"/>
      <c r="BJ141" s="270"/>
      <c r="BK141" s="270"/>
      <c r="BL141" s="270"/>
      <c r="BM141" s="270"/>
      <c r="BN141" s="270"/>
      <c r="BO141" s="270"/>
      <c r="BP141" s="270"/>
      <c r="BQ141" s="270"/>
      <c r="BR141" s="270"/>
      <c r="BS141" s="270"/>
      <c r="BT141" s="270"/>
      <c r="BU141" s="270"/>
      <c r="BV141" s="270"/>
      <c r="BW141" s="270"/>
      <c r="BX141" s="270"/>
      <c r="BY141" s="270"/>
      <c r="BZ141" s="270"/>
      <c r="CA141" s="270"/>
      <c r="CB141" s="270"/>
      <c r="CC141" s="270"/>
      <c r="CD141" s="270"/>
      <c r="CE141" s="270"/>
      <c r="CF141" s="270"/>
      <c r="CG141" s="270"/>
      <c r="CH141" s="270"/>
      <c r="CI141" s="270"/>
      <c r="CJ141" s="270"/>
      <c r="CK141" s="270"/>
      <c r="CL141" s="270"/>
      <c r="CM141" s="270"/>
      <c r="CN141" s="270"/>
      <c r="CO141" s="270"/>
      <c r="CP141" s="270"/>
      <c r="CQ141" s="270"/>
      <c r="CR141" s="270"/>
      <c r="CS141" s="270"/>
      <c r="CT141" s="270"/>
      <c r="CU141" s="270"/>
      <c r="CV141" s="270"/>
      <c r="CW141" s="270"/>
      <c r="CX141" s="270"/>
      <c r="CY141" s="270"/>
      <c r="CZ141" s="270"/>
      <c r="DA141" s="256" t="s">
        <v>477</v>
      </c>
      <c r="DB141" s="270"/>
    </row>
    <row r="142" spans="2:106" s="118" customFormat="1" ht="15" customHeight="1">
      <c r="B142" s="809"/>
      <c r="C142" s="809"/>
      <c r="D142" s="3305" t="s">
        <v>901</v>
      </c>
      <c r="E142" s="3306"/>
      <c r="F142" s="3306"/>
      <c r="G142" s="3306"/>
      <c r="H142" s="3306"/>
      <c r="I142" s="3306"/>
      <c r="J142" s="3306"/>
      <c r="K142" s="3306"/>
      <c r="L142" s="3306"/>
      <c r="M142" s="3306"/>
      <c r="N142" s="3306"/>
      <c r="O142" s="3306"/>
      <c r="P142" s="3306"/>
      <c r="Q142" s="3306"/>
      <c r="R142" s="3306"/>
      <c r="S142" s="3306"/>
      <c r="T142" s="3307"/>
      <c r="U142" s="3266" t="s">
        <v>740</v>
      </c>
      <c r="V142" s="3267"/>
      <c r="W142" s="3267"/>
      <c r="X142" s="3267"/>
      <c r="Y142" s="3267"/>
      <c r="Z142" s="3267"/>
      <c r="AA142" s="3267"/>
      <c r="AB142" s="3267"/>
      <c r="AC142" s="3267"/>
      <c r="AD142" s="3267"/>
      <c r="AE142" s="3267"/>
      <c r="AF142" s="3267"/>
      <c r="AG142" s="3267"/>
      <c r="AH142" s="3267"/>
      <c r="AI142" s="3267"/>
      <c r="AJ142" s="3267"/>
      <c r="AK142" s="3314"/>
      <c r="AL142" s="3266" t="s">
        <v>38</v>
      </c>
      <c r="AM142" s="3276"/>
      <c r="AN142" s="3276"/>
      <c r="AO142" s="3276"/>
      <c r="AP142" s="3276"/>
      <c r="AQ142" s="3276"/>
      <c r="AR142" s="3276"/>
      <c r="AS142" s="3276"/>
      <c r="AT142" s="3276"/>
      <c r="AU142" s="3276"/>
      <c r="AV142" s="3276"/>
      <c r="AW142" s="3276"/>
      <c r="AX142" s="3276"/>
      <c r="AY142" s="3276"/>
      <c r="AZ142" s="3276"/>
      <c r="BA142" s="3276"/>
      <c r="BB142" s="3347"/>
      <c r="BC142" s="3266" t="s">
        <v>1136</v>
      </c>
      <c r="BD142" s="3267"/>
      <c r="BE142" s="3267"/>
      <c r="BF142" s="3267"/>
      <c r="BG142" s="3267"/>
      <c r="BH142" s="3267"/>
      <c r="BI142" s="3267"/>
      <c r="BJ142" s="3267"/>
      <c r="BK142" s="3267"/>
      <c r="BL142" s="3267"/>
      <c r="BM142" s="3267"/>
      <c r="BN142" s="3267"/>
      <c r="BO142" s="3267"/>
      <c r="BP142" s="3267"/>
      <c r="BQ142" s="3267"/>
      <c r="BR142" s="3267"/>
      <c r="BS142" s="3314"/>
      <c r="BT142" s="3266" t="s">
        <v>989</v>
      </c>
      <c r="BU142" s="3267"/>
      <c r="BV142" s="3267"/>
      <c r="BW142" s="3267"/>
      <c r="BX142" s="3267"/>
      <c r="BY142" s="3267"/>
      <c r="BZ142" s="3267"/>
      <c r="CA142" s="3267"/>
      <c r="CB142" s="3267"/>
      <c r="CC142" s="3267"/>
      <c r="CD142" s="3267"/>
      <c r="CE142" s="3267"/>
      <c r="CF142" s="3267"/>
      <c r="CG142" s="3267"/>
      <c r="CH142" s="3267"/>
      <c r="CI142" s="3267"/>
      <c r="CJ142" s="3314"/>
      <c r="CK142" s="3266" t="s">
        <v>444</v>
      </c>
      <c r="CL142" s="3267"/>
      <c r="CM142" s="3267"/>
      <c r="CN142" s="3267"/>
      <c r="CO142" s="3267"/>
      <c r="CP142" s="3267"/>
      <c r="CQ142" s="3267"/>
      <c r="CR142" s="3267"/>
      <c r="CS142" s="3267"/>
      <c r="CT142" s="3267"/>
      <c r="CU142" s="3267"/>
      <c r="CV142" s="3267"/>
      <c r="CW142" s="3267"/>
      <c r="CX142" s="3267"/>
      <c r="CY142" s="3267"/>
      <c r="CZ142" s="3267"/>
      <c r="DA142" s="3268"/>
      <c r="DB142" s="250"/>
    </row>
    <row r="143" spans="2:106" s="118" customFormat="1" ht="15" customHeight="1">
      <c r="B143" s="809"/>
      <c r="C143" s="809"/>
      <c r="D143" s="3311"/>
      <c r="E143" s="3312"/>
      <c r="F143" s="3312"/>
      <c r="G143" s="3312"/>
      <c r="H143" s="3312"/>
      <c r="I143" s="3312"/>
      <c r="J143" s="3312"/>
      <c r="K143" s="3312"/>
      <c r="L143" s="3312"/>
      <c r="M143" s="3312"/>
      <c r="N143" s="3312"/>
      <c r="O143" s="3312"/>
      <c r="P143" s="3312"/>
      <c r="Q143" s="3312"/>
      <c r="R143" s="3312"/>
      <c r="S143" s="3312"/>
      <c r="T143" s="3313"/>
      <c r="U143" s="3333" t="s">
        <v>796</v>
      </c>
      <c r="V143" s="2553"/>
      <c r="W143" s="2553"/>
      <c r="X143" s="2553"/>
      <c r="Y143" s="2553"/>
      <c r="Z143" s="2553"/>
      <c r="AA143" s="2553"/>
      <c r="AB143" s="2553"/>
      <c r="AC143" s="2553"/>
      <c r="AD143" s="2553"/>
      <c r="AE143" s="2553"/>
      <c r="AF143" s="2553"/>
      <c r="AG143" s="2553"/>
      <c r="AH143" s="2553"/>
      <c r="AI143" s="2553"/>
      <c r="AJ143" s="2553"/>
      <c r="AK143" s="3331"/>
      <c r="AL143" s="3333" t="s">
        <v>995</v>
      </c>
      <c r="AM143" s="2553"/>
      <c r="AN143" s="2553"/>
      <c r="AO143" s="2553"/>
      <c r="AP143" s="2553"/>
      <c r="AQ143" s="2553"/>
      <c r="AR143" s="2553"/>
      <c r="AS143" s="2553"/>
      <c r="AT143" s="2553"/>
      <c r="AU143" s="2553"/>
      <c r="AV143" s="2553"/>
      <c r="AW143" s="2553"/>
      <c r="AX143" s="2553"/>
      <c r="AY143" s="2553"/>
      <c r="AZ143" s="2553"/>
      <c r="BA143" s="2553"/>
      <c r="BB143" s="3331"/>
      <c r="BC143" s="3333" t="s">
        <v>995</v>
      </c>
      <c r="BD143" s="2553"/>
      <c r="BE143" s="2553"/>
      <c r="BF143" s="2553"/>
      <c r="BG143" s="2553"/>
      <c r="BH143" s="2553"/>
      <c r="BI143" s="2553"/>
      <c r="BJ143" s="2553"/>
      <c r="BK143" s="2553"/>
      <c r="BL143" s="2553"/>
      <c r="BM143" s="2553"/>
      <c r="BN143" s="2553"/>
      <c r="BO143" s="2553"/>
      <c r="BP143" s="2553"/>
      <c r="BQ143" s="2553"/>
      <c r="BR143" s="2553"/>
      <c r="BS143" s="3331"/>
      <c r="BT143" s="3333" t="s">
        <v>995</v>
      </c>
      <c r="BU143" s="2553"/>
      <c r="BV143" s="2553"/>
      <c r="BW143" s="2553"/>
      <c r="BX143" s="2553"/>
      <c r="BY143" s="2553"/>
      <c r="BZ143" s="2553"/>
      <c r="CA143" s="2553"/>
      <c r="CB143" s="2553"/>
      <c r="CC143" s="2553"/>
      <c r="CD143" s="2553"/>
      <c r="CE143" s="2553"/>
      <c r="CF143" s="2553"/>
      <c r="CG143" s="2553"/>
      <c r="CH143" s="2553"/>
      <c r="CI143" s="2553"/>
      <c r="CJ143" s="3331"/>
      <c r="CK143" s="3283"/>
      <c r="CL143" s="3275"/>
      <c r="CM143" s="3275"/>
      <c r="CN143" s="3275"/>
      <c r="CO143" s="3275"/>
      <c r="CP143" s="3275"/>
      <c r="CQ143" s="3275"/>
      <c r="CR143" s="3275"/>
      <c r="CS143" s="3275"/>
      <c r="CT143" s="3275"/>
      <c r="CU143" s="3275"/>
      <c r="CV143" s="3275"/>
      <c r="CW143" s="3275"/>
      <c r="CX143" s="3275"/>
      <c r="CY143" s="3275"/>
      <c r="CZ143" s="3275"/>
      <c r="DA143" s="3279"/>
      <c r="DB143" s="250"/>
    </row>
    <row r="144" spans="2:106" s="118" customFormat="1" ht="15" customHeight="1">
      <c r="B144" s="809"/>
      <c r="C144" s="809"/>
      <c r="D144" s="329"/>
      <c r="E144" s="3265"/>
      <c r="F144" s="3265"/>
      <c r="G144" s="3265"/>
      <c r="H144" s="3265"/>
      <c r="I144" s="3265"/>
      <c r="J144" s="3265"/>
      <c r="K144" s="3265"/>
      <c r="L144" s="3265"/>
      <c r="M144" s="3265"/>
      <c r="N144" s="3265"/>
      <c r="O144" s="3265"/>
      <c r="P144" s="3265"/>
      <c r="Q144" s="3265"/>
      <c r="R144" s="3265"/>
      <c r="S144" s="3265"/>
      <c r="T144" s="903"/>
      <c r="U144" s="927"/>
      <c r="V144" s="3265"/>
      <c r="W144" s="3265"/>
      <c r="X144" s="3265"/>
      <c r="Y144" s="3265"/>
      <c r="Z144" s="3265"/>
      <c r="AA144" s="3265"/>
      <c r="AB144" s="3265"/>
      <c r="AC144" s="3265"/>
      <c r="AD144" s="3265"/>
      <c r="AE144" s="3265"/>
      <c r="AF144" s="3265"/>
      <c r="AG144" s="3265"/>
      <c r="AH144" s="3265"/>
      <c r="AI144" s="3265"/>
      <c r="AJ144" s="3265"/>
      <c r="AK144" s="957"/>
      <c r="AL144" s="903"/>
      <c r="AM144" s="3265"/>
      <c r="AN144" s="3265"/>
      <c r="AO144" s="3265"/>
      <c r="AP144" s="3265"/>
      <c r="AQ144" s="3265"/>
      <c r="AR144" s="3265"/>
      <c r="AS144" s="3265"/>
      <c r="AT144" s="3265"/>
      <c r="AU144" s="3265"/>
      <c r="AV144" s="3265"/>
      <c r="AW144" s="3265"/>
      <c r="AX144" s="3265"/>
      <c r="AY144" s="3265"/>
      <c r="AZ144" s="3265"/>
      <c r="BA144" s="3265"/>
      <c r="BB144" s="903"/>
      <c r="BC144" s="927"/>
      <c r="BD144" s="3265"/>
      <c r="BE144" s="3265"/>
      <c r="BF144" s="3265"/>
      <c r="BG144" s="3265"/>
      <c r="BH144" s="3265"/>
      <c r="BI144" s="3265"/>
      <c r="BJ144" s="3265"/>
      <c r="BK144" s="3265"/>
      <c r="BL144" s="3265"/>
      <c r="BM144" s="3265"/>
      <c r="BN144" s="3265"/>
      <c r="BO144" s="3265"/>
      <c r="BP144" s="3265"/>
      <c r="BQ144" s="3265"/>
      <c r="BR144" s="3265"/>
      <c r="BS144" s="966"/>
      <c r="BT144" s="927"/>
      <c r="BU144" s="3265"/>
      <c r="BV144" s="3265"/>
      <c r="BW144" s="3265"/>
      <c r="BX144" s="3265"/>
      <c r="BY144" s="3265"/>
      <c r="BZ144" s="3265"/>
      <c r="CA144" s="3265"/>
      <c r="CB144" s="3265"/>
      <c r="CC144" s="3265"/>
      <c r="CD144" s="3265"/>
      <c r="CE144" s="3265"/>
      <c r="CF144" s="3265"/>
      <c r="CG144" s="3265"/>
      <c r="CH144" s="3265"/>
      <c r="CI144" s="3265"/>
      <c r="CJ144" s="966"/>
      <c r="CK144" s="903"/>
      <c r="CL144" s="3264"/>
      <c r="CM144" s="3264"/>
      <c r="CN144" s="3264"/>
      <c r="CO144" s="3264"/>
      <c r="CP144" s="3264"/>
      <c r="CQ144" s="3264"/>
      <c r="CR144" s="3264"/>
      <c r="CS144" s="3264"/>
      <c r="CT144" s="3264"/>
      <c r="CU144" s="3264"/>
      <c r="CV144" s="3264"/>
      <c r="CW144" s="3264"/>
      <c r="CX144" s="3264"/>
      <c r="CY144" s="3264"/>
      <c r="CZ144" s="3264"/>
      <c r="DA144" s="3349"/>
      <c r="DB144" s="250"/>
    </row>
    <row r="145" spans="1:106" s="118" customFormat="1" ht="15" customHeight="1">
      <c r="D145" s="267"/>
      <c r="E145" s="2553" t="s">
        <v>861</v>
      </c>
      <c r="F145" s="2553"/>
      <c r="G145" s="2553"/>
      <c r="H145" s="2553"/>
      <c r="I145" s="2553"/>
      <c r="J145" s="2553"/>
      <c r="K145" s="2553"/>
      <c r="L145" s="2553"/>
      <c r="M145" s="2553"/>
      <c r="N145" s="2553"/>
      <c r="O145" s="2553"/>
      <c r="P145" s="2553"/>
      <c r="Q145" s="2553"/>
      <c r="R145" s="2553"/>
      <c r="S145" s="2553"/>
      <c r="T145" s="962"/>
      <c r="U145" s="374"/>
      <c r="V145" s="2553"/>
      <c r="W145" s="2553"/>
      <c r="X145" s="2553"/>
      <c r="Y145" s="2553"/>
      <c r="Z145" s="2553"/>
      <c r="AA145" s="2553"/>
      <c r="AB145" s="2553"/>
      <c r="AC145" s="2553"/>
      <c r="AD145" s="2553"/>
      <c r="AE145" s="2553"/>
      <c r="AF145" s="2553"/>
      <c r="AG145" s="2553"/>
      <c r="AH145" s="2553"/>
      <c r="AI145" s="2553"/>
      <c r="AJ145" s="2553"/>
      <c r="AK145" s="948"/>
      <c r="AL145" s="962"/>
      <c r="AM145" s="2553"/>
      <c r="AN145" s="2553"/>
      <c r="AO145" s="2553"/>
      <c r="AP145" s="2553"/>
      <c r="AQ145" s="2553"/>
      <c r="AR145" s="2553"/>
      <c r="AS145" s="2553"/>
      <c r="AT145" s="2553"/>
      <c r="AU145" s="2553"/>
      <c r="AV145" s="2553"/>
      <c r="AW145" s="2553"/>
      <c r="AX145" s="2553"/>
      <c r="AY145" s="2553"/>
      <c r="AZ145" s="2553"/>
      <c r="BA145" s="2553"/>
      <c r="BB145" s="962"/>
      <c r="BC145" s="374"/>
      <c r="BD145" s="2553"/>
      <c r="BE145" s="2553"/>
      <c r="BF145" s="2553"/>
      <c r="BG145" s="2553"/>
      <c r="BH145" s="2553"/>
      <c r="BI145" s="2553"/>
      <c r="BJ145" s="2553"/>
      <c r="BK145" s="2553"/>
      <c r="BL145" s="2553"/>
      <c r="BM145" s="2553"/>
      <c r="BN145" s="2553"/>
      <c r="BO145" s="2553"/>
      <c r="BP145" s="2553"/>
      <c r="BQ145" s="2553"/>
      <c r="BR145" s="2553"/>
      <c r="BS145" s="963"/>
      <c r="BT145" s="374"/>
      <c r="BU145" s="2553"/>
      <c r="BV145" s="2553"/>
      <c r="BW145" s="2553"/>
      <c r="BX145" s="2553"/>
      <c r="BY145" s="2553"/>
      <c r="BZ145" s="2553"/>
      <c r="CA145" s="2553"/>
      <c r="CB145" s="2553"/>
      <c r="CC145" s="2553"/>
      <c r="CD145" s="2553"/>
      <c r="CE145" s="2553"/>
      <c r="CF145" s="2553"/>
      <c r="CG145" s="2553"/>
      <c r="CH145" s="2553"/>
      <c r="CI145" s="2553"/>
      <c r="CJ145" s="963"/>
      <c r="CK145" s="962"/>
      <c r="CL145" s="3322"/>
      <c r="CM145" s="3322"/>
      <c r="CN145" s="3322"/>
      <c r="CO145" s="3322"/>
      <c r="CP145" s="3322"/>
      <c r="CQ145" s="3322"/>
      <c r="CR145" s="3322"/>
      <c r="CS145" s="3322"/>
      <c r="CT145" s="3322"/>
      <c r="CU145" s="3322"/>
      <c r="CV145" s="3322"/>
      <c r="CW145" s="3322"/>
      <c r="CX145" s="3322"/>
      <c r="CY145" s="3322"/>
      <c r="CZ145" s="3322"/>
      <c r="DA145" s="3365"/>
      <c r="DB145" s="250"/>
    </row>
    <row r="146" spans="1:106" ht="21" customHeight="1">
      <c r="D146" s="259"/>
      <c r="E146" s="259"/>
      <c r="F146" s="259"/>
      <c r="G146" s="259"/>
      <c r="H146" s="259"/>
      <c r="I146" s="259"/>
      <c r="J146" s="259"/>
      <c r="K146" s="259"/>
      <c r="L146" s="259"/>
      <c r="M146" s="259"/>
      <c r="N146" s="259"/>
      <c r="O146" s="259"/>
      <c r="P146" s="259"/>
      <c r="Q146" s="259"/>
      <c r="R146" s="259"/>
      <c r="S146" s="259"/>
      <c r="T146" s="259"/>
      <c r="U146" s="259"/>
      <c r="V146" s="259"/>
      <c r="W146" s="259"/>
      <c r="X146" s="259"/>
      <c r="Y146" s="259"/>
      <c r="Z146" s="259"/>
      <c r="AA146" s="259"/>
      <c r="AB146" s="259"/>
      <c r="AC146" s="259"/>
      <c r="AD146" s="259"/>
      <c r="AE146" s="259"/>
      <c r="AF146" s="259"/>
      <c r="AG146" s="259"/>
      <c r="AH146" s="259"/>
      <c r="AI146" s="259"/>
      <c r="AJ146" s="259"/>
      <c r="AK146" s="259"/>
      <c r="AL146" s="259"/>
      <c r="AM146" s="259"/>
      <c r="AN146" s="259"/>
      <c r="AO146" s="259"/>
      <c r="AP146" s="259"/>
      <c r="AQ146" s="259"/>
      <c r="AR146" s="259"/>
      <c r="AS146" s="259"/>
      <c r="AT146" s="259"/>
      <c r="AU146" s="259"/>
      <c r="AV146" s="259"/>
      <c r="AW146" s="259"/>
      <c r="AX146" s="259"/>
      <c r="AY146" s="259"/>
      <c r="AZ146" s="259"/>
      <c r="BA146" s="259"/>
      <c r="BB146" s="259"/>
      <c r="BC146" s="259"/>
      <c r="BD146" s="259"/>
      <c r="BE146" s="259"/>
      <c r="BF146" s="259"/>
      <c r="BG146" s="259"/>
      <c r="BH146" s="259"/>
      <c r="BI146" s="259"/>
      <c r="BJ146" s="259"/>
      <c r="BK146" s="259"/>
      <c r="BL146" s="259"/>
      <c r="BM146" s="259"/>
      <c r="BN146" s="259"/>
      <c r="BO146" s="259"/>
      <c r="BP146" s="259"/>
      <c r="BQ146" s="259"/>
      <c r="BR146" s="259"/>
      <c r="BS146" s="259"/>
      <c r="BT146" s="259"/>
      <c r="BU146" s="259"/>
      <c r="BV146" s="259"/>
      <c r="BW146" s="259"/>
      <c r="BX146" s="259"/>
      <c r="BY146" s="259"/>
      <c r="BZ146" s="259"/>
      <c r="CA146" s="259"/>
      <c r="CB146" s="259"/>
      <c r="CC146" s="259"/>
      <c r="CD146" s="259"/>
      <c r="CE146" s="259"/>
      <c r="CF146" s="259"/>
      <c r="CG146" s="259"/>
      <c r="CH146" s="259"/>
      <c r="CI146" s="259"/>
      <c r="CJ146" s="259"/>
      <c r="CK146" s="259"/>
      <c r="CL146" s="259"/>
      <c r="CM146" s="259"/>
      <c r="CN146" s="259"/>
      <c r="CO146" s="259"/>
      <c r="CP146" s="259"/>
      <c r="CQ146" s="259"/>
      <c r="CR146" s="259"/>
      <c r="CS146" s="259"/>
      <c r="CT146" s="259"/>
      <c r="CU146" s="259"/>
      <c r="CV146" s="259"/>
      <c r="CW146" s="259"/>
      <c r="CX146" s="259"/>
      <c r="CY146" s="259"/>
      <c r="CZ146" s="259"/>
      <c r="DA146" s="259"/>
      <c r="DB146" s="259"/>
    </row>
    <row r="147" spans="1:106" s="9" customFormat="1" ht="21" customHeight="1">
      <c r="B147" s="13" t="s">
        <v>1135</v>
      </c>
      <c r="D147" s="270"/>
      <c r="E147" s="270"/>
      <c r="F147" s="270"/>
      <c r="G147" s="271" t="s">
        <v>1134</v>
      </c>
      <c r="H147" s="270"/>
      <c r="I147" s="270"/>
      <c r="J147" s="270"/>
      <c r="K147" s="270"/>
      <c r="L147" s="328"/>
      <c r="M147" s="328"/>
      <c r="N147" s="328"/>
      <c r="O147" s="270"/>
      <c r="P147" s="270"/>
      <c r="Q147" s="270"/>
      <c r="R147" s="270"/>
      <c r="S147" s="270"/>
      <c r="T147" s="270"/>
      <c r="U147" s="270"/>
      <c r="V147" s="270"/>
      <c r="W147" s="270"/>
      <c r="X147" s="270"/>
      <c r="Y147" s="270"/>
      <c r="Z147" s="270"/>
      <c r="AA147" s="270"/>
      <c r="AB147" s="270"/>
      <c r="AC147" s="270"/>
      <c r="AD147" s="270"/>
      <c r="AE147" s="270"/>
      <c r="AF147" s="270"/>
      <c r="AG147" s="270"/>
      <c r="AH147" s="270"/>
      <c r="AI147" s="270"/>
      <c r="AJ147" s="270"/>
      <c r="AK147" s="270"/>
      <c r="AL147" s="270"/>
      <c r="AM147" s="270"/>
      <c r="AN147" s="270"/>
      <c r="AO147" s="270"/>
      <c r="AP147" s="270"/>
      <c r="AQ147" s="270"/>
      <c r="AR147" s="270"/>
      <c r="AS147" s="270"/>
      <c r="AT147" s="270"/>
      <c r="AU147" s="270"/>
      <c r="AV147" s="270"/>
      <c r="AW147" s="270"/>
      <c r="AX147" s="270"/>
      <c r="AY147" s="270"/>
      <c r="AZ147" s="270"/>
      <c r="BA147" s="270"/>
      <c r="BB147" s="270"/>
      <c r="BC147" s="270"/>
      <c r="BD147" s="270"/>
      <c r="BE147" s="270"/>
      <c r="BF147" s="270"/>
      <c r="BG147" s="270"/>
      <c r="BH147" s="270"/>
      <c r="BI147" s="270"/>
      <c r="BJ147" s="270"/>
      <c r="BK147" s="270"/>
      <c r="BL147" s="270"/>
      <c r="BM147" s="270"/>
      <c r="BN147" s="270"/>
      <c r="BO147" s="270"/>
      <c r="BP147" s="270"/>
      <c r="BQ147" s="270"/>
      <c r="BR147" s="270"/>
      <c r="BS147" s="270"/>
      <c r="BT147" s="270"/>
      <c r="BU147" s="270"/>
      <c r="BV147" s="270"/>
      <c r="BW147" s="270"/>
      <c r="BX147" s="270"/>
      <c r="BY147" s="270"/>
      <c r="BZ147" s="270"/>
      <c r="CA147" s="270"/>
      <c r="CB147" s="270"/>
      <c r="CC147" s="270"/>
      <c r="CD147" s="270"/>
      <c r="CE147" s="270"/>
      <c r="CF147" s="270"/>
      <c r="CG147" s="270"/>
      <c r="CH147" s="270"/>
      <c r="CI147" s="270"/>
      <c r="CJ147" s="270"/>
      <c r="CK147" s="270"/>
      <c r="CL147" s="270"/>
      <c r="CM147" s="270"/>
      <c r="CN147" s="270"/>
      <c r="CO147" s="270"/>
      <c r="CP147" s="270"/>
      <c r="CQ147" s="270"/>
      <c r="CR147" s="270"/>
      <c r="CS147" s="270"/>
      <c r="CT147" s="270"/>
      <c r="CU147" s="270"/>
      <c r="CV147" s="270"/>
      <c r="CW147" s="270"/>
      <c r="CX147" s="270"/>
      <c r="CY147" s="270"/>
      <c r="CZ147" s="270"/>
      <c r="DA147" s="270"/>
      <c r="DB147" s="270"/>
    </row>
    <row r="148" spans="1:106" s="9" customFormat="1" ht="21" customHeight="1">
      <c r="D148" s="271" t="s">
        <v>104</v>
      </c>
      <c r="E148" s="318"/>
      <c r="F148" s="270"/>
      <c r="G148" s="271" t="s">
        <v>432</v>
      </c>
      <c r="H148" s="270"/>
      <c r="I148" s="278"/>
      <c r="J148" s="270"/>
      <c r="K148" s="270"/>
      <c r="L148" s="328"/>
      <c r="M148" s="328"/>
      <c r="N148" s="328"/>
      <c r="O148" s="270"/>
      <c r="P148" s="270"/>
      <c r="Q148" s="270"/>
      <c r="R148" s="270"/>
      <c r="S148" s="270"/>
      <c r="T148" s="270"/>
      <c r="U148" s="276" t="s">
        <v>751</v>
      </c>
      <c r="V148" s="277"/>
      <c r="W148" s="277"/>
      <c r="X148" s="277"/>
      <c r="Y148" s="277"/>
      <c r="Z148" s="277"/>
      <c r="AA148" s="277"/>
      <c r="AB148" s="277"/>
      <c r="AC148" s="277"/>
      <c r="AD148" s="277"/>
      <c r="AE148" s="277"/>
      <c r="AF148" s="277"/>
      <c r="AG148" s="277"/>
      <c r="AH148" s="277"/>
      <c r="AI148" s="277"/>
      <c r="AJ148" s="277"/>
      <c r="AK148" s="277"/>
      <c r="AL148" s="277"/>
      <c r="AM148" s="277"/>
      <c r="AN148" s="277"/>
      <c r="AO148" s="277"/>
      <c r="AP148" s="277"/>
      <c r="AQ148" s="277"/>
      <c r="AR148" s="277"/>
      <c r="AS148" s="277"/>
      <c r="AT148" s="277"/>
      <c r="AU148" s="277"/>
      <c r="AV148" s="277"/>
      <c r="AW148" s="277"/>
      <c r="AX148" s="277"/>
      <c r="AY148" s="277"/>
      <c r="AZ148" s="277"/>
      <c r="BA148" s="277"/>
      <c r="BB148" s="277"/>
      <c r="BC148" s="277"/>
      <c r="BD148" s="277"/>
      <c r="BE148" s="277"/>
      <c r="BF148" s="277"/>
      <c r="BG148" s="277"/>
      <c r="BH148" s="277"/>
      <c r="BI148" s="277"/>
      <c r="BJ148" s="277"/>
      <c r="BK148" s="277"/>
      <c r="BL148" s="277"/>
      <c r="BM148" s="277"/>
      <c r="BN148" s="277"/>
      <c r="BO148" s="277"/>
      <c r="BP148" s="277"/>
      <c r="BQ148" s="277"/>
      <c r="BR148" s="277"/>
      <c r="BS148" s="277"/>
      <c r="BT148" s="277"/>
      <c r="BU148" s="277"/>
      <c r="BV148" s="277"/>
      <c r="BW148" s="277"/>
      <c r="BX148" s="277"/>
      <c r="BY148" s="277"/>
      <c r="BZ148" s="277"/>
      <c r="CA148" s="277"/>
      <c r="CB148" s="277"/>
      <c r="CC148" s="277"/>
      <c r="CD148" s="277"/>
      <c r="CE148" s="277"/>
      <c r="CF148" s="277"/>
      <c r="CG148" s="277"/>
      <c r="CH148" s="277"/>
      <c r="CI148" s="277"/>
      <c r="CJ148" s="277"/>
      <c r="CK148" s="277"/>
      <c r="CL148" s="277"/>
      <c r="CM148" s="277"/>
      <c r="CN148" s="277"/>
      <c r="CO148" s="277"/>
      <c r="CP148" s="277"/>
      <c r="CQ148" s="277"/>
      <c r="CR148" s="277"/>
      <c r="CS148" s="277"/>
      <c r="CT148" s="277"/>
      <c r="CU148" s="277"/>
      <c r="CV148" s="277"/>
      <c r="CW148" s="277"/>
      <c r="CX148" s="277"/>
      <c r="CY148" s="270"/>
      <c r="CZ148" s="270"/>
      <c r="DA148" s="270"/>
      <c r="DB148" s="270"/>
    </row>
    <row r="149" spans="1:106" s="9" customFormat="1" ht="21" customHeight="1">
      <c r="D149" s="271" t="s">
        <v>43</v>
      </c>
      <c r="E149" s="270"/>
      <c r="F149" s="270"/>
      <c r="G149" s="271" t="s">
        <v>809</v>
      </c>
      <c r="H149" s="270"/>
      <c r="I149" s="270"/>
      <c r="J149" s="270"/>
      <c r="K149" s="270"/>
      <c r="L149" s="328"/>
      <c r="M149" s="328"/>
      <c r="N149" s="328"/>
      <c r="O149" s="270"/>
      <c r="P149" s="270"/>
      <c r="Q149" s="270"/>
      <c r="R149" s="270"/>
      <c r="S149" s="270"/>
      <c r="T149" s="270"/>
      <c r="U149" s="270"/>
      <c r="V149" s="270"/>
      <c r="W149" s="270"/>
      <c r="X149" s="270"/>
      <c r="Y149" s="270"/>
      <c r="Z149" s="270"/>
      <c r="AA149" s="270"/>
      <c r="AB149" s="270"/>
      <c r="AC149" s="270"/>
      <c r="AD149" s="270"/>
      <c r="AE149" s="270"/>
      <c r="AF149" s="270"/>
      <c r="AG149" s="270"/>
      <c r="AH149" s="270"/>
      <c r="AI149" s="270"/>
      <c r="AJ149" s="270"/>
      <c r="AK149" s="270"/>
      <c r="AL149" s="270"/>
      <c r="AM149" s="270"/>
      <c r="AN149" s="270"/>
      <c r="AO149" s="270"/>
      <c r="AP149" s="270"/>
      <c r="AQ149" s="270"/>
      <c r="AR149" s="270"/>
      <c r="AS149" s="270"/>
      <c r="AT149" s="270"/>
      <c r="AU149" s="270"/>
      <c r="AV149" s="270"/>
      <c r="AW149" s="270"/>
      <c r="AX149" s="270"/>
      <c r="AY149" s="270"/>
      <c r="AZ149" s="270"/>
      <c r="BA149" s="270"/>
      <c r="BB149" s="270"/>
      <c r="BC149" s="270"/>
      <c r="BD149" s="270"/>
      <c r="BE149" s="270"/>
      <c r="BF149" s="270"/>
      <c r="BG149" s="270"/>
      <c r="BH149" s="270"/>
      <c r="BI149" s="270"/>
      <c r="BJ149" s="270"/>
      <c r="BK149" s="270"/>
      <c r="BL149" s="270"/>
      <c r="BM149" s="270"/>
      <c r="BN149" s="270"/>
      <c r="BO149" s="270"/>
      <c r="BP149" s="270"/>
      <c r="BQ149" s="270"/>
      <c r="BR149" s="270"/>
      <c r="BS149" s="270"/>
      <c r="BT149" s="270"/>
      <c r="BU149" s="270"/>
      <c r="BV149" s="270"/>
      <c r="BW149" s="270"/>
      <c r="BX149" s="270"/>
      <c r="BY149" s="270"/>
      <c r="BZ149" s="270"/>
      <c r="CA149" s="270"/>
      <c r="CB149" s="270"/>
      <c r="CC149" s="270"/>
      <c r="CD149" s="270"/>
      <c r="CE149" s="270"/>
      <c r="CF149" s="270"/>
      <c r="CG149" s="270"/>
      <c r="CH149" s="270"/>
      <c r="CI149" s="270"/>
      <c r="CJ149" s="270"/>
      <c r="CK149" s="270"/>
      <c r="CL149" s="270"/>
      <c r="CM149" s="270"/>
      <c r="CN149" s="270"/>
      <c r="CO149" s="270"/>
      <c r="CP149" s="270"/>
      <c r="CQ149" s="270"/>
      <c r="CR149" s="270"/>
      <c r="CS149" s="270"/>
      <c r="CT149" s="270"/>
      <c r="CU149" s="270"/>
      <c r="CV149" s="270"/>
      <c r="CW149" s="270"/>
      <c r="CX149" s="270"/>
      <c r="CY149" s="270"/>
      <c r="CZ149" s="270"/>
      <c r="DA149" s="270"/>
      <c r="DB149" s="270"/>
    </row>
    <row r="150" spans="1:106" s="9" customFormat="1" ht="21" customHeight="1">
      <c r="D150" s="270"/>
      <c r="E150" s="271" t="s">
        <v>517</v>
      </c>
      <c r="F150" s="270"/>
      <c r="G150" s="270"/>
      <c r="H150" s="270"/>
      <c r="I150" s="270"/>
      <c r="J150" s="270"/>
      <c r="K150" s="270"/>
      <c r="L150" s="328"/>
      <c r="M150" s="328"/>
      <c r="N150" s="328"/>
      <c r="O150" s="270"/>
      <c r="P150" s="270"/>
      <c r="Q150" s="270"/>
      <c r="R150" s="270"/>
      <c r="S150" s="270"/>
      <c r="T150" s="270"/>
      <c r="U150" s="270"/>
      <c r="V150" s="270"/>
      <c r="W150" s="270"/>
      <c r="X150" s="270"/>
      <c r="Y150" s="270"/>
      <c r="Z150" s="270"/>
      <c r="AA150" s="270"/>
      <c r="AB150" s="270"/>
      <c r="AC150" s="270"/>
      <c r="AD150" s="270"/>
      <c r="AE150" s="270"/>
      <c r="AF150" s="270"/>
      <c r="AG150" s="270"/>
      <c r="AH150" s="270"/>
      <c r="AI150" s="270"/>
      <c r="AJ150" s="270"/>
      <c r="AK150" s="270"/>
      <c r="AL150" s="270"/>
      <c r="AM150" s="270"/>
      <c r="AN150" s="270"/>
      <c r="AO150" s="270"/>
      <c r="AP150" s="270"/>
      <c r="AQ150" s="270"/>
      <c r="AR150" s="270"/>
      <c r="AS150" s="270"/>
      <c r="AT150" s="270"/>
      <c r="AU150" s="270"/>
      <c r="AV150" s="270"/>
      <c r="AW150" s="270"/>
      <c r="AX150" s="270"/>
      <c r="AY150" s="270"/>
      <c r="AZ150" s="270"/>
      <c r="BA150" s="270"/>
      <c r="BB150" s="270"/>
      <c r="BC150" s="270"/>
      <c r="BD150" s="270"/>
      <c r="BE150" s="270"/>
      <c r="BF150" s="270"/>
      <c r="BG150" s="270"/>
      <c r="BH150" s="270"/>
      <c r="BI150" s="270"/>
      <c r="BJ150" s="270"/>
      <c r="BK150" s="270"/>
      <c r="BL150" s="270"/>
      <c r="BM150" s="270"/>
      <c r="BN150" s="270"/>
      <c r="BO150" s="270"/>
      <c r="BP150" s="270"/>
      <c r="BQ150" s="270"/>
      <c r="BR150" s="270"/>
      <c r="BS150" s="270"/>
      <c r="BT150" s="270"/>
      <c r="BU150" s="270"/>
      <c r="BV150" s="270"/>
      <c r="BW150" s="270"/>
      <c r="BX150" s="270"/>
      <c r="BY150" s="270"/>
      <c r="BZ150" s="270"/>
      <c r="CA150" s="270"/>
      <c r="CB150" s="270"/>
      <c r="CC150" s="270"/>
      <c r="CD150" s="270"/>
      <c r="CE150" s="270"/>
      <c r="CF150" s="270"/>
      <c r="CG150" s="270"/>
      <c r="CH150" s="270"/>
      <c r="CI150" s="270"/>
      <c r="CJ150" s="270"/>
      <c r="CK150" s="270"/>
      <c r="CL150" s="270"/>
      <c r="CM150" s="270"/>
      <c r="CN150" s="270"/>
      <c r="CO150" s="270"/>
      <c r="CP150" s="270"/>
      <c r="CQ150" s="270"/>
      <c r="CR150" s="270"/>
      <c r="CS150" s="270"/>
      <c r="CT150" s="270"/>
      <c r="CU150" s="270"/>
      <c r="CV150" s="270"/>
      <c r="CW150" s="270"/>
      <c r="CX150" s="270"/>
      <c r="CY150" s="270"/>
      <c r="CZ150" s="270"/>
      <c r="DA150" s="270"/>
      <c r="DB150" s="270"/>
    </row>
    <row r="151" spans="1:106" s="9" customFormat="1" ht="21" customHeight="1">
      <c r="D151" s="270"/>
      <c r="E151" s="318" t="s">
        <v>751</v>
      </c>
      <c r="F151" s="270"/>
      <c r="G151" s="270"/>
      <c r="H151" s="270"/>
      <c r="I151" s="270"/>
      <c r="J151" s="270"/>
      <c r="K151" s="270"/>
      <c r="L151" s="328"/>
      <c r="M151" s="328"/>
      <c r="N151" s="328"/>
      <c r="O151" s="270"/>
      <c r="P151" s="270"/>
      <c r="Q151" s="270"/>
      <c r="R151" s="270"/>
      <c r="S151" s="270"/>
      <c r="T151" s="270"/>
      <c r="U151" s="270"/>
      <c r="V151" s="270"/>
      <c r="W151" s="270"/>
      <c r="X151" s="270"/>
      <c r="Y151" s="270"/>
      <c r="Z151" s="270"/>
      <c r="AA151" s="270"/>
      <c r="AB151" s="270"/>
      <c r="AC151" s="270"/>
      <c r="AD151" s="270"/>
      <c r="AE151" s="270"/>
      <c r="AF151" s="270"/>
      <c r="AG151" s="270"/>
      <c r="AH151" s="270"/>
      <c r="AI151" s="270"/>
      <c r="AJ151" s="270"/>
      <c r="AK151" s="270"/>
      <c r="AL151" s="270"/>
      <c r="AM151" s="270"/>
      <c r="AN151" s="270"/>
      <c r="AO151" s="270"/>
      <c r="AP151" s="270"/>
      <c r="AQ151" s="270"/>
      <c r="AR151" s="270"/>
      <c r="AS151" s="270"/>
      <c r="AT151" s="270"/>
      <c r="AU151" s="270"/>
      <c r="AV151" s="270"/>
      <c r="AW151" s="270"/>
      <c r="AX151" s="270"/>
      <c r="AY151" s="270"/>
      <c r="AZ151" s="270"/>
      <c r="BA151" s="270"/>
      <c r="BB151" s="270"/>
      <c r="BC151" s="270"/>
      <c r="BD151" s="270"/>
      <c r="BE151" s="270"/>
      <c r="BF151" s="270"/>
      <c r="BG151" s="270"/>
      <c r="BH151" s="270"/>
      <c r="BI151" s="270"/>
      <c r="BJ151" s="270"/>
      <c r="BK151" s="270"/>
      <c r="BL151" s="270"/>
      <c r="BM151" s="270"/>
      <c r="BN151" s="270"/>
      <c r="BO151" s="270"/>
      <c r="BP151" s="270"/>
      <c r="BQ151" s="270"/>
      <c r="BR151" s="270"/>
      <c r="BS151" s="270"/>
      <c r="BT151" s="270"/>
      <c r="BU151" s="270"/>
      <c r="BV151" s="270"/>
      <c r="BW151" s="270"/>
      <c r="BX151" s="270"/>
      <c r="BY151" s="270"/>
      <c r="BZ151" s="270"/>
      <c r="CA151" s="270"/>
      <c r="CB151" s="270"/>
      <c r="CC151" s="270"/>
      <c r="CD151" s="270"/>
      <c r="CE151" s="270"/>
      <c r="CF151" s="270"/>
      <c r="CG151" s="270"/>
      <c r="CH151" s="270"/>
      <c r="CI151" s="270"/>
      <c r="CJ151" s="270"/>
      <c r="CK151" s="270"/>
      <c r="CL151" s="270"/>
      <c r="CM151" s="270"/>
      <c r="CN151" s="270"/>
      <c r="CO151" s="270"/>
      <c r="CP151" s="270"/>
      <c r="CQ151" s="270"/>
      <c r="CR151" s="270"/>
      <c r="CS151" s="270"/>
      <c r="CT151" s="270"/>
      <c r="CU151" s="270"/>
      <c r="CV151" s="270"/>
      <c r="CW151" s="270"/>
      <c r="CX151" s="270"/>
      <c r="CY151" s="270"/>
      <c r="CZ151" s="270"/>
      <c r="DA151" s="270"/>
      <c r="DB151" s="256" t="s">
        <v>228</v>
      </c>
    </row>
    <row r="152" spans="1:106" s="11" customFormat="1" ht="15" customHeight="1">
      <c r="D152" s="247"/>
      <c r="E152" s="3272" t="s">
        <v>1133</v>
      </c>
      <c r="F152" s="3267"/>
      <c r="G152" s="3267"/>
      <c r="H152" s="3267"/>
      <c r="I152" s="3267"/>
      <c r="J152" s="3267"/>
      <c r="K152" s="3267"/>
      <c r="L152" s="3267"/>
      <c r="M152" s="3267"/>
      <c r="N152" s="3267"/>
      <c r="O152" s="3267"/>
      <c r="P152" s="3267"/>
      <c r="Q152" s="3332"/>
      <c r="R152" s="2547"/>
      <c r="S152" s="2547"/>
      <c r="T152" s="2547"/>
      <c r="U152" s="2547"/>
      <c r="V152" s="2547"/>
      <c r="W152" s="2547"/>
      <c r="X152" s="2547"/>
      <c r="Y152" s="2547"/>
      <c r="Z152" s="2547"/>
      <c r="AA152" s="2547"/>
      <c r="AB152" s="2547"/>
      <c r="AC152" s="2547"/>
      <c r="AD152" s="2547"/>
      <c r="AE152" s="2547"/>
      <c r="AF152" s="2547"/>
      <c r="AG152" s="2547"/>
      <c r="AH152" s="2547"/>
      <c r="AI152" s="2547"/>
      <c r="AJ152" s="3330"/>
      <c r="AK152" s="3334" t="s">
        <v>1132</v>
      </c>
      <c r="AL152" s="3335"/>
      <c r="AM152" s="3335"/>
      <c r="AN152" s="3335"/>
      <c r="AO152" s="3335"/>
      <c r="AP152" s="3335"/>
      <c r="AQ152" s="3335"/>
      <c r="AR152" s="3335"/>
      <c r="AS152" s="3335"/>
      <c r="AT152" s="3335"/>
      <c r="AU152" s="3335"/>
      <c r="AV152" s="3335"/>
      <c r="AW152" s="3335"/>
      <c r="AX152" s="3335"/>
      <c r="AY152" s="3335"/>
      <c r="AZ152" s="3335"/>
      <c r="BA152" s="3335"/>
      <c r="BB152" s="3336"/>
      <c r="BC152" s="903"/>
      <c r="BD152" s="3264"/>
      <c r="BE152" s="3264"/>
      <c r="BF152" s="3264"/>
      <c r="BG152" s="3264"/>
      <c r="BH152" s="3264"/>
      <c r="BI152" s="3264"/>
      <c r="BJ152" s="3264"/>
      <c r="BK152" s="3264"/>
      <c r="BL152" s="3264"/>
      <c r="BM152" s="3264"/>
      <c r="BN152" s="3264"/>
      <c r="BO152" s="3264"/>
      <c r="BP152" s="3264"/>
      <c r="BQ152" s="3264"/>
      <c r="BR152" s="3264"/>
      <c r="BS152" s="3264"/>
      <c r="BT152" s="3264"/>
      <c r="BU152" s="3264"/>
      <c r="BV152" s="3264"/>
      <c r="BW152" s="3264"/>
      <c r="BX152" s="3264"/>
      <c r="BY152" s="3264"/>
      <c r="BZ152" s="3264"/>
      <c r="CA152" s="3264"/>
      <c r="CB152" s="3264"/>
      <c r="CC152" s="3264"/>
      <c r="CD152" s="3264"/>
      <c r="CE152" s="3264"/>
      <c r="CF152" s="3264"/>
      <c r="CG152" s="3264"/>
      <c r="CH152" s="3264"/>
      <c r="CI152" s="3264"/>
      <c r="CJ152" s="3264"/>
      <c r="CK152" s="3264"/>
      <c r="CL152" s="3264"/>
      <c r="CM152" s="3264"/>
      <c r="CN152" s="966"/>
      <c r="CO152" s="3266" t="s">
        <v>610</v>
      </c>
      <c r="CP152" s="3267"/>
      <c r="CQ152" s="3267"/>
      <c r="CR152" s="3267"/>
      <c r="CS152" s="3267"/>
      <c r="CT152" s="3267"/>
      <c r="CU152" s="3267"/>
      <c r="CV152" s="3267"/>
      <c r="CW152" s="3267"/>
      <c r="CX152" s="3267"/>
      <c r="CY152" s="3267"/>
      <c r="CZ152" s="3267"/>
      <c r="DA152" s="3267"/>
      <c r="DB152" s="3268"/>
    </row>
    <row r="153" spans="1:106" s="11" customFormat="1" ht="15" customHeight="1">
      <c r="D153" s="247"/>
      <c r="E153" s="3273"/>
      <c r="F153" s="3270"/>
      <c r="G153" s="3270"/>
      <c r="H153" s="3270"/>
      <c r="I153" s="3270"/>
      <c r="J153" s="3270"/>
      <c r="K153" s="3270"/>
      <c r="L153" s="3270"/>
      <c r="M153" s="3270"/>
      <c r="N153" s="3270"/>
      <c r="O153" s="3270"/>
      <c r="P153" s="3270"/>
      <c r="Q153" s="3356"/>
      <c r="R153" s="3346"/>
      <c r="S153" s="3346"/>
      <c r="T153" s="3346"/>
      <c r="U153" s="3346"/>
      <c r="V153" s="3346"/>
      <c r="W153" s="3346"/>
      <c r="X153" s="3346"/>
      <c r="Y153" s="3346"/>
      <c r="Z153" s="3346"/>
      <c r="AA153" s="3346"/>
      <c r="AB153" s="3346"/>
      <c r="AC153" s="3346"/>
      <c r="AD153" s="3346"/>
      <c r="AE153" s="3346"/>
      <c r="AF153" s="3346"/>
      <c r="AG153" s="3346"/>
      <c r="AH153" s="3346"/>
      <c r="AI153" s="3346"/>
      <c r="AJ153" s="3357"/>
      <c r="AK153" s="2952"/>
      <c r="AL153" s="3440"/>
      <c r="AM153" s="3440"/>
      <c r="AN153" s="3440"/>
      <c r="AO153" s="3440"/>
      <c r="AP153" s="3440"/>
      <c r="AQ153" s="3472" t="s">
        <v>1131</v>
      </c>
      <c r="AR153" s="3472"/>
      <c r="AS153" s="3472"/>
      <c r="AT153" s="3472"/>
      <c r="AU153" s="3472"/>
      <c r="AV153" s="3472"/>
      <c r="AW153" s="3472"/>
      <c r="AX153" s="3472"/>
      <c r="AY153" s="3472"/>
      <c r="AZ153" s="3472"/>
      <c r="BA153" s="3472"/>
      <c r="BB153" s="3472"/>
      <c r="BC153" s="3472"/>
      <c r="BD153" s="3472"/>
      <c r="BE153" s="3472"/>
      <c r="BF153" s="3472"/>
      <c r="BG153" s="3472"/>
      <c r="BH153" s="3472"/>
      <c r="BI153" s="3472"/>
      <c r="BJ153" s="3472"/>
      <c r="BK153" s="3472"/>
      <c r="BL153" s="3440"/>
      <c r="BM153" s="3440"/>
      <c r="BN153" s="3440" t="s">
        <v>637</v>
      </c>
      <c r="BO153" s="3440"/>
      <c r="BP153" s="3440"/>
      <c r="BQ153" s="3440"/>
      <c r="BR153" s="3440"/>
      <c r="BS153" s="3440"/>
      <c r="BT153" s="3037"/>
      <c r="BU153" s="3280" t="s">
        <v>1130</v>
      </c>
      <c r="BV153" s="3281"/>
      <c r="BW153" s="3281"/>
      <c r="BX153" s="3281"/>
      <c r="BY153" s="3281"/>
      <c r="BZ153" s="3281"/>
      <c r="CA153" s="3281"/>
      <c r="CB153" s="3281"/>
      <c r="CC153" s="3281"/>
      <c r="CD153" s="3282"/>
      <c r="CE153" s="3280" t="s">
        <v>888</v>
      </c>
      <c r="CF153" s="3358"/>
      <c r="CG153" s="3358"/>
      <c r="CH153" s="3358"/>
      <c r="CI153" s="3358"/>
      <c r="CJ153" s="3358"/>
      <c r="CK153" s="3358"/>
      <c r="CL153" s="3358"/>
      <c r="CM153" s="3358"/>
      <c r="CN153" s="3359"/>
      <c r="CO153" s="3269"/>
      <c r="CP153" s="3315"/>
      <c r="CQ153" s="3315"/>
      <c r="CR153" s="3315"/>
      <c r="CS153" s="3315"/>
      <c r="CT153" s="3315"/>
      <c r="CU153" s="3315"/>
      <c r="CV153" s="3315"/>
      <c r="CW153" s="3315"/>
      <c r="CX153" s="3315"/>
      <c r="CY153" s="3315"/>
      <c r="CZ153" s="3315"/>
      <c r="DA153" s="3315"/>
      <c r="DB153" s="3271"/>
    </row>
    <row r="154" spans="1:106" s="11" customFormat="1" ht="15" customHeight="1">
      <c r="D154" s="247"/>
      <c r="E154" s="3361" t="s">
        <v>927</v>
      </c>
      <c r="F154" s="3281"/>
      <c r="G154" s="3281"/>
      <c r="H154" s="3281"/>
      <c r="I154" s="3281"/>
      <c r="J154" s="3281"/>
      <c r="K154" s="3281"/>
      <c r="L154" s="3281"/>
      <c r="M154" s="3281"/>
      <c r="N154" s="3281"/>
      <c r="O154" s="3281"/>
      <c r="P154" s="3282"/>
      <c r="Q154" s="3280" t="s">
        <v>1129</v>
      </c>
      <c r="R154" s="3281"/>
      <c r="S154" s="3281"/>
      <c r="T154" s="3281"/>
      <c r="U154" s="3281"/>
      <c r="V154" s="3281"/>
      <c r="W154" s="3281"/>
      <c r="X154" s="3281"/>
      <c r="Y154" s="3281"/>
      <c r="Z154" s="3282"/>
      <c r="AA154" s="3358" t="s">
        <v>1128</v>
      </c>
      <c r="AB154" s="3281"/>
      <c r="AC154" s="3281"/>
      <c r="AD154" s="3281"/>
      <c r="AE154" s="3281"/>
      <c r="AF154" s="3281"/>
      <c r="AG154" s="3281"/>
      <c r="AH154" s="3281"/>
      <c r="AI154" s="3281"/>
      <c r="AJ154" s="3282"/>
      <c r="AK154" s="3280" t="s">
        <v>1127</v>
      </c>
      <c r="AL154" s="3281"/>
      <c r="AM154" s="3281"/>
      <c r="AN154" s="3281"/>
      <c r="AO154" s="3281"/>
      <c r="AP154" s="3281"/>
      <c r="AQ154" s="3281"/>
      <c r="AR154" s="3281"/>
      <c r="AS154" s="3281"/>
      <c r="AT154" s="3281"/>
      <c r="AU154" s="3281"/>
      <c r="AV154" s="3281"/>
      <c r="AW154" s="3280" t="s">
        <v>1126</v>
      </c>
      <c r="AX154" s="3281"/>
      <c r="AY154" s="3281"/>
      <c r="AZ154" s="3281"/>
      <c r="BA154" s="3281"/>
      <c r="BB154" s="3281"/>
      <c r="BC154" s="3281"/>
      <c r="BD154" s="3281"/>
      <c r="BE154" s="3281"/>
      <c r="BF154" s="3281"/>
      <c r="BG154" s="3281"/>
      <c r="BH154" s="3282"/>
      <c r="BI154" s="3362" t="s">
        <v>861</v>
      </c>
      <c r="BJ154" s="3345"/>
      <c r="BK154" s="3345"/>
      <c r="BL154" s="3345"/>
      <c r="BM154" s="3345"/>
      <c r="BN154" s="3345"/>
      <c r="BO154" s="3345"/>
      <c r="BP154" s="3345"/>
      <c r="BQ154" s="3345"/>
      <c r="BR154" s="3345"/>
      <c r="BS154" s="3345"/>
      <c r="BT154" s="3363"/>
      <c r="BU154" s="3269"/>
      <c r="BV154" s="3315"/>
      <c r="BW154" s="3315"/>
      <c r="BX154" s="3315"/>
      <c r="BY154" s="3315"/>
      <c r="BZ154" s="3315"/>
      <c r="CA154" s="3315"/>
      <c r="CB154" s="3315"/>
      <c r="CC154" s="3315"/>
      <c r="CD154" s="3316"/>
      <c r="CE154" s="3277"/>
      <c r="CF154" s="3278"/>
      <c r="CG154" s="3278"/>
      <c r="CH154" s="3278"/>
      <c r="CI154" s="3278"/>
      <c r="CJ154" s="3278"/>
      <c r="CK154" s="3278"/>
      <c r="CL154" s="3278"/>
      <c r="CM154" s="3278"/>
      <c r="CN154" s="3360"/>
      <c r="CO154" s="3269"/>
      <c r="CP154" s="3315"/>
      <c r="CQ154" s="3315"/>
      <c r="CR154" s="3315"/>
      <c r="CS154" s="3315"/>
      <c r="CT154" s="3315"/>
      <c r="CU154" s="3315"/>
      <c r="CV154" s="3315"/>
      <c r="CW154" s="3315"/>
      <c r="CX154" s="3315"/>
      <c r="CY154" s="3315"/>
      <c r="CZ154" s="3315"/>
      <c r="DA154" s="3315"/>
      <c r="DB154" s="3271"/>
    </row>
    <row r="155" spans="1:106" s="11" customFormat="1" ht="15" customHeight="1">
      <c r="D155" s="247"/>
      <c r="E155" s="3274"/>
      <c r="F155" s="3275"/>
      <c r="G155" s="3275"/>
      <c r="H155" s="3275"/>
      <c r="I155" s="3275"/>
      <c r="J155" s="3275"/>
      <c r="K155" s="3275"/>
      <c r="L155" s="3275"/>
      <c r="M155" s="3275"/>
      <c r="N155" s="3275"/>
      <c r="O155" s="3275"/>
      <c r="P155" s="3284"/>
      <c r="Q155" s="3333" t="s">
        <v>1125</v>
      </c>
      <c r="R155" s="2553"/>
      <c r="S155" s="2553"/>
      <c r="T155" s="2553"/>
      <c r="U155" s="2553"/>
      <c r="V155" s="2553"/>
      <c r="W155" s="2553"/>
      <c r="X155" s="2553"/>
      <c r="Y155" s="2553"/>
      <c r="Z155" s="3331"/>
      <c r="AA155" s="3333" t="s">
        <v>637</v>
      </c>
      <c r="AB155" s="2553"/>
      <c r="AC155" s="2553"/>
      <c r="AD155" s="2553"/>
      <c r="AE155" s="2553"/>
      <c r="AF155" s="2553"/>
      <c r="AG155" s="2553"/>
      <c r="AH155" s="2553"/>
      <c r="AI155" s="2553"/>
      <c r="AJ155" s="3331"/>
      <c r="AK155" s="3283"/>
      <c r="AL155" s="3275"/>
      <c r="AM155" s="3275"/>
      <c r="AN155" s="3275"/>
      <c r="AO155" s="3275"/>
      <c r="AP155" s="3275"/>
      <c r="AQ155" s="3275"/>
      <c r="AR155" s="3275"/>
      <c r="AS155" s="3275"/>
      <c r="AT155" s="3275"/>
      <c r="AU155" s="3275"/>
      <c r="AV155" s="3275"/>
      <c r="AW155" s="3283"/>
      <c r="AX155" s="3275"/>
      <c r="AY155" s="3275"/>
      <c r="AZ155" s="3275"/>
      <c r="BA155" s="3275"/>
      <c r="BB155" s="3275"/>
      <c r="BC155" s="3275"/>
      <c r="BD155" s="3275"/>
      <c r="BE155" s="3275"/>
      <c r="BF155" s="3275"/>
      <c r="BG155" s="3275"/>
      <c r="BH155" s="3284"/>
      <c r="BI155" s="3333"/>
      <c r="BJ155" s="2553"/>
      <c r="BK155" s="2553"/>
      <c r="BL155" s="2553"/>
      <c r="BM155" s="2553"/>
      <c r="BN155" s="2553"/>
      <c r="BO155" s="2553"/>
      <c r="BP155" s="2553"/>
      <c r="BQ155" s="2553"/>
      <c r="BR155" s="2553"/>
      <c r="BS155" s="2553"/>
      <c r="BT155" s="3331"/>
      <c r="BU155" s="3333" t="s">
        <v>637</v>
      </c>
      <c r="BV155" s="2553"/>
      <c r="BW155" s="2553"/>
      <c r="BX155" s="2553"/>
      <c r="BY155" s="2553"/>
      <c r="BZ155" s="2553"/>
      <c r="CA155" s="2553"/>
      <c r="CB155" s="2553"/>
      <c r="CC155" s="2553"/>
      <c r="CD155" s="3331"/>
      <c r="CE155" s="3353"/>
      <c r="CF155" s="3354"/>
      <c r="CG155" s="3354"/>
      <c r="CH155" s="3354"/>
      <c r="CI155" s="3354"/>
      <c r="CJ155" s="3354"/>
      <c r="CK155" s="3354"/>
      <c r="CL155" s="3354"/>
      <c r="CM155" s="3354"/>
      <c r="CN155" s="3355"/>
      <c r="CO155" s="3283"/>
      <c r="CP155" s="3275"/>
      <c r="CQ155" s="3275"/>
      <c r="CR155" s="3275"/>
      <c r="CS155" s="3275"/>
      <c r="CT155" s="3275"/>
      <c r="CU155" s="3275"/>
      <c r="CV155" s="3275"/>
      <c r="CW155" s="3275"/>
      <c r="CX155" s="3275"/>
      <c r="CY155" s="3275"/>
      <c r="CZ155" s="3275"/>
      <c r="DA155" s="3275"/>
      <c r="DB155" s="3279"/>
    </row>
    <row r="156" spans="1:106" s="11" customFormat="1" ht="15" customHeight="1">
      <c r="D156" s="247"/>
      <c r="E156" s="329"/>
      <c r="F156" s="3265"/>
      <c r="G156" s="3265"/>
      <c r="H156" s="3265"/>
      <c r="I156" s="3265"/>
      <c r="J156" s="3265"/>
      <c r="K156" s="3265"/>
      <c r="L156" s="3265"/>
      <c r="M156" s="3265"/>
      <c r="N156" s="3265"/>
      <c r="O156" s="3265"/>
      <c r="P156" s="903"/>
      <c r="Q156" s="3325"/>
      <c r="R156" s="3265"/>
      <c r="S156" s="3265"/>
      <c r="T156" s="3265"/>
      <c r="U156" s="3265"/>
      <c r="V156" s="3265"/>
      <c r="W156" s="3265"/>
      <c r="X156" s="3265"/>
      <c r="Y156" s="3265"/>
      <c r="Z156" s="3372"/>
      <c r="AA156" s="3325"/>
      <c r="AB156" s="3265"/>
      <c r="AC156" s="3265"/>
      <c r="AD156" s="3265"/>
      <c r="AE156" s="3265"/>
      <c r="AF156" s="3265"/>
      <c r="AG156" s="3265"/>
      <c r="AH156" s="3265"/>
      <c r="AI156" s="3265"/>
      <c r="AJ156" s="3372"/>
      <c r="AK156" s="3325"/>
      <c r="AL156" s="3265"/>
      <c r="AM156" s="3265"/>
      <c r="AN156" s="3265"/>
      <c r="AO156" s="3265"/>
      <c r="AP156" s="3265"/>
      <c r="AQ156" s="3265"/>
      <c r="AR156" s="3265"/>
      <c r="AS156" s="3265"/>
      <c r="AT156" s="3265"/>
      <c r="AU156" s="3265"/>
      <c r="AV156" s="3372"/>
      <c r="AW156" s="3325"/>
      <c r="AX156" s="3265"/>
      <c r="AY156" s="3265"/>
      <c r="AZ156" s="3265"/>
      <c r="BA156" s="3265"/>
      <c r="BB156" s="3265"/>
      <c r="BC156" s="3265"/>
      <c r="BD156" s="3265"/>
      <c r="BE156" s="3265"/>
      <c r="BF156" s="3265"/>
      <c r="BG156" s="3265"/>
      <c r="BH156" s="3372"/>
      <c r="BI156" s="3265"/>
      <c r="BJ156" s="3265"/>
      <c r="BK156" s="3265"/>
      <c r="BL156" s="3265"/>
      <c r="BM156" s="3265"/>
      <c r="BN156" s="3265"/>
      <c r="BO156" s="3265"/>
      <c r="BP156" s="3265"/>
      <c r="BQ156" s="3265"/>
      <c r="BR156" s="3265"/>
      <c r="BS156" s="3265"/>
      <c r="BT156" s="3265"/>
      <c r="BU156" s="3325"/>
      <c r="BV156" s="3265"/>
      <c r="BW156" s="3265"/>
      <c r="BX156" s="3265"/>
      <c r="BY156" s="3265"/>
      <c r="BZ156" s="3265"/>
      <c r="CA156" s="3265"/>
      <c r="CB156" s="3265"/>
      <c r="CC156" s="3265"/>
      <c r="CD156" s="3372"/>
      <c r="CE156" s="3325"/>
      <c r="CF156" s="3265"/>
      <c r="CG156" s="3265"/>
      <c r="CH156" s="3265"/>
      <c r="CI156" s="3265"/>
      <c r="CJ156" s="3265"/>
      <c r="CK156" s="3265"/>
      <c r="CL156" s="3265"/>
      <c r="CM156" s="3265"/>
      <c r="CN156" s="3372"/>
      <c r="CO156" s="3013"/>
      <c r="CP156" s="3264"/>
      <c r="CQ156" s="3264"/>
      <c r="CR156" s="3264"/>
      <c r="CS156" s="3264"/>
      <c r="CT156" s="3264"/>
      <c r="CU156" s="3264"/>
      <c r="CV156" s="3264"/>
      <c r="CW156" s="3264"/>
      <c r="CX156" s="3264"/>
      <c r="CY156" s="3264"/>
      <c r="CZ156" s="3264"/>
      <c r="DA156" s="3264"/>
      <c r="DB156" s="3349"/>
    </row>
    <row r="157" spans="1:106" s="118" customFormat="1" ht="15" customHeight="1">
      <c r="A157" s="119"/>
      <c r="D157" s="250"/>
      <c r="E157" s="267"/>
      <c r="F157" s="3350"/>
      <c r="G157" s="3350"/>
      <c r="H157" s="3350"/>
      <c r="I157" s="3350"/>
      <c r="J157" s="3350"/>
      <c r="K157" s="3350"/>
      <c r="L157" s="3350"/>
      <c r="M157" s="3350"/>
      <c r="N157" s="3350"/>
      <c r="O157" s="3350"/>
      <c r="P157" s="962"/>
      <c r="Q157" s="3317"/>
      <c r="R157" s="3318"/>
      <c r="S157" s="3318"/>
      <c r="T157" s="3318"/>
      <c r="U157" s="3318"/>
      <c r="V157" s="3318"/>
      <c r="W157" s="3318"/>
      <c r="X157" s="3318"/>
      <c r="Y157" s="3318"/>
      <c r="Z157" s="3320"/>
      <c r="AA157" s="3317"/>
      <c r="AB157" s="3318"/>
      <c r="AC157" s="3318"/>
      <c r="AD157" s="3318"/>
      <c r="AE157" s="3318"/>
      <c r="AF157" s="3318"/>
      <c r="AG157" s="3318"/>
      <c r="AH157" s="3318"/>
      <c r="AI157" s="3318"/>
      <c r="AJ157" s="3320"/>
      <c r="AK157" s="2553"/>
      <c r="AL157" s="2553"/>
      <c r="AM157" s="2553"/>
      <c r="AN157" s="2553"/>
      <c r="AO157" s="2553"/>
      <c r="AP157" s="2553"/>
      <c r="AQ157" s="2553"/>
      <c r="AR157" s="2553"/>
      <c r="AS157" s="2553"/>
      <c r="AT157" s="2553"/>
      <c r="AU157" s="2553"/>
      <c r="AV157" s="2553"/>
      <c r="AW157" s="3333"/>
      <c r="AX157" s="2553"/>
      <c r="AY157" s="2553"/>
      <c r="AZ157" s="2553"/>
      <c r="BA157" s="2553"/>
      <c r="BB157" s="2553"/>
      <c r="BC157" s="2553"/>
      <c r="BD157" s="2553"/>
      <c r="BE157" s="2553"/>
      <c r="BF157" s="2553"/>
      <c r="BG157" s="2553"/>
      <c r="BH157" s="3331"/>
      <c r="BI157" s="2553"/>
      <c r="BJ157" s="2553"/>
      <c r="BK157" s="2553"/>
      <c r="BL157" s="2553"/>
      <c r="BM157" s="2553"/>
      <c r="BN157" s="2553"/>
      <c r="BO157" s="2553"/>
      <c r="BP157" s="2553"/>
      <c r="BQ157" s="2553"/>
      <c r="BR157" s="2553"/>
      <c r="BS157" s="2553"/>
      <c r="BT157" s="2553"/>
      <c r="BU157" s="3317"/>
      <c r="BV157" s="3318"/>
      <c r="BW157" s="3318"/>
      <c r="BX157" s="3318"/>
      <c r="BY157" s="3318"/>
      <c r="BZ157" s="3318"/>
      <c r="CA157" s="3318"/>
      <c r="CB157" s="3318"/>
      <c r="CC157" s="3318"/>
      <c r="CD157" s="3320"/>
      <c r="CE157" s="3317"/>
      <c r="CF157" s="3318"/>
      <c r="CG157" s="3318"/>
      <c r="CH157" s="3318"/>
      <c r="CI157" s="3318"/>
      <c r="CJ157" s="3318"/>
      <c r="CK157" s="3318"/>
      <c r="CL157" s="3318"/>
      <c r="CM157" s="3318"/>
      <c r="CN157" s="3320"/>
      <c r="CO157" s="3471"/>
      <c r="CP157" s="3350"/>
      <c r="CQ157" s="3350"/>
      <c r="CR157" s="3350"/>
      <c r="CS157" s="3350"/>
      <c r="CT157" s="3350"/>
      <c r="CU157" s="3350"/>
      <c r="CV157" s="3350"/>
      <c r="CW157" s="3350"/>
      <c r="CX157" s="3350"/>
      <c r="CY157" s="3350"/>
      <c r="CZ157" s="3350"/>
      <c r="DA157" s="3350"/>
      <c r="DB157" s="3364"/>
    </row>
    <row r="158" spans="1:106" s="10" customFormat="1" ht="21" customHeight="1">
      <c r="D158" s="269"/>
      <c r="E158" s="269"/>
      <c r="F158" s="356"/>
      <c r="G158" s="356"/>
      <c r="H158" s="356"/>
      <c r="I158" s="356"/>
      <c r="J158" s="356"/>
      <c r="K158" s="356"/>
      <c r="L158" s="356"/>
      <c r="M158" s="356"/>
      <c r="N158" s="356"/>
      <c r="O158" s="356"/>
      <c r="P158" s="356"/>
      <c r="Q158" s="356"/>
      <c r="R158" s="356"/>
      <c r="S158" s="269"/>
      <c r="T158" s="269"/>
      <c r="U158" s="269"/>
      <c r="V158" s="269"/>
      <c r="W158" s="269"/>
      <c r="X158" s="269"/>
      <c r="Y158" s="269"/>
      <c r="Z158" s="269"/>
      <c r="AA158" s="269"/>
      <c r="AB158" s="269"/>
      <c r="AC158" s="269"/>
      <c r="AD158" s="269"/>
      <c r="AE158" s="269"/>
      <c r="AF158" s="269"/>
      <c r="AG158" s="269"/>
      <c r="AH158" s="269"/>
      <c r="AI158" s="269"/>
      <c r="AJ158" s="269"/>
      <c r="AK158" s="269"/>
      <c r="AL158" s="269"/>
      <c r="AM158" s="269"/>
      <c r="AN158" s="269"/>
      <c r="AO158" s="269"/>
      <c r="AP158" s="269"/>
      <c r="AQ158" s="269"/>
      <c r="AR158" s="269"/>
      <c r="AS158" s="269"/>
      <c r="AT158" s="269"/>
      <c r="AU158" s="269"/>
      <c r="AV158" s="269"/>
      <c r="AW158" s="269"/>
      <c r="AX158" s="269"/>
      <c r="AY158" s="269"/>
      <c r="AZ158" s="269"/>
      <c r="BA158" s="269"/>
      <c r="BB158" s="269"/>
      <c r="BC158" s="269"/>
      <c r="BD158" s="269"/>
      <c r="BE158" s="269"/>
      <c r="BF158" s="269"/>
      <c r="BG158" s="269"/>
      <c r="BH158" s="269"/>
      <c r="BI158" s="269"/>
      <c r="BJ158" s="269"/>
      <c r="BK158" s="269"/>
      <c r="BL158" s="269"/>
      <c r="BM158" s="269"/>
      <c r="BN158" s="269"/>
      <c r="BO158" s="269"/>
      <c r="BP158" s="269"/>
      <c r="BQ158" s="269"/>
      <c r="BR158" s="269"/>
      <c r="BS158" s="269"/>
      <c r="BT158" s="269"/>
      <c r="BU158" s="269"/>
      <c r="BV158" s="269"/>
      <c r="BW158" s="269"/>
      <c r="BX158" s="269"/>
      <c r="BY158" s="269"/>
      <c r="BZ158" s="269"/>
      <c r="CA158" s="269"/>
      <c r="CB158" s="269"/>
      <c r="CC158" s="269"/>
      <c r="CD158" s="269"/>
      <c r="CE158" s="269"/>
      <c r="CF158" s="269"/>
      <c r="CG158" s="269"/>
      <c r="CH158" s="269"/>
      <c r="CI158" s="269"/>
      <c r="CJ158" s="269"/>
      <c r="CK158" s="269"/>
      <c r="CL158" s="269"/>
      <c r="CM158" s="269"/>
      <c r="CN158" s="269"/>
      <c r="CO158" s="269"/>
      <c r="CP158" s="269"/>
      <c r="CQ158" s="269"/>
      <c r="CR158" s="269"/>
      <c r="CS158" s="269"/>
      <c r="CT158" s="269"/>
      <c r="CU158" s="269"/>
      <c r="CV158" s="269"/>
      <c r="CW158" s="269"/>
      <c r="CX158" s="269"/>
      <c r="CY158" s="269"/>
      <c r="CZ158" s="269"/>
      <c r="DA158" s="269"/>
      <c r="DB158" s="269"/>
    </row>
    <row r="159" spans="1:106" s="9" customFormat="1" ht="21" customHeight="1">
      <c r="D159" s="270"/>
      <c r="E159" s="271" t="s">
        <v>1124</v>
      </c>
      <c r="F159" s="270"/>
      <c r="G159" s="270"/>
      <c r="H159" s="270"/>
      <c r="I159" s="270"/>
      <c r="J159" s="270"/>
      <c r="K159" s="270"/>
      <c r="L159" s="328"/>
      <c r="M159" s="328"/>
      <c r="N159" s="328"/>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270"/>
      <c r="BP159" s="270"/>
      <c r="BQ159" s="270"/>
      <c r="BR159" s="270"/>
      <c r="BS159" s="270"/>
      <c r="BT159" s="270"/>
      <c r="BU159" s="270"/>
      <c r="BV159" s="270"/>
      <c r="BW159" s="270"/>
      <c r="BX159" s="270"/>
      <c r="BY159" s="270"/>
      <c r="BZ159" s="270"/>
      <c r="CA159" s="270"/>
      <c r="CB159" s="270"/>
      <c r="CC159" s="270"/>
      <c r="CD159" s="270"/>
      <c r="CE159" s="270"/>
      <c r="CF159" s="270"/>
      <c r="CG159" s="270"/>
      <c r="CH159" s="270"/>
      <c r="CI159" s="270"/>
      <c r="CJ159" s="270"/>
      <c r="CK159" s="270"/>
      <c r="CL159" s="270"/>
      <c r="CM159" s="270"/>
      <c r="CN159" s="270"/>
      <c r="CO159" s="270"/>
      <c r="CP159" s="270"/>
      <c r="CQ159" s="270"/>
      <c r="CR159" s="270"/>
      <c r="CS159" s="270"/>
      <c r="CT159" s="270"/>
      <c r="CU159" s="270"/>
      <c r="CV159" s="270"/>
      <c r="CW159" s="270"/>
      <c r="CX159" s="270"/>
      <c r="CY159" s="270"/>
      <c r="CZ159" s="270"/>
      <c r="DA159" s="270"/>
      <c r="DB159" s="270"/>
    </row>
    <row r="160" spans="1:106" s="9" customFormat="1" ht="21" customHeight="1">
      <c r="D160" s="270"/>
      <c r="E160" s="318" t="s">
        <v>751</v>
      </c>
      <c r="F160" s="270"/>
      <c r="G160" s="270"/>
      <c r="H160" s="270"/>
      <c r="I160" s="270"/>
      <c r="J160" s="270"/>
      <c r="K160" s="270"/>
      <c r="L160" s="328"/>
      <c r="M160" s="328"/>
      <c r="N160" s="328"/>
      <c r="O160" s="270"/>
      <c r="P160" s="270"/>
      <c r="Q160" s="270"/>
      <c r="R160" s="270"/>
      <c r="S160" s="270"/>
      <c r="T160" s="270"/>
      <c r="U160" s="270"/>
      <c r="V160" s="270"/>
      <c r="W160" s="270"/>
      <c r="X160" s="270"/>
      <c r="Y160" s="270"/>
      <c r="Z160" s="270"/>
      <c r="AA160" s="270"/>
      <c r="AB160" s="270"/>
      <c r="AC160" s="270"/>
      <c r="AD160" s="270"/>
      <c r="AE160" s="270"/>
      <c r="AF160" s="270"/>
      <c r="AG160" s="270"/>
      <c r="AH160" s="270"/>
      <c r="AI160" s="270"/>
      <c r="AJ160" s="270"/>
      <c r="AK160" s="270"/>
      <c r="AL160" s="270"/>
      <c r="AM160" s="270"/>
      <c r="AN160" s="270"/>
      <c r="AO160" s="270"/>
      <c r="AP160" s="270"/>
      <c r="AQ160" s="270"/>
      <c r="AR160" s="270"/>
      <c r="AS160" s="270"/>
      <c r="AT160" s="270"/>
      <c r="AU160" s="270"/>
      <c r="AV160" s="270"/>
      <c r="AW160" s="270"/>
      <c r="AX160" s="270"/>
      <c r="AY160" s="270"/>
      <c r="AZ160" s="270"/>
      <c r="BA160" s="270"/>
      <c r="BB160" s="270"/>
      <c r="BC160" s="270"/>
      <c r="BD160" s="270"/>
      <c r="BE160" s="270"/>
      <c r="BF160" s="270"/>
      <c r="BG160" s="270"/>
      <c r="BH160" s="270"/>
      <c r="BI160" s="270"/>
      <c r="BJ160" s="270"/>
      <c r="BK160" s="270"/>
      <c r="BL160" s="270"/>
      <c r="BM160" s="270"/>
      <c r="BN160" s="270"/>
      <c r="BO160" s="270"/>
      <c r="BP160" s="270"/>
      <c r="BQ160" s="270"/>
      <c r="BR160" s="270"/>
      <c r="BS160" s="270"/>
      <c r="BT160" s="270"/>
      <c r="BU160" s="270"/>
      <c r="BV160" s="270"/>
      <c r="BW160" s="270"/>
      <c r="BX160" s="270"/>
      <c r="BY160" s="270"/>
      <c r="BZ160" s="270"/>
      <c r="CA160" s="270"/>
      <c r="CB160" s="270"/>
      <c r="CC160" s="270"/>
      <c r="CD160" s="270"/>
      <c r="CE160" s="270"/>
      <c r="CF160" s="270"/>
      <c r="CG160" s="270"/>
      <c r="CH160" s="270"/>
      <c r="CI160" s="270"/>
      <c r="CJ160" s="270"/>
      <c r="CK160" s="270"/>
      <c r="CL160" s="270"/>
      <c r="CM160" s="270"/>
      <c r="CN160" s="270"/>
      <c r="CO160" s="270"/>
      <c r="CP160" s="270"/>
      <c r="CQ160" s="270"/>
      <c r="CR160" s="270"/>
      <c r="CS160" s="270"/>
      <c r="CT160" s="270"/>
      <c r="CU160" s="270"/>
      <c r="CV160" s="270"/>
      <c r="CW160" s="270"/>
      <c r="CX160" s="270"/>
      <c r="CY160" s="270"/>
      <c r="CZ160" s="270"/>
      <c r="DA160" s="270"/>
      <c r="DB160" s="256" t="s">
        <v>262</v>
      </c>
    </row>
    <row r="161" spans="2:106" s="118" customFormat="1" ht="15" customHeight="1">
      <c r="D161" s="250"/>
      <c r="E161" s="3305" t="s">
        <v>1123</v>
      </c>
      <c r="F161" s="3306"/>
      <c r="G161" s="3306"/>
      <c r="H161" s="3306"/>
      <c r="I161" s="3306"/>
      <c r="J161" s="3306"/>
      <c r="K161" s="3306"/>
      <c r="L161" s="3306"/>
      <c r="M161" s="3306"/>
      <c r="N161" s="3306"/>
      <c r="O161" s="3306"/>
      <c r="P161" s="3306"/>
      <c r="Q161" s="3306"/>
      <c r="R161" s="3307"/>
      <c r="S161" s="3266" t="s">
        <v>1013</v>
      </c>
      <c r="T161" s="3267"/>
      <c r="U161" s="3267"/>
      <c r="V161" s="3267"/>
      <c r="W161" s="3267"/>
      <c r="X161" s="3267"/>
      <c r="Y161" s="3267"/>
      <c r="Z161" s="3267"/>
      <c r="AA161" s="3267"/>
      <c r="AB161" s="3314"/>
      <c r="AC161" s="3325"/>
      <c r="AD161" s="3265"/>
      <c r="AE161" s="3265"/>
      <c r="AF161" s="3265"/>
      <c r="AG161" s="3265"/>
      <c r="AH161" s="3326" t="s">
        <v>912</v>
      </c>
      <c r="AI161" s="3326"/>
      <c r="AJ161" s="3326"/>
      <c r="AK161" s="3326"/>
      <c r="AL161" s="3326"/>
      <c r="AM161" s="3326"/>
      <c r="AN161" s="3326"/>
      <c r="AO161" s="3326"/>
      <c r="AP161" s="3326"/>
      <c r="AQ161" s="3326"/>
      <c r="AR161" s="3326"/>
      <c r="AS161" s="3326"/>
      <c r="AT161" s="3326"/>
      <c r="AU161" s="3326"/>
      <c r="AV161" s="3326"/>
      <c r="AW161" s="3326"/>
      <c r="AX161" s="3326"/>
      <c r="AY161" s="3265"/>
      <c r="AZ161" s="3265"/>
      <c r="BA161" s="3265" t="s">
        <v>637</v>
      </c>
      <c r="BB161" s="3265"/>
      <c r="BC161" s="3265"/>
      <c r="BD161" s="3265"/>
      <c r="BE161" s="3265"/>
      <c r="BF161" s="3372"/>
      <c r="BG161" s="3266" t="s">
        <v>580</v>
      </c>
      <c r="BH161" s="3267"/>
      <c r="BI161" s="3267"/>
      <c r="BJ161" s="3267"/>
      <c r="BK161" s="3267"/>
      <c r="BL161" s="3267"/>
      <c r="BM161" s="3267"/>
      <c r="BN161" s="3267"/>
      <c r="BO161" s="3267"/>
      <c r="BP161" s="3267"/>
      <c r="BQ161" s="3267"/>
      <c r="BR161" s="3267"/>
      <c r="BS161" s="3267"/>
      <c r="BT161" s="3267"/>
      <c r="BU161" s="3267"/>
      <c r="BV161" s="3267"/>
      <c r="BW161" s="3267"/>
      <c r="BX161" s="3314"/>
      <c r="BY161" s="3266" t="s">
        <v>572</v>
      </c>
      <c r="BZ161" s="3267"/>
      <c r="CA161" s="3267"/>
      <c r="CB161" s="3267"/>
      <c r="CC161" s="3267"/>
      <c r="CD161" s="3267"/>
      <c r="CE161" s="3267"/>
      <c r="CF161" s="3267"/>
      <c r="CG161" s="3267"/>
      <c r="CH161" s="3267"/>
      <c r="CI161" s="3267"/>
      <c r="CJ161" s="3267"/>
      <c r="CK161" s="3267"/>
      <c r="CL161" s="3267"/>
      <c r="CM161" s="3267"/>
      <c r="CN161" s="3267"/>
      <c r="CO161" s="3267"/>
      <c r="CP161" s="3314"/>
      <c r="CQ161" s="3266" t="s">
        <v>661</v>
      </c>
      <c r="CR161" s="3267"/>
      <c r="CS161" s="3267"/>
      <c r="CT161" s="3267"/>
      <c r="CU161" s="3267"/>
      <c r="CV161" s="3267"/>
      <c r="CW161" s="3267"/>
      <c r="CX161" s="3267"/>
      <c r="CY161" s="3267"/>
      <c r="CZ161" s="3267"/>
      <c r="DA161" s="3267"/>
      <c r="DB161" s="3268"/>
    </row>
    <row r="162" spans="2:106" s="118" customFormat="1" ht="15" customHeight="1">
      <c r="D162" s="250"/>
      <c r="E162" s="3311"/>
      <c r="F162" s="3312"/>
      <c r="G162" s="3312"/>
      <c r="H162" s="3312"/>
      <c r="I162" s="3312"/>
      <c r="J162" s="3312"/>
      <c r="K162" s="3312"/>
      <c r="L162" s="3312"/>
      <c r="M162" s="3312"/>
      <c r="N162" s="3312"/>
      <c r="O162" s="3312"/>
      <c r="P162" s="3312"/>
      <c r="Q162" s="3312"/>
      <c r="R162" s="3313"/>
      <c r="S162" s="3333" t="s">
        <v>909</v>
      </c>
      <c r="T162" s="2553"/>
      <c r="U162" s="2553"/>
      <c r="V162" s="2553"/>
      <c r="W162" s="2553"/>
      <c r="X162" s="2553"/>
      <c r="Y162" s="2553"/>
      <c r="Z162" s="2553"/>
      <c r="AA162" s="2553"/>
      <c r="AB162" s="3331"/>
      <c r="AC162" s="3337" t="s">
        <v>709</v>
      </c>
      <c r="AD162" s="3338"/>
      <c r="AE162" s="3338"/>
      <c r="AF162" s="3338"/>
      <c r="AG162" s="3338"/>
      <c r="AH162" s="3338"/>
      <c r="AI162" s="3338"/>
      <c r="AJ162" s="3338"/>
      <c r="AK162" s="3338"/>
      <c r="AL162" s="3339"/>
      <c r="AM162" s="3337" t="s">
        <v>1122</v>
      </c>
      <c r="AN162" s="3338"/>
      <c r="AO162" s="3338"/>
      <c r="AP162" s="3338"/>
      <c r="AQ162" s="3338"/>
      <c r="AR162" s="3338"/>
      <c r="AS162" s="3338"/>
      <c r="AT162" s="3338"/>
      <c r="AU162" s="3338"/>
      <c r="AV162" s="3339"/>
      <c r="AW162" s="2820" t="s">
        <v>934</v>
      </c>
      <c r="AX162" s="3338"/>
      <c r="AY162" s="3338"/>
      <c r="AZ162" s="3338"/>
      <c r="BA162" s="3338"/>
      <c r="BB162" s="3338"/>
      <c r="BC162" s="3338"/>
      <c r="BD162" s="3338"/>
      <c r="BE162" s="3338"/>
      <c r="BF162" s="3339"/>
      <c r="BG162" s="3283"/>
      <c r="BH162" s="3275"/>
      <c r="BI162" s="3275"/>
      <c r="BJ162" s="3275"/>
      <c r="BK162" s="3275"/>
      <c r="BL162" s="3275"/>
      <c r="BM162" s="3275"/>
      <c r="BN162" s="3275"/>
      <c r="BO162" s="3275"/>
      <c r="BP162" s="3275"/>
      <c r="BQ162" s="3275"/>
      <c r="BR162" s="3275"/>
      <c r="BS162" s="3275"/>
      <c r="BT162" s="3275"/>
      <c r="BU162" s="3275"/>
      <c r="BV162" s="3275"/>
      <c r="BW162" s="3275"/>
      <c r="BX162" s="3284"/>
      <c r="BY162" s="3283"/>
      <c r="BZ162" s="3275"/>
      <c r="CA162" s="3275"/>
      <c r="CB162" s="3275"/>
      <c r="CC162" s="3275"/>
      <c r="CD162" s="3275"/>
      <c r="CE162" s="3275"/>
      <c r="CF162" s="3275"/>
      <c r="CG162" s="3275"/>
      <c r="CH162" s="3275"/>
      <c r="CI162" s="3275"/>
      <c r="CJ162" s="3275"/>
      <c r="CK162" s="3275"/>
      <c r="CL162" s="3275"/>
      <c r="CM162" s="3275"/>
      <c r="CN162" s="3275"/>
      <c r="CO162" s="3275"/>
      <c r="CP162" s="3284"/>
      <c r="CQ162" s="3283"/>
      <c r="CR162" s="3275"/>
      <c r="CS162" s="3275"/>
      <c r="CT162" s="3275"/>
      <c r="CU162" s="3275"/>
      <c r="CV162" s="3275"/>
      <c r="CW162" s="3275"/>
      <c r="CX162" s="3275"/>
      <c r="CY162" s="3275"/>
      <c r="CZ162" s="3275"/>
      <c r="DA162" s="3275"/>
      <c r="DB162" s="3279"/>
    </row>
    <row r="163" spans="2:106" s="118" customFormat="1" ht="15" customHeight="1">
      <c r="D163" s="250"/>
      <c r="E163" s="267"/>
      <c r="F163" s="3318"/>
      <c r="G163" s="3318"/>
      <c r="H163" s="3318"/>
      <c r="I163" s="3318"/>
      <c r="J163" s="3318"/>
      <c r="K163" s="3318"/>
      <c r="L163" s="3318"/>
      <c r="M163" s="3318"/>
      <c r="N163" s="3318"/>
      <c r="O163" s="3318"/>
      <c r="P163" s="3318"/>
      <c r="Q163" s="3318"/>
      <c r="R163" s="963"/>
      <c r="S163" s="3317"/>
      <c r="T163" s="3318"/>
      <c r="U163" s="3318"/>
      <c r="V163" s="3318"/>
      <c r="W163" s="3318"/>
      <c r="X163" s="3318"/>
      <c r="Y163" s="3318"/>
      <c r="Z163" s="3318"/>
      <c r="AA163" s="3318"/>
      <c r="AB163" s="3320"/>
      <c r="AC163" s="3317"/>
      <c r="AD163" s="3318"/>
      <c r="AE163" s="3318"/>
      <c r="AF163" s="3318"/>
      <c r="AG163" s="3318"/>
      <c r="AH163" s="3318"/>
      <c r="AI163" s="3318"/>
      <c r="AJ163" s="3318"/>
      <c r="AK163" s="3318"/>
      <c r="AL163" s="3320"/>
      <c r="AM163" s="3317"/>
      <c r="AN163" s="3318"/>
      <c r="AO163" s="3318"/>
      <c r="AP163" s="3318"/>
      <c r="AQ163" s="3318"/>
      <c r="AR163" s="3318"/>
      <c r="AS163" s="3318"/>
      <c r="AT163" s="3318"/>
      <c r="AU163" s="3318"/>
      <c r="AV163" s="3320"/>
      <c r="AW163" s="3317"/>
      <c r="AX163" s="3318"/>
      <c r="AY163" s="3318"/>
      <c r="AZ163" s="3318"/>
      <c r="BA163" s="3318"/>
      <c r="BB163" s="3318"/>
      <c r="BC163" s="3318"/>
      <c r="BD163" s="3318"/>
      <c r="BE163" s="3318"/>
      <c r="BF163" s="3320"/>
      <c r="BG163" s="962"/>
      <c r="BH163" s="3350"/>
      <c r="BI163" s="3350"/>
      <c r="BJ163" s="3350"/>
      <c r="BK163" s="3350"/>
      <c r="BL163" s="3350"/>
      <c r="BM163" s="3350"/>
      <c r="BN163" s="3350"/>
      <c r="BO163" s="3350"/>
      <c r="BP163" s="3350"/>
      <c r="BQ163" s="3350"/>
      <c r="BR163" s="3350"/>
      <c r="BS163" s="3350"/>
      <c r="BT163" s="3350"/>
      <c r="BU163" s="3350"/>
      <c r="BV163" s="3350"/>
      <c r="BW163" s="3350"/>
      <c r="BX163" s="962"/>
      <c r="BY163" s="374"/>
      <c r="BZ163" s="3318"/>
      <c r="CA163" s="3318"/>
      <c r="CB163" s="3318"/>
      <c r="CC163" s="3318"/>
      <c r="CD163" s="3318"/>
      <c r="CE163" s="3318"/>
      <c r="CF163" s="3318"/>
      <c r="CG163" s="3318"/>
      <c r="CH163" s="3318"/>
      <c r="CI163" s="3318"/>
      <c r="CJ163" s="3318"/>
      <c r="CK163" s="3318"/>
      <c r="CL163" s="3318"/>
      <c r="CM163" s="3318"/>
      <c r="CN163" s="3318"/>
      <c r="CO163" s="3318"/>
      <c r="CP163" s="963"/>
      <c r="CQ163" s="3471"/>
      <c r="CR163" s="3350"/>
      <c r="CS163" s="3350"/>
      <c r="CT163" s="3350"/>
      <c r="CU163" s="3350"/>
      <c r="CV163" s="3350"/>
      <c r="CW163" s="3350"/>
      <c r="CX163" s="3350"/>
      <c r="CY163" s="3350"/>
      <c r="CZ163" s="3350"/>
      <c r="DA163" s="3350"/>
      <c r="DB163" s="3364"/>
    </row>
    <row r="164" spans="2:106" ht="21" customHeight="1">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259"/>
      <c r="AE164" s="259"/>
      <c r="AF164" s="259"/>
      <c r="AG164" s="259"/>
      <c r="AH164" s="259"/>
      <c r="AI164" s="259"/>
      <c r="AJ164" s="259"/>
      <c r="AK164" s="259"/>
      <c r="AL164" s="259"/>
      <c r="AM164" s="259"/>
      <c r="AN164" s="259"/>
      <c r="AO164" s="259"/>
      <c r="AP164" s="259"/>
      <c r="AQ164" s="259"/>
      <c r="AR164" s="259"/>
      <c r="AS164" s="259"/>
      <c r="AT164" s="259"/>
      <c r="AU164" s="259"/>
      <c r="AV164" s="259"/>
      <c r="AW164" s="259"/>
      <c r="AX164" s="259"/>
      <c r="AY164" s="259"/>
      <c r="AZ164" s="259"/>
      <c r="BA164" s="259"/>
      <c r="BB164" s="259"/>
      <c r="BC164" s="259"/>
      <c r="BD164" s="259"/>
      <c r="BE164" s="259"/>
      <c r="BF164" s="259"/>
      <c r="BG164" s="259"/>
      <c r="BH164" s="259"/>
      <c r="BI164" s="259"/>
      <c r="BJ164" s="259"/>
      <c r="BK164" s="259"/>
      <c r="BL164" s="259"/>
      <c r="BM164" s="259"/>
      <c r="BN164" s="259"/>
      <c r="BO164" s="259"/>
      <c r="BP164" s="259"/>
      <c r="BQ164" s="259"/>
      <c r="BR164" s="259"/>
      <c r="BS164" s="259"/>
      <c r="BT164" s="259"/>
      <c r="BU164" s="259"/>
      <c r="BV164" s="259"/>
      <c r="BW164" s="259"/>
      <c r="BX164" s="259"/>
      <c r="BY164" s="259"/>
      <c r="BZ164" s="259"/>
      <c r="CA164" s="259"/>
      <c r="CB164" s="259"/>
      <c r="CC164" s="259"/>
      <c r="CD164" s="259"/>
      <c r="CE164" s="259"/>
      <c r="CF164" s="259"/>
      <c r="CG164" s="259"/>
      <c r="CH164" s="259"/>
      <c r="CI164" s="259"/>
      <c r="CJ164" s="259"/>
      <c r="CK164" s="259"/>
      <c r="CL164" s="259"/>
      <c r="CM164" s="259"/>
      <c r="CN164" s="259"/>
      <c r="CO164" s="259"/>
      <c r="CP164" s="259"/>
      <c r="CQ164" s="259"/>
      <c r="CR164" s="259"/>
      <c r="CS164" s="259"/>
      <c r="CT164" s="259"/>
      <c r="CU164" s="259"/>
      <c r="CV164" s="259"/>
      <c r="CW164" s="259"/>
      <c r="CX164" s="259"/>
      <c r="CY164" s="259"/>
      <c r="CZ164" s="259"/>
      <c r="DA164" s="259"/>
      <c r="DB164" s="259"/>
    </row>
    <row r="165" spans="2:106" s="9" customFormat="1" ht="21" customHeight="1">
      <c r="B165" s="9" t="s">
        <v>1121</v>
      </c>
      <c r="D165" s="270"/>
      <c r="E165" s="270"/>
      <c r="F165" s="270"/>
      <c r="G165" s="271" t="s">
        <v>985</v>
      </c>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70"/>
      <c r="AE165" s="270"/>
      <c r="AF165" s="270"/>
      <c r="AG165" s="270"/>
      <c r="AH165" s="270"/>
      <c r="AI165" s="270"/>
      <c r="AJ165" s="270"/>
      <c r="AK165" s="270"/>
      <c r="AL165" s="270"/>
      <c r="AM165" s="270"/>
      <c r="AN165" s="270"/>
      <c r="AO165" s="270"/>
      <c r="AP165" s="270"/>
      <c r="AQ165" s="270"/>
      <c r="AR165" s="270"/>
      <c r="AS165" s="270"/>
      <c r="AT165" s="270"/>
      <c r="AU165" s="270"/>
      <c r="AV165" s="270"/>
      <c r="AW165" s="270"/>
      <c r="AX165" s="270"/>
      <c r="AY165" s="270"/>
      <c r="AZ165" s="270"/>
      <c r="BA165" s="270"/>
      <c r="BB165" s="270"/>
      <c r="BC165" s="270"/>
      <c r="BD165" s="270"/>
      <c r="BE165" s="270"/>
      <c r="BF165" s="270"/>
      <c r="BG165" s="270"/>
      <c r="BH165" s="270"/>
      <c r="BI165" s="270"/>
      <c r="BJ165" s="270"/>
      <c r="BK165" s="270"/>
      <c r="BL165" s="270"/>
      <c r="BM165" s="270"/>
      <c r="BN165" s="270"/>
      <c r="BO165" s="270"/>
      <c r="BP165" s="270"/>
      <c r="BQ165" s="270"/>
      <c r="BR165" s="270"/>
      <c r="BS165" s="270"/>
      <c r="BT165" s="270"/>
      <c r="BU165" s="270"/>
      <c r="BV165" s="270"/>
      <c r="BW165" s="270"/>
      <c r="BX165" s="270"/>
      <c r="BY165" s="270"/>
      <c r="BZ165" s="270"/>
      <c r="CA165" s="270"/>
      <c r="CB165" s="270"/>
      <c r="CC165" s="270"/>
      <c r="CD165" s="270"/>
      <c r="CE165" s="270"/>
      <c r="CF165" s="270"/>
      <c r="CG165" s="270"/>
      <c r="CH165" s="270"/>
      <c r="CI165" s="270"/>
      <c r="CJ165" s="270"/>
      <c r="CK165" s="270"/>
      <c r="CL165" s="270"/>
      <c r="CM165" s="270"/>
      <c r="CN165" s="270"/>
      <c r="CO165" s="270"/>
      <c r="CP165" s="270"/>
      <c r="CQ165" s="270"/>
      <c r="CR165" s="270"/>
      <c r="CS165" s="270"/>
      <c r="CT165" s="270"/>
      <c r="CU165" s="270"/>
      <c r="CV165" s="270"/>
      <c r="CW165" s="270"/>
      <c r="CX165" s="270"/>
      <c r="CY165" s="270"/>
      <c r="CZ165" s="270"/>
      <c r="DA165" s="270"/>
      <c r="DB165" s="270"/>
    </row>
    <row r="166" spans="2:106" s="9" customFormat="1" ht="21" customHeight="1">
      <c r="D166" s="271" t="s">
        <v>104</v>
      </c>
      <c r="E166" s="318"/>
      <c r="F166" s="270"/>
      <c r="G166" s="271" t="s">
        <v>141</v>
      </c>
      <c r="H166" s="270"/>
      <c r="I166" s="278"/>
      <c r="J166" s="270"/>
      <c r="K166" s="270"/>
      <c r="L166" s="270"/>
      <c r="M166" s="270"/>
      <c r="N166" s="270"/>
      <c r="O166" s="270"/>
      <c r="P166" s="270"/>
      <c r="Q166" s="270"/>
      <c r="R166" s="270"/>
      <c r="S166" s="270"/>
      <c r="T166" s="270"/>
      <c r="U166" s="270"/>
      <c r="V166" s="270"/>
      <c r="W166" s="270"/>
      <c r="X166" s="270"/>
      <c r="Y166" s="270"/>
      <c r="Z166" s="270"/>
      <c r="AA166" s="270"/>
      <c r="AB166" s="270"/>
      <c r="AC166" s="270"/>
      <c r="AD166" s="270"/>
      <c r="AE166" s="270"/>
      <c r="AF166" s="270"/>
      <c r="AG166" s="270"/>
      <c r="AH166" s="270"/>
      <c r="AI166" s="270"/>
      <c r="AJ166" s="270"/>
      <c r="AK166" s="270"/>
      <c r="AL166" s="270"/>
      <c r="AM166" s="270"/>
      <c r="AN166" s="270"/>
      <c r="AO166" s="270"/>
      <c r="AP166" s="270"/>
      <c r="AQ166" s="270"/>
      <c r="AR166" s="270"/>
      <c r="AS166" s="270"/>
      <c r="AT166" s="270"/>
      <c r="AU166" s="270"/>
      <c r="AV166" s="270"/>
      <c r="AW166" s="270"/>
      <c r="AX166" s="270"/>
      <c r="AY166" s="270"/>
      <c r="AZ166" s="270"/>
      <c r="BA166" s="270"/>
      <c r="BB166" s="270"/>
      <c r="BC166" s="270"/>
      <c r="BD166" s="270"/>
      <c r="BE166" s="270"/>
      <c r="BF166" s="270"/>
      <c r="BG166" s="270"/>
      <c r="BH166" s="270"/>
      <c r="BI166" s="270"/>
      <c r="BJ166" s="270"/>
      <c r="BK166" s="270"/>
      <c r="BL166" s="270"/>
      <c r="BM166" s="270"/>
      <c r="BN166" s="270"/>
      <c r="BO166" s="270"/>
      <c r="BP166" s="270"/>
      <c r="BQ166" s="270"/>
      <c r="BR166" s="270"/>
      <c r="BS166" s="270"/>
      <c r="BT166" s="270"/>
      <c r="BU166" s="270"/>
      <c r="BV166" s="270"/>
      <c r="BW166" s="270"/>
      <c r="BX166" s="270"/>
      <c r="BY166" s="270"/>
      <c r="BZ166" s="270"/>
      <c r="CA166" s="270"/>
      <c r="CB166" s="270"/>
      <c r="CC166" s="270"/>
      <c r="CD166" s="270"/>
      <c r="CE166" s="270"/>
      <c r="CF166" s="270"/>
      <c r="CG166" s="270"/>
      <c r="CH166" s="270"/>
      <c r="CI166" s="270"/>
      <c r="CJ166" s="270"/>
      <c r="CK166" s="270"/>
      <c r="CL166" s="270"/>
      <c r="CM166" s="270"/>
      <c r="CN166" s="270"/>
      <c r="CO166" s="270"/>
      <c r="CP166" s="270"/>
      <c r="CQ166" s="270"/>
      <c r="CR166" s="270"/>
      <c r="CS166" s="270"/>
      <c r="CT166" s="270"/>
      <c r="CU166" s="270"/>
      <c r="CV166" s="270"/>
      <c r="CW166" s="270"/>
      <c r="CX166" s="270"/>
      <c r="CY166" s="270"/>
      <c r="CZ166" s="270"/>
      <c r="DA166" s="270"/>
      <c r="DB166" s="270"/>
    </row>
    <row r="167" spans="2:106" ht="21" customHeight="1">
      <c r="D167" s="318" t="s">
        <v>751</v>
      </c>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259"/>
      <c r="AE167" s="259"/>
      <c r="AF167" s="259"/>
      <c r="AG167" s="259"/>
      <c r="AH167" s="259"/>
      <c r="AI167" s="259"/>
      <c r="AJ167" s="259"/>
      <c r="AK167" s="259"/>
      <c r="AL167" s="259"/>
      <c r="AM167" s="259"/>
      <c r="AN167" s="259"/>
      <c r="AO167" s="259"/>
      <c r="AP167" s="259"/>
      <c r="AQ167" s="259"/>
      <c r="AR167" s="259"/>
      <c r="AS167" s="259"/>
      <c r="AT167" s="259"/>
      <c r="AU167" s="259"/>
      <c r="AV167" s="259"/>
      <c r="AW167" s="259"/>
      <c r="AX167" s="259"/>
      <c r="AY167" s="259"/>
      <c r="AZ167" s="259"/>
      <c r="BA167" s="259"/>
      <c r="BB167" s="259"/>
      <c r="BC167" s="259"/>
      <c r="BD167" s="259"/>
      <c r="BE167" s="259"/>
      <c r="BF167" s="259"/>
      <c r="BG167" s="259"/>
      <c r="BH167" s="259"/>
      <c r="BI167" s="259"/>
      <c r="BJ167" s="259"/>
      <c r="BK167" s="259"/>
      <c r="BL167" s="259"/>
      <c r="BM167" s="259"/>
      <c r="BN167" s="259"/>
      <c r="BO167" s="259"/>
      <c r="BP167" s="259"/>
      <c r="BQ167" s="259"/>
      <c r="BR167" s="259"/>
      <c r="BS167" s="259"/>
      <c r="BT167" s="259"/>
      <c r="BU167" s="259"/>
      <c r="BV167" s="259"/>
      <c r="BW167" s="259"/>
      <c r="BX167" s="259"/>
      <c r="BY167" s="259"/>
      <c r="BZ167" s="259"/>
      <c r="CA167" s="259"/>
      <c r="CB167" s="259"/>
      <c r="CC167" s="259"/>
      <c r="CD167" s="259"/>
      <c r="CE167" s="259"/>
      <c r="CF167" s="259"/>
      <c r="CG167" s="259"/>
      <c r="CH167" s="259"/>
      <c r="CI167" s="259"/>
      <c r="CJ167" s="259"/>
      <c r="CK167" s="259"/>
      <c r="CL167" s="259"/>
      <c r="CM167" s="259"/>
      <c r="CN167" s="259"/>
      <c r="CO167" s="259"/>
      <c r="CP167" s="259"/>
      <c r="CQ167" s="259"/>
      <c r="CR167" s="259"/>
      <c r="CS167" s="259"/>
      <c r="CT167" s="259"/>
      <c r="CU167" s="259"/>
      <c r="CV167" s="259"/>
      <c r="CW167" s="259"/>
      <c r="CX167" s="259"/>
      <c r="CY167" s="259"/>
      <c r="CZ167" s="259"/>
      <c r="DA167" s="256" t="s">
        <v>1120</v>
      </c>
      <c r="DB167" s="259"/>
    </row>
    <row r="168" spans="2:106" s="118" customFormat="1" ht="15" customHeight="1">
      <c r="D168" s="3305" t="s">
        <v>716</v>
      </c>
      <c r="E168" s="3306"/>
      <c r="F168" s="3306"/>
      <c r="G168" s="3306"/>
      <c r="H168" s="3306"/>
      <c r="I168" s="3306"/>
      <c r="J168" s="3306"/>
      <c r="K168" s="3306"/>
      <c r="L168" s="3306"/>
      <c r="M168" s="3306"/>
      <c r="N168" s="3307"/>
      <c r="O168" s="3266" t="s">
        <v>927</v>
      </c>
      <c r="P168" s="3267"/>
      <c r="Q168" s="3267"/>
      <c r="R168" s="3267"/>
      <c r="S168" s="3267"/>
      <c r="T168" s="3267"/>
      <c r="U168" s="3267"/>
      <c r="V168" s="3267"/>
      <c r="W168" s="3267"/>
      <c r="X168" s="3267"/>
      <c r="Y168" s="3314"/>
      <c r="Z168" s="3266" t="s">
        <v>1064</v>
      </c>
      <c r="AA168" s="3267"/>
      <c r="AB168" s="3267"/>
      <c r="AC168" s="3267"/>
      <c r="AD168" s="3267"/>
      <c r="AE168" s="3267"/>
      <c r="AF168" s="3267"/>
      <c r="AG168" s="3267"/>
      <c r="AH168" s="3267"/>
      <c r="AI168" s="3267"/>
      <c r="AJ168" s="3314"/>
      <c r="AK168" s="3325"/>
      <c r="AL168" s="3265"/>
      <c r="AM168" s="3265"/>
      <c r="AN168" s="3265"/>
      <c r="AO168" s="3265"/>
      <c r="AP168" s="3265"/>
      <c r="AQ168" s="3265"/>
      <c r="AR168" s="3326" t="s">
        <v>910</v>
      </c>
      <c r="AS168" s="3326"/>
      <c r="AT168" s="3326"/>
      <c r="AU168" s="3326"/>
      <c r="AV168" s="3326"/>
      <c r="AW168" s="3326"/>
      <c r="AX168" s="3326"/>
      <c r="AY168" s="3326"/>
      <c r="AZ168" s="3326"/>
      <c r="BA168" s="3326"/>
      <c r="BB168" s="3326"/>
      <c r="BC168" s="3326"/>
      <c r="BD168" s="3326"/>
      <c r="BE168" s="3326"/>
      <c r="BF168" s="3326"/>
      <c r="BG168" s="3326"/>
      <c r="BH168" s="3326"/>
      <c r="BI168" s="3326"/>
      <c r="BJ168" s="3326"/>
      <c r="BK168" s="3326"/>
      <c r="BL168" s="3326"/>
      <c r="BM168" s="3326"/>
      <c r="BN168" s="3326"/>
      <c r="BO168" s="3326"/>
      <c r="BP168" s="3326"/>
      <c r="BQ168" s="3326"/>
      <c r="BR168" s="3265"/>
      <c r="BS168" s="3265"/>
      <c r="BT168" s="3265"/>
      <c r="BU168" s="3265"/>
      <c r="BV168" s="3265"/>
      <c r="BW168" s="3265"/>
      <c r="BX168" s="3372"/>
      <c r="BY168" s="3325"/>
      <c r="BZ168" s="3265"/>
      <c r="CA168" s="3326" t="s">
        <v>559</v>
      </c>
      <c r="CB168" s="3326"/>
      <c r="CC168" s="3326"/>
      <c r="CD168" s="3326"/>
      <c r="CE168" s="3326"/>
      <c r="CF168" s="3326"/>
      <c r="CG168" s="3326"/>
      <c r="CH168" s="3326"/>
      <c r="CI168" s="3326"/>
      <c r="CJ168" s="380"/>
      <c r="CK168" s="3265" t="s">
        <v>637</v>
      </c>
      <c r="CL168" s="3265"/>
      <c r="CM168" s="3265"/>
      <c r="CN168" s="3372"/>
      <c r="CO168" s="3266" t="s">
        <v>610</v>
      </c>
      <c r="CP168" s="3267"/>
      <c r="CQ168" s="3267"/>
      <c r="CR168" s="3267"/>
      <c r="CS168" s="3267"/>
      <c r="CT168" s="3267"/>
      <c r="CU168" s="3267"/>
      <c r="CV168" s="3267"/>
      <c r="CW168" s="3267"/>
      <c r="CX168" s="3267"/>
      <c r="CY168" s="3267"/>
      <c r="CZ168" s="3267"/>
      <c r="DA168" s="3268"/>
      <c r="DB168" s="283"/>
    </row>
    <row r="169" spans="2:106" s="118" customFormat="1" ht="15" customHeight="1">
      <c r="D169" s="3308"/>
      <c r="E169" s="3309"/>
      <c r="F169" s="3309"/>
      <c r="G169" s="3309"/>
      <c r="H169" s="3309"/>
      <c r="I169" s="3309"/>
      <c r="J169" s="3309"/>
      <c r="K169" s="3309"/>
      <c r="L169" s="3309"/>
      <c r="M169" s="3309"/>
      <c r="N169" s="3310"/>
      <c r="O169" s="3269"/>
      <c r="P169" s="3315"/>
      <c r="Q169" s="3315"/>
      <c r="R169" s="3315"/>
      <c r="S169" s="3315"/>
      <c r="T169" s="3315"/>
      <c r="U169" s="3315"/>
      <c r="V169" s="3315"/>
      <c r="W169" s="3315"/>
      <c r="X169" s="3315"/>
      <c r="Y169" s="3316"/>
      <c r="Z169" s="3269"/>
      <c r="AA169" s="3315"/>
      <c r="AB169" s="3315"/>
      <c r="AC169" s="3315"/>
      <c r="AD169" s="3315"/>
      <c r="AE169" s="3315"/>
      <c r="AF169" s="3315"/>
      <c r="AG169" s="3315"/>
      <c r="AH169" s="3315"/>
      <c r="AI169" s="3315"/>
      <c r="AJ169" s="3316"/>
      <c r="AK169" s="3280" t="s">
        <v>1118</v>
      </c>
      <c r="AL169" s="3358"/>
      <c r="AM169" s="3358"/>
      <c r="AN169" s="3358"/>
      <c r="AO169" s="3358"/>
      <c r="AP169" s="3358"/>
      <c r="AQ169" s="3358"/>
      <c r="AR169" s="3358"/>
      <c r="AS169" s="3280" t="s">
        <v>582</v>
      </c>
      <c r="AT169" s="3358"/>
      <c r="AU169" s="3358"/>
      <c r="AV169" s="3358"/>
      <c r="AW169" s="3358"/>
      <c r="AX169" s="3358"/>
      <c r="AY169" s="3358"/>
      <c r="AZ169" s="3359"/>
      <c r="BA169" s="3280" t="s">
        <v>1116</v>
      </c>
      <c r="BB169" s="3358"/>
      <c r="BC169" s="3358"/>
      <c r="BD169" s="3358"/>
      <c r="BE169" s="3358"/>
      <c r="BF169" s="3358"/>
      <c r="BG169" s="3358"/>
      <c r="BH169" s="3359"/>
      <c r="BI169" s="3280" t="s">
        <v>178</v>
      </c>
      <c r="BJ169" s="3281"/>
      <c r="BK169" s="3281"/>
      <c r="BL169" s="3281"/>
      <c r="BM169" s="3281"/>
      <c r="BN169" s="3281"/>
      <c r="BO169" s="3281"/>
      <c r="BP169" s="3282"/>
      <c r="BQ169" s="3358" t="s">
        <v>1115</v>
      </c>
      <c r="BR169" s="3281"/>
      <c r="BS169" s="3281"/>
      <c r="BT169" s="3281"/>
      <c r="BU169" s="3281"/>
      <c r="BV169" s="3281"/>
      <c r="BW169" s="3281"/>
      <c r="BX169" s="3282"/>
      <c r="BY169" s="3280" t="s">
        <v>1114</v>
      </c>
      <c r="BZ169" s="3281"/>
      <c r="CA169" s="3281"/>
      <c r="CB169" s="3281"/>
      <c r="CC169" s="3281"/>
      <c r="CD169" s="3281"/>
      <c r="CE169" s="3281"/>
      <c r="CF169" s="3282"/>
      <c r="CG169" s="3358" t="s">
        <v>1104</v>
      </c>
      <c r="CH169" s="3281"/>
      <c r="CI169" s="3281"/>
      <c r="CJ169" s="3281"/>
      <c r="CK169" s="3281"/>
      <c r="CL169" s="3281"/>
      <c r="CM169" s="3281"/>
      <c r="CN169" s="3282"/>
      <c r="CO169" s="3269"/>
      <c r="CP169" s="3315"/>
      <c r="CQ169" s="3315"/>
      <c r="CR169" s="3315"/>
      <c r="CS169" s="3315"/>
      <c r="CT169" s="3315"/>
      <c r="CU169" s="3315"/>
      <c r="CV169" s="3315"/>
      <c r="CW169" s="3315"/>
      <c r="CX169" s="3315"/>
      <c r="CY169" s="3315"/>
      <c r="CZ169" s="3315"/>
      <c r="DA169" s="3271"/>
      <c r="DB169" s="283"/>
    </row>
    <row r="170" spans="2:106" s="118" customFormat="1" ht="15" customHeight="1">
      <c r="D170" s="3311"/>
      <c r="E170" s="3312"/>
      <c r="F170" s="3312"/>
      <c r="G170" s="3312"/>
      <c r="H170" s="3312"/>
      <c r="I170" s="3312"/>
      <c r="J170" s="3312"/>
      <c r="K170" s="3312"/>
      <c r="L170" s="3312"/>
      <c r="M170" s="3312"/>
      <c r="N170" s="3313"/>
      <c r="O170" s="3348" t="s">
        <v>637</v>
      </c>
      <c r="P170" s="2550"/>
      <c r="Q170" s="2550"/>
      <c r="R170" s="2550"/>
      <c r="S170" s="2550"/>
      <c r="T170" s="2550"/>
      <c r="U170" s="2550"/>
      <c r="V170" s="2550"/>
      <c r="W170" s="2550"/>
      <c r="X170" s="2550"/>
      <c r="Y170" s="2556"/>
      <c r="Z170" s="3348" t="s">
        <v>637</v>
      </c>
      <c r="AA170" s="2550"/>
      <c r="AB170" s="2550"/>
      <c r="AC170" s="2550"/>
      <c r="AD170" s="2550"/>
      <c r="AE170" s="2550"/>
      <c r="AF170" s="2550"/>
      <c r="AG170" s="2550"/>
      <c r="AH170" s="2550"/>
      <c r="AI170" s="2550"/>
      <c r="AJ170" s="2556"/>
      <c r="AK170" s="3348" t="s">
        <v>637</v>
      </c>
      <c r="AL170" s="2550"/>
      <c r="AM170" s="2550"/>
      <c r="AN170" s="2550"/>
      <c r="AO170" s="2550"/>
      <c r="AP170" s="2550"/>
      <c r="AQ170" s="2550"/>
      <c r="AR170" s="2556"/>
      <c r="AS170" s="3348" t="s">
        <v>637</v>
      </c>
      <c r="AT170" s="2550"/>
      <c r="AU170" s="2550"/>
      <c r="AV170" s="2550"/>
      <c r="AW170" s="2550"/>
      <c r="AX170" s="2550"/>
      <c r="AY170" s="2550"/>
      <c r="AZ170" s="2556"/>
      <c r="BA170" s="3278" t="s">
        <v>1010</v>
      </c>
      <c r="BB170" s="3278"/>
      <c r="BC170" s="3278"/>
      <c r="BD170" s="3278"/>
      <c r="BE170" s="3278"/>
      <c r="BF170" s="3278"/>
      <c r="BG170" s="3278"/>
      <c r="BH170" s="3278"/>
      <c r="BI170" s="3269"/>
      <c r="BJ170" s="3270"/>
      <c r="BK170" s="3270"/>
      <c r="BL170" s="3270"/>
      <c r="BM170" s="3270"/>
      <c r="BN170" s="3270"/>
      <c r="BO170" s="3270"/>
      <c r="BP170" s="3316"/>
      <c r="BQ170" s="3270"/>
      <c r="BR170" s="3270"/>
      <c r="BS170" s="3270"/>
      <c r="BT170" s="3270"/>
      <c r="BU170" s="3270"/>
      <c r="BV170" s="3270"/>
      <c r="BW170" s="3270"/>
      <c r="BX170" s="3316"/>
      <c r="BY170" s="3269"/>
      <c r="BZ170" s="3270"/>
      <c r="CA170" s="3270"/>
      <c r="CB170" s="3270"/>
      <c r="CC170" s="3270"/>
      <c r="CD170" s="3270"/>
      <c r="CE170" s="3270"/>
      <c r="CF170" s="3316"/>
      <c r="CG170" s="3270"/>
      <c r="CH170" s="3270"/>
      <c r="CI170" s="3270"/>
      <c r="CJ170" s="3270"/>
      <c r="CK170" s="3270"/>
      <c r="CL170" s="3270"/>
      <c r="CM170" s="3270"/>
      <c r="CN170" s="3316"/>
      <c r="CO170" s="3269"/>
      <c r="CP170" s="3270"/>
      <c r="CQ170" s="3270"/>
      <c r="CR170" s="3270"/>
      <c r="CS170" s="3270"/>
      <c r="CT170" s="3270"/>
      <c r="CU170" s="3270"/>
      <c r="CV170" s="3270"/>
      <c r="CW170" s="3270"/>
      <c r="CX170" s="3270"/>
      <c r="CY170" s="3270"/>
      <c r="CZ170" s="3270"/>
      <c r="DA170" s="3271"/>
      <c r="DB170" s="283"/>
    </row>
    <row r="171" spans="2:106" s="118" customFormat="1" ht="15" customHeight="1">
      <c r="D171" s="329"/>
      <c r="E171" s="3326"/>
      <c r="F171" s="3326"/>
      <c r="G171" s="3326"/>
      <c r="H171" s="3326"/>
      <c r="I171" s="3326"/>
      <c r="J171" s="3326"/>
      <c r="K171" s="3326"/>
      <c r="L171" s="3326"/>
      <c r="M171" s="3326"/>
      <c r="N171" s="903"/>
      <c r="O171" s="3325"/>
      <c r="P171" s="3265"/>
      <c r="Q171" s="3265"/>
      <c r="R171" s="3265"/>
      <c r="S171" s="3265"/>
      <c r="T171" s="3265"/>
      <c r="U171" s="3265"/>
      <c r="V171" s="3265"/>
      <c r="W171" s="3265"/>
      <c r="X171" s="3265"/>
      <c r="Y171" s="3372"/>
      <c r="Z171" s="3325"/>
      <c r="AA171" s="3265"/>
      <c r="AB171" s="3265"/>
      <c r="AC171" s="3265"/>
      <c r="AD171" s="3265"/>
      <c r="AE171" s="3265"/>
      <c r="AF171" s="3265"/>
      <c r="AG171" s="3265"/>
      <c r="AH171" s="3265"/>
      <c r="AI171" s="3265"/>
      <c r="AJ171" s="3372"/>
      <c r="AK171" s="3325"/>
      <c r="AL171" s="3265"/>
      <c r="AM171" s="3265"/>
      <c r="AN171" s="3265"/>
      <c r="AO171" s="3265"/>
      <c r="AP171" s="3265"/>
      <c r="AQ171" s="3265"/>
      <c r="AR171" s="3372"/>
      <c r="AS171" s="3325"/>
      <c r="AT171" s="3265"/>
      <c r="AU171" s="3265"/>
      <c r="AV171" s="3265"/>
      <c r="AW171" s="3265"/>
      <c r="AX171" s="3265"/>
      <c r="AY171" s="3265"/>
      <c r="AZ171" s="3372"/>
      <c r="BA171" s="3265"/>
      <c r="BB171" s="3265"/>
      <c r="BC171" s="3265"/>
      <c r="BD171" s="3265"/>
      <c r="BE171" s="3265"/>
      <c r="BF171" s="3265"/>
      <c r="BG171" s="3265"/>
      <c r="BH171" s="3265"/>
      <c r="BI171" s="3325"/>
      <c r="BJ171" s="3265"/>
      <c r="BK171" s="3265"/>
      <c r="BL171" s="3265"/>
      <c r="BM171" s="3265"/>
      <c r="BN171" s="3265"/>
      <c r="BO171" s="3265"/>
      <c r="BP171" s="3372"/>
      <c r="BQ171" s="3265"/>
      <c r="BR171" s="3265"/>
      <c r="BS171" s="3265"/>
      <c r="BT171" s="3265"/>
      <c r="BU171" s="3265"/>
      <c r="BV171" s="3265"/>
      <c r="BW171" s="3265"/>
      <c r="BX171" s="3372"/>
      <c r="BY171" s="3325"/>
      <c r="BZ171" s="3265"/>
      <c r="CA171" s="3265"/>
      <c r="CB171" s="3265"/>
      <c r="CC171" s="3265"/>
      <c r="CD171" s="3265"/>
      <c r="CE171" s="3265"/>
      <c r="CF171" s="3372"/>
      <c r="CG171" s="3265"/>
      <c r="CH171" s="3265"/>
      <c r="CI171" s="3265"/>
      <c r="CJ171" s="3265"/>
      <c r="CK171" s="3265"/>
      <c r="CL171" s="3265"/>
      <c r="CM171" s="3265"/>
      <c r="CN171" s="3372"/>
      <c r="CO171" s="3013"/>
      <c r="CP171" s="3264"/>
      <c r="CQ171" s="3264"/>
      <c r="CR171" s="3264"/>
      <c r="CS171" s="3264"/>
      <c r="CT171" s="3264"/>
      <c r="CU171" s="3264"/>
      <c r="CV171" s="3264"/>
      <c r="CW171" s="3264"/>
      <c r="CX171" s="3264"/>
      <c r="CY171" s="3264"/>
      <c r="CZ171" s="3264"/>
      <c r="DA171" s="3349"/>
      <c r="DB171" s="283"/>
    </row>
    <row r="172" spans="2:106" s="118" customFormat="1" ht="15" customHeight="1">
      <c r="D172" s="267"/>
      <c r="E172" s="3329"/>
      <c r="F172" s="3329"/>
      <c r="G172" s="3329"/>
      <c r="H172" s="3329"/>
      <c r="I172" s="3329"/>
      <c r="J172" s="3329"/>
      <c r="K172" s="3329"/>
      <c r="L172" s="3329"/>
      <c r="M172" s="3329"/>
      <c r="N172" s="962"/>
      <c r="O172" s="3333"/>
      <c r="P172" s="2553"/>
      <c r="Q172" s="2553"/>
      <c r="R172" s="2553"/>
      <c r="S172" s="2553"/>
      <c r="T172" s="2553"/>
      <c r="U172" s="2553"/>
      <c r="V172" s="2553"/>
      <c r="W172" s="2553"/>
      <c r="X172" s="2553"/>
      <c r="Y172" s="3331"/>
      <c r="Z172" s="3333"/>
      <c r="AA172" s="2553"/>
      <c r="AB172" s="2553"/>
      <c r="AC172" s="2553"/>
      <c r="AD172" s="2553"/>
      <c r="AE172" s="2553"/>
      <c r="AF172" s="2553"/>
      <c r="AG172" s="2553"/>
      <c r="AH172" s="2553"/>
      <c r="AI172" s="2553"/>
      <c r="AJ172" s="3331"/>
      <c r="AK172" s="3333"/>
      <c r="AL172" s="2553"/>
      <c r="AM172" s="2553"/>
      <c r="AN172" s="2553"/>
      <c r="AO172" s="2553"/>
      <c r="AP172" s="2553"/>
      <c r="AQ172" s="2553"/>
      <c r="AR172" s="3331"/>
      <c r="AS172" s="3333"/>
      <c r="AT172" s="2553"/>
      <c r="AU172" s="2553"/>
      <c r="AV172" s="2553"/>
      <c r="AW172" s="2553"/>
      <c r="AX172" s="2553"/>
      <c r="AY172" s="2553"/>
      <c r="AZ172" s="3331"/>
      <c r="BA172" s="2553"/>
      <c r="BB172" s="2553"/>
      <c r="BC172" s="2553"/>
      <c r="BD172" s="2553"/>
      <c r="BE172" s="2553"/>
      <c r="BF172" s="2553"/>
      <c r="BG172" s="2553"/>
      <c r="BH172" s="2553"/>
      <c r="BI172" s="3333"/>
      <c r="BJ172" s="2553"/>
      <c r="BK172" s="2553"/>
      <c r="BL172" s="2553"/>
      <c r="BM172" s="2553"/>
      <c r="BN172" s="2553"/>
      <c r="BO172" s="2553"/>
      <c r="BP172" s="3331"/>
      <c r="BQ172" s="2553"/>
      <c r="BR172" s="2553"/>
      <c r="BS172" s="2553"/>
      <c r="BT172" s="2553"/>
      <c r="BU172" s="2553"/>
      <c r="BV172" s="2553"/>
      <c r="BW172" s="2553"/>
      <c r="BX172" s="3331"/>
      <c r="BY172" s="3333"/>
      <c r="BZ172" s="2553"/>
      <c r="CA172" s="2553"/>
      <c r="CB172" s="2553"/>
      <c r="CC172" s="2553"/>
      <c r="CD172" s="2553"/>
      <c r="CE172" s="2553"/>
      <c r="CF172" s="3331"/>
      <c r="CG172" s="3333"/>
      <c r="CH172" s="2553"/>
      <c r="CI172" s="2553"/>
      <c r="CJ172" s="2553"/>
      <c r="CK172" s="2553"/>
      <c r="CL172" s="2553"/>
      <c r="CM172" s="2553"/>
      <c r="CN172" s="3331"/>
      <c r="CO172" s="3470"/>
      <c r="CP172" s="3322"/>
      <c r="CQ172" s="3322"/>
      <c r="CR172" s="3322"/>
      <c r="CS172" s="3322"/>
      <c r="CT172" s="3322"/>
      <c r="CU172" s="3322"/>
      <c r="CV172" s="3322"/>
      <c r="CW172" s="3322"/>
      <c r="CX172" s="3322"/>
      <c r="CY172" s="3322"/>
      <c r="CZ172" s="3322"/>
      <c r="DA172" s="3365"/>
      <c r="DB172" s="250"/>
    </row>
    <row r="173" spans="2:106" ht="21" customHeight="1">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259"/>
      <c r="AE173" s="259"/>
      <c r="AF173" s="259"/>
      <c r="AG173" s="259"/>
      <c r="AH173" s="259"/>
      <c r="AI173" s="259"/>
      <c r="AJ173" s="259"/>
      <c r="AK173" s="259"/>
      <c r="AL173" s="259"/>
      <c r="AM173" s="259"/>
      <c r="AN173" s="259"/>
      <c r="AO173" s="259"/>
      <c r="AP173" s="259"/>
      <c r="AQ173" s="259"/>
      <c r="AR173" s="259"/>
      <c r="AS173" s="259"/>
      <c r="AT173" s="259"/>
      <c r="AU173" s="259"/>
      <c r="AV173" s="259"/>
      <c r="AW173" s="259"/>
      <c r="AX173" s="259"/>
      <c r="AY173" s="259"/>
      <c r="AZ173" s="259"/>
      <c r="BA173" s="259"/>
      <c r="BB173" s="259"/>
      <c r="BC173" s="259"/>
      <c r="BD173" s="259"/>
      <c r="BE173" s="259"/>
      <c r="BF173" s="259"/>
      <c r="BG173" s="259"/>
      <c r="BH173" s="259"/>
      <c r="BI173" s="259"/>
      <c r="BJ173" s="259"/>
      <c r="BK173" s="259"/>
      <c r="BL173" s="259"/>
      <c r="BM173" s="259"/>
      <c r="BN173" s="259"/>
      <c r="BO173" s="259"/>
      <c r="BP173" s="259"/>
      <c r="BQ173" s="259"/>
      <c r="BR173" s="259"/>
      <c r="BS173" s="259"/>
      <c r="BT173" s="259"/>
      <c r="BU173" s="259"/>
      <c r="BV173" s="259"/>
      <c r="BW173" s="259"/>
      <c r="BX173" s="259"/>
      <c r="BY173" s="259"/>
      <c r="BZ173" s="259"/>
      <c r="CA173" s="259"/>
      <c r="CB173" s="259"/>
      <c r="CC173" s="259"/>
      <c r="CD173" s="259"/>
      <c r="CE173" s="259"/>
      <c r="CF173" s="259"/>
      <c r="CG173" s="259"/>
      <c r="CH173" s="259"/>
      <c r="CI173" s="259"/>
      <c r="CJ173" s="259"/>
      <c r="CK173" s="259"/>
      <c r="CL173" s="259"/>
      <c r="CM173" s="259"/>
      <c r="CN173" s="259"/>
      <c r="CO173" s="259"/>
      <c r="CP173" s="259"/>
      <c r="CQ173" s="259"/>
      <c r="CR173" s="259"/>
      <c r="CS173" s="259"/>
      <c r="CT173" s="259"/>
      <c r="CU173" s="259"/>
      <c r="CV173" s="259"/>
      <c r="CW173" s="259"/>
      <c r="CX173" s="259"/>
      <c r="CY173" s="259"/>
      <c r="CZ173" s="259"/>
      <c r="DA173" s="259"/>
      <c r="DB173" s="259"/>
    </row>
    <row r="174" spans="2:106" s="9" customFormat="1" ht="21" customHeight="1">
      <c r="D174" s="271" t="s">
        <v>43</v>
      </c>
      <c r="E174" s="318"/>
      <c r="F174" s="270"/>
      <c r="G174" s="271" t="s">
        <v>1113</v>
      </c>
      <c r="H174" s="270"/>
      <c r="I174" s="278"/>
      <c r="J174" s="270"/>
      <c r="K174" s="270"/>
      <c r="L174" s="270"/>
      <c r="M174" s="270"/>
      <c r="N174" s="270"/>
      <c r="O174" s="270"/>
      <c r="P174" s="270"/>
      <c r="Q174" s="270"/>
      <c r="R174" s="270"/>
      <c r="S174" s="270"/>
      <c r="T174" s="270"/>
      <c r="U174" s="270"/>
      <c r="V174" s="270"/>
      <c r="W174" s="270"/>
      <c r="X174" s="270"/>
      <c r="Y174" s="270"/>
      <c r="Z174" s="270"/>
      <c r="AA174" s="270"/>
      <c r="AB174" s="270"/>
      <c r="AC174" s="270"/>
      <c r="AD174" s="270"/>
      <c r="AE174" s="270"/>
      <c r="AF174" s="270"/>
      <c r="AG174" s="270"/>
      <c r="AH174" s="270"/>
      <c r="AI174" s="270"/>
      <c r="AJ174" s="270"/>
      <c r="AK174" s="270"/>
      <c r="AL174" s="270"/>
      <c r="AM174" s="270"/>
      <c r="AN174" s="270"/>
      <c r="AO174" s="270"/>
      <c r="AP174" s="270"/>
      <c r="AQ174" s="270"/>
      <c r="AR174" s="270"/>
      <c r="AS174" s="270"/>
      <c r="AT174" s="270"/>
      <c r="AU174" s="270"/>
      <c r="AV174" s="270"/>
      <c r="AW174" s="270"/>
      <c r="AX174" s="270"/>
      <c r="AY174" s="270"/>
      <c r="AZ174" s="270"/>
      <c r="BA174" s="270"/>
      <c r="BB174" s="270"/>
      <c r="BC174" s="270"/>
      <c r="BD174" s="270"/>
      <c r="BE174" s="270"/>
      <c r="BF174" s="270"/>
      <c r="BG174" s="270"/>
      <c r="BH174" s="270"/>
      <c r="BI174" s="270"/>
      <c r="BJ174" s="270"/>
      <c r="BK174" s="270"/>
      <c r="BL174" s="270"/>
      <c r="BM174" s="270"/>
      <c r="BN174" s="270"/>
      <c r="BO174" s="270"/>
      <c r="BP174" s="270"/>
      <c r="BQ174" s="270"/>
      <c r="BR174" s="270"/>
      <c r="BS174" s="270"/>
      <c r="BT174" s="270"/>
      <c r="BU174" s="270"/>
      <c r="BV174" s="270"/>
      <c r="BW174" s="270"/>
      <c r="BX174" s="270"/>
      <c r="BY174" s="270"/>
      <c r="BZ174" s="270"/>
      <c r="CA174" s="270"/>
      <c r="CB174" s="270"/>
      <c r="CC174" s="270"/>
      <c r="CD174" s="270"/>
      <c r="CE174" s="270"/>
      <c r="CF174" s="270"/>
      <c r="CG174" s="270"/>
      <c r="CH174" s="270"/>
      <c r="CI174" s="270"/>
      <c r="CJ174" s="270"/>
      <c r="CK174" s="270"/>
      <c r="CL174" s="270"/>
      <c r="CM174" s="270"/>
      <c r="CN174" s="270"/>
      <c r="CO174" s="270"/>
      <c r="CP174" s="270"/>
      <c r="CQ174" s="270"/>
      <c r="CR174" s="270"/>
      <c r="CS174" s="270"/>
      <c r="CT174" s="270"/>
      <c r="CU174" s="270"/>
      <c r="CV174" s="270"/>
      <c r="CW174" s="270"/>
      <c r="CX174" s="270"/>
      <c r="CY174" s="270"/>
      <c r="CZ174" s="270"/>
      <c r="DA174" s="270"/>
      <c r="DB174" s="270"/>
    </row>
    <row r="175" spans="2:106" s="121" customFormat="1" ht="21" customHeight="1">
      <c r="D175" s="318" t="s">
        <v>751</v>
      </c>
      <c r="E175" s="255"/>
      <c r="F175" s="255"/>
      <c r="G175" s="255"/>
      <c r="H175" s="255"/>
      <c r="I175" s="255"/>
      <c r="J175" s="255"/>
      <c r="K175" s="255"/>
      <c r="L175" s="255"/>
      <c r="M175" s="255"/>
      <c r="N175" s="255"/>
      <c r="O175" s="255"/>
      <c r="P175" s="255"/>
      <c r="Q175" s="255"/>
      <c r="R175" s="255"/>
      <c r="S175" s="255"/>
      <c r="T175" s="255"/>
      <c r="U175" s="255"/>
      <c r="V175" s="255"/>
      <c r="W175" s="255"/>
      <c r="X175" s="255"/>
      <c r="Y175" s="255"/>
      <c r="Z175" s="255"/>
      <c r="AA175" s="255"/>
      <c r="AB175" s="255"/>
      <c r="AC175" s="255"/>
      <c r="AD175" s="255"/>
      <c r="AE175" s="255"/>
      <c r="AF175" s="255"/>
      <c r="AG175" s="255"/>
      <c r="AH175" s="255"/>
      <c r="AI175" s="255"/>
      <c r="AJ175" s="255"/>
      <c r="AK175" s="255"/>
      <c r="AL175" s="255"/>
      <c r="AM175" s="255"/>
      <c r="AN175" s="255"/>
      <c r="AO175" s="255"/>
      <c r="AP175" s="255"/>
      <c r="AQ175" s="255"/>
      <c r="AR175" s="255"/>
      <c r="AS175" s="255"/>
      <c r="AT175" s="255"/>
      <c r="AU175" s="255"/>
      <c r="AV175" s="255"/>
      <c r="AW175" s="255"/>
      <c r="AX175" s="255"/>
      <c r="AY175" s="255"/>
      <c r="AZ175" s="255"/>
      <c r="BA175" s="255"/>
      <c r="BB175" s="255"/>
      <c r="BC175" s="255"/>
      <c r="BD175" s="255"/>
      <c r="BE175" s="255"/>
      <c r="BF175" s="255"/>
      <c r="BG175" s="255"/>
      <c r="BH175" s="255"/>
      <c r="BI175" s="255"/>
      <c r="BJ175" s="255"/>
      <c r="BK175" s="255"/>
      <c r="BL175" s="255"/>
      <c r="BM175" s="255"/>
      <c r="BN175" s="255"/>
      <c r="BO175" s="255"/>
      <c r="BP175" s="255"/>
      <c r="BQ175" s="255"/>
      <c r="BR175" s="255"/>
      <c r="BS175" s="255"/>
      <c r="BT175" s="255"/>
      <c r="BU175" s="255"/>
      <c r="BV175" s="255"/>
      <c r="BW175" s="255"/>
      <c r="BX175" s="255"/>
      <c r="BY175" s="255"/>
      <c r="BZ175" s="255"/>
      <c r="CA175" s="255"/>
      <c r="CB175" s="255"/>
      <c r="CC175" s="255"/>
      <c r="CD175" s="255"/>
      <c r="CE175" s="255"/>
      <c r="CF175" s="255"/>
      <c r="CG175" s="255"/>
      <c r="CH175" s="255"/>
      <c r="CI175" s="255"/>
      <c r="CJ175" s="255"/>
      <c r="CK175" s="255"/>
      <c r="CL175" s="255"/>
      <c r="CM175" s="255"/>
      <c r="CN175" s="255"/>
      <c r="CO175" s="255"/>
      <c r="CP175" s="255"/>
      <c r="CQ175" s="255"/>
      <c r="CR175" s="255"/>
      <c r="CS175" s="255"/>
      <c r="CT175" s="255"/>
      <c r="CU175" s="255"/>
      <c r="CV175" s="255"/>
      <c r="CW175" s="255"/>
      <c r="CX175" s="255"/>
      <c r="CY175" s="255"/>
      <c r="CZ175" s="255"/>
      <c r="DA175" s="256" t="s">
        <v>1112</v>
      </c>
      <c r="DB175" s="255"/>
    </row>
    <row r="176" spans="2:106" s="118" customFormat="1" ht="15" customHeight="1">
      <c r="D176" s="3305" t="s">
        <v>1103</v>
      </c>
      <c r="E176" s="3306"/>
      <c r="F176" s="3306"/>
      <c r="G176" s="3306"/>
      <c r="H176" s="3306"/>
      <c r="I176" s="3306"/>
      <c r="J176" s="3306"/>
      <c r="K176" s="3306"/>
      <c r="L176" s="3306"/>
      <c r="M176" s="3306"/>
      <c r="N176" s="3306"/>
      <c r="O176" s="3307"/>
      <c r="P176" s="3266" t="s">
        <v>1111</v>
      </c>
      <c r="Q176" s="3267"/>
      <c r="R176" s="3267"/>
      <c r="S176" s="3267"/>
      <c r="T176" s="3267"/>
      <c r="U176" s="3267"/>
      <c r="V176" s="3267"/>
      <c r="W176" s="3267"/>
      <c r="X176" s="3267"/>
      <c r="Y176" s="3267"/>
      <c r="Z176" s="3267"/>
      <c r="AA176" s="3314"/>
      <c r="AB176" s="3266" t="s">
        <v>133</v>
      </c>
      <c r="AC176" s="3276"/>
      <c r="AD176" s="3276"/>
      <c r="AE176" s="3276"/>
      <c r="AF176" s="3276"/>
      <c r="AG176" s="3276"/>
      <c r="AH176" s="3276"/>
      <c r="AI176" s="3276"/>
      <c r="AJ176" s="3276"/>
      <c r="AK176" s="3276"/>
      <c r="AL176" s="3276"/>
      <c r="AM176" s="3347"/>
      <c r="AN176" s="3266" t="s">
        <v>1109</v>
      </c>
      <c r="AO176" s="3267"/>
      <c r="AP176" s="3267"/>
      <c r="AQ176" s="3267"/>
      <c r="AR176" s="3267"/>
      <c r="AS176" s="3267"/>
      <c r="AT176" s="3267"/>
      <c r="AU176" s="3267"/>
      <c r="AV176" s="3267"/>
      <c r="AW176" s="3267"/>
      <c r="AX176" s="3267"/>
      <c r="AY176" s="3314"/>
      <c r="AZ176" s="3266" t="s">
        <v>426</v>
      </c>
      <c r="BA176" s="3276"/>
      <c r="BB176" s="3276"/>
      <c r="BC176" s="3276"/>
      <c r="BD176" s="3276"/>
      <c r="BE176" s="3276"/>
      <c r="BF176" s="3276"/>
      <c r="BG176" s="3276"/>
      <c r="BH176" s="3276"/>
      <c r="BI176" s="3276"/>
      <c r="BJ176" s="3276"/>
      <c r="BK176" s="3347"/>
      <c r="BL176" s="3266" t="s">
        <v>1108</v>
      </c>
      <c r="BM176" s="3267"/>
      <c r="BN176" s="3267"/>
      <c r="BO176" s="3267"/>
      <c r="BP176" s="3267"/>
      <c r="BQ176" s="3267"/>
      <c r="BR176" s="3267"/>
      <c r="BS176" s="3267"/>
      <c r="BT176" s="3267"/>
      <c r="BU176" s="3267"/>
      <c r="BV176" s="3267"/>
      <c r="BW176" s="3314"/>
      <c r="BX176" s="3266" t="s">
        <v>1107</v>
      </c>
      <c r="BY176" s="3267"/>
      <c r="BZ176" s="3267"/>
      <c r="CA176" s="3267"/>
      <c r="CB176" s="3267"/>
      <c r="CC176" s="3267"/>
      <c r="CD176" s="3267"/>
      <c r="CE176" s="3267"/>
      <c r="CF176" s="3267"/>
      <c r="CG176" s="3267"/>
      <c r="CH176" s="3267"/>
      <c r="CI176" s="3314"/>
      <c r="CJ176" s="3266" t="s">
        <v>610</v>
      </c>
      <c r="CK176" s="3267"/>
      <c r="CL176" s="3267"/>
      <c r="CM176" s="3267"/>
      <c r="CN176" s="3267"/>
      <c r="CO176" s="3267"/>
      <c r="CP176" s="3267"/>
      <c r="CQ176" s="3267"/>
      <c r="CR176" s="3267"/>
      <c r="CS176" s="3267"/>
      <c r="CT176" s="3267"/>
      <c r="CU176" s="3267"/>
      <c r="CV176" s="3267"/>
      <c r="CW176" s="3267"/>
      <c r="CX176" s="3267"/>
      <c r="CY176" s="3267"/>
      <c r="CZ176" s="3267"/>
      <c r="DA176" s="3268"/>
      <c r="DB176" s="250"/>
    </row>
    <row r="177" spans="2:106" s="118" customFormat="1" ht="15" customHeight="1">
      <c r="D177" s="3311"/>
      <c r="E177" s="3312"/>
      <c r="F177" s="3312"/>
      <c r="G177" s="3312"/>
      <c r="H177" s="3312"/>
      <c r="I177" s="3312"/>
      <c r="J177" s="3312"/>
      <c r="K177" s="3312"/>
      <c r="L177" s="3312"/>
      <c r="M177" s="3312"/>
      <c r="N177" s="3312"/>
      <c r="O177" s="3313"/>
      <c r="P177" s="3283"/>
      <c r="Q177" s="3275"/>
      <c r="R177" s="3275"/>
      <c r="S177" s="3275"/>
      <c r="T177" s="3275"/>
      <c r="U177" s="3275"/>
      <c r="V177" s="3275"/>
      <c r="W177" s="3275"/>
      <c r="X177" s="3275"/>
      <c r="Y177" s="3275"/>
      <c r="Z177" s="3275"/>
      <c r="AA177" s="3284"/>
      <c r="AB177" s="3333" t="s">
        <v>637</v>
      </c>
      <c r="AC177" s="2553"/>
      <c r="AD177" s="2553"/>
      <c r="AE177" s="2553"/>
      <c r="AF177" s="2553"/>
      <c r="AG177" s="2553"/>
      <c r="AH177" s="2553"/>
      <c r="AI177" s="2553"/>
      <c r="AJ177" s="2553"/>
      <c r="AK177" s="2553"/>
      <c r="AL177" s="2553"/>
      <c r="AM177" s="3331"/>
      <c r="AN177" s="3333" t="s">
        <v>637</v>
      </c>
      <c r="AO177" s="2553"/>
      <c r="AP177" s="2553"/>
      <c r="AQ177" s="2553"/>
      <c r="AR177" s="2553"/>
      <c r="AS177" s="2553"/>
      <c r="AT177" s="2553"/>
      <c r="AU177" s="2553"/>
      <c r="AV177" s="2553"/>
      <c r="AW177" s="2553"/>
      <c r="AX177" s="2553"/>
      <c r="AY177" s="3331"/>
      <c r="AZ177" s="3333" t="s">
        <v>637</v>
      </c>
      <c r="BA177" s="2553"/>
      <c r="BB177" s="2553"/>
      <c r="BC177" s="2553"/>
      <c r="BD177" s="2553"/>
      <c r="BE177" s="2553"/>
      <c r="BF177" s="2553"/>
      <c r="BG177" s="2553"/>
      <c r="BH177" s="2553"/>
      <c r="BI177" s="2553"/>
      <c r="BJ177" s="2553"/>
      <c r="BK177" s="3331"/>
      <c r="BL177" s="3333" t="s">
        <v>145</v>
      </c>
      <c r="BM177" s="2553"/>
      <c r="BN177" s="2553"/>
      <c r="BO177" s="2553"/>
      <c r="BP177" s="2553"/>
      <c r="BQ177" s="2553"/>
      <c r="BR177" s="2553"/>
      <c r="BS177" s="2553"/>
      <c r="BT177" s="2553"/>
      <c r="BU177" s="2553"/>
      <c r="BV177" s="2553"/>
      <c r="BW177" s="3331"/>
      <c r="BX177" s="3283"/>
      <c r="BY177" s="3275"/>
      <c r="BZ177" s="3275"/>
      <c r="CA177" s="3275"/>
      <c r="CB177" s="3275"/>
      <c r="CC177" s="3275"/>
      <c r="CD177" s="3275"/>
      <c r="CE177" s="3275"/>
      <c r="CF177" s="3275"/>
      <c r="CG177" s="3275"/>
      <c r="CH177" s="3275"/>
      <c r="CI177" s="3284"/>
      <c r="CJ177" s="3283"/>
      <c r="CK177" s="3275"/>
      <c r="CL177" s="3275"/>
      <c r="CM177" s="3275"/>
      <c r="CN177" s="3275"/>
      <c r="CO177" s="3275"/>
      <c r="CP177" s="3275"/>
      <c r="CQ177" s="3275"/>
      <c r="CR177" s="3275"/>
      <c r="CS177" s="3275"/>
      <c r="CT177" s="3275"/>
      <c r="CU177" s="3275"/>
      <c r="CV177" s="3275"/>
      <c r="CW177" s="3275"/>
      <c r="CX177" s="3275"/>
      <c r="CY177" s="3275"/>
      <c r="CZ177" s="3275"/>
      <c r="DA177" s="3279"/>
      <c r="DB177" s="250"/>
    </row>
    <row r="178" spans="2:106" s="118" customFormat="1" ht="15" customHeight="1">
      <c r="D178" s="329"/>
      <c r="E178" s="3265"/>
      <c r="F178" s="3265"/>
      <c r="G178" s="3265"/>
      <c r="H178" s="3265"/>
      <c r="I178" s="3265"/>
      <c r="J178" s="3265"/>
      <c r="K178" s="3265"/>
      <c r="L178" s="3265"/>
      <c r="M178" s="3265"/>
      <c r="N178" s="3265"/>
      <c r="O178" s="903"/>
      <c r="P178" s="927"/>
      <c r="Q178" s="3264"/>
      <c r="R178" s="3264"/>
      <c r="S178" s="3264"/>
      <c r="T178" s="3264"/>
      <c r="U178" s="3264"/>
      <c r="V178" s="3264"/>
      <c r="W178" s="3264"/>
      <c r="X178" s="3264"/>
      <c r="Y178" s="3264"/>
      <c r="Z178" s="3264"/>
      <c r="AA178" s="966"/>
      <c r="AB178" s="903"/>
      <c r="AC178" s="3265"/>
      <c r="AD178" s="3265"/>
      <c r="AE178" s="3265"/>
      <c r="AF178" s="3265"/>
      <c r="AG178" s="3265"/>
      <c r="AH178" s="3265"/>
      <c r="AI178" s="3265"/>
      <c r="AJ178" s="3265"/>
      <c r="AK178" s="3265"/>
      <c r="AL178" s="3265"/>
      <c r="AM178" s="903"/>
      <c r="AN178" s="927"/>
      <c r="AO178" s="3265"/>
      <c r="AP178" s="3265"/>
      <c r="AQ178" s="3265"/>
      <c r="AR178" s="3265"/>
      <c r="AS178" s="3265"/>
      <c r="AT178" s="3265"/>
      <c r="AU178" s="3265"/>
      <c r="AV178" s="3265"/>
      <c r="AW178" s="3265"/>
      <c r="AX178" s="3265"/>
      <c r="AY178" s="966"/>
      <c r="AZ178" s="903"/>
      <c r="BA178" s="3265"/>
      <c r="BB178" s="3265"/>
      <c r="BC178" s="3265"/>
      <c r="BD178" s="3265"/>
      <c r="BE178" s="3265"/>
      <c r="BF178" s="3265"/>
      <c r="BG178" s="3265"/>
      <c r="BH178" s="3265"/>
      <c r="BI178" s="3265"/>
      <c r="BJ178" s="3265"/>
      <c r="BK178" s="903"/>
      <c r="BL178" s="927"/>
      <c r="BM178" s="3265"/>
      <c r="BN178" s="3265"/>
      <c r="BO178" s="3265"/>
      <c r="BP178" s="3265"/>
      <c r="BQ178" s="3265"/>
      <c r="BR178" s="3265"/>
      <c r="BS178" s="3265"/>
      <c r="BT178" s="3265"/>
      <c r="BU178" s="3265"/>
      <c r="BV178" s="3265"/>
      <c r="BW178" s="966"/>
      <c r="BX178" s="903"/>
      <c r="BY178" s="3264"/>
      <c r="BZ178" s="3264"/>
      <c r="CA178" s="3264"/>
      <c r="CB178" s="3264"/>
      <c r="CC178" s="3264"/>
      <c r="CD178" s="3264"/>
      <c r="CE178" s="3264"/>
      <c r="CF178" s="3264"/>
      <c r="CG178" s="3264"/>
      <c r="CH178" s="3264"/>
      <c r="CI178" s="903"/>
      <c r="CJ178" s="927"/>
      <c r="CK178" s="3264"/>
      <c r="CL178" s="3264"/>
      <c r="CM178" s="3264"/>
      <c r="CN178" s="3264"/>
      <c r="CO178" s="3264"/>
      <c r="CP178" s="3264"/>
      <c r="CQ178" s="3264"/>
      <c r="CR178" s="3264"/>
      <c r="CS178" s="3264"/>
      <c r="CT178" s="3264"/>
      <c r="CU178" s="3264"/>
      <c r="CV178" s="3264"/>
      <c r="CW178" s="3264"/>
      <c r="CX178" s="3264"/>
      <c r="CY178" s="3264"/>
      <c r="CZ178" s="3264"/>
      <c r="DA178" s="3349"/>
      <c r="DB178" s="250"/>
    </row>
    <row r="179" spans="2:106" s="118" customFormat="1" ht="15" customHeight="1">
      <c r="D179" s="267"/>
      <c r="E179" s="3350"/>
      <c r="F179" s="3350"/>
      <c r="G179" s="3350"/>
      <c r="H179" s="3350"/>
      <c r="I179" s="3350"/>
      <c r="J179" s="3350"/>
      <c r="K179" s="3350"/>
      <c r="L179" s="3350"/>
      <c r="M179" s="3350"/>
      <c r="N179" s="3350"/>
      <c r="O179" s="962"/>
      <c r="P179" s="374"/>
      <c r="Q179" s="3350"/>
      <c r="R179" s="3350"/>
      <c r="S179" s="3350"/>
      <c r="T179" s="3350"/>
      <c r="U179" s="3350"/>
      <c r="V179" s="3350"/>
      <c r="W179" s="3350"/>
      <c r="X179" s="3350"/>
      <c r="Y179" s="3350"/>
      <c r="Z179" s="3350"/>
      <c r="AA179" s="963"/>
      <c r="AB179" s="962"/>
      <c r="AC179" s="3318"/>
      <c r="AD179" s="3318"/>
      <c r="AE179" s="3318"/>
      <c r="AF179" s="3318"/>
      <c r="AG179" s="3318"/>
      <c r="AH179" s="3318"/>
      <c r="AI179" s="3318"/>
      <c r="AJ179" s="3318"/>
      <c r="AK179" s="3318"/>
      <c r="AL179" s="3318"/>
      <c r="AM179" s="962"/>
      <c r="AN179" s="374"/>
      <c r="AO179" s="3318"/>
      <c r="AP179" s="3318"/>
      <c r="AQ179" s="3318"/>
      <c r="AR179" s="3318"/>
      <c r="AS179" s="3318"/>
      <c r="AT179" s="3318"/>
      <c r="AU179" s="3318"/>
      <c r="AV179" s="3318"/>
      <c r="AW179" s="3318"/>
      <c r="AX179" s="3318"/>
      <c r="AY179" s="963"/>
      <c r="AZ179" s="962"/>
      <c r="BA179" s="3318"/>
      <c r="BB179" s="3318"/>
      <c r="BC179" s="3318"/>
      <c r="BD179" s="3318"/>
      <c r="BE179" s="3318"/>
      <c r="BF179" s="3318"/>
      <c r="BG179" s="3318"/>
      <c r="BH179" s="3318"/>
      <c r="BI179" s="3318"/>
      <c r="BJ179" s="3318"/>
      <c r="BK179" s="962"/>
      <c r="BL179" s="374"/>
      <c r="BM179" s="3318"/>
      <c r="BN179" s="3318"/>
      <c r="BO179" s="3318"/>
      <c r="BP179" s="3318"/>
      <c r="BQ179" s="3318"/>
      <c r="BR179" s="3318"/>
      <c r="BS179" s="3318"/>
      <c r="BT179" s="3318"/>
      <c r="BU179" s="3318"/>
      <c r="BV179" s="3318"/>
      <c r="BW179" s="963"/>
      <c r="BX179" s="962"/>
      <c r="BY179" s="3350"/>
      <c r="BZ179" s="3350"/>
      <c r="CA179" s="3350"/>
      <c r="CB179" s="3350"/>
      <c r="CC179" s="3350"/>
      <c r="CD179" s="3350"/>
      <c r="CE179" s="3350"/>
      <c r="CF179" s="3350"/>
      <c r="CG179" s="3350"/>
      <c r="CH179" s="3350"/>
      <c r="CI179" s="962"/>
      <c r="CJ179" s="374"/>
      <c r="CK179" s="3350"/>
      <c r="CL179" s="3350"/>
      <c r="CM179" s="3350"/>
      <c r="CN179" s="3350"/>
      <c r="CO179" s="3350"/>
      <c r="CP179" s="3350"/>
      <c r="CQ179" s="3350"/>
      <c r="CR179" s="3350"/>
      <c r="CS179" s="3350"/>
      <c r="CT179" s="3350"/>
      <c r="CU179" s="3350"/>
      <c r="CV179" s="3350"/>
      <c r="CW179" s="3350"/>
      <c r="CX179" s="3350"/>
      <c r="CY179" s="3350"/>
      <c r="CZ179" s="3350"/>
      <c r="DA179" s="3364"/>
      <c r="DB179" s="250"/>
    </row>
    <row r="180" spans="2:106" ht="21" customHeight="1">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259"/>
      <c r="AE180" s="259"/>
      <c r="AF180" s="259"/>
      <c r="AG180" s="259"/>
      <c r="AH180" s="259"/>
      <c r="AI180" s="259"/>
      <c r="AJ180" s="259"/>
      <c r="AK180" s="259"/>
      <c r="AL180" s="259"/>
      <c r="AM180" s="259"/>
      <c r="AN180" s="259"/>
      <c r="AO180" s="259"/>
      <c r="AP180" s="259"/>
      <c r="AQ180" s="259"/>
      <c r="AR180" s="259"/>
      <c r="AS180" s="259"/>
      <c r="AT180" s="259"/>
      <c r="AU180" s="259"/>
      <c r="AV180" s="259"/>
      <c r="AW180" s="259"/>
      <c r="AX180" s="259"/>
      <c r="AY180" s="259"/>
      <c r="AZ180" s="259"/>
      <c r="BA180" s="259"/>
      <c r="BB180" s="259"/>
      <c r="BC180" s="259"/>
      <c r="BD180" s="259"/>
      <c r="BE180" s="259"/>
      <c r="BF180" s="259"/>
      <c r="BG180" s="259"/>
      <c r="BH180" s="259"/>
      <c r="BI180" s="259"/>
      <c r="BJ180" s="259"/>
      <c r="BK180" s="259"/>
      <c r="BL180" s="259"/>
      <c r="BM180" s="259"/>
      <c r="BN180" s="259"/>
      <c r="BO180" s="259"/>
      <c r="BP180" s="259"/>
      <c r="BQ180" s="259"/>
      <c r="BR180" s="259"/>
      <c r="BS180" s="259"/>
      <c r="BT180" s="259"/>
      <c r="BU180" s="259"/>
      <c r="BV180" s="259"/>
      <c r="BW180" s="259"/>
      <c r="BX180" s="259"/>
      <c r="BY180" s="259"/>
      <c r="BZ180" s="259"/>
      <c r="CA180" s="259"/>
      <c r="CB180" s="259"/>
      <c r="CC180" s="259"/>
      <c r="CD180" s="259"/>
      <c r="CE180" s="259"/>
      <c r="CF180" s="259"/>
      <c r="CG180" s="259"/>
      <c r="CH180" s="259"/>
      <c r="CI180" s="259"/>
      <c r="CJ180" s="259"/>
      <c r="CK180" s="259"/>
      <c r="CL180" s="259"/>
      <c r="CM180" s="259"/>
      <c r="CN180" s="259"/>
      <c r="CO180" s="259"/>
      <c r="CP180" s="259"/>
      <c r="CQ180" s="259"/>
      <c r="CR180" s="259"/>
      <c r="CS180" s="259"/>
      <c r="CT180" s="259"/>
      <c r="CU180" s="259"/>
      <c r="CV180" s="259"/>
      <c r="CW180" s="259"/>
      <c r="CX180" s="259"/>
      <c r="CY180" s="259"/>
      <c r="CZ180" s="259"/>
      <c r="DA180" s="259"/>
      <c r="DB180" s="259"/>
    </row>
    <row r="181" spans="2:106" s="9" customFormat="1" ht="21" customHeight="1">
      <c r="D181" s="271" t="s">
        <v>860</v>
      </c>
      <c r="E181" s="318"/>
      <c r="F181" s="270"/>
      <c r="G181" s="271" t="s">
        <v>1106</v>
      </c>
      <c r="H181" s="270"/>
      <c r="I181" s="278"/>
      <c r="J181" s="270"/>
      <c r="K181" s="270"/>
      <c r="L181" s="328"/>
      <c r="M181" s="328"/>
      <c r="N181" s="328"/>
      <c r="O181" s="270"/>
      <c r="P181" s="270"/>
      <c r="Q181" s="270"/>
      <c r="R181" s="270"/>
      <c r="S181" s="270"/>
      <c r="T181" s="270"/>
      <c r="U181" s="276" t="s">
        <v>751</v>
      </c>
      <c r="V181" s="277"/>
      <c r="W181" s="277"/>
      <c r="X181" s="277"/>
      <c r="Y181" s="277"/>
      <c r="Z181" s="277"/>
      <c r="AA181" s="277"/>
      <c r="AB181" s="277"/>
      <c r="AC181" s="277"/>
      <c r="AD181" s="277"/>
      <c r="AE181" s="277"/>
      <c r="AF181" s="277"/>
      <c r="AG181" s="277"/>
      <c r="AH181" s="277"/>
      <c r="AI181" s="277"/>
      <c r="AJ181" s="277"/>
      <c r="AK181" s="277"/>
      <c r="AL181" s="277"/>
      <c r="AM181" s="277"/>
      <c r="AN181" s="277"/>
      <c r="AO181" s="277"/>
      <c r="AP181" s="277"/>
      <c r="AQ181" s="277"/>
      <c r="AR181" s="277"/>
      <c r="AS181" s="277"/>
      <c r="AT181" s="277"/>
      <c r="AU181" s="277"/>
      <c r="AV181" s="277"/>
      <c r="AW181" s="277"/>
      <c r="AX181" s="277"/>
      <c r="AY181" s="277"/>
      <c r="AZ181" s="277"/>
      <c r="BA181" s="277"/>
      <c r="BB181" s="277"/>
      <c r="BC181" s="277"/>
      <c r="BD181" s="277"/>
      <c r="BE181" s="277"/>
      <c r="BF181" s="277"/>
      <c r="BG181" s="277"/>
      <c r="BH181" s="277"/>
      <c r="BI181" s="277"/>
      <c r="BJ181" s="277"/>
      <c r="BK181" s="277"/>
      <c r="BL181" s="277"/>
      <c r="BM181" s="277"/>
      <c r="BN181" s="277"/>
      <c r="BO181" s="277"/>
      <c r="BP181" s="277"/>
      <c r="BQ181" s="277"/>
      <c r="BR181" s="277"/>
      <c r="BS181" s="277"/>
      <c r="BT181" s="277"/>
      <c r="BU181" s="277"/>
      <c r="BV181" s="277"/>
      <c r="BW181" s="277"/>
      <c r="BX181" s="277"/>
      <c r="BY181" s="277"/>
      <c r="BZ181" s="277"/>
      <c r="CA181" s="277"/>
      <c r="CB181" s="277"/>
      <c r="CC181" s="277"/>
      <c r="CD181" s="277"/>
      <c r="CE181" s="277"/>
      <c r="CF181" s="277"/>
      <c r="CG181" s="277"/>
      <c r="CH181" s="277"/>
      <c r="CI181" s="277"/>
      <c r="CJ181" s="277"/>
      <c r="CK181" s="277"/>
      <c r="CL181" s="277"/>
      <c r="CM181" s="277"/>
      <c r="CN181" s="277"/>
      <c r="CO181" s="277"/>
      <c r="CP181" s="277"/>
      <c r="CQ181" s="277"/>
      <c r="CR181" s="277"/>
      <c r="CS181" s="277"/>
      <c r="CT181" s="277"/>
      <c r="CU181" s="277"/>
      <c r="CV181" s="277"/>
      <c r="CW181" s="277"/>
      <c r="CX181" s="277"/>
      <c r="CY181" s="270"/>
      <c r="CZ181" s="270"/>
      <c r="DA181" s="270"/>
      <c r="DB181" s="270"/>
    </row>
    <row r="182" spans="2:106" s="122" customFormat="1" ht="21" customHeight="1">
      <c r="D182" s="271" t="s">
        <v>1012</v>
      </c>
      <c r="E182" s="318"/>
      <c r="F182" s="271"/>
      <c r="G182" s="271" t="s">
        <v>1105</v>
      </c>
      <c r="H182" s="271"/>
      <c r="I182" s="278"/>
      <c r="J182" s="385"/>
      <c r="K182" s="385"/>
      <c r="L182" s="385"/>
      <c r="M182" s="385"/>
      <c r="N182" s="385"/>
      <c r="O182" s="385"/>
      <c r="P182" s="385"/>
      <c r="Q182" s="385"/>
      <c r="R182" s="385"/>
      <c r="S182" s="385"/>
      <c r="T182" s="385"/>
      <c r="U182" s="385"/>
      <c r="V182" s="385"/>
      <c r="W182" s="385"/>
      <c r="X182" s="385"/>
      <c r="Y182" s="385"/>
      <c r="Z182" s="385"/>
      <c r="AA182" s="385"/>
      <c r="AB182" s="385"/>
      <c r="AC182" s="385"/>
      <c r="AD182" s="385"/>
      <c r="AE182" s="385"/>
      <c r="AF182" s="385"/>
      <c r="AG182" s="385"/>
      <c r="AH182" s="385"/>
      <c r="AI182" s="385"/>
      <c r="AJ182" s="385"/>
      <c r="AK182" s="385"/>
      <c r="AL182" s="385"/>
      <c r="AM182" s="385"/>
      <c r="AN182" s="385"/>
      <c r="AO182" s="385"/>
      <c r="AP182" s="385"/>
      <c r="AQ182" s="385"/>
      <c r="AR182" s="385"/>
      <c r="AS182" s="385"/>
      <c r="AT182" s="385"/>
      <c r="AU182" s="385"/>
      <c r="AV182" s="385"/>
      <c r="AW182" s="385"/>
      <c r="AX182" s="385"/>
      <c r="AY182" s="385"/>
      <c r="AZ182" s="385"/>
      <c r="BA182" s="385"/>
      <c r="BB182" s="385"/>
      <c r="BC182" s="385"/>
      <c r="BD182" s="385"/>
      <c r="BE182" s="385"/>
      <c r="BF182" s="385"/>
      <c r="BG182" s="385"/>
      <c r="BH182" s="385"/>
      <c r="BI182" s="385"/>
      <c r="BJ182" s="385"/>
      <c r="BK182" s="385"/>
      <c r="BL182" s="385"/>
      <c r="BM182" s="385"/>
      <c r="BN182" s="385"/>
      <c r="BO182" s="385"/>
      <c r="BP182" s="385"/>
      <c r="BQ182" s="385"/>
      <c r="BR182" s="385"/>
      <c r="BS182" s="385"/>
      <c r="BT182" s="385"/>
      <c r="BU182" s="385"/>
      <c r="BV182" s="385"/>
      <c r="BW182" s="385"/>
      <c r="BX182" s="385"/>
      <c r="BY182" s="385"/>
      <c r="BZ182" s="385"/>
      <c r="CA182" s="385"/>
      <c r="CB182" s="385"/>
      <c r="CC182" s="385"/>
      <c r="CD182" s="385"/>
      <c r="CE182" s="385"/>
      <c r="CF182" s="385"/>
      <c r="CG182" s="385"/>
      <c r="CH182" s="256"/>
      <c r="CI182" s="256"/>
      <c r="CJ182" s="256"/>
      <c r="CK182" s="256"/>
      <c r="CL182" s="256"/>
      <c r="CM182" s="256"/>
      <c r="CN182" s="256"/>
      <c r="CO182" s="256"/>
      <c r="CP182" s="256"/>
      <c r="CQ182" s="256"/>
      <c r="CR182" s="256"/>
      <c r="CS182" s="256"/>
      <c r="CT182" s="256"/>
      <c r="CU182" s="256"/>
      <c r="CV182" s="256"/>
      <c r="CW182" s="256"/>
      <c r="CX182" s="256"/>
      <c r="CY182" s="385"/>
      <c r="CZ182" s="385"/>
      <c r="DA182" s="256"/>
      <c r="DB182" s="385"/>
    </row>
    <row r="183" spans="2:106" s="9" customFormat="1" ht="21" customHeight="1">
      <c r="D183" s="318" t="s">
        <v>751</v>
      </c>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70"/>
      <c r="AE183" s="270"/>
      <c r="AF183" s="270"/>
      <c r="AG183" s="270"/>
      <c r="AH183" s="270"/>
      <c r="AI183" s="270"/>
      <c r="AJ183" s="270"/>
      <c r="AK183" s="270"/>
      <c r="AL183" s="270"/>
      <c r="AM183" s="270"/>
      <c r="AN183" s="270"/>
      <c r="AO183" s="270"/>
      <c r="AP183" s="270"/>
      <c r="AQ183" s="270"/>
      <c r="AR183" s="270"/>
      <c r="AS183" s="270"/>
      <c r="AT183" s="270"/>
      <c r="AU183" s="270"/>
      <c r="AV183" s="270"/>
      <c r="AW183" s="270"/>
      <c r="AX183" s="270"/>
      <c r="AY183" s="270"/>
      <c r="AZ183" s="270"/>
      <c r="BA183" s="270"/>
      <c r="BB183" s="270"/>
      <c r="BC183" s="270"/>
      <c r="BD183" s="270"/>
      <c r="BE183" s="270"/>
      <c r="BF183" s="270"/>
      <c r="BG183" s="270"/>
      <c r="BH183" s="270"/>
      <c r="BI183" s="270"/>
      <c r="BJ183" s="270"/>
      <c r="BK183" s="270"/>
      <c r="BL183" s="270"/>
      <c r="BM183" s="270"/>
      <c r="BN183" s="270"/>
      <c r="BO183" s="270"/>
      <c r="BP183" s="270"/>
      <c r="BQ183" s="270"/>
      <c r="BR183" s="270"/>
      <c r="BS183" s="270"/>
      <c r="BT183" s="270"/>
      <c r="BU183" s="270"/>
      <c r="BV183" s="270"/>
      <c r="BW183" s="270"/>
      <c r="BX183" s="270"/>
      <c r="BY183" s="270"/>
      <c r="BZ183" s="270"/>
      <c r="CA183" s="270"/>
      <c r="CB183" s="270"/>
      <c r="CC183" s="270"/>
      <c r="CD183" s="270"/>
      <c r="CE183" s="270"/>
      <c r="CF183" s="270"/>
      <c r="CG183" s="270"/>
      <c r="CH183" s="256"/>
      <c r="CI183" s="256"/>
      <c r="CJ183" s="256"/>
      <c r="CK183" s="256"/>
      <c r="CL183" s="256"/>
      <c r="CM183" s="256"/>
      <c r="CN183" s="256"/>
      <c r="CO183" s="256"/>
      <c r="CP183" s="256"/>
      <c r="CQ183" s="256"/>
      <c r="CR183" s="256"/>
      <c r="CS183" s="256"/>
      <c r="CT183" s="256"/>
      <c r="CU183" s="256"/>
      <c r="CV183" s="256"/>
      <c r="CW183" s="256"/>
      <c r="CX183" s="256"/>
      <c r="CY183" s="256"/>
      <c r="CZ183" s="270"/>
      <c r="DA183" s="357" t="s">
        <v>271</v>
      </c>
      <c r="DB183" s="270"/>
    </row>
    <row r="184" spans="2:106" s="118" customFormat="1" ht="15" customHeight="1">
      <c r="D184" s="3305" t="s">
        <v>1103</v>
      </c>
      <c r="E184" s="3306"/>
      <c r="F184" s="3306"/>
      <c r="G184" s="3306"/>
      <c r="H184" s="3306"/>
      <c r="I184" s="3306"/>
      <c r="J184" s="3306"/>
      <c r="K184" s="3306"/>
      <c r="L184" s="3306"/>
      <c r="M184" s="3306"/>
      <c r="N184" s="3306"/>
      <c r="O184" s="3307"/>
      <c r="P184" s="3266" t="s">
        <v>213</v>
      </c>
      <c r="Q184" s="3276"/>
      <c r="R184" s="3276"/>
      <c r="S184" s="3276"/>
      <c r="T184" s="3276"/>
      <c r="U184" s="3276"/>
      <c r="V184" s="3276"/>
      <c r="W184" s="3276"/>
      <c r="X184" s="3276"/>
      <c r="Y184" s="3276"/>
      <c r="Z184" s="3276"/>
      <c r="AA184" s="3276"/>
      <c r="AB184" s="3276"/>
      <c r="AC184" s="3276"/>
      <c r="AD184" s="3276"/>
      <c r="AE184" s="3276"/>
      <c r="AF184" s="3276"/>
      <c r="AG184" s="3347"/>
      <c r="AH184" s="3266" t="s">
        <v>1062</v>
      </c>
      <c r="AI184" s="3267"/>
      <c r="AJ184" s="3267"/>
      <c r="AK184" s="3267"/>
      <c r="AL184" s="3267"/>
      <c r="AM184" s="3267"/>
      <c r="AN184" s="3267"/>
      <c r="AO184" s="3267"/>
      <c r="AP184" s="3267"/>
      <c r="AQ184" s="3267"/>
      <c r="AR184" s="3267"/>
      <c r="AS184" s="3267"/>
      <c r="AT184" s="3267"/>
      <c r="AU184" s="3267"/>
      <c r="AV184" s="3267"/>
      <c r="AW184" s="3267"/>
      <c r="AX184" s="3267"/>
      <c r="AY184" s="3314"/>
      <c r="AZ184" s="3276" t="s">
        <v>574</v>
      </c>
      <c r="BA184" s="3267"/>
      <c r="BB184" s="3267"/>
      <c r="BC184" s="3267"/>
      <c r="BD184" s="3267"/>
      <c r="BE184" s="3267"/>
      <c r="BF184" s="3267"/>
      <c r="BG184" s="3267"/>
      <c r="BH184" s="3267"/>
      <c r="BI184" s="3267"/>
      <c r="BJ184" s="3267"/>
      <c r="BK184" s="3267"/>
      <c r="BL184" s="3267"/>
      <c r="BM184" s="3267"/>
      <c r="BN184" s="3267"/>
      <c r="BO184" s="3267"/>
      <c r="BP184" s="3267"/>
      <c r="BQ184" s="3267"/>
      <c r="BR184" s="3266" t="s">
        <v>1102</v>
      </c>
      <c r="BS184" s="3267"/>
      <c r="BT184" s="3267"/>
      <c r="BU184" s="3267"/>
      <c r="BV184" s="3267"/>
      <c r="BW184" s="3267"/>
      <c r="BX184" s="3267"/>
      <c r="BY184" s="3267"/>
      <c r="BZ184" s="3267"/>
      <c r="CA184" s="3267"/>
      <c r="CB184" s="3267"/>
      <c r="CC184" s="3267"/>
      <c r="CD184" s="3267"/>
      <c r="CE184" s="3267"/>
      <c r="CF184" s="3267"/>
      <c r="CG184" s="3267"/>
      <c r="CH184" s="3267"/>
      <c r="CI184" s="3314"/>
      <c r="CJ184" s="3266" t="s">
        <v>610</v>
      </c>
      <c r="CK184" s="3276"/>
      <c r="CL184" s="3276"/>
      <c r="CM184" s="3276"/>
      <c r="CN184" s="3276"/>
      <c r="CO184" s="3276"/>
      <c r="CP184" s="3276"/>
      <c r="CQ184" s="3276"/>
      <c r="CR184" s="3276"/>
      <c r="CS184" s="3276"/>
      <c r="CT184" s="3276"/>
      <c r="CU184" s="3276"/>
      <c r="CV184" s="3276"/>
      <c r="CW184" s="3276"/>
      <c r="CX184" s="3276"/>
      <c r="CY184" s="3276"/>
      <c r="CZ184" s="3276"/>
      <c r="DA184" s="3396"/>
      <c r="DB184" s="250"/>
    </row>
    <row r="185" spans="2:106" s="118" customFormat="1" ht="15" customHeight="1">
      <c r="D185" s="3311"/>
      <c r="E185" s="3312"/>
      <c r="F185" s="3312"/>
      <c r="G185" s="3312"/>
      <c r="H185" s="3312"/>
      <c r="I185" s="3312"/>
      <c r="J185" s="3312"/>
      <c r="K185" s="3312"/>
      <c r="L185" s="3312"/>
      <c r="M185" s="3312"/>
      <c r="N185" s="3312"/>
      <c r="O185" s="3313"/>
      <c r="P185" s="3333" t="s">
        <v>796</v>
      </c>
      <c r="Q185" s="2553"/>
      <c r="R185" s="2553"/>
      <c r="S185" s="2553"/>
      <c r="T185" s="2553"/>
      <c r="U185" s="2553"/>
      <c r="V185" s="2553"/>
      <c r="W185" s="2553"/>
      <c r="X185" s="2553"/>
      <c r="Y185" s="2553"/>
      <c r="Z185" s="2553"/>
      <c r="AA185" s="2553"/>
      <c r="AB185" s="2553"/>
      <c r="AC185" s="2553"/>
      <c r="AD185" s="2553"/>
      <c r="AE185" s="2553"/>
      <c r="AF185" s="2553"/>
      <c r="AG185" s="3331"/>
      <c r="AH185" s="3333" t="s">
        <v>637</v>
      </c>
      <c r="AI185" s="2553"/>
      <c r="AJ185" s="2553"/>
      <c r="AK185" s="2553"/>
      <c r="AL185" s="2553"/>
      <c r="AM185" s="2553"/>
      <c r="AN185" s="2553"/>
      <c r="AO185" s="2553"/>
      <c r="AP185" s="2553"/>
      <c r="AQ185" s="2553"/>
      <c r="AR185" s="2553"/>
      <c r="AS185" s="2553"/>
      <c r="AT185" s="2553"/>
      <c r="AU185" s="2553"/>
      <c r="AV185" s="2553"/>
      <c r="AW185" s="2553"/>
      <c r="AX185" s="2553"/>
      <c r="AY185" s="3331"/>
      <c r="AZ185" s="2550" t="s">
        <v>752</v>
      </c>
      <c r="BA185" s="2550"/>
      <c r="BB185" s="2550"/>
      <c r="BC185" s="2550"/>
      <c r="BD185" s="2550"/>
      <c r="BE185" s="2550"/>
      <c r="BF185" s="2550"/>
      <c r="BG185" s="2550"/>
      <c r="BH185" s="2550"/>
      <c r="BI185" s="2550"/>
      <c r="BJ185" s="2550"/>
      <c r="BK185" s="2550"/>
      <c r="BL185" s="2550"/>
      <c r="BM185" s="2550"/>
      <c r="BN185" s="2550"/>
      <c r="BO185" s="2550"/>
      <c r="BP185" s="2550"/>
      <c r="BQ185" s="2550"/>
      <c r="BR185" s="3283"/>
      <c r="BS185" s="3275"/>
      <c r="BT185" s="3275"/>
      <c r="BU185" s="3275"/>
      <c r="BV185" s="3275"/>
      <c r="BW185" s="3275"/>
      <c r="BX185" s="3275"/>
      <c r="BY185" s="3275"/>
      <c r="BZ185" s="3275"/>
      <c r="CA185" s="3275"/>
      <c r="CB185" s="3275"/>
      <c r="CC185" s="3275"/>
      <c r="CD185" s="3275"/>
      <c r="CE185" s="3275"/>
      <c r="CF185" s="3275"/>
      <c r="CG185" s="3275"/>
      <c r="CH185" s="3275"/>
      <c r="CI185" s="3284"/>
      <c r="CJ185" s="3353"/>
      <c r="CK185" s="3354"/>
      <c r="CL185" s="3354"/>
      <c r="CM185" s="3354"/>
      <c r="CN185" s="3354"/>
      <c r="CO185" s="3354"/>
      <c r="CP185" s="3354"/>
      <c r="CQ185" s="3354"/>
      <c r="CR185" s="3354"/>
      <c r="CS185" s="3354"/>
      <c r="CT185" s="3354"/>
      <c r="CU185" s="3354"/>
      <c r="CV185" s="3354"/>
      <c r="CW185" s="3354"/>
      <c r="CX185" s="3354"/>
      <c r="CY185" s="3354"/>
      <c r="CZ185" s="3354"/>
      <c r="DA185" s="3398"/>
      <c r="DB185" s="250"/>
    </row>
    <row r="186" spans="2:106" s="118" customFormat="1" ht="15" customHeight="1">
      <c r="D186" s="262"/>
      <c r="E186" s="2547"/>
      <c r="F186" s="2547"/>
      <c r="G186" s="2547"/>
      <c r="H186" s="2547"/>
      <c r="I186" s="2547"/>
      <c r="J186" s="2547"/>
      <c r="K186" s="2547"/>
      <c r="L186" s="2547"/>
      <c r="M186" s="2547"/>
      <c r="N186" s="2547"/>
      <c r="O186" s="260"/>
      <c r="P186" s="380"/>
      <c r="Q186" s="2547"/>
      <c r="R186" s="2547"/>
      <c r="S186" s="2547"/>
      <c r="T186" s="2547"/>
      <c r="U186" s="2547"/>
      <c r="V186" s="2547"/>
      <c r="W186" s="2547"/>
      <c r="X186" s="2547"/>
      <c r="Y186" s="2547"/>
      <c r="Z186" s="2547"/>
      <c r="AA186" s="2547"/>
      <c r="AB186" s="2547"/>
      <c r="AC186" s="2547"/>
      <c r="AD186" s="2547"/>
      <c r="AE186" s="2547"/>
      <c r="AF186" s="2547"/>
      <c r="AG186" s="380"/>
      <c r="AH186" s="379"/>
      <c r="AI186" s="2547"/>
      <c r="AJ186" s="2547"/>
      <c r="AK186" s="2547"/>
      <c r="AL186" s="2547"/>
      <c r="AM186" s="2547"/>
      <c r="AN186" s="2547"/>
      <c r="AO186" s="2547"/>
      <c r="AP186" s="2547"/>
      <c r="AQ186" s="2547"/>
      <c r="AR186" s="2547"/>
      <c r="AS186" s="2547"/>
      <c r="AT186" s="2547"/>
      <c r="AU186" s="2547"/>
      <c r="AV186" s="2547"/>
      <c r="AW186" s="2547"/>
      <c r="AX186" s="2547"/>
      <c r="AY186" s="260"/>
      <c r="AZ186" s="380"/>
      <c r="BA186" s="2547"/>
      <c r="BB186" s="2547"/>
      <c r="BC186" s="2547"/>
      <c r="BD186" s="2547"/>
      <c r="BE186" s="2547"/>
      <c r="BF186" s="2547"/>
      <c r="BG186" s="2547"/>
      <c r="BH186" s="2547"/>
      <c r="BI186" s="2547"/>
      <c r="BJ186" s="2547"/>
      <c r="BK186" s="2547"/>
      <c r="BL186" s="2547"/>
      <c r="BM186" s="2547"/>
      <c r="BN186" s="2547"/>
      <c r="BO186" s="2547"/>
      <c r="BP186" s="2547"/>
      <c r="BQ186" s="380"/>
      <c r="BR186" s="379"/>
      <c r="BS186" s="2547"/>
      <c r="BT186" s="2547"/>
      <c r="BU186" s="2547"/>
      <c r="BV186" s="2547"/>
      <c r="BW186" s="2547"/>
      <c r="BX186" s="2547"/>
      <c r="BY186" s="2547"/>
      <c r="BZ186" s="2547"/>
      <c r="CA186" s="2547"/>
      <c r="CB186" s="2547"/>
      <c r="CC186" s="2547"/>
      <c r="CD186" s="2547"/>
      <c r="CE186" s="2547"/>
      <c r="CF186" s="2547"/>
      <c r="CG186" s="2547"/>
      <c r="CH186" s="2547"/>
      <c r="CI186" s="260"/>
      <c r="CJ186" s="380"/>
      <c r="CK186" s="2547"/>
      <c r="CL186" s="2547"/>
      <c r="CM186" s="2547"/>
      <c r="CN186" s="2547"/>
      <c r="CO186" s="2547"/>
      <c r="CP186" s="2547"/>
      <c r="CQ186" s="2547"/>
      <c r="CR186" s="2547"/>
      <c r="CS186" s="2547"/>
      <c r="CT186" s="2547"/>
      <c r="CU186" s="2547"/>
      <c r="CV186" s="2547"/>
      <c r="CW186" s="2547"/>
      <c r="CX186" s="2547"/>
      <c r="CY186" s="2547"/>
      <c r="CZ186" s="2547"/>
      <c r="DA186" s="321"/>
      <c r="DB186" s="250"/>
    </row>
    <row r="187" spans="2:106" s="118" customFormat="1" ht="15" customHeight="1">
      <c r="D187" s="331"/>
      <c r="E187" s="3440"/>
      <c r="F187" s="3440"/>
      <c r="G187" s="3440"/>
      <c r="H187" s="3440"/>
      <c r="I187" s="3440"/>
      <c r="J187" s="3440"/>
      <c r="K187" s="3440"/>
      <c r="L187" s="3440"/>
      <c r="M187" s="3440"/>
      <c r="N187" s="3440"/>
      <c r="O187" s="964"/>
      <c r="P187" s="907"/>
      <c r="Q187" s="3440"/>
      <c r="R187" s="3440"/>
      <c r="S187" s="3440"/>
      <c r="T187" s="3440"/>
      <c r="U187" s="3440"/>
      <c r="V187" s="3440"/>
      <c r="W187" s="3440"/>
      <c r="X187" s="3440"/>
      <c r="Y187" s="3440"/>
      <c r="Z187" s="3440"/>
      <c r="AA187" s="3440"/>
      <c r="AB187" s="3440"/>
      <c r="AC187" s="3440"/>
      <c r="AD187" s="3440"/>
      <c r="AE187" s="3440"/>
      <c r="AF187" s="3440"/>
      <c r="AG187" s="907"/>
      <c r="AH187" s="928"/>
      <c r="AI187" s="3440"/>
      <c r="AJ187" s="3440"/>
      <c r="AK187" s="3440"/>
      <c r="AL187" s="3440"/>
      <c r="AM187" s="3440"/>
      <c r="AN187" s="3440"/>
      <c r="AO187" s="3440"/>
      <c r="AP187" s="3440"/>
      <c r="AQ187" s="3440"/>
      <c r="AR187" s="3440"/>
      <c r="AS187" s="3440"/>
      <c r="AT187" s="3440"/>
      <c r="AU187" s="3440"/>
      <c r="AV187" s="3440"/>
      <c r="AW187" s="3440"/>
      <c r="AX187" s="3440"/>
      <c r="AY187" s="964"/>
      <c r="AZ187" s="907"/>
      <c r="BA187" s="3440"/>
      <c r="BB187" s="3440"/>
      <c r="BC187" s="3440"/>
      <c r="BD187" s="3440"/>
      <c r="BE187" s="3440"/>
      <c r="BF187" s="3440"/>
      <c r="BG187" s="3440"/>
      <c r="BH187" s="3440"/>
      <c r="BI187" s="3440"/>
      <c r="BJ187" s="3440"/>
      <c r="BK187" s="3440"/>
      <c r="BL187" s="3440"/>
      <c r="BM187" s="3440"/>
      <c r="BN187" s="3440"/>
      <c r="BO187" s="3440"/>
      <c r="BP187" s="3440"/>
      <c r="BQ187" s="907"/>
      <c r="BR187" s="928"/>
      <c r="BS187" s="3440"/>
      <c r="BT187" s="3440"/>
      <c r="BU187" s="3440"/>
      <c r="BV187" s="3440"/>
      <c r="BW187" s="3440"/>
      <c r="BX187" s="3440"/>
      <c r="BY187" s="3440"/>
      <c r="BZ187" s="3440"/>
      <c r="CA187" s="3440"/>
      <c r="CB187" s="3440"/>
      <c r="CC187" s="3440"/>
      <c r="CD187" s="3440"/>
      <c r="CE187" s="3440"/>
      <c r="CF187" s="3440"/>
      <c r="CG187" s="3440"/>
      <c r="CH187" s="3440"/>
      <c r="CI187" s="964"/>
      <c r="CJ187" s="907"/>
      <c r="CK187" s="3440"/>
      <c r="CL187" s="3440"/>
      <c r="CM187" s="3440"/>
      <c r="CN187" s="3440"/>
      <c r="CO187" s="3440"/>
      <c r="CP187" s="3440"/>
      <c r="CQ187" s="3440"/>
      <c r="CR187" s="3440"/>
      <c r="CS187" s="3440"/>
      <c r="CT187" s="3440"/>
      <c r="CU187" s="3440"/>
      <c r="CV187" s="3440"/>
      <c r="CW187" s="3440"/>
      <c r="CX187" s="3440"/>
      <c r="CY187" s="3440"/>
      <c r="CZ187" s="3440"/>
      <c r="DA187" s="332"/>
      <c r="DB187" s="250"/>
    </row>
    <row r="188" spans="2:106" s="118" customFormat="1" ht="15" customHeight="1">
      <c r="D188" s="267"/>
      <c r="E188" s="2553"/>
      <c r="F188" s="2553"/>
      <c r="G188" s="2553"/>
      <c r="H188" s="2553"/>
      <c r="I188" s="2553"/>
      <c r="J188" s="2553"/>
      <c r="K188" s="2553"/>
      <c r="L188" s="2553"/>
      <c r="M188" s="2553"/>
      <c r="N188" s="2553"/>
      <c r="O188" s="963"/>
      <c r="P188" s="962"/>
      <c r="Q188" s="2553"/>
      <c r="R188" s="2553"/>
      <c r="S188" s="2553"/>
      <c r="T188" s="2553"/>
      <c r="U188" s="2553"/>
      <c r="V188" s="2553"/>
      <c r="W188" s="2553"/>
      <c r="X188" s="2553"/>
      <c r="Y188" s="2553"/>
      <c r="Z188" s="2553"/>
      <c r="AA188" s="2553"/>
      <c r="AB188" s="2553"/>
      <c r="AC188" s="2553"/>
      <c r="AD188" s="2553"/>
      <c r="AE188" s="2553"/>
      <c r="AF188" s="2553"/>
      <c r="AG188" s="962"/>
      <c r="AH188" s="374"/>
      <c r="AI188" s="2553"/>
      <c r="AJ188" s="2553"/>
      <c r="AK188" s="2553"/>
      <c r="AL188" s="2553"/>
      <c r="AM188" s="2553"/>
      <c r="AN188" s="2553"/>
      <c r="AO188" s="2553"/>
      <c r="AP188" s="2553"/>
      <c r="AQ188" s="2553"/>
      <c r="AR188" s="2553"/>
      <c r="AS188" s="2553"/>
      <c r="AT188" s="2553"/>
      <c r="AU188" s="2553"/>
      <c r="AV188" s="2553"/>
      <c r="AW188" s="2553"/>
      <c r="AX188" s="2553"/>
      <c r="AY188" s="963"/>
      <c r="AZ188" s="962"/>
      <c r="BA188" s="2553"/>
      <c r="BB188" s="2553"/>
      <c r="BC188" s="2553"/>
      <c r="BD188" s="2553"/>
      <c r="BE188" s="2553"/>
      <c r="BF188" s="2553"/>
      <c r="BG188" s="2553"/>
      <c r="BH188" s="2553"/>
      <c r="BI188" s="2553"/>
      <c r="BJ188" s="2553"/>
      <c r="BK188" s="2553"/>
      <c r="BL188" s="2553"/>
      <c r="BM188" s="2553"/>
      <c r="BN188" s="2553"/>
      <c r="BO188" s="2553"/>
      <c r="BP188" s="2553"/>
      <c r="BQ188" s="962"/>
      <c r="BR188" s="374"/>
      <c r="BS188" s="2553"/>
      <c r="BT188" s="2553"/>
      <c r="BU188" s="2553"/>
      <c r="BV188" s="2553"/>
      <c r="BW188" s="2553"/>
      <c r="BX188" s="2553"/>
      <c r="BY188" s="2553"/>
      <c r="BZ188" s="2553"/>
      <c r="CA188" s="2553"/>
      <c r="CB188" s="2553"/>
      <c r="CC188" s="2553"/>
      <c r="CD188" s="2553"/>
      <c r="CE188" s="2553"/>
      <c r="CF188" s="2553"/>
      <c r="CG188" s="2553"/>
      <c r="CH188" s="2553"/>
      <c r="CI188" s="963"/>
      <c r="CJ188" s="962"/>
      <c r="CK188" s="2553"/>
      <c r="CL188" s="2553"/>
      <c r="CM188" s="2553"/>
      <c r="CN188" s="2553"/>
      <c r="CO188" s="2553"/>
      <c r="CP188" s="2553"/>
      <c r="CQ188" s="2553"/>
      <c r="CR188" s="2553"/>
      <c r="CS188" s="2553"/>
      <c r="CT188" s="2553"/>
      <c r="CU188" s="2553"/>
      <c r="CV188" s="2553"/>
      <c r="CW188" s="2553"/>
      <c r="CX188" s="2553"/>
      <c r="CY188" s="2553"/>
      <c r="CZ188" s="2553"/>
      <c r="DA188" s="268"/>
      <c r="DB188" s="250"/>
    </row>
    <row r="189" spans="2:106" s="121" customFormat="1" ht="21" customHeight="1">
      <c r="D189" s="255"/>
      <c r="E189" s="255"/>
      <c r="F189" s="255"/>
      <c r="G189" s="255"/>
      <c r="H189" s="255"/>
      <c r="I189" s="255"/>
      <c r="J189" s="255"/>
      <c r="K189" s="255"/>
      <c r="L189" s="255"/>
      <c r="M189" s="255"/>
      <c r="N189" s="255"/>
      <c r="O189" s="255"/>
      <c r="P189" s="255"/>
      <c r="Q189" s="255"/>
      <c r="R189" s="255"/>
      <c r="S189" s="255"/>
      <c r="T189" s="255"/>
      <c r="U189" s="255"/>
      <c r="V189" s="255"/>
      <c r="W189" s="255"/>
      <c r="X189" s="255"/>
      <c r="Y189" s="255"/>
      <c r="Z189" s="255"/>
      <c r="AA189" s="255"/>
      <c r="AB189" s="255"/>
      <c r="AC189" s="255"/>
      <c r="AD189" s="255"/>
      <c r="AE189" s="255"/>
      <c r="AF189" s="255"/>
      <c r="AG189" s="255"/>
      <c r="AH189" s="255"/>
      <c r="AI189" s="255"/>
      <c r="AJ189" s="255"/>
      <c r="AK189" s="255"/>
      <c r="AL189" s="255"/>
      <c r="AM189" s="255"/>
      <c r="AN189" s="255"/>
      <c r="AO189" s="255"/>
      <c r="AP189" s="255"/>
      <c r="AQ189" s="255"/>
      <c r="AR189" s="255"/>
      <c r="AS189" s="255"/>
      <c r="AT189" s="255"/>
      <c r="AU189" s="255"/>
      <c r="AV189" s="255"/>
      <c r="AW189" s="255"/>
      <c r="AX189" s="255"/>
      <c r="AY189" s="255"/>
      <c r="AZ189" s="255"/>
      <c r="BA189" s="255"/>
      <c r="BB189" s="255"/>
      <c r="BC189" s="255"/>
      <c r="BD189" s="255"/>
      <c r="BE189" s="255"/>
      <c r="BF189" s="255"/>
      <c r="BG189" s="255"/>
      <c r="BH189" s="255"/>
      <c r="BI189" s="255"/>
      <c r="BJ189" s="255"/>
      <c r="BK189" s="255"/>
      <c r="BL189" s="255"/>
      <c r="BM189" s="255"/>
      <c r="BN189" s="255"/>
      <c r="BO189" s="255"/>
      <c r="BP189" s="255"/>
      <c r="BQ189" s="255"/>
      <c r="BR189" s="255"/>
      <c r="BS189" s="255"/>
      <c r="BT189" s="255"/>
      <c r="BU189" s="255"/>
      <c r="BV189" s="255"/>
      <c r="BW189" s="255"/>
      <c r="BX189" s="255"/>
      <c r="BY189" s="255"/>
      <c r="BZ189" s="255"/>
      <c r="CA189" s="255"/>
      <c r="CB189" s="255"/>
      <c r="CC189" s="255"/>
      <c r="CD189" s="255"/>
      <c r="CE189" s="255"/>
      <c r="CF189" s="255"/>
      <c r="CG189" s="255"/>
      <c r="CH189" s="256"/>
      <c r="CI189" s="256"/>
      <c r="CJ189" s="256"/>
      <c r="CK189" s="256"/>
      <c r="CL189" s="256"/>
      <c r="CM189" s="256"/>
      <c r="CN189" s="256"/>
      <c r="CO189" s="256"/>
      <c r="CP189" s="256"/>
      <c r="CQ189" s="256"/>
      <c r="CR189" s="256"/>
      <c r="CS189" s="256"/>
      <c r="CT189" s="256"/>
      <c r="CU189" s="256"/>
      <c r="CV189" s="256"/>
      <c r="CW189" s="256"/>
      <c r="CX189" s="256"/>
      <c r="CY189" s="256"/>
      <c r="CZ189" s="255"/>
      <c r="DA189" s="255"/>
      <c r="DB189" s="255"/>
    </row>
    <row r="190" spans="2:106" s="9" customFormat="1" ht="21" customHeight="1">
      <c r="B190" s="9" t="s">
        <v>1101</v>
      </c>
      <c r="D190" s="270"/>
      <c r="E190" s="270"/>
      <c r="F190" s="270"/>
      <c r="G190" s="271" t="s">
        <v>1100</v>
      </c>
      <c r="H190" s="270"/>
      <c r="I190" s="270"/>
      <c r="J190" s="270"/>
      <c r="K190" s="270"/>
      <c r="L190" s="270"/>
      <c r="M190" s="270"/>
      <c r="N190" s="270"/>
      <c r="O190" s="270"/>
      <c r="P190" s="270"/>
      <c r="Q190" s="270"/>
      <c r="R190" s="270"/>
      <c r="S190" s="270"/>
      <c r="T190" s="270"/>
      <c r="U190" s="270"/>
      <c r="V190" s="270"/>
      <c r="W190" s="270"/>
      <c r="X190" s="270"/>
      <c r="Y190" s="270"/>
      <c r="Z190" s="270"/>
      <c r="AA190" s="270"/>
      <c r="AB190" s="270"/>
      <c r="AC190" s="270"/>
      <c r="AD190" s="270"/>
      <c r="AE190" s="270"/>
      <c r="AF190" s="270"/>
      <c r="AG190" s="270"/>
      <c r="AH190" s="270"/>
      <c r="AI190" s="270"/>
      <c r="AJ190" s="270"/>
      <c r="AK190" s="270"/>
      <c r="AL190" s="270"/>
      <c r="AM190" s="270"/>
      <c r="AN190" s="270"/>
      <c r="AO190" s="270"/>
      <c r="AP190" s="270"/>
      <c r="AQ190" s="270"/>
      <c r="AR190" s="270"/>
      <c r="AS190" s="270"/>
      <c r="AT190" s="270"/>
      <c r="AU190" s="270"/>
      <c r="AV190" s="270"/>
      <c r="AW190" s="270"/>
      <c r="AX190" s="270"/>
      <c r="AY190" s="270"/>
      <c r="AZ190" s="270"/>
      <c r="BA190" s="270"/>
      <c r="BB190" s="270"/>
      <c r="BC190" s="270"/>
      <c r="BD190" s="270"/>
      <c r="BE190" s="270"/>
      <c r="BF190" s="270"/>
      <c r="BG190" s="270"/>
      <c r="BH190" s="270"/>
      <c r="BI190" s="270"/>
      <c r="BJ190" s="270"/>
      <c r="BK190" s="270"/>
      <c r="BL190" s="270"/>
      <c r="BM190" s="270"/>
      <c r="BN190" s="270"/>
      <c r="BO190" s="270"/>
      <c r="BP190" s="270"/>
      <c r="BQ190" s="270"/>
      <c r="BR190" s="270"/>
      <c r="BS190" s="270"/>
      <c r="BT190" s="270"/>
      <c r="BU190" s="270"/>
      <c r="BV190" s="270"/>
      <c r="BW190" s="270"/>
      <c r="BX190" s="270"/>
      <c r="BY190" s="270"/>
      <c r="BZ190" s="270"/>
      <c r="CA190" s="270"/>
      <c r="CB190" s="270"/>
      <c r="CC190" s="270"/>
      <c r="CD190" s="270"/>
      <c r="CE190" s="270"/>
      <c r="CF190" s="270"/>
      <c r="CG190" s="270"/>
      <c r="CH190" s="270"/>
      <c r="CI190" s="270"/>
      <c r="CJ190" s="270"/>
      <c r="CK190" s="270"/>
      <c r="CL190" s="270"/>
      <c r="CM190" s="270"/>
      <c r="CN190" s="270"/>
      <c r="CO190" s="270"/>
      <c r="CP190" s="270"/>
      <c r="CQ190" s="270"/>
      <c r="CR190" s="270"/>
      <c r="CS190" s="270"/>
      <c r="CT190" s="270"/>
      <c r="CU190" s="270"/>
      <c r="CV190" s="270"/>
      <c r="CW190" s="270"/>
      <c r="CX190" s="270"/>
      <c r="CY190" s="270"/>
      <c r="CZ190" s="270"/>
      <c r="DA190" s="270"/>
      <c r="DB190" s="270"/>
    </row>
    <row r="191" spans="2:106" s="9" customFormat="1" ht="21" customHeight="1">
      <c r="D191" s="271" t="s">
        <v>104</v>
      </c>
      <c r="E191" s="318"/>
      <c r="F191" s="270"/>
      <c r="G191" s="271" t="s">
        <v>1017</v>
      </c>
      <c r="H191" s="270"/>
      <c r="I191" s="278"/>
      <c r="J191" s="270"/>
      <c r="K191" s="270"/>
      <c r="L191" s="270"/>
      <c r="M191" s="270"/>
      <c r="N191" s="270"/>
      <c r="O191" s="270"/>
      <c r="P191" s="270"/>
      <c r="Q191" s="270"/>
      <c r="R191" s="270"/>
      <c r="S191" s="270"/>
      <c r="T191" s="270"/>
      <c r="U191" s="270"/>
      <c r="V191" s="270"/>
      <c r="W191" s="270"/>
      <c r="X191" s="270"/>
      <c r="Y191" s="270"/>
      <c r="Z191" s="270"/>
      <c r="AA191" s="270"/>
      <c r="AB191" s="270"/>
      <c r="AC191" s="270"/>
      <c r="AD191" s="270"/>
      <c r="AE191" s="270"/>
      <c r="AF191" s="270"/>
      <c r="AG191" s="270"/>
      <c r="AH191" s="270"/>
      <c r="AI191" s="270"/>
      <c r="AJ191" s="270"/>
      <c r="AK191" s="270"/>
      <c r="AL191" s="270"/>
      <c r="AM191" s="270"/>
      <c r="AN191" s="270"/>
      <c r="AO191" s="270"/>
      <c r="AP191" s="270"/>
      <c r="AQ191" s="270"/>
      <c r="AR191" s="270"/>
      <c r="AS191" s="270"/>
      <c r="AT191" s="270"/>
      <c r="AU191" s="270"/>
      <c r="AV191" s="270"/>
      <c r="AW191" s="270"/>
      <c r="AX191" s="270"/>
      <c r="AY191" s="270"/>
      <c r="AZ191" s="270"/>
      <c r="BA191" s="270"/>
      <c r="BB191" s="270"/>
      <c r="BC191" s="270"/>
      <c r="BD191" s="270"/>
      <c r="BE191" s="270"/>
      <c r="BF191" s="270"/>
      <c r="BG191" s="270"/>
      <c r="BH191" s="270"/>
      <c r="BI191" s="270"/>
      <c r="BJ191" s="270"/>
      <c r="BK191" s="270"/>
      <c r="BL191" s="270"/>
      <c r="BM191" s="270"/>
      <c r="BN191" s="270"/>
      <c r="BO191" s="270"/>
      <c r="BP191" s="270"/>
      <c r="BQ191" s="270"/>
      <c r="BR191" s="270"/>
      <c r="BS191" s="270"/>
      <c r="BT191" s="270"/>
      <c r="BU191" s="270"/>
      <c r="BV191" s="270"/>
      <c r="BW191" s="270"/>
      <c r="BX191" s="270"/>
      <c r="BY191" s="270"/>
      <c r="BZ191" s="270"/>
      <c r="CA191" s="270"/>
      <c r="CB191" s="270"/>
      <c r="CC191" s="270"/>
      <c r="CD191" s="270"/>
      <c r="CE191" s="270"/>
      <c r="CF191" s="270"/>
      <c r="CG191" s="270"/>
      <c r="CH191" s="270"/>
      <c r="CI191" s="270"/>
      <c r="CJ191" s="270"/>
      <c r="CK191" s="270"/>
      <c r="CL191" s="270"/>
      <c r="CM191" s="270"/>
      <c r="CN191" s="270"/>
      <c r="CO191" s="270"/>
      <c r="CP191" s="270"/>
      <c r="CQ191" s="270"/>
      <c r="CR191" s="270"/>
      <c r="CS191" s="270"/>
      <c r="CT191" s="270"/>
      <c r="CU191" s="270"/>
      <c r="CV191" s="270"/>
      <c r="CW191" s="270"/>
      <c r="CX191" s="270"/>
      <c r="CY191" s="270"/>
      <c r="CZ191" s="270"/>
      <c r="DA191" s="270"/>
      <c r="DB191" s="270"/>
    </row>
    <row r="192" spans="2:106" s="9" customFormat="1" ht="21" customHeight="1">
      <c r="D192" s="270"/>
      <c r="E192" s="271" t="s">
        <v>501</v>
      </c>
      <c r="F192" s="270"/>
      <c r="G192" s="270"/>
      <c r="H192" s="270"/>
      <c r="I192" s="270"/>
      <c r="J192" s="270"/>
      <c r="K192" s="270"/>
      <c r="L192" s="328"/>
      <c r="M192" s="328"/>
      <c r="N192" s="328"/>
      <c r="O192" s="270"/>
      <c r="P192" s="270"/>
      <c r="Q192" s="270"/>
      <c r="R192" s="270"/>
      <c r="S192" s="270"/>
      <c r="T192" s="270"/>
      <c r="U192" s="270"/>
      <c r="V192" s="270"/>
      <c r="W192" s="270"/>
      <c r="X192" s="270"/>
      <c r="Y192" s="270"/>
      <c r="Z192" s="270"/>
      <c r="AA192" s="270"/>
      <c r="AB192" s="270"/>
      <c r="AC192" s="270"/>
      <c r="AD192" s="270"/>
      <c r="AE192" s="270"/>
      <c r="AF192" s="270"/>
      <c r="AG192" s="270"/>
      <c r="AH192" s="270"/>
      <c r="AI192" s="270"/>
      <c r="AJ192" s="270"/>
      <c r="AK192" s="270"/>
      <c r="AL192" s="270"/>
      <c r="AM192" s="270"/>
      <c r="AN192" s="270"/>
      <c r="AO192" s="270"/>
      <c r="AP192" s="270"/>
      <c r="AQ192" s="270"/>
      <c r="AR192" s="270"/>
      <c r="AS192" s="270"/>
      <c r="AT192" s="270"/>
      <c r="AU192" s="270"/>
      <c r="AV192" s="270"/>
      <c r="AW192" s="270"/>
      <c r="AX192" s="270"/>
      <c r="AY192" s="270"/>
      <c r="AZ192" s="270"/>
      <c r="BA192" s="270"/>
      <c r="BB192" s="270"/>
      <c r="BC192" s="270"/>
      <c r="BD192" s="270"/>
      <c r="BE192" s="270"/>
      <c r="BF192" s="270"/>
      <c r="BG192" s="270"/>
      <c r="BH192" s="270"/>
      <c r="BI192" s="270"/>
      <c r="BJ192" s="270"/>
      <c r="BK192" s="270"/>
      <c r="BL192" s="270"/>
      <c r="BM192" s="270"/>
      <c r="BN192" s="270"/>
      <c r="BO192" s="270"/>
      <c r="BP192" s="270"/>
      <c r="BQ192" s="270"/>
      <c r="BR192" s="270"/>
      <c r="BS192" s="270"/>
      <c r="BT192" s="270"/>
      <c r="BU192" s="270"/>
      <c r="BV192" s="270"/>
      <c r="BW192" s="270"/>
      <c r="BX192" s="270"/>
      <c r="BY192" s="270"/>
      <c r="BZ192" s="270"/>
      <c r="CA192" s="270"/>
      <c r="CB192" s="270"/>
      <c r="CC192" s="270"/>
      <c r="CD192" s="270"/>
      <c r="CE192" s="270"/>
      <c r="CF192" s="270"/>
      <c r="CG192" s="270"/>
      <c r="CH192" s="270"/>
      <c r="CI192" s="270"/>
      <c r="CJ192" s="270"/>
      <c r="CK192" s="270"/>
      <c r="CL192" s="270"/>
      <c r="CM192" s="270"/>
      <c r="CN192" s="270"/>
      <c r="CO192" s="270"/>
      <c r="CP192" s="270"/>
      <c r="CQ192" s="270"/>
      <c r="CR192" s="270"/>
      <c r="CS192" s="270"/>
      <c r="CT192" s="270"/>
      <c r="CU192" s="270"/>
      <c r="CV192" s="270"/>
      <c r="CW192" s="270"/>
      <c r="CX192" s="270"/>
      <c r="CY192" s="270"/>
      <c r="CZ192" s="270"/>
      <c r="DA192" s="270"/>
      <c r="DB192" s="270"/>
    </row>
    <row r="193" spans="4:106" s="9" customFormat="1" ht="21" customHeight="1">
      <c r="D193" s="270"/>
      <c r="E193" s="318"/>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70"/>
      <c r="AE193" s="270"/>
      <c r="AF193" s="270"/>
      <c r="AG193" s="270"/>
      <c r="AH193" s="270"/>
      <c r="AI193" s="270"/>
      <c r="AJ193" s="270"/>
      <c r="AK193" s="270"/>
      <c r="AL193" s="270"/>
      <c r="AM193" s="270"/>
      <c r="AN193" s="270"/>
      <c r="AO193" s="270"/>
      <c r="AP193" s="270"/>
      <c r="AQ193" s="270"/>
      <c r="AR193" s="270"/>
      <c r="AS193" s="270"/>
      <c r="AT193" s="270"/>
      <c r="AU193" s="270"/>
      <c r="AV193" s="270"/>
      <c r="AW193" s="270"/>
      <c r="AX193" s="270"/>
      <c r="AY193" s="270"/>
      <c r="AZ193" s="270"/>
      <c r="BA193" s="270"/>
      <c r="BB193" s="270"/>
      <c r="BC193" s="270"/>
      <c r="BD193" s="270"/>
      <c r="BE193" s="270"/>
      <c r="BF193" s="270"/>
      <c r="BG193" s="270"/>
      <c r="BH193" s="270"/>
      <c r="BI193" s="270"/>
      <c r="BJ193" s="270"/>
      <c r="BK193" s="270"/>
      <c r="BL193" s="270"/>
      <c r="BM193" s="270"/>
      <c r="BN193" s="270"/>
      <c r="BO193" s="270"/>
      <c r="BP193" s="270"/>
      <c r="BQ193" s="270"/>
      <c r="BR193" s="270"/>
      <c r="BS193" s="270"/>
      <c r="BT193" s="270"/>
      <c r="BU193" s="270"/>
      <c r="BV193" s="270"/>
      <c r="BW193" s="270"/>
      <c r="BX193" s="270"/>
      <c r="BY193" s="270"/>
      <c r="BZ193" s="270"/>
      <c r="CA193" s="270"/>
      <c r="CB193" s="270"/>
      <c r="CC193" s="270"/>
      <c r="CD193" s="270"/>
      <c r="CE193" s="270"/>
      <c r="CF193" s="270"/>
      <c r="CG193" s="270"/>
      <c r="CH193" s="270"/>
      <c r="CI193" s="270"/>
      <c r="CJ193" s="270"/>
      <c r="CK193" s="270"/>
      <c r="CL193" s="270"/>
      <c r="CM193" s="270"/>
      <c r="CN193" s="270"/>
      <c r="CO193" s="270"/>
      <c r="CP193" s="270"/>
      <c r="CQ193" s="270"/>
      <c r="CR193" s="270"/>
      <c r="CS193" s="270"/>
      <c r="CT193" s="270"/>
      <c r="CU193" s="270"/>
      <c r="CV193" s="270"/>
      <c r="CW193" s="270"/>
      <c r="CX193" s="270"/>
      <c r="CY193" s="270"/>
      <c r="CZ193" s="270"/>
      <c r="DA193" s="270"/>
      <c r="DB193" s="256" t="s">
        <v>903</v>
      </c>
    </row>
    <row r="194" spans="4:106" s="118" customFormat="1" ht="15" customHeight="1">
      <c r="D194" s="250"/>
      <c r="E194" s="2698"/>
      <c r="F194" s="2547"/>
      <c r="G194" s="3328" t="s">
        <v>1099</v>
      </c>
      <c r="H194" s="3328"/>
      <c r="I194" s="3328"/>
      <c r="J194" s="3328"/>
      <c r="K194" s="3328"/>
      <c r="L194" s="3328"/>
      <c r="M194" s="3328"/>
      <c r="N194" s="3328"/>
      <c r="O194" s="3328"/>
      <c r="P194" s="3328"/>
      <c r="Q194" s="3328"/>
      <c r="R194" s="2547"/>
      <c r="S194" s="3330"/>
      <c r="T194" s="3332"/>
      <c r="U194" s="2547"/>
      <c r="V194" s="3328" t="s">
        <v>834</v>
      </c>
      <c r="W194" s="3328"/>
      <c r="X194" s="3328"/>
      <c r="Y194" s="3328"/>
      <c r="Z194" s="3328"/>
      <c r="AA194" s="3328"/>
      <c r="AB194" s="3328"/>
      <c r="AC194" s="3328"/>
      <c r="AD194" s="2547"/>
      <c r="AE194" s="2547" t="s">
        <v>796</v>
      </c>
      <c r="AF194" s="2547"/>
      <c r="AG194" s="2547"/>
      <c r="AH194" s="3330"/>
      <c r="AI194" s="3334" t="s">
        <v>1098</v>
      </c>
      <c r="AJ194" s="3335"/>
      <c r="AK194" s="3335"/>
      <c r="AL194" s="3335"/>
      <c r="AM194" s="3335"/>
      <c r="AN194" s="3335"/>
      <c r="AO194" s="3335"/>
      <c r="AP194" s="3335"/>
      <c r="AQ194" s="3335"/>
      <c r="AR194" s="3335"/>
      <c r="AS194" s="3335"/>
      <c r="AT194" s="3335"/>
      <c r="AU194" s="3335"/>
      <c r="AV194" s="3335"/>
      <c r="AW194" s="3335"/>
      <c r="AX194" s="3335"/>
      <c r="AY194" s="3335"/>
      <c r="AZ194" s="3335"/>
      <c r="BA194" s="3335"/>
      <c r="BB194" s="3335"/>
      <c r="BC194" s="3335"/>
      <c r="BD194" s="3335"/>
      <c r="BE194" s="3335"/>
      <c r="BF194" s="3335"/>
      <c r="BG194" s="3335"/>
      <c r="BH194" s="3336"/>
      <c r="BI194" s="3334" t="s">
        <v>398</v>
      </c>
      <c r="BJ194" s="3335"/>
      <c r="BK194" s="3335"/>
      <c r="BL194" s="3335"/>
      <c r="BM194" s="3335"/>
      <c r="BN194" s="3335"/>
      <c r="BO194" s="3335"/>
      <c r="BP194" s="3335"/>
      <c r="BQ194" s="3335"/>
      <c r="BR194" s="3335"/>
      <c r="BS194" s="3335"/>
      <c r="BT194" s="3335"/>
      <c r="BU194" s="3335"/>
      <c r="BV194" s="3335"/>
      <c r="BW194" s="3335"/>
      <c r="BX194" s="3335"/>
      <c r="BY194" s="3335"/>
      <c r="BZ194" s="3335"/>
      <c r="CA194" s="3335"/>
      <c r="CB194" s="3335"/>
      <c r="CC194" s="3335"/>
      <c r="CD194" s="3335"/>
      <c r="CE194" s="3335"/>
      <c r="CF194" s="3335"/>
      <c r="CG194" s="3335"/>
      <c r="CH194" s="3336"/>
      <c r="CI194" s="3266" t="s">
        <v>873</v>
      </c>
      <c r="CJ194" s="3267"/>
      <c r="CK194" s="3267"/>
      <c r="CL194" s="3267"/>
      <c r="CM194" s="3267"/>
      <c r="CN194" s="3267"/>
      <c r="CO194" s="3267"/>
      <c r="CP194" s="3267"/>
      <c r="CQ194" s="3267"/>
      <c r="CR194" s="3267"/>
      <c r="CS194" s="3267"/>
      <c r="CT194" s="3267"/>
      <c r="CU194" s="3267"/>
      <c r="CV194" s="3267"/>
      <c r="CW194" s="3267"/>
      <c r="CX194" s="3267"/>
      <c r="CY194" s="3267"/>
      <c r="CZ194" s="3267"/>
      <c r="DA194" s="3267"/>
      <c r="DB194" s="3268"/>
    </row>
    <row r="195" spans="4:106" s="118" customFormat="1" ht="15" customHeight="1">
      <c r="D195" s="250"/>
      <c r="E195" s="2699"/>
      <c r="F195" s="2553"/>
      <c r="G195" s="3329"/>
      <c r="H195" s="3329"/>
      <c r="I195" s="3329"/>
      <c r="J195" s="3329"/>
      <c r="K195" s="3329"/>
      <c r="L195" s="3329"/>
      <c r="M195" s="3329"/>
      <c r="N195" s="3329"/>
      <c r="O195" s="3329"/>
      <c r="P195" s="3329"/>
      <c r="Q195" s="3329"/>
      <c r="R195" s="2553"/>
      <c r="S195" s="3331"/>
      <c r="T195" s="3333"/>
      <c r="U195" s="2553"/>
      <c r="V195" s="3329"/>
      <c r="W195" s="3329"/>
      <c r="X195" s="3329"/>
      <c r="Y195" s="3329"/>
      <c r="Z195" s="3329"/>
      <c r="AA195" s="3329"/>
      <c r="AB195" s="3329"/>
      <c r="AC195" s="3329"/>
      <c r="AD195" s="2553"/>
      <c r="AE195" s="2553"/>
      <c r="AF195" s="2553"/>
      <c r="AG195" s="2553"/>
      <c r="AH195" s="3331"/>
      <c r="AI195" s="3337" t="s">
        <v>1096</v>
      </c>
      <c r="AJ195" s="3338"/>
      <c r="AK195" s="3338"/>
      <c r="AL195" s="3338"/>
      <c r="AM195" s="3338"/>
      <c r="AN195" s="3338"/>
      <c r="AO195" s="3338"/>
      <c r="AP195" s="3338"/>
      <c r="AQ195" s="3338"/>
      <c r="AR195" s="3338"/>
      <c r="AS195" s="3338"/>
      <c r="AT195" s="3338"/>
      <c r="AU195" s="3339"/>
      <c r="AV195" s="3317"/>
      <c r="AW195" s="3318"/>
      <c r="AX195" s="3319" t="s">
        <v>1089</v>
      </c>
      <c r="AY195" s="3319"/>
      <c r="AZ195" s="3319"/>
      <c r="BA195" s="3319"/>
      <c r="BB195" s="3319"/>
      <c r="BC195" s="3319"/>
      <c r="BD195" s="910"/>
      <c r="BE195" s="3318" t="s">
        <v>1095</v>
      </c>
      <c r="BF195" s="3318"/>
      <c r="BG195" s="3318"/>
      <c r="BH195" s="3320"/>
      <c r="BI195" s="3317"/>
      <c r="BJ195" s="3318"/>
      <c r="BK195" s="3319" t="s">
        <v>834</v>
      </c>
      <c r="BL195" s="3319"/>
      <c r="BM195" s="3319"/>
      <c r="BN195" s="3319"/>
      <c r="BO195" s="3319"/>
      <c r="BP195" s="3319"/>
      <c r="BQ195" s="372"/>
      <c r="BR195" s="3318" t="s">
        <v>796</v>
      </c>
      <c r="BS195" s="3318"/>
      <c r="BT195" s="3318"/>
      <c r="BU195" s="3320"/>
      <c r="BV195" s="3317"/>
      <c r="BW195" s="3318"/>
      <c r="BX195" s="3319" t="s">
        <v>1089</v>
      </c>
      <c r="BY195" s="3319"/>
      <c r="BZ195" s="3319"/>
      <c r="CA195" s="3319"/>
      <c r="CB195" s="3319"/>
      <c r="CC195" s="3319"/>
      <c r="CD195" s="372"/>
      <c r="CE195" s="3318" t="s">
        <v>1095</v>
      </c>
      <c r="CF195" s="3318"/>
      <c r="CG195" s="3318"/>
      <c r="CH195" s="3320"/>
      <c r="CI195" s="3283"/>
      <c r="CJ195" s="3275"/>
      <c r="CK195" s="3275"/>
      <c r="CL195" s="3275"/>
      <c r="CM195" s="3275"/>
      <c r="CN195" s="3275"/>
      <c r="CO195" s="3275"/>
      <c r="CP195" s="3275"/>
      <c r="CQ195" s="3275"/>
      <c r="CR195" s="3275"/>
      <c r="CS195" s="3275"/>
      <c r="CT195" s="3275"/>
      <c r="CU195" s="3275"/>
      <c r="CV195" s="3275"/>
      <c r="CW195" s="3275"/>
      <c r="CX195" s="3275"/>
      <c r="CY195" s="3275"/>
      <c r="CZ195" s="3275"/>
      <c r="DA195" s="3275"/>
      <c r="DB195" s="3279"/>
    </row>
    <row r="196" spans="4:106" s="118" customFormat="1" ht="15" customHeight="1">
      <c r="D196" s="250"/>
      <c r="E196" s="329"/>
      <c r="F196" s="3335" t="str">
        <f>+表紙!AO16</f>
        <v>湊</v>
      </c>
      <c r="G196" s="3335"/>
      <c r="H196" s="3335"/>
      <c r="I196" s="3335"/>
      <c r="J196" s="3335"/>
      <c r="K196" s="3335"/>
      <c r="L196" s="3335"/>
      <c r="M196" s="3335"/>
      <c r="N196" s="3335"/>
      <c r="O196" s="3335"/>
      <c r="P196" s="3335"/>
      <c r="Q196" s="3335"/>
      <c r="R196" s="3335"/>
      <c r="S196" s="966"/>
      <c r="T196" s="927"/>
      <c r="U196" s="3265">
        <v>5.3</v>
      </c>
      <c r="V196" s="3265"/>
      <c r="W196" s="3265"/>
      <c r="X196" s="3265"/>
      <c r="Y196" s="3265"/>
      <c r="Z196" s="3265"/>
      <c r="AA196" s="3265"/>
      <c r="AB196" s="3265"/>
      <c r="AC196" s="3265"/>
      <c r="AD196" s="3265"/>
      <c r="AE196" s="3265"/>
      <c r="AF196" s="3265"/>
      <c r="AG196" s="3265"/>
      <c r="AH196" s="966"/>
      <c r="AI196" s="927"/>
      <c r="AJ196" s="2945" t="s">
        <v>1727</v>
      </c>
      <c r="AK196" s="2945"/>
      <c r="AL196" s="2945"/>
      <c r="AM196" s="2945"/>
      <c r="AN196" s="2945"/>
      <c r="AO196" s="2945"/>
      <c r="AP196" s="2945"/>
      <c r="AQ196" s="2945"/>
      <c r="AR196" s="2945"/>
      <c r="AS196" s="2945"/>
      <c r="AT196" s="2945"/>
      <c r="AU196" s="402"/>
      <c r="AV196" s="903"/>
      <c r="AW196" s="3468"/>
      <c r="AX196" s="3468"/>
      <c r="AY196" s="3468"/>
      <c r="AZ196" s="3468"/>
      <c r="BA196" s="3468"/>
      <c r="BB196" s="3468"/>
      <c r="BC196" s="3468"/>
      <c r="BD196" s="3468"/>
      <c r="BE196" s="3468"/>
      <c r="BF196" s="3468"/>
      <c r="BG196" s="3468"/>
      <c r="BH196" s="402"/>
      <c r="BI196" s="902"/>
      <c r="BJ196" s="2945">
        <v>5.3</v>
      </c>
      <c r="BK196" s="2945"/>
      <c r="BL196" s="2945"/>
      <c r="BM196" s="2945"/>
      <c r="BN196" s="2945"/>
      <c r="BO196" s="2945"/>
      <c r="BP196" s="2945"/>
      <c r="BQ196" s="2945"/>
      <c r="BR196" s="2945"/>
      <c r="BS196" s="2945"/>
      <c r="BT196" s="2945"/>
      <c r="BU196" s="904"/>
      <c r="BV196" s="903"/>
      <c r="BW196" s="3468">
        <f>+'第4章 2節～10節'!CG366/1000</f>
        <v>31.8</v>
      </c>
      <c r="BX196" s="3468"/>
      <c r="BY196" s="3468"/>
      <c r="BZ196" s="3468"/>
      <c r="CA196" s="3468"/>
      <c r="CB196" s="3468"/>
      <c r="CC196" s="3468"/>
      <c r="CD196" s="3468"/>
      <c r="CE196" s="3468"/>
      <c r="CF196" s="3468"/>
      <c r="CG196" s="3468"/>
      <c r="CH196" s="402"/>
      <c r="CI196" s="903"/>
      <c r="CJ196" s="3469" t="s">
        <v>1775</v>
      </c>
      <c r="CK196" s="2949"/>
      <c r="CL196" s="2949"/>
      <c r="CM196" s="2949"/>
      <c r="CN196" s="2949"/>
      <c r="CO196" s="2949"/>
      <c r="CP196" s="2949"/>
      <c r="CQ196" s="2949"/>
      <c r="CR196" s="2949"/>
      <c r="CS196" s="2949"/>
      <c r="CT196" s="2949"/>
      <c r="CU196" s="2949"/>
      <c r="CV196" s="2949"/>
      <c r="CW196" s="2949"/>
      <c r="CX196" s="2949"/>
      <c r="CY196" s="2949"/>
      <c r="CZ196" s="2949"/>
      <c r="DA196" s="2949"/>
      <c r="DB196" s="2961"/>
    </row>
    <row r="197" spans="4:106" s="118" customFormat="1" ht="15" customHeight="1">
      <c r="D197" s="250"/>
      <c r="E197" s="267"/>
      <c r="F197" s="3329"/>
      <c r="G197" s="3329"/>
      <c r="H197" s="3329"/>
      <c r="I197" s="3329"/>
      <c r="J197" s="3329"/>
      <c r="K197" s="3329"/>
      <c r="L197" s="3329"/>
      <c r="M197" s="3329"/>
      <c r="N197" s="3329"/>
      <c r="O197" s="3329"/>
      <c r="P197" s="3329"/>
      <c r="Q197" s="3329"/>
      <c r="R197" s="3329"/>
      <c r="S197" s="963"/>
      <c r="T197" s="374"/>
      <c r="U197" s="3318"/>
      <c r="V197" s="3318"/>
      <c r="W197" s="3318"/>
      <c r="X197" s="3318"/>
      <c r="Y197" s="3318"/>
      <c r="Z197" s="3318"/>
      <c r="AA197" s="3318"/>
      <c r="AB197" s="3318"/>
      <c r="AC197" s="3318"/>
      <c r="AD197" s="3318"/>
      <c r="AE197" s="3318"/>
      <c r="AF197" s="3318"/>
      <c r="AG197" s="3318"/>
      <c r="AH197" s="963"/>
      <c r="AI197" s="374"/>
      <c r="AJ197" s="3318"/>
      <c r="AK197" s="3318"/>
      <c r="AL197" s="3318"/>
      <c r="AM197" s="3318"/>
      <c r="AN197" s="3318"/>
      <c r="AO197" s="3318"/>
      <c r="AP197" s="3318"/>
      <c r="AQ197" s="3318"/>
      <c r="AR197" s="3318"/>
      <c r="AS197" s="3318"/>
      <c r="AT197" s="3318"/>
      <c r="AU197" s="963"/>
      <c r="AV197" s="962"/>
      <c r="AW197" s="3318"/>
      <c r="AX197" s="3318"/>
      <c r="AY197" s="3318"/>
      <c r="AZ197" s="3318"/>
      <c r="BA197" s="3318"/>
      <c r="BB197" s="3318"/>
      <c r="BC197" s="3318"/>
      <c r="BD197" s="3318"/>
      <c r="BE197" s="3318"/>
      <c r="BF197" s="3318"/>
      <c r="BG197" s="3318"/>
      <c r="BH197" s="963"/>
      <c r="BI197" s="949"/>
      <c r="BJ197" s="3318"/>
      <c r="BK197" s="3318"/>
      <c r="BL197" s="3318"/>
      <c r="BM197" s="3318"/>
      <c r="BN197" s="3318"/>
      <c r="BO197" s="3318"/>
      <c r="BP197" s="3318"/>
      <c r="BQ197" s="3318"/>
      <c r="BR197" s="3318"/>
      <c r="BS197" s="3318"/>
      <c r="BT197" s="3318"/>
      <c r="BU197" s="951"/>
      <c r="BV197" s="962"/>
      <c r="BW197" s="3318"/>
      <c r="BX197" s="3318"/>
      <c r="BY197" s="3318"/>
      <c r="BZ197" s="3318"/>
      <c r="CA197" s="3318"/>
      <c r="CB197" s="3318"/>
      <c r="CC197" s="3318"/>
      <c r="CD197" s="3318"/>
      <c r="CE197" s="3318"/>
      <c r="CF197" s="3318"/>
      <c r="CG197" s="3318"/>
      <c r="CH197" s="963"/>
      <c r="CI197" s="962"/>
      <c r="CJ197" s="3463"/>
      <c r="CK197" s="3322"/>
      <c r="CL197" s="3322"/>
      <c r="CM197" s="3322"/>
      <c r="CN197" s="3322"/>
      <c r="CO197" s="3322"/>
      <c r="CP197" s="3322"/>
      <c r="CQ197" s="3322"/>
      <c r="CR197" s="3322"/>
      <c r="CS197" s="3322"/>
      <c r="CT197" s="3322"/>
      <c r="CU197" s="3322"/>
      <c r="CV197" s="3322"/>
      <c r="CW197" s="3322"/>
      <c r="CX197" s="3322"/>
      <c r="CY197" s="3322"/>
      <c r="CZ197" s="3322"/>
      <c r="DA197" s="3322"/>
      <c r="DB197" s="3365"/>
    </row>
    <row r="198" spans="4:106" ht="21" customHeight="1">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259"/>
      <c r="AE198" s="259"/>
      <c r="AF198" s="259"/>
      <c r="AG198" s="259"/>
      <c r="AH198" s="259"/>
      <c r="AI198" s="259"/>
      <c r="AJ198" s="259"/>
      <c r="AK198" s="259"/>
      <c r="AL198" s="259"/>
      <c r="AM198" s="259"/>
      <c r="AN198" s="259"/>
      <c r="AO198" s="259"/>
      <c r="AP198" s="259"/>
      <c r="AQ198" s="259"/>
      <c r="AR198" s="259"/>
      <c r="AS198" s="259"/>
      <c r="AT198" s="259"/>
      <c r="AU198" s="259"/>
      <c r="AV198" s="259"/>
      <c r="AW198" s="259"/>
      <c r="AX198" s="259"/>
      <c r="AY198" s="259"/>
      <c r="AZ198" s="259"/>
      <c r="BA198" s="259"/>
      <c r="BB198" s="259"/>
      <c r="BC198" s="259"/>
      <c r="BD198" s="259"/>
      <c r="BE198" s="259"/>
      <c r="BF198" s="259"/>
      <c r="BG198" s="259"/>
      <c r="BH198" s="259"/>
      <c r="BI198" s="259"/>
      <c r="BJ198" s="259"/>
      <c r="BK198" s="259"/>
      <c r="BL198" s="259"/>
      <c r="BM198" s="259"/>
      <c r="BN198" s="259"/>
      <c r="BO198" s="259"/>
      <c r="BP198" s="259"/>
      <c r="BQ198" s="259"/>
      <c r="BR198" s="259"/>
      <c r="BS198" s="259"/>
      <c r="BT198" s="259"/>
      <c r="BU198" s="259"/>
      <c r="BV198" s="259"/>
      <c r="BW198" s="259"/>
      <c r="BX198" s="259"/>
      <c r="BY198" s="259"/>
      <c r="BZ198" s="259"/>
      <c r="CA198" s="259"/>
      <c r="CB198" s="259"/>
      <c r="CC198" s="259"/>
      <c r="CD198" s="259"/>
      <c r="CE198" s="259"/>
      <c r="CF198" s="259"/>
      <c r="CG198" s="259"/>
      <c r="CH198" s="259"/>
      <c r="CI198" s="259"/>
      <c r="CJ198" s="259"/>
      <c r="CK198" s="259"/>
      <c r="CL198" s="259"/>
      <c r="CM198" s="259"/>
      <c r="CN198" s="259"/>
      <c r="CO198" s="259"/>
      <c r="CP198" s="259"/>
      <c r="CQ198" s="259"/>
      <c r="CR198" s="259"/>
      <c r="CS198" s="259"/>
      <c r="CT198" s="259"/>
      <c r="CU198" s="259"/>
      <c r="CV198" s="259"/>
      <c r="CW198" s="259"/>
      <c r="CX198" s="259"/>
      <c r="CY198" s="259"/>
      <c r="CZ198" s="259"/>
      <c r="DA198" s="259"/>
      <c r="DB198" s="259"/>
    </row>
    <row r="199" spans="4:106" s="9" customFormat="1" ht="21" customHeight="1">
      <c r="D199" s="270"/>
      <c r="E199" s="271" t="s">
        <v>227</v>
      </c>
      <c r="F199" s="270"/>
      <c r="G199" s="270"/>
      <c r="H199" s="270"/>
      <c r="I199" s="270"/>
      <c r="J199" s="270"/>
      <c r="K199" s="270"/>
      <c r="L199" s="328"/>
      <c r="M199" s="328"/>
      <c r="N199" s="328"/>
      <c r="O199" s="270"/>
      <c r="P199" s="270"/>
      <c r="Q199" s="270"/>
      <c r="R199" s="270"/>
      <c r="S199" s="270"/>
      <c r="T199" s="270"/>
      <c r="U199" s="270"/>
      <c r="V199" s="270"/>
      <c r="W199" s="270"/>
      <c r="X199" s="270"/>
      <c r="Y199" s="270"/>
      <c r="Z199" s="270"/>
      <c r="AA199" s="270"/>
      <c r="AB199" s="270"/>
      <c r="AC199" s="270"/>
      <c r="AD199" s="270"/>
      <c r="AE199" s="270"/>
      <c r="AF199" s="270"/>
      <c r="AG199" s="270"/>
      <c r="AH199" s="270"/>
      <c r="AI199" s="270"/>
      <c r="AJ199" s="270"/>
      <c r="AK199" s="270"/>
      <c r="AL199" s="270"/>
      <c r="AM199" s="270"/>
      <c r="AN199" s="270"/>
      <c r="AO199" s="270"/>
      <c r="AP199" s="270"/>
      <c r="AQ199" s="270"/>
      <c r="AR199" s="270"/>
      <c r="AS199" s="270"/>
      <c r="AT199" s="270"/>
      <c r="AU199" s="270"/>
      <c r="AV199" s="270"/>
      <c r="AW199" s="270"/>
      <c r="AX199" s="270"/>
      <c r="AY199" s="270"/>
      <c r="AZ199" s="270"/>
      <c r="BA199" s="270"/>
      <c r="BB199" s="270"/>
      <c r="BC199" s="270"/>
      <c r="BD199" s="270"/>
      <c r="BE199" s="270"/>
      <c r="BF199" s="270"/>
      <c r="BG199" s="270"/>
      <c r="BH199" s="270"/>
      <c r="BI199" s="270"/>
      <c r="BJ199" s="270"/>
      <c r="BK199" s="270"/>
      <c r="BL199" s="270"/>
      <c r="BM199" s="270"/>
      <c r="BN199" s="270"/>
      <c r="BO199" s="270"/>
      <c r="BP199" s="270"/>
      <c r="BQ199" s="270"/>
      <c r="BR199" s="270"/>
      <c r="BS199" s="270"/>
      <c r="BT199" s="270"/>
      <c r="BU199" s="270"/>
      <c r="BV199" s="270"/>
      <c r="BW199" s="270"/>
      <c r="BX199" s="270"/>
      <c r="BY199" s="270"/>
      <c r="BZ199" s="270"/>
      <c r="CA199" s="270"/>
      <c r="CB199" s="270"/>
      <c r="CC199" s="270"/>
      <c r="CD199" s="270"/>
      <c r="CE199" s="270"/>
      <c r="CF199" s="270"/>
      <c r="CG199" s="270"/>
      <c r="CH199" s="270"/>
      <c r="CI199" s="270"/>
      <c r="CJ199" s="270"/>
      <c r="CK199" s="270"/>
      <c r="CL199" s="270"/>
      <c r="CM199" s="270"/>
      <c r="CN199" s="270"/>
      <c r="CO199" s="270"/>
      <c r="CP199" s="270"/>
      <c r="CQ199" s="270"/>
      <c r="CR199" s="270"/>
      <c r="CS199" s="270"/>
      <c r="CT199" s="270"/>
      <c r="CU199" s="270"/>
      <c r="CV199" s="270"/>
      <c r="CW199" s="270"/>
      <c r="CX199" s="270"/>
      <c r="CY199" s="270"/>
      <c r="CZ199" s="270"/>
      <c r="DA199" s="270"/>
      <c r="DB199" s="270"/>
    </row>
    <row r="200" spans="4:106" s="9" customFormat="1" ht="21" customHeight="1">
      <c r="D200" s="270"/>
      <c r="E200" s="318"/>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270"/>
      <c r="AE200" s="270"/>
      <c r="AF200" s="270"/>
      <c r="AG200" s="270"/>
      <c r="AH200" s="270"/>
      <c r="AI200" s="270"/>
      <c r="AJ200" s="270"/>
      <c r="AK200" s="270"/>
      <c r="AL200" s="270"/>
      <c r="AM200" s="270"/>
      <c r="AN200" s="270"/>
      <c r="AO200" s="270"/>
      <c r="AP200" s="270"/>
      <c r="AQ200" s="270"/>
      <c r="AR200" s="270"/>
      <c r="AS200" s="270"/>
      <c r="AT200" s="270"/>
      <c r="AU200" s="270"/>
      <c r="AV200" s="270"/>
      <c r="AW200" s="270"/>
      <c r="AX200" s="270"/>
      <c r="AY200" s="270"/>
      <c r="AZ200" s="270"/>
      <c r="BA200" s="270"/>
      <c r="BB200" s="270"/>
      <c r="BC200" s="270"/>
      <c r="BD200" s="270"/>
      <c r="BE200" s="270"/>
      <c r="BF200" s="270"/>
      <c r="BG200" s="270"/>
      <c r="BH200" s="270"/>
      <c r="BI200" s="270"/>
      <c r="BJ200" s="270"/>
      <c r="BK200" s="270"/>
      <c r="BL200" s="270"/>
      <c r="BM200" s="270"/>
      <c r="BN200" s="270"/>
      <c r="BO200" s="270"/>
      <c r="BP200" s="270"/>
      <c r="BQ200" s="270"/>
      <c r="BR200" s="270"/>
      <c r="BS200" s="270"/>
      <c r="BT200" s="270"/>
      <c r="BU200" s="270"/>
      <c r="BV200" s="270"/>
      <c r="BW200" s="270"/>
      <c r="BX200" s="270"/>
      <c r="BY200" s="270"/>
      <c r="BZ200" s="270"/>
      <c r="CA200" s="270"/>
      <c r="CB200" s="270"/>
      <c r="CC200" s="270"/>
      <c r="CD200" s="270"/>
      <c r="CE200" s="270"/>
      <c r="CF200" s="270"/>
      <c r="CG200" s="270"/>
      <c r="CH200" s="270"/>
      <c r="CI200" s="270"/>
      <c r="CJ200" s="270"/>
      <c r="CK200" s="270"/>
      <c r="CL200" s="270"/>
      <c r="CM200" s="270"/>
      <c r="CN200" s="270"/>
      <c r="CO200" s="270"/>
      <c r="CP200" s="270"/>
      <c r="CQ200" s="270"/>
      <c r="CR200" s="270"/>
      <c r="CS200" s="270"/>
      <c r="CT200" s="270"/>
      <c r="CU200" s="270"/>
      <c r="CV200" s="270"/>
      <c r="CW200" s="270"/>
      <c r="CX200" s="270"/>
      <c r="CY200" s="270"/>
      <c r="CZ200" s="270"/>
      <c r="DA200" s="270"/>
      <c r="DB200" s="256" t="s">
        <v>1093</v>
      </c>
    </row>
    <row r="201" spans="4:106" s="118" customFormat="1" ht="15" customHeight="1">
      <c r="D201" s="250"/>
      <c r="E201" s="3291" t="s">
        <v>891</v>
      </c>
      <c r="F201" s="3292"/>
      <c r="G201" s="3292"/>
      <c r="H201" s="3292"/>
      <c r="I201" s="3292"/>
      <c r="J201" s="3292"/>
      <c r="K201" s="3292"/>
      <c r="L201" s="3292"/>
      <c r="M201" s="3292"/>
      <c r="N201" s="3292"/>
      <c r="O201" s="3292"/>
      <c r="P201" s="3292"/>
      <c r="Q201" s="3292"/>
      <c r="R201" s="3292"/>
      <c r="S201" s="3292"/>
      <c r="T201" s="3292"/>
      <c r="U201" s="3292"/>
      <c r="V201" s="3292"/>
      <c r="W201" s="3292"/>
      <c r="X201" s="3292"/>
      <c r="Y201" s="3292"/>
      <c r="Z201" s="3292"/>
      <c r="AA201" s="3292"/>
      <c r="AB201" s="3292"/>
      <c r="AC201" s="3292"/>
      <c r="AD201" s="3292"/>
      <c r="AE201" s="3292"/>
      <c r="AF201" s="3292"/>
      <c r="AG201" s="3292"/>
      <c r="AH201" s="3292"/>
      <c r="AI201" s="3292"/>
      <c r="AJ201" s="3292"/>
      <c r="AK201" s="3292"/>
      <c r="AL201" s="3292"/>
      <c r="AM201" s="3292"/>
      <c r="AN201" s="3292"/>
      <c r="AO201" s="3292"/>
      <c r="AP201" s="2658"/>
      <c r="AQ201" s="3295" t="s">
        <v>1091</v>
      </c>
      <c r="AR201" s="3286"/>
      <c r="AS201" s="3286"/>
      <c r="AT201" s="3286"/>
      <c r="AU201" s="3286"/>
      <c r="AV201" s="3286"/>
      <c r="AW201" s="3286"/>
      <c r="AX201" s="3286"/>
      <c r="AY201" s="3286"/>
      <c r="AZ201" s="3287"/>
      <c r="BA201" s="3299" t="s">
        <v>804</v>
      </c>
      <c r="BB201" s="3300"/>
      <c r="BC201" s="3300"/>
      <c r="BD201" s="3300"/>
      <c r="BE201" s="3300"/>
      <c r="BF201" s="3300"/>
      <c r="BG201" s="3300"/>
      <c r="BH201" s="3351"/>
      <c r="BI201" s="3266" t="s">
        <v>910</v>
      </c>
      <c r="BJ201" s="3276"/>
      <c r="BK201" s="3276"/>
      <c r="BL201" s="3276"/>
      <c r="BM201" s="3276"/>
      <c r="BN201" s="3276"/>
      <c r="BO201" s="3276"/>
      <c r="BP201" s="3276"/>
      <c r="BQ201" s="3276"/>
      <c r="BR201" s="3276"/>
      <c r="BS201" s="3276"/>
      <c r="BT201" s="3276"/>
      <c r="BU201" s="3276"/>
      <c r="BV201" s="3276"/>
      <c r="BW201" s="3276"/>
      <c r="BX201" s="3276"/>
      <c r="BY201" s="3276"/>
      <c r="BZ201" s="3276"/>
      <c r="CA201" s="3276"/>
      <c r="CB201" s="3347"/>
      <c r="CC201" s="3266" t="s">
        <v>873</v>
      </c>
      <c r="CD201" s="3267"/>
      <c r="CE201" s="3267"/>
      <c r="CF201" s="3267"/>
      <c r="CG201" s="3267"/>
      <c r="CH201" s="3267"/>
      <c r="CI201" s="3267"/>
      <c r="CJ201" s="3267"/>
      <c r="CK201" s="3267"/>
      <c r="CL201" s="3267"/>
      <c r="CM201" s="3267"/>
      <c r="CN201" s="3267"/>
      <c r="CO201" s="3267"/>
      <c r="CP201" s="3267"/>
      <c r="CQ201" s="3267"/>
      <c r="CR201" s="3267"/>
      <c r="CS201" s="3267"/>
      <c r="CT201" s="3267"/>
      <c r="CU201" s="3267"/>
      <c r="CV201" s="3267"/>
      <c r="CW201" s="3267"/>
      <c r="CX201" s="3267"/>
      <c r="CY201" s="3267"/>
      <c r="CZ201" s="3267"/>
      <c r="DA201" s="3267"/>
      <c r="DB201" s="3268"/>
    </row>
    <row r="202" spans="4:106" s="118" customFormat="1" ht="15" customHeight="1">
      <c r="D202" s="250"/>
      <c r="E202" s="3293"/>
      <c r="F202" s="3294"/>
      <c r="G202" s="3294"/>
      <c r="H202" s="3294"/>
      <c r="I202" s="3294"/>
      <c r="J202" s="3294"/>
      <c r="K202" s="3294"/>
      <c r="L202" s="3294"/>
      <c r="M202" s="3294"/>
      <c r="N202" s="3294"/>
      <c r="O202" s="3294"/>
      <c r="P202" s="3294"/>
      <c r="Q202" s="3294"/>
      <c r="R202" s="3294"/>
      <c r="S202" s="3294"/>
      <c r="T202" s="3294"/>
      <c r="U202" s="3294"/>
      <c r="V202" s="3294"/>
      <c r="W202" s="3294"/>
      <c r="X202" s="3294"/>
      <c r="Y202" s="3294"/>
      <c r="Z202" s="3294"/>
      <c r="AA202" s="3294"/>
      <c r="AB202" s="3294"/>
      <c r="AC202" s="3294"/>
      <c r="AD202" s="3294"/>
      <c r="AE202" s="3294"/>
      <c r="AF202" s="3294"/>
      <c r="AG202" s="3294"/>
      <c r="AH202" s="3294"/>
      <c r="AI202" s="3294"/>
      <c r="AJ202" s="3294"/>
      <c r="AK202" s="3294"/>
      <c r="AL202" s="3294"/>
      <c r="AM202" s="3294"/>
      <c r="AN202" s="3294"/>
      <c r="AO202" s="3294"/>
      <c r="AP202" s="2661"/>
      <c r="AQ202" s="3296"/>
      <c r="AR202" s="3297"/>
      <c r="AS202" s="3297"/>
      <c r="AT202" s="3297"/>
      <c r="AU202" s="3297"/>
      <c r="AV202" s="3297"/>
      <c r="AW202" s="3297"/>
      <c r="AX202" s="3297"/>
      <c r="AY202" s="3297"/>
      <c r="AZ202" s="3298"/>
      <c r="BA202" s="3302"/>
      <c r="BB202" s="3303"/>
      <c r="BC202" s="3303"/>
      <c r="BD202" s="3303"/>
      <c r="BE202" s="3303"/>
      <c r="BF202" s="3303"/>
      <c r="BG202" s="3303"/>
      <c r="BH202" s="3352"/>
      <c r="BI202" s="3353"/>
      <c r="BJ202" s="3354"/>
      <c r="BK202" s="3354"/>
      <c r="BL202" s="3354"/>
      <c r="BM202" s="3354"/>
      <c r="BN202" s="3354"/>
      <c r="BO202" s="3354"/>
      <c r="BP202" s="3354"/>
      <c r="BQ202" s="3354"/>
      <c r="BR202" s="3354"/>
      <c r="BS202" s="3354"/>
      <c r="BT202" s="3354"/>
      <c r="BU202" s="3354"/>
      <c r="BV202" s="3354"/>
      <c r="BW202" s="3354"/>
      <c r="BX202" s="3354"/>
      <c r="BY202" s="3354"/>
      <c r="BZ202" s="3354"/>
      <c r="CA202" s="3354"/>
      <c r="CB202" s="3355"/>
      <c r="CC202" s="3283"/>
      <c r="CD202" s="3275"/>
      <c r="CE202" s="3275"/>
      <c r="CF202" s="3275"/>
      <c r="CG202" s="3275"/>
      <c r="CH202" s="3275"/>
      <c r="CI202" s="3275"/>
      <c r="CJ202" s="3275"/>
      <c r="CK202" s="3275"/>
      <c r="CL202" s="3275"/>
      <c r="CM202" s="3275"/>
      <c r="CN202" s="3275"/>
      <c r="CO202" s="3275"/>
      <c r="CP202" s="3275"/>
      <c r="CQ202" s="3275"/>
      <c r="CR202" s="3275"/>
      <c r="CS202" s="3275"/>
      <c r="CT202" s="3275"/>
      <c r="CU202" s="3275"/>
      <c r="CV202" s="3275"/>
      <c r="CW202" s="3275"/>
      <c r="CX202" s="3275"/>
      <c r="CY202" s="3275"/>
      <c r="CZ202" s="3275"/>
      <c r="DA202" s="3275"/>
      <c r="DB202" s="3279"/>
    </row>
    <row r="203" spans="4:106" s="118" customFormat="1" ht="15" customHeight="1">
      <c r="D203" s="250"/>
      <c r="E203" s="827"/>
      <c r="F203" s="3265" t="s">
        <v>1777</v>
      </c>
      <c r="G203" s="3265"/>
      <c r="H203" s="3265"/>
      <c r="I203" s="3265"/>
      <c r="J203" s="3265"/>
      <c r="K203" s="3265"/>
      <c r="L203" s="3265"/>
      <c r="M203" s="3265"/>
      <c r="N203" s="3265"/>
      <c r="O203" s="3265"/>
      <c r="P203" s="3265"/>
      <c r="Q203" s="3265"/>
      <c r="R203" s="3265"/>
      <c r="S203" s="3265"/>
      <c r="T203" s="3265"/>
      <c r="U203" s="3265"/>
      <c r="V203" s="3265"/>
      <c r="W203" s="3265"/>
      <c r="X203" s="3265"/>
      <c r="Y203" s="3265"/>
      <c r="Z203" s="3265"/>
      <c r="AA203" s="3265"/>
      <c r="AB203" s="3265"/>
      <c r="AC203" s="3265"/>
      <c r="AD203" s="3265"/>
      <c r="AE203" s="3265"/>
      <c r="AF203" s="3265"/>
      <c r="AG203" s="3265"/>
      <c r="AH203" s="3265"/>
      <c r="AI203" s="3265"/>
      <c r="AJ203" s="3265"/>
      <c r="AK203" s="3265"/>
      <c r="AL203" s="3265"/>
      <c r="AM203" s="3265"/>
      <c r="AN203" s="3265"/>
      <c r="AO203" s="3265"/>
      <c r="AP203" s="947"/>
      <c r="AQ203" s="927"/>
      <c r="AR203" s="903"/>
      <c r="AS203" s="2945" t="s">
        <v>1778</v>
      </c>
      <c r="AT203" s="2945"/>
      <c r="AU203" s="2945"/>
      <c r="AV203" s="2945"/>
      <c r="AW203" s="2945"/>
      <c r="AX203" s="2945"/>
      <c r="AY203" s="903"/>
      <c r="AZ203" s="966"/>
      <c r="BA203" s="903"/>
      <c r="BB203" s="903"/>
      <c r="BC203" s="2945" t="s">
        <v>1779</v>
      </c>
      <c r="BD203" s="2945"/>
      <c r="BE203" s="2945"/>
      <c r="BF203" s="2945"/>
      <c r="BG203" s="903"/>
      <c r="BH203" s="966"/>
      <c r="BI203" s="927"/>
      <c r="BJ203" s="3265" t="s">
        <v>1762</v>
      </c>
      <c r="BK203" s="3265"/>
      <c r="BL203" s="3265"/>
      <c r="BM203" s="3265"/>
      <c r="BN203" s="3265"/>
      <c r="BO203" s="3265"/>
      <c r="BP203" s="3265"/>
      <c r="BQ203" s="3265"/>
      <c r="BR203" s="3265"/>
      <c r="BS203" s="3265"/>
      <c r="BT203" s="3265"/>
      <c r="BU203" s="3265"/>
      <c r="BV203" s="3265"/>
      <c r="BW203" s="3265"/>
      <c r="BX203" s="3265"/>
      <c r="BY203" s="3265"/>
      <c r="BZ203" s="3265"/>
      <c r="CA203" s="3265"/>
      <c r="CB203" s="966"/>
      <c r="CC203" s="903"/>
      <c r="CD203" s="3264"/>
      <c r="CE203" s="3264"/>
      <c r="CF203" s="3264"/>
      <c r="CG203" s="3264"/>
      <c r="CH203" s="3264"/>
      <c r="CI203" s="3264"/>
      <c r="CJ203" s="3264"/>
      <c r="CK203" s="3264"/>
      <c r="CL203" s="3264"/>
      <c r="CM203" s="3264"/>
      <c r="CN203" s="3264"/>
      <c r="CO203" s="3264"/>
      <c r="CP203" s="3264"/>
      <c r="CQ203" s="3264"/>
      <c r="CR203" s="3264"/>
      <c r="CS203" s="3264"/>
      <c r="CT203" s="3264"/>
      <c r="CU203" s="3264"/>
      <c r="CV203" s="3264"/>
      <c r="CW203" s="3264"/>
      <c r="CX203" s="3264"/>
      <c r="CY203" s="3264"/>
      <c r="CZ203" s="3264"/>
      <c r="DA203" s="3264"/>
      <c r="DB203" s="3349"/>
    </row>
    <row r="204" spans="4:106" s="118" customFormat="1" ht="15" customHeight="1">
      <c r="D204" s="250"/>
      <c r="E204" s="3430" t="s">
        <v>861</v>
      </c>
      <c r="F204" s="3318"/>
      <c r="G204" s="3318"/>
      <c r="H204" s="3318"/>
      <c r="I204" s="3318"/>
      <c r="J204" s="3318"/>
      <c r="K204" s="3318"/>
      <c r="L204" s="3318"/>
      <c r="M204" s="3318"/>
      <c r="N204" s="3318"/>
      <c r="O204" s="3318"/>
      <c r="P204" s="3318"/>
      <c r="Q204" s="3318"/>
      <c r="R204" s="3318"/>
      <c r="S204" s="3318"/>
      <c r="T204" s="3318"/>
      <c r="U204" s="3318"/>
      <c r="V204" s="3318"/>
      <c r="W204" s="3318"/>
      <c r="X204" s="3318"/>
      <c r="Y204" s="3318"/>
      <c r="Z204" s="3318"/>
      <c r="AA204" s="3318"/>
      <c r="AB204" s="3318"/>
      <c r="AC204" s="3318"/>
      <c r="AD204" s="3318"/>
      <c r="AE204" s="3318"/>
      <c r="AF204" s="3318"/>
      <c r="AG204" s="3318"/>
      <c r="AH204" s="3318"/>
      <c r="AI204" s="3318"/>
      <c r="AJ204" s="3318"/>
      <c r="AK204" s="3318"/>
      <c r="AL204" s="3318"/>
      <c r="AM204" s="3318"/>
      <c r="AN204" s="3318"/>
      <c r="AO204" s="3318"/>
      <c r="AP204" s="3320"/>
      <c r="AQ204" s="926"/>
      <c r="AR204" s="910"/>
      <c r="AS204" s="2694"/>
      <c r="AT204" s="2694"/>
      <c r="AU204" s="2694"/>
      <c r="AV204" s="2694"/>
      <c r="AW204" s="2694"/>
      <c r="AX204" s="2694"/>
      <c r="AY204" s="910"/>
      <c r="AZ204" s="961"/>
      <c r="BA204" s="910"/>
      <c r="BB204" s="910"/>
      <c r="BC204" s="2694"/>
      <c r="BD204" s="2694"/>
      <c r="BE204" s="2694"/>
      <c r="BF204" s="2694"/>
      <c r="BG204" s="910"/>
      <c r="BH204" s="961"/>
      <c r="BI204" s="374"/>
      <c r="BJ204" s="2553"/>
      <c r="BK204" s="2553"/>
      <c r="BL204" s="2553"/>
      <c r="BM204" s="2553"/>
      <c r="BN204" s="2553"/>
      <c r="BO204" s="2553"/>
      <c r="BP204" s="2553"/>
      <c r="BQ204" s="2553"/>
      <c r="BR204" s="2553"/>
      <c r="BS204" s="2553"/>
      <c r="BT204" s="2553"/>
      <c r="BU204" s="2553"/>
      <c r="BV204" s="2553"/>
      <c r="BW204" s="2553"/>
      <c r="BX204" s="2553"/>
      <c r="BY204" s="2553"/>
      <c r="BZ204" s="2553"/>
      <c r="CA204" s="2553"/>
      <c r="CB204" s="963"/>
      <c r="CC204" s="962"/>
      <c r="CD204" s="3322"/>
      <c r="CE204" s="3322"/>
      <c r="CF204" s="3322"/>
      <c r="CG204" s="3322"/>
      <c r="CH204" s="3322"/>
      <c r="CI204" s="3322"/>
      <c r="CJ204" s="3322"/>
      <c r="CK204" s="3322"/>
      <c r="CL204" s="3322"/>
      <c r="CM204" s="3322"/>
      <c r="CN204" s="3322"/>
      <c r="CO204" s="3322"/>
      <c r="CP204" s="3322"/>
      <c r="CQ204" s="3322"/>
      <c r="CR204" s="3322"/>
      <c r="CS204" s="3322"/>
      <c r="CT204" s="3322"/>
      <c r="CU204" s="3322"/>
      <c r="CV204" s="3322"/>
      <c r="CW204" s="3322"/>
      <c r="CX204" s="3322"/>
      <c r="CY204" s="3322"/>
      <c r="CZ204" s="3322"/>
      <c r="DA204" s="3322"/>
      <c r="DB204" s="3365"/>
    </row>
    <row r="205" spans="4:106" ht="21" customHeight="1">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259"/>
      <c r="AE205" s="259"/>
      <c r="AF205" s="259"/>
      <c r="AG205" s="259"/>
      <c r="AH205" s="259"/>
      <c r="AI205" s="259"/>
      <c r="AJ205" s="259"/>
      <c r="AK205" s="259"/>
      <c r="AL205" s="259"/>
      <c r="AM205" s="259"/>
      <c r="AN205" s="259"/>
      <c r="AO205" s="259"/>
      <c r="AP205" s="259"/>
      <c r="AQ205" s="259"/>
      <c r="AR205" s="259"/>
      <c r="AS205" s="259"/>
      <c r="AT205" s="259"/>
      <c r="AU205" s="259"/>
      <c r="AV205" s="259"/>
      <c r="AW205" s="259"/>
      <c r="AX205" s="259"/>
      <c r="AY205" s="259"/>
      <c r="AZ205" s="259"/>
      <c r="BA205" s="259"/>
      <c r="BB205" s="259"/>
      <c r="BC205" s="259"/>
      <c r="BD205" s="259"/>
      <c r="BE205" s="259"/>
      <c r="BF205" s="259"/>
      <c r="BG205" s="259"/>
      <c r="BH205" s="259"/>
      <c r="BI205" s="259"/>
      <c r="BJ205" s="259"/>
      <c r="BK205" s="259"/>
      <c r="BL205" s="259"/>
      <c r="BM205" s="259"/>
      <c r="BN205" s="259"/>
      <c r="BO205" s="259"/>
      <c r="BP205" s="259"/>
      <c r="BQ205" s="259"/>
      <c r="BR205" s="259"/>
      <c r="BS205" s="259"/>
      <c r="BT205" s="259"/>
      <c r="BU205" s="259"/>
      <c r="BV205" s="259"/>
      <c r="BW205" s="259"/>
      <c r="BX205" s="259"/>
      <c r="BY205" s="259"/>
      <c r="BZ205" s="259"/>
      <c r="CA205" s="259"/>
      <c r="CB205" s="259"/>
      <c r="CC205" s="259"/>
      <c r="CD205" s="259"/>
      <c r="CE205" s="259"/>
      <c r="CF205" s="259"/>
      <c r="CG205" s="259"/>
      <c r="CH205" s="259"/>
      <c r="CI205" s="259"/>
      <c r="CJ205" s="259"/>
      <c r="CK205" s="259"/>
      <c r="CL205" s="259"/>
      <c r="CM205" s="259"/>
      <c r="CN205" s="259"/>
      <c r="CO205" s="259"/>
      <c r="CP205" s="259"/>
      <c r="CQ205" s="259"/>
      <c r="CR205" s="259"/>
      <c r="CS205" s="259"/>
      <c r="CT205" s="259"/>
      <c r="CU205" s="259"/>
      <c r="CV205" s="259"/>
      <c r="CW205" s="259"/>
      <c r="CX205" s="259"/>
      <c r="CY205" s="259"/>
      <c r="CZ205" s="259"/>
      <c r="DA205" s="259"/>
      <c r="DB205" s="259"/>
    </row>
    <row r="206" spans="4:106" s="9" customFormat="1" ht="21" customHeight="1">
      <c r="D206" s="270"/>
      <c r="E206" s="271" t="s">
        <v>799</v>
      </c>
      <c r="F206" s="270"/>
      <c r="G206" s="270"/>
      <c r="H206" s="270"/>
      <c r="I206" s="270"/>
      <c r="J206" s="270"/>
      <c r="K206" s="270"/>
      <c r="L206" s="328"/>
      <c r="M206" s="328"/>
      <c r="N206" s="328"/>
      <c r="O206" s="270"/>
      <c r="P206" s="270"/>
      <c r="Q206" s="270"/>
      <c r="R206" s="270"/>
      <c r="S206" s="270"/>
      <c r="T206" s="270"/>
      <c r="U206" s="270"/>
      <c r="V206" s="270"/>
      <c r="W206" s="270"/>
      <c r="X206" s="270"/>
      <c r="Y206" s="270"/>
      <c r="Z206" s="270"/>
      <c r="AA206" s="270"/>
      <c r="AB206" s="270"/>
      <c r="AC206" s="270"/>
      <c r="AD206" s="270"/>
      <c r="AE206" s="270"/>
      <c r="AF206" s="270"/>
      <c r="AG206" s="270"/>
      <c r="AH206" s="270"/>
      <c r="AI206" s="270"/>
      <c r="AJ206" s="270"/>
      <c r="AK206" s="270"/>
      <c r="AL206" s="270"/>
      <c r="AM206" s="270"/>
      <c r="AN206" s="270"/>
      <c r="AO206" s="270"/>
      <c r="AP206" s="270"/>
      <c r="AQ206" s="270"/>
      <c r="AR206" s="270"/>
      <c r="AS206" s="270"/>
      <c r="AT206" s="270"/>
      <c r="AU206" s="270"/>
      <c r="AV206" s="270"/>
      <c r="AW206" s="270"/>
      <c r="AX206" s="270"/>
      <c r="AY206" s="270"/>
      <c r="AZ206" s="270"/>
      <c r="BA206" s="270"/>
      <c r="BB206" s="270"/>
      <c r="BC206" s="270"/>
      <c r="BD206" s="270"/>
      <c r="BE206" s="270"/>
      <c r="BF206" s="270"/>
      <c r="BG206" s="270"/>
      <c r="BH206" s="270"/>
      <c r="BI206" s="270"/>
      <c r="BJ206" s="270"/>
      <c r="BK206" s="270"/>
      <c r="BL206" s="270"/>
      <c r="BM206" s="270"/>
      <c r="BN206" s="270"/>
      <c r="BO206" s="270"/>
      <c r="BP206" s="270"/>
      <c r="BQ206" s="270"/>
      <c r="BR206" s="270"/>
      <c r="BS206" s="270"/>
      <c r="BT206" s="270"/>
      <c r="BU206" s="270"/>
      <c r="BV206" s="270"/>
      <c r="BW206" s="270"/>
      <c r="BX206" s="270"/>
      <c r="BY206" s="270"/>
      <c r="BZ206" s="270"/>
      <c r="CA206" s="270"/>
      <c r="CB206" s="270"/>
      <c r="CC206" s="270"/>
      <c r="CD206" s="270"/>
      <c r="CE206" s="270"/>
      <c r="CF206" s="270"/>
      <c r="CG206" s="270"/>
      <c r="CH206" s="270"/>
      <c r="CI206" s="270"/>
      <c r="CJ206" s="270"/>
      <c r="CK206" s="270"/>
      <c r="CL206" s="270"/>
      <c r="CM206" s="270"/>
      <c r="CN206" s="270"/>
      <c r="CO206" s="270"/>
      <c r="CP206" s="270"/>
      <c r="CQ206" s="270"/>
      <c r="CR206" s="270"/>
      <c r="CS206" s="270"/>
      <c r="CT206" s="270"/>
      <c r="CU206" s="270"/>
      <c r="CV206" s="270"/>
      <c r="CW206" s="270"/>
      <c r="CX206" s="270"/>
      <c r="CY206" s="270"/>
      <c r="CZ206" s="270"/>
      <c r="DA206" s="270"/>
      <c r="DB206" s="270"/>
    </row>
    <row r="207" spans="4:106" s="9" customFormat="1" ht="21" customHeight="1">
      <c r="D207" s="270"/>
      <c r="E207" s="318"/>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270"/>
      <c r="AE207" s="270"/>
      <c r="AF207" s="270"/>
      <c r="AG207" s="270"/>
      <c r="AH207" s="270"/>
      <c r="AI207" s="270"/>
      <c r="AJ207" s="270"/>
      <c r="AK207" s="270"/>
      <c r="AL207" s="270"/>
      <c r="AM207" s="270"/>
      <c r="AN207" s="270"/>
      <c r="AO207" s="270"/>
      <c r="AP207" s="270"/>
      <c r="AQ207" s="270"/>
      <c r="AR207" s="270"/>
      <c r="AS207" s="270"/>
      <c r="AT207" s="270"/>
      <c r="AU207" s="270"/>
      <c r="AV207" s="270"/>
      <c r="AW207" s="270"/>
      <c r="AX207" s="270"/>
      <c r="AY207" s="270"/>
      <c r="AZ207" s="270"/>
      <c r="BA207" s="270"/>
      <c r="BB207" s="270"/>
      <c r="BC207" s="270"/>
      <c r="BD207" s="270"/>
      <c r="BE207" s="270"/>
      <c r="BF207" s="270"/>
      <c r="BG207" s="270"/>
      <c r="BH207" s="270"/>
      <c r="BI207" s="270"/>
      <c r="BJ207" s="270"/>
      <c r="BK207" s="270"/>
      <c r="BL207" s="270"/>
      <c r="BM207" s="270"/>
      <c r="BN207" s="270"/>
      <c r="BO207" s="270"/>
      <c r="BP207" s="270"/>
      <c r="BQ207" s="270"/>
      <c r="BR207" s="270"/>
      <c r="BS207" s="270"/>
      <c r="BT207" s="270"/>
      <c r="BU207" s="270"/>
      <c r="BV207" s="270"/>
      <c r="BW207" s="270"/>
      <c r="BX207" s="270"/>
      <c r="BY207" s="270"/>
      <c r="BZ207" s="270"/>
      <c r="CA207" s="270"/>
      <c r="CB207" s="270"/>
      <c r="CC207" s="270"/>
      <c r="CD207" s="270"/>
      <c r="CE207" s="270"/>
      <c r="CF207" s="270"/>
      <c r="CG207" s="270"/>
      <c r="CH207" s="270"/>
      <c r="CI207" s="270"/>
      <c r="CJ207" s="270"/>
      <c r="CK207" s="270"/>
      <c r="CL207" s="270"/>
      <c r="CM207" s="270"/>
      <c r="CN207" s="270"/>
      <c r="CO207" s="270"/>
      <c r="CP207" s="270"/>
      <c r="CQ207" s="270"/>
      <c r="CR207" s="270"/>
      <c r="CS207" s="270"/>
      <c r="CT207" s="270"/>
      <c r="CU207" s="270"/>
      <c r="CV207" s="270"/>
      <c r="CW207" s="270"/>
      <c r="CX207" s="270"/>
      <c r="CY207" s="270"/>
      <c r="CZ207" s="270"/>
      <c r="DA207" s="270"/>
      <c r="DB207" s="256" t="s">
        <v>1092</v>
      </c>
    </row>
    <row r="208" spans="4:106" s="118" customFormat="1" ht="15" customHeight="1">
      <c r="D208" s="250"/>
      <c r="E208" s="3291" t="s">
        <v>891</v>
      </c>
      <c r="F208" s="3292"/>
      <c r="G208" s="3292"/>
      <c r="H208" s="3292"/>
      <c r="I208" s="3292"/>
      <c r="J208" s="3292"/>
      <c r="K208" s="3292"/>
      <c r="L208" s="3292"/>
      <c r="M208" s="3292"/>
      <c r="N208" s="3292"/>
      <c r="O208" s="3292"/>
      <c r="P208" s="3292"/>
      <c r="Q208" s="3292"/>
      <c r="R208" s="3292"/>
      <c r="S208" s="3292"/>
      <c r="T208" s="3292"/>
      <c r="U208" s="3292"/>
      <c r="V208" s="3292"/>
      <c r="W208" s="3292"/>
      <c r="X208" s="3292"/>
      <c r="Y208" s="3292"/>
      <c r="Z208" s="3292"/>
      <c r="AA208" s="3292"/>
      <c r="AB208" s="3292"/>
      <c r="AC208" s="3292"/>
      <c r="AD208" s="3292"/>
      <c r="AE208" s="3292"/>
      <c r="AF208" s="3292"/>
      <c r="AG208" s="3292"/>
      <c r="AH208" s="3292"/>
      <c r="AI208" s="3292"/>
      <c r="AJ208" s="3292"/>
      <c r="AK208" s="3292"/>
      <c r="AL208" s="3292"/>
      <c r="AM208" s="3292"/>
      <c r="AN208" s="3292"/>
      <c r="AO208" s="3292"/>
      <c r="AP208" s="2658"/>
      <c r="AQ208" s="3295" t="s">
        <v>1091</v>
      </c>
      <c r="AR208" s="3286"/>
      <c r="AS208" s="3286"/>
      <c r="AT208" s="3286"/>
      <c r="AU208" s="3286"/>
      <c r="AV208" s="3286"/>
      <c r="AW208" s="3286"/>
      <c r="AX208" s="3286"/>
      <c r="AY208" s="3286"/>
      <c r="AZ208" s="3287"/>
      <c r="BA208" s="3299" t="s">
        <v>804</v>
      </c>
      <c r="BB208" s="3300"/>
      <c r="BC208" s="3300"/>
      <c r="BD208" s="3300"/>
      <c r="BE208" s="3300"/>
      <c r="BF208" s="3300"/>
      <c r="BG208" s="3300"/>
      <c r="BH208" s="3351"/>
      <c r="BI208" s="3266" t="s">
        <v>910</v>
      </c>
      <c r="BJ208" s="3276"/>
      <c r="BK208" s="3276"/>
      <c r="BL208" s="3276"/>
      <c r="BM208" s="3276"/>
      <c r="BN208" s="3276"/>
      <c r="BO208" s="3276"/>
      <c r="BP208" s="3276"/>
      <c r="BQ208" s="3276"/>
      <c r="BR208" s="3276"/>
      <c r="BS208" s="3276"/>
      <c r="BT208" s="3276"/>
      <c r="BU208" s="3276"/>
      <c r="BV208" s="3276"/>
      <c r="BW208" s="3276"/>
      <c r="BX208" s="3276"/>
      <c r="BY208" s="3276"/>
      <c r="BZ208" s="3276"/>
      <c r="CA208" s="3276"/>
      <c r="CB208" s="3347"/>
      <c r="CC208" s="3266" t="s">
        <v>873</v>
      </c>
      <c r="CD208" s="3267"/>
      <c r="CE208" s="3267"/>
      <c r="CF208" s="3267"/>
      <c r="CG208" s="3267"/>
      <c r="CH208" s="3267"/>
      <c r="CI208" s="3267"/>
      <c r="CJ208" s="3267"/>
      <c r="CK208" s="3267"/>
      <c r="CL208" s="3267"/>
      <c r="CM208" s="3267"/>
      <c r="CN208" s="3267"/>
      <c r="CO208" s="3267"/>
      <c r="CP208" s="3267"/>
      <c r="CQ208" s="3267"/>
      <c r="CR208" s="3267"/>
      <c r="CS208" s="3267"/>
      <c r="CT208" s="3267"/>
      <c r="CU208" s="3267"/>
      <c r="CV208" s="3267"/>
      <c r="CW208" s="3267"/>
      <c r="CX208" s="3267"/>
      <c r="CY208" s="3267"/>
      <c r="CZ208" s="3267"/>
      <c r="DA208" s="3267"/>
      <c r="DB208" s="3268"/>
    </row>
    <row r="209" spans="2:106" s="118" customFormat="1" ht="15" customHeight="1">
      <c r="D209" s="250"/>
      <c r="E209" s="3293"/>
      <c r="F209" s="3294"/>
      <c r="G209" s="3294"/>
      <c r="H209" s="3294"/>
      <c r="I209" s="3294"/>
      <c r="J209" s="3294"/>
      <c r="K209" s="3294"/>
      <c r="L209" s="3294"/>
      <c r="M209" s="3294"/>
      <c r="N209" s="3294"/>
      <c r="O209" s="3294"/>
      <c r="P209" s="3294"/>
      <c r="Q209" s="3294"/>
      <c r="R209" s="3294"/>
      <c r="S209" s="3294"/>
      <c r="T209" s="3294"/>
      <c r="U209" s="3294"/>
      <c r="V209" s="3294"/>
      <c r="W209" s="3294"/>
      <c r="X209" s="3294"/>
      <c r="Y209" s="3294"/>
      <c r="Z209" s="3294"/>
      <c r="AA209" s="3294"/>
      <c r="AB209" s="3294"/>
      <c r="AC209" s="3294"/>
      <c r="AD209" s="3294"/>
      <c r="AE209" s="3294"/>
      <c r="AF209" s="3294"/>
      <c r="AG209" s="3294"/>
      <c r="AH209" s="3294"/>
      <c r="AI209" s="3294"/>
      <c r="AJ209" s="3294"/>
      <c r="AK209" s="3294"/>
      <c r="AL209" s="3294"/>
      <c r="AM209" s="3294"/>
      <c r="AN209" s="3294"/>
      <c r="AO209" s="3294"/>
      <c r="AP209" s="2661"/>
      <c r="AQ209" s="3296"/>
      <c r="AR209" s="3297"/>
      <c r="AS209" s="3297"/>
      <c r="AT209" s="3297"/>
      <c r="AU209" s="3297"/>
      <c r="AV209" s="3297"/>
      <c r="AW209" s="3297"/>
      <c r="AX209" s="3297"/>
      <c r="AY209" s="3297"/>
      <c r="AZ209" s="3298"/>
      <c r="BA209" s="3302"/>
      <c r="BB209" s="3303"/>
      <c r="BC209" s="3303"/>
      <c r="BD209" s="3303"/>
      <c r="BE209" s="3303"/>
      <c r="BF209" s="3303"/>
      <c r="BG209" s="3303"/>
      <c r="BH209" s="3352"/>
      <c r="BI209" s="3353"/>
      <c r="BJ209" s="3354"/>
      <c r="BK209" s="3354"/>
      <c r="BL209" s="3354"/>
      <c r="BM209" s="3354"/>
      <c r="BN209" s="3354"/>
      <c r="BO209" s="3354"/>
      <c r="BP209" s="3354"/>
      <c r="BQ209" s="3354"/>
      <c r="BR209" s="3354"/>
      <c r="BS209" s="3354"/>
      <c r="BT209" s="3354"/>
      <c r="BU209" s="3354"/>
      <c r="BV209" s="3354"/>
      <c r="BW209" s="3354"/>
      <c r="BX209" s="3354"/>
      <c r="BY209" s="3354"/>
      <c r="BZ209" s="3354"/>
      <c r="CA209" s="3354"/>
      <c r="CB209" s="3355"/>
      <c r="CC209" s="3283"/>
      <c r="CD209" s="3275"/>
      <c r="CE209" s="3275"/>
      <c r="CF209" s="3275"/>
      <c r="CG209" s="3275"/>
      <c r="CH209" s="3275"/>
      <c r="CI209" s="3275"/>
      <c r="CJ209" s="3275"/>
      <c r="CK209" s="3275"/>
      <c r="CL209" s="3275"/>
      <c r="CM209" s="3275"/>
      <c r="CN209" s="3275"/>
      <c r="CO209" s="3275"/>
      <c r="CP209" s="3275"/>
      <c r="CQ209" s="3275"/>
      <c r="CR209" s="3275"/>
      <c r="CS209" s="3275"/>
      <c r="CT209" s="3275"/>
      <c r="CU209" s="3275"/>
      <c r="CV209" s="3275"/>
      <c r="CW209" s="3275"/>
      <c r="CX209" s="3275"/>
      <c r="CY209" s="3275"/>
      <c r="CZ209" s="3275"/>
      <c r="DA209" s="3275"/>
      <c r="DB209" s="3279"/>
    </row>
    <row r="210" spans="2:106" s="118" customFormat="1" ht="15" customHeight="1">
      <c r="D210" s="250"/>
      <c r="E210" s="358"/>
      <c r="F210" s="3464" t="s">
        <v>1780</v>
      </c>
      <c r="G210" s="3464"/>
      <c r="H210" s="3464"/>
      <c r="I210" s="3464"/>
      <c r="J210" s="3464"/>
      <c r="K210" s="3464"/>
      <c r="L210" s="3464"/>
      <c r="M210" s="3464"/>
      <c r="N210" s="3464"/>
      <c r="O210" s="3464"/>
      <c r="P210" s="3464"/>
      <c r="Q210" s="3464"/>
      <c r="R210" s="3464"/>
      <c r="S210" s="3464"/>
      <c r="T210" s="3464"/>
      <c r="U210" s="3464"/>
      <c r="V210" s="3464"/>
      <c r="W210" s="3464"/>
      <c r="X210" s="3464"/>
      <c r="Y210" s="3464"/>
      <c r="Z210" s="3464"/>
      <c r="AA210" s="3464"/>
      <c r="AB210" s="3464"/>
      <c r="AC210" s="3464"/>
      <c r="AD210" s="3464"/>
      <c r="AE210" s="3464"/>
      <c r="AF210" s="3464"/>
      <c r="AG210" s="3464"/>
      <c r="AH210" s="3464"/>
      <c r="AI210" s="3464"/>
      <c r="AJ210" s="3464"/>
      <c r="AK210" s="3464"/>
      <c r="AL210" s="3464"/>
      <c r="AM210" s="3464"/>
      <c r="AN210" s="3464"/>
      <c r="AO210" s="3464"/>
      <c r="AP210" s="1053"/>
      <c r="AQ210" s="1054"/>
      <c r="AR210" s="1055"/>
      <c r="AS210" s="3467" t="s">
        <v>1781</v>
      </c>
      <c r="AT210" s="3467"/>
      <c r="AU210" s="3467"/>
      <c r="AV210" s="3467"/>
      <c r="AW210" s="3467"/>
      <c r="AX210" s="3467"/>
      <c r="AY210" s="1055"/>
      <c r="AZ210" s="1056"/>
      <c r="BA210" s="1055"/>
      <c r="BB210" s="3467" t="s">
        <v>1782</v>
      </c>
      <c r="BC210" s="3467"/>
      <c r="BD210" s="3467"/>
      <c r="BE210" s="3467"/>
      <c r="BF210" s="3467"/>
      <c r="BG210" s="3467"/>
      <c r="BH210" s="1056"/>
      <c r="BI210" s="1054"/>
      <c r="BJ210" s="3464" t="s">
        <v>1783</v>
      </c>
      <c r="BK210" s="3464"/>
      <c r="BL210" s="3464"/>
      <c r="BM210" s="3464"/>
      <c r="BN210" s="3464"/>
      <c r="BO210" s="3464"/>
      <c r="BP210" s="3464"/>
      <c r="BQ210" s="3464"/>
      <c r="BR210" s="3464"/>
      <c r="BS210" s="3464"/>
      <c r="BT210" s="3464"/>
      <c r="BU210" s="3464"/>
      <c r="BV210" s="3464"/>
      <c r="BW210" s="3464"/>
      <c r="BX210" s="3464"/>
      <c r="BY210" s="3464"/>
      <c r="BZ210" s="3464"/>
      <c r="CA210" s="3464"/>
      <c r="CB210" s="1056"/>
      <c r="CC210" s="1055"/>
      <c r="CD210" s="3465"/>
      <c r="CE210" s="3465"/>
      <c r="CF210" s="3465"/>
      <c r="CG210" s="3465"/>
      <c r="CH210" s="3465"/>
      <c r="CI210" s="3465"/>
      <c r="CJ210" s="3465"/>
      <c r="CK210" s="3465"/>
      <c r="CL210" s="3465"/>
      <c r="CM210" s="3465"/>
      <c r="CN210" s="3465"/>
      <c r="CO210" s="3465"/>
      <c r="CP210" s="3465"/>
      <c r="CQ210" s="3465"/>
      <c r="CR210" s="3465"/>
      <c r="CS210" s="3465"/>
      <c r="CT210" s="3465"/>
      <c r="CU210" s="3465"/>
      <c r="CV210" s="3465"/>
      <c r="CW210" s="3465"/>
      <c r="CX210" s="3465"/>
      <c r="CY210" s="3465"/>
      <c r="CZ210" s="3465"/>
      <c r="DA210" s="3465"/>
      <c r="DB210" s="3466"/>
    </row>
    <row r="211" spans="2:106" s="118" customFormat="1" ht="15" customHeight="1">
      <c r="D211" s="250"/>
      <c r="E211" s="359"/>
      <c r="F211" s="3559"/>
      <c r="G211" s="3559"/>
      <c r="H211" s="3559"/>
      <c r="I211" s="3559"/>
      <c r="J211" s="3559"/>
      <c r="K211" s="3559"/>
      <c r="L211" s="3559"/>
      <c r="M211" s="3559"/>
      <c r="N211" s="3559"/>
      <c r="O211" s="3559"/>
      <c r="P211" s="3559"/>
      <c r="Q211" s="3559"/>
      <c r="R211" s="3559"/>
      <c r="S211" s="3559"/>
      <c r="T211" s="3559"/>
      <c r="U211" s="3559"/>
      <c r="V211" s="3559"/>
      <c r="W211" s="3559"/>
      <c r="X211" s="3559"/>
      <c r="Y211" s="3559"/>
      <c r="Z211" s="3559"/>
      <c r="AA211" s="3559"/>
      <c r="AB211" s="3559"/>
      <c r="AC211" s="3559"/>
      <c r="AD211" s="3559"/>
      <c r="AE211" s="3559"/>
      <c r="AF211" s="3559"/>
      <c r="AG211" s="3559"/>
      <c r="AH211" s="3559"/>
      <c r="AI211" s="3559"/>
      <c r="AJ211" s="3559"/>
      <c r="AK211" s="3559"/>
      <c r="AL211" s="3559"/>
      <c r="AM211" s="3559"/>
      <c r="AN211" s="3559"/>
      <c r="AO211" s="3559"/>
      <c r="AP211" s="286"/>
      <c r="AQ211" s="287"/>
      <c r="AR211" s="288"/>
      <c r="AS211" s="3323"/>
      <c r="AT211" s="3323"/>
      <c r="AU211" s="3323"/>
      <c r="AV211" s="3323"/>
      <c r="AW211" s="3323"/>
      <c r="AX211" s="3323"/>
      <c r="AY211" s="288"/>
      <c r="AZ211" s="289"/>
      <c r="BA211" s="288"/>
      <c r="BB211" s="288"/>
      <c r="BC211" s="3323"/>
      <c r="BD211" s="3323"/>
      <c r="BE211" s="3323"/>
      <c r="BF211" s="3323"/>
      <c r="BG211" s="288"/>
      <c r="BH211" s="289"/>
      <c r="BI211" s="287"/>
      <c r="BJ211" s="3559"/>
      <c r="BK211" s="3559"/>
      <c r="BL211" s="3559"/>
      <c r="BM211" s="3559"/>
      <c r="BN211" s="3559"/>
      <c r="BO211" s="3559"/>
      <c r="BP211" s="3559"/>
      <c r="BQ211" s="3559"/>
      <c r="BR211" s="3559"/>
      <c r="BS211" s="3559"/>
      <c r="BT211" s="3559"/>
      <c r="BU211" s="3559"/>
      <c r="BV211" s="3559"/>
      <c r="BW211" s="3559"/>
      <c r="BX211" s="3559"/>
      <c r="BY211" s="3559"/>
      <c r="BZ211" s="3559"/>
      <c r="CA211" s="3559"/>
      <c r="CB211" s="289"/>
      <c r="CC211" s="288"/>
      <c r="CD211" s="3560"/>
      <c r="CE211" s="3560"/>
      <c r="CF211" s="3560"/>
      <c r="CG211" s="3560"/>
      <c r="CH211" s="3560"/>
      <c r="CI211" s="3560"/>
      <c r="CJ211" s="3560"/>
      <c r="CK211" s="3560"/>
      <c r="CL211" s="3560"/>
      <c r="CM211" s="3560"/>
      <c r="CN211" s="3560"/>
      <c r="CO211" s="3560"/>
      <c r="CP211" s="3560"/>
      <c r="CQ211" s="3560"/>
      <c r="CR211" s="3560"/>
      <c r="CS211" s="3560"/>
      <c r="CT211" s="3560"/>
      <c r="CU211" s="3560"/>
      <c r="CV211" s="3560"/>
      <c r="CW211" s="3560"/>
      <c r="CX211" s="3560"/>
      <c r="CY211" s="3560"/>
      <c r="CZ211" s="3560"/>
      <c r="DA211" s="3560"/>
      <c r="DB211" s="3561"/>
    </row>
    <row r="212" spans="2:106" s="118" customFormat="1" ht="15" customHeight="1">
      <c r="D212" s="250"/>
      <c r="E212" s="3450" t="s">
        <v>861</v>
      </c>
      <c r="F212" s="3451"/>
      <c r="G212" s="3451"/>
      <c r="H212" s="3451"/>
      <c r="I212" s="3451"/>
      <c r="J212" s="3451"/>
      <c r="K212" s="3451"/>
      <c r="L212" s="3451"/>
      <c r="M212" s="3451"/>
      <c r="N212" s="3451"/>
      <c r="O212" s="3451"/>
      <c r="P212" s="3451"/>
      <c r="Q212" s="3451"/>
      <c r="R212" s="3451"/>
      <c r="S212" s="3451"/>
      <c r="T212" s="3451"/>
      <c r="U212" s="3451"/>
      <c r="V212" s="3451"/>
      <c r="W212" s="3451"/>
      <c r="X212" s="3451"/>
      <c r="Y212" s="3451"/>
      <c r="Z212" s="3451"/>
      <c r="AA212" s="3451"/>
      <c r="AB212" s="3451"/>
      <c r="AC212" s="3451"/>
      <c r="AD212" s="3451"/>
      <c r="AE212" s="3451"/>
      <c r="AF212" s="3451"/>
      <c r="AG212" s="3451"/>
      <c r="AH212" s="3451"/>
      <c r="AI212" s="3451"/>
      <c r="AJ212" s="3451"/>
      <c r="AK212" s="3451"/>
      <c r="AL212" s="3451"/>
      <c r="AM212" s="3451"/>
      <c r="AN212" s="3451"/>
      <c r="AO212" s="3451"/>
      <c r="AP212" s="3331"/>
      <c r="AQ212" s="923"/>
      <c r="AR212" s="876"/>
      <c r="AS212" s="876"/>
      <c r="AT212" s="3324" t="s">
        <v>1457</v>
      </c>
      <c r="AU212" s="3324"/>
      <c r="AV212" s="3324"/>
      <c r="AW212" s="3324"/>
      <c r="AX212" s="876"/>
      <c r="AY212" s="876"/>
      <c r="AZ212" s="290"/>
      <c r="BA212" s="876"/>
      <c r="BB212" s="876"/>
      <c r="BC212" s="3324" t="s">
        <v>1457</v>
      </c>
      <c r="BD212" s="3324"/>
      <c r="BE212" s="3324"/>
      <c r="BF212" s="3324"/>
      <c r="BG212" s="876"/>
      <c r="BH212" s="290"/>
      <c r="BI212" s="374"/>
      <c r="BJ212" s="2553"/>
      <c r="BK212" s="2553"/>
      <c r="BL212" s="2553"/>
      <c r="BM212" s="2553"/>
      <c r="BN212" s="2553"/>
      <c r="BO212" s="2553"/>
      <c r="BP212" s="2553"/>
      <c r="BQ212" s="2553"/>
      <c r="BR212" s="2553"/>
      <c r="BS212" s="2553"/>
      <c r="BT212" s="2553"/>
      <c r="BU212" s="2553"/>
      <c r="BV212" s="2553"/>
      <c r="BW212" s="2553"/>
      <c r="BX212" s="2553"/>
      <c r="BY212" s="2553"/>
      <c r="BZ212" s="2553"/>
      <c r="CA212" s="2553"/>
      <c r="CB212" s="963"/>
      <c r="CC212" s="962"/>
      <c r="CD212" s="3322"/>
      <c r="CE212" s="3322"/>
      <c r="CF212" s="3322"/>
      <c r="CG212" s="3322"/>
      <c r="CH212" s="3322"/>
      <c r="CI212" s="3322"/>
      <c r="CJ212" s="3322"/>
      <c r="CK212" s="3322"/>
      <c r="CL212" s="3322"/>
      <c r="CM212" s="3322"/>
      <c r="CN212" s="3322"/>
      <c r="CO212" s="3322"/>
      <c r="CP212" s="3322"/>
      <c r="CQ212" s="3322"/>
      <c r="CR212" s="3322"/>
      <c r="CS212" s="3322"/>
      <c r="CT212" s="3322"/>
      <c r="CU212" s="3322"/>
      <c r="CV212" s="3322"/>
      <c r="CW212" s="3322"/>
      <c r="CX212" s="3322"/>
      <c r="CY212" s="3322"/>
      <c r="CZ212" s="3322"/>
      <c r="DA212" s="3322"/>
      <c r="DB212" s="3365"/>
    </row>
    <row r="213" spans="2:106" ht="21" customHeight="1">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259"/>
      <c r="AE213" s="259"/>
      <c r="AF213" s="259"/>
      <c r="AG213" s="259"/>
      <c r="AH213" s="259"/>
      <c r="AI213" s="259"/>
      <c r="AJ213" s="259"/>
      <c r="AK213" s="259"/>
      <c r="AL213" s="259"/>
      <c r="AM213" s="259"/>
      <c r="AN213" s="259"/>
      <c r="AO213" s="259"/>
      <c r="AP213" s="259"/>
      <c r="AQ213" s="259"/>
      <c r="AR213" s="259"/>
      <c r="AS213" s="259"/>
      <c r="AT213" s="259"/>
      <c r="AU213" s="259"/>
      <c r="AV213" s="259"/>
      <c r="AW213" s="259"/>
      <c r="AX213" s="259"/>
      <c r="AY213" s="259"/>
      <c r="AZ213" s="259"/>
      <c r="BA213" s="259"/>
      <c r="BB213" s="259"/>
      <c r="BC213" s="259"/>
      <c r="BD213" s="259"/>
      <c r="BE213" s="259"/>
      <c r="BF213" s="259"/>
      <c r="BG213" s="259"/>
      <c r="BH213" s="259"/>
      <c r="BI213" s="259"/>
      <c r="BJ213" s="259"/>
      <c r="BK213" s="259"/>
      <c r="BL213" s="259"/>
      <c r="BM213" s="259"/>
      <c r="BN213" s="259"/>
      <c r="BO213" s="259"/>
      <c r="BP213" s="259"/>
      <c r="BQ213" s="259"/>
      <c r="BR213" s="259"/>
      <c r="BS213" s="259"/>
      <c r="BT213" s="259"/>
      <c r="BU213" s="259"/>
      <c r="BV213" s="259"/>
      <c r="BW213" s="259"/>
      <c r="BX213" s="259"/>
      <c r="BY213" s="259"/>
      <c r="BZ213" s="259"/>
      <c r="CA213" s="259"/>
      <c r="CB213" s="259"/>
      <c r="CC213" s="259"/>
      <c r="CD213" s="259"/>
      <c r="CE213" s="259"/>
      <c r="CF213" s="259"/>
      <c r="CG213" s="259"/>
      <c r="CH213" s="259"/>
      <c r="CI213" s="259"/>
      <c r="CJ213" s="259"/>
      <c r="CK213" s="259"/>
      <c r="CL213" s="259"/>
      <c r="CM213" s="259"/>
      <c r="CN213" s="259"/>
      <c r="CO213" s="259"/>
      <c r="CP213" s="259"/>
      <c r="CQ213" s="259"/>
      <c r="CR213" s="259"/>
      <c r="CS213" s="259"/>
      <c r="CT213" s="259"/>
      <c r="CU213" s="259"/>
      <c r="CV213" s="259"/>
      <c r="CW213" s="259"/>
      <c r="CX213" s="259"/>
      <c r="CY213" s="259"/>
      <c r="CZ213" s="259"/>
      <c r="DA213" s="259"/>
      <c r="DB213" s="259"/>
    </row>
    <row r="214" spans="2:106" ht="21" customHeight="1">
      <c r="B214" s="973"/>
      <c r="C214" s="973"/>
      <c r="D214" s="369"/>
      <c r="E214" s="369"/>
      <c r="F214" s="369"/>
      <c r="G214" s="369"/>
      <c r="H214" s="369"/>
      <c r="I214" s="369"/>
      <c r="J214" s="369"/>
      <c r="K214" s="369"/>
      <c r="L214" s="369"/>
      <c r="M214" s="369"/>
      <c r="N214" s="369"/>
      <c r="O214" s="369"/>
      <c r="P214" s="369"/>
      <c r="Q214" s="369"/>
      <c r="R214" s="369"/>
      <c r="S214" s="369"/>
      <c r="T214" s="369"/>
      <c r="U214" s="369"/>
      <c r="V214" s="369"/>
      <c r="W214" s="369"/>
      <c r="X214" s="369"/>
      <c r="Y214" s="369"/>
      <c r="Z214" s="369"/>
      <c r="AA214" s="369"/>
      <c r="AB214" s="369"/>
      <c r="AC214" s="369"/>
      <c r="AD214" s="369"/>
      <c r="AE214" s="369"/>
      <c r="AF214" s="369"/>
      <c r="AG214" s="369"/>
      <c r="AH214" s="369"/>
      <c r="AI214" s="369"/>
      <c r="AJ214" s="369"/>
      <c r="AK214" s="369"/>
      <c r="AL214" s="369"/>
      <c r="AM214" s="369"/>
      <c r="AN214" s="257"/>
      <c r="AO214" s="257"/>
      <c r="AP214" s="257"/>
      <c r="AQ214" s="257"/>
      <c r="AR214" s="257"/>
      <c r="AS214" s="257"/>
      <c r="AT214" s="257"/>
      <c r="AU214" s="257"/>
      <c r="AV214" s="257"/>
      <c r="AW214" s="257"/>
      <c r="AX214" s="257"/>
      <c r="AY214" s="257"/>
      <c r="AZ214" s="257"/>
      <c r="BA214" s="257"/>
      <c r="BB214" s="257"/>
      <c r="BC214" s="257"/>
      <c r="BD214" s="257"/>
      <c r="BE214" s="257"/>
      <c r="BF214" s="257"/>
      <c r="BG214" s="369"/>
      <c r="BH214" s="369"/>
      <c r="BI214" s="369"/>
      <c r="BJ214" s="369"/>
      <c r="BK214" s="369"/>
      <c r="BL214" s="369"/>
      <c r="BM214" s="369"/>
      <c r="BN214" s="369"/>
      <c r="BO214" s="369"/>
      <c r="BP214" s="369"/>
      <c r="BQ214" s="369"/>
      <c r="BR214" s="369"/>
      <c r="BS214" s="369"/>
      <c r="BT214" s="369"/>
      <c r="BU214" s="369"/>
      <c r="BV214" s="369"/>
      <c r="BW214" s="369"/>
      <c r="BX214" s="369"/>
      <c r="BY214" s="257"/>
      <c r="BZ214" s="257"/>
      <c r="CA214" s="382"/>
      <c r="CB214" s="382"/>
      <c r="CC214" s="382"/>
      <c r="CD214" s="382"/>
      <c r="CE214" s="382"/>
      <c r="CF214" s="382"/>
      <c r="CG214" s="382"/>
      <c r="CH214" s="382"/>
      <c r="CI214" s="382"/>
      <c r="CJ214" s="382"/>
      <c r="CK214" s="382"/>
      <c r="CL214" s="382"/>
      <c r="CM214" s="382"/>
      <c r="CN214" s="382"/>
      <c r="CO214" s="382"/>
      <c r="CP214" s="382"/>
      <c r="CQ214" s="382"/>
      <c r="CR214" s="382"/>
      <c r="CS214" s="382"/>
      <c r="CT214" s="382"/>
      <c r="CU214" s="382"/>
      <c r="CV214" s="382"/>
      <c r="CW214" s="382"/>
      <c r="CX214" s="382"/>
      <c r="CY214" s="382"/>
      <c r="CZ214" s="259"/>
      <c r="DA214" s="259"/>
      <c r="DB214" s="259"/>
    </row>
    <row r="215" spans="2:106" ht="21" customHeight="1">
      <c r="B215" s="973"/>
      <c r="C215" s="973"/>
      <c r="D215" s="369"/>
      <c r="E215" s="369"/>
      <c r="F215" s="369"/>
      <c r="G215" s="369"/>
      <c r="H215" s="369"/>
      <c r="I215" s="369"/>
      <c r="J215" s="369"/>
      <c r="K215" s="369"/>
      <c r="L215" s="369"/>
      <c r="M215" s="369"/>
      <c r="N215" s="369"/>
      <c r="O215" s="369"/>
      <c r="P215" s="369"/>
      <c r="Q215" s="369"/>
      <c r="R215" s="369"/>
      <c r="S215" s="369"/>
      <c r="T215" s="369"/>
      <c r="U215" s="369"/>
      <c r="V215" s="369"/>
      <c r="W215" s="369"/>
      <c r="X215" s="369"/>
      <c r="Y215" s="369"/>
      <c r="Z215" s="369"/>
      <c r="AA215" s="369"/>
      <c r="AB215" s="369"/>
      <c r="AC215" s="369"/>
      <c r="AD215" s="369"/>
      <c r="AE215" s="369"/>
      <c r="AF215" s="369"/>
      <c r="AG215" s="369"/>
      <c r="AH215" s="369"/>
      <c r="AI215" s="369"/>
      <c r="AJ215" s="369"/>
      <c r="AK215" s="369"/>
      <c r="AL215" s="369"/>
      <c r="AM215" s="369"/>
      <c r="AN215" s="257"/>
      <c r="AO215" s="257"/>
      <c r="AP215" s="257"/>
      <c r="AQ215" s="257"/>
      <c r="AR215" s="257"/>
      <c r="AS215" s="257"/>
      <c r="AT215" s="257"/>
      <c r="AU215" s="257"/>
      <c r="AV215" s="257"/>
      <c r="AW215" s="257"/>
      <c r="AX215" s="257"/>
      <c r="AY215" s="257"/>
      <c r="AZ215" s="257"/>
      <c r="BA215" s="257"/>
      <c r="BB215" s="257"/>
      <c r="BC215" s="257"/>
      <c r="BD215" s="257"/>
      <c r="BE215" s="257"/>
      <c r="BF215" s="257"/>
      <c r="BG215" s="369"/>
      <c r="BH215" s="369"/>
      <c r="BI215" s="369"/>
      <c r="BJ215" s="369"/>
      <c r="BK215" s="369"/>
      <c r="BL215" s="369"/>
      <c r="BM215" s="369"/>
      <c r="BN215" s="369"/>
      <c r="BO215" s="369"/>
      <c r="BP215" s="369"/>
      <c r="BQ215" s="369"/>
      <c r="BR215" s="369"/>
      <c r="BS215" s="369"/>
      <c r="BT215" s="369"/>
      <c r="BU215" s="369"/>
      <c r="BV215" s="369"/>
      <c r="BW215" s="369"/>
      <c r="BX215" s="369"/>
      <c r="BY215" s="257"/>
      <c r="BZ215" s="257"/>
      <c r="CA215" s="382"/>
      <c r="CB215" s="382"/>
      <c r="CC215" s="382"/>
      <c r="CD215" s="382"/>
      <c r="CE215" s="382"/>
      <c r="CF215" s="382"/>
      <c r="CG215" s="382"/>
      <c r="CH215" s="382"/>
      <c r="CI215" s="382"/>
      <c r="CJ215" s="382"/>
      <c r="CK215" s="382"/>
      <c r="CL215" s="382"/>
      <c r="CM215" s="382"/>
      <c r="CN215" s="382"/>
      <c r="CO215" s="382"/>
      <c r="CP215" s="382"/>
      <c r="CQ215" s="382"/>
      <c r="CR215" s="382"/>
      <c r="CS215" s="382"/>
      <c r="CT215" s="382"/>
      <c r="CU215" s="382"/>
      <c r="CV215" s="382"/>
      <c r="CW215" s="382"/>
      <c r="CX215" s="382"/>
      <c r="CY215" s="382"/>
      <c r="CZ215" s="259"/>
      <c r="DA215" s="259"/>
      <c r="DB215" s="259"/>
    </row>
    <row r="216" spans="2:106" ht="21" customHeight="1">
      <c r="B216" s="973"/>
      <c r="C216" s="973"/>
      <c r="D216" s="369"/>
      <c r="E216" s="369"/>
      <c r="F216" s="369"/>
      <c r="G216" s="369"/>
      <c r="H216" s="369"/>
      <c r="I216" s="369"/>
      <c r="J216" s="369"/>
      <c r="K216" s="369"/>
      <c r="L216" s="369"/>
      <c r="M216" s="369"/>
      <c r="N216" s="369"/>
      <c r="O216" s="369"/>
      <c r="P216" s="369"/>
      <c r="Q216" s="369"/>
      <c r="R216" s="369"/>
      <c r="S216" s="369"/>
      <c r="T216" s="369"/>
      <c r="U216" s="369"/>
      <c r="V216" s="369"/>
      <c r="W216" s="369"/>
      <c r="X216" s="369"/>
      <c r="Y216" s="369"/>
      <c r="Z216" s="369"/>
      <c r="AA216" s="369"/>
      <c r="AB216" s="369"/>
      <c r="AC216" s="369"/>
      <c r="AD216" s="369"/>
      <c r="AE216" s="369"/>
      <c r="AF216" s="369"/>
      <c r="AG216" s="369"/>
      <c r="AH216" s="369"/>
      <c r="AI216" s="369"/>
      <c r="AJ216" s="369"/>
      <c r="AK216" s="369"/>
      <c r="AL216" s="369"/>
      <c r="AM216" s="369"/>
      <c r="AN216" s="257"/>
      <c r="AO216" s="257"/>
      <c r="AP216" s="257"/>
      <c r="AQ216" s="257"/>
      <c r="AR216" s="257"/>
      <c r="AS216" s="257"/>
      <c r="AT216" s="257"/>
      <c r="AU216" s="257"/>
      <c r="AV216" s="257"/>
      <c r="AW216" s="257"/>
      <c r="AX216" s="257"/>
      <c r="AY216" s="257"/>
      <c r="AZ216" s="257"/>
      <c r="BA216" s="257"/>
      <c r="BB216" s="257"/>
      <c r="BC216" s="257"/>
      <c r="BD216" s="257"/>
      <c r="BE216" s="257"/>
      <c r="BF216" s="257"/>
      <c r="BG216" s="369"/>
      <c r="BH216" s="369"/>
      <c r="BI216" s="369"/>
      <c r="BJ216" s="369"/>
      <c r="BK216" s="369"/>
      <c r="BL216" s="369"/>
      <c r="BM216" s="369"/>
      <c r="BN216" s="369"/>
      <c r="BO216" s="369"/>
      <c r="BP216" s="369"/>
      <c r="BQ216" s="369"/>
      <c r="BR216" s="369"/>
      <c r="BS216" s="369"/>
      <c r="BT216" s="369"/>
      <c r="BU216" s="369"/>
      <c r="BV216" s="369"/>
      <c r="BW216" s="369"/>
      <c r="BX216" s="369"/>
      <c r="BY216" s="257"/>
      <c r="BZ216" s="257"/>
      <c r="CA216" s="382"/>
      <c r="CB216" s="382"/>
      <c r="CC216" s="382"/>
      <c r="CD216" s="382"/>
      <c r="CE216" s="382"/>
      <c r="CF216" s="382"/>
      <c r="CG216" s="382"/>
      <c r="CH216" s="382"/>
      <c r="CI216" s="382"/>
      <c r="CJ216" s="382"/>
      <c r="CK216" s="382"/>
      <c r="CL216" s="382"/>
      <c r="CM216" s="382"/>
      <c r="CN216" s="382"/>
      <c r="CO216" s="382"/>
      <c r="CP216" s="382"/>
      <c r="CQ216" s="382"/>
      <c r="CR216" s="382"/>
      <c r="CS216" s="382"/>
      <c r="CT216" s="382"/>
      <c r="CU216" s="382"/>
      <c r="CV216" s="382"/>
      <c r="CW216" s="382"/>
      <c r="CX216" s="382"/>
      <c r="CY216" s="382"/>
      <c r="CZ216" s="259"/>
      <c r="DA216" s="259"/>
      <c r="DB216" s="259"/>
    </row>
    <row r="217" spans="2:106" ht="21" customHeight="1">
      <c r="B217" s="973"/>
      <c r="C217" s="973"/>
      <c r="D217" s="369"/>
      <c r="E217" s="369"/>
      <c r="F217" s="369"/>
      <c r="G217" s="369"/>
      <c r="H217" s="369"/>
      <c r="I217" s="369"/>
      <c r="J217" s="369"/>
      <c r="K217" s="369"/>
      <c r="L217" s="369"/>
      <c r="M217" s="369"/>
      <c r="N217" s="369"/>
      <c r="O217" s="369"/>
      <c r="P217" s="369"/>
      <c r="Q217" s="369"/>
      <c r="R217" s="369"/>
      <c r="S217" s="369"/>
      <c r="T217" s="369"/>
      <c r="U217" s="369"/>
      <c r="V217" s="369"/>
      <c r="W217" s="369"/>
      <c r="X217" s="369"/>
      <c r="Y217" s="369"/>
      <c r="Z217" s="369"/>
      <c r="AA217" s="369"/>
      <c r="AB217" s="369"/>
      <c r="AC217" s="369"/>
      <c r="AD217" s="369"/>
      <c r="AE217" s="369"/>
      <c r="AF217" s="369"/>
      <c r="AG217" s="369"/>
      <c r="AH217" s="369"/>
      <c r="AI217" s="369"/>
      <c r="AJ217" s="369"/>
      <c r="AK217" s="369"/>
      <c r="AL217" s="369"/>
      <c r="AM217" s="369"/>
      <c r="AN217" s="257"/>
      <c r="AO217" s="257"/>
      <c r="AP217" s="257"/>
      <c r="AQ217" s="257"/>
      <c r="AR217" s="257"/>
      <c r="AS217" s="257"/>
      <c r="AT217" s="257"/>
      <c r="AU217" s="257"/>
      <c r="AV217" s="257"/>
      <c r="AW217" s="257"/>
      <c r="AX217" s="257"/>
      <c r="AY217" s="257"/>
      <c r="AZ217" s="257"/>
      <c r="BA217" s="257"/>
      <c r="BB217" s="257"/>
      <c r="BC217" s="257"/>
      <c r="BD217" s="257"/>
      <c r="BE217" s="257"/>
      <c r="BF217" s="257"/>
      <c r="BG217" s="369"/>
      <c r="BH217" s="369"/>
      <c r="BI217" s="369"/>
      <c r="BJ217" s="369"/>
      <c r="BK217" s="369"/>
      <c r="BL217" s="369"/>
      <c r="BM217" s="369"/>
      <c r="BN217" s="369"/>
      <c r="BO217" s="369"/>
      <c r="BP217" s="369"/>
      <c r="BQ217" s="369"/>
      <c r="BR217" s="369"/>
      <c r="BS217" s="369"/>
      <c r="BT217" s="369"/>
      <c r="BU217" s="369"/>
      <c r="BV217" s="369"/>
      <c r="BW217" s="369"/>
      <c r="BX217" s="369"/>
      <c r="BY217" s="257"/>
      <c r="BZ217" s="257"/>
      <c r="CA217" s="382"/>
      <c r="CB217" s="382"/>
      <c r="CC217" s="382"/>
      <c r="CD217" s="382"/>
      <c r="CE217" s="382"/>
      <c r="CF217" s="382"/>
      <c r="CG217" s="382"/>
      <c r="CH217" s="382"/>
      <c r="CI217" s="382"/>
      <c r="CJ217" s="382"/>
      <c r="CK217" s="382"/>
      <c r="CL217" s="382"/>
      <c r="CM217" s="382"/>
      <c r="CN217" s="382"/>
      <c r="CO217" s="382"/>
      <c r="CP217" s="382"/>
      <c r="CQ217" s="382"/>
      <c r="CR217" s="382"/>
      <c r="CS217" s="382"/>
      <c r="CT217" s="382"/>
      <c r="CU217" s="382"/>
      <c r="CV217" s="382"/>
      <c r="CW217" s="382"/>
      <c r="CX217" s="382"/>
      <c r="CY217" s="382"/>
      <c r="CZ217" s="259"/>
      <c r="DA217" s="259"/>
      <c r="DB217" s="259"/>
    </row>
    <row r="218" spans="2:106" s="9" customFormat="1" ht="21" customHeight="1">
      <c r="D218" s="271" t="s">
        <v>43</v>
      </c>
      <c r="E218" s="318"/>
      <c r="F218" s="270"/>
      <c r="G218" s="271" t="s">
        <v>403</v>
      </c>
      <c r="H218" s="270"/>
      <c r="I218" s="278"/>
      <c r="J218" s="270"/>
      <c r="K218" s="270"/>
      <c r="L218" s="270"/>
      <c r="M218" s="270"/>
      <c r="N218" s="270"/>
      <c r="O218" s="270"/>
      <c r="P218" s="270"/>
      <c r="Q218" s="270"/>
      <c r="R218" s="270"/>
      <c r="S218" s="270"/>
      <c r="T218" s="270"/>
      <c r="U218" s="270"/>
      <c r="V218" s="270"/>
      <c r="W218" s="270"/>
      <c r="X218" s="270"/>
      <c r="Y218" s="270"/>
      <c r="Z218" s="270"/>
      <c r="AA218" s="270"/>
      <c r="AB218" s="270"/>
      <c r="AC218" s="270"/>
      <c r="AD218" s="270"/>
      <c r="AE218" s="270"/>
      <c r="AF218" s="270"/>
      <c r="AG218" s="270"/>
      <c r="AH218" s="270"/>
      <c r="AI218" s="270"/>
      <c r="AJ218" s="270"/>
      <c r="AK218" s="270"/>
      <c r="AL218" s="270"/>
      <c r="AM218" s="270"/>
      <c r="AN218" s="270"/>
      <c r="AO218" s="270"/>
      <c r="AP218" s="270"/>
      <c r="AQ218" s="270"/>
      <c r="AR218" s="270"/>
      <c r="AS218" s="270"/>
      <c r="AT218" s="270"/>
      <c r="AU218" s="270"/>
      <c r="AV218" s="270"/>
      <c r="AW218" s="270"/>
      <c r="AX218" s="270"/>
      <c r="AY218" s="270"/>
      <c r="AZ218" s="270"/>
      <c r="BA218" s="270"/>
      <c r="BB218" s="270"/>
      <c r="BC218" s="270"/>
      <c r="BD218" s="270"/>
      <c r="BE218" s="270"/>
      <c r="BF218" s="270"/>
      <c r="BG218" s="270"/>
      <c r="BH218" s="270"/>
      <c r="BI218" s="270"/>
      <c r="BJ218" s="270"/>
      <c r="BK218" s="270"/>
      <c r="BL218" s="270"/>
      <c r="BM218" s="270"/>
      <c r="BN218" s="270"/>
      <c r="BO218" s="270"/>
      <c r="BP218" s="270"/>
      <c r="BQ218" s="270"/>
      <c r="BR218" s="270"/>
      <c r="BS218" s="270"/>
      <c r="BT218" s="270"/>
      <c r="BU218" s="270"/>
      <c r="BV218" s="270"/>
      <c r="BW218" s="270"/>
      <c r="BX218" s="270"/>
      <c r="BY218" s="270"/>
      <c r="BZ218" s="270"/>
      <c r="CA218" s="270"/>
      <c r="CB218" s="270"/>
      <c r="CC218" s="270"/>
      <c r="CD218" s="270"/>
      <c r="CE218" s="270"/>
      <c r="CF218" s="270"/>
      <c r="CG218" s="270"/>
      <c r="CH218" s="270"/>
      <c r="CI218" s="270"/>
      <c r="CJ218" s="270"/>
      <c r="CK218" s="270"/>
      <c r="CL218" s="270"/>
      <c r="CM218" s="270"/>
      <c r="CN218" s="270"/>
      <c r="CO218" s="270"/>
      <c r="CP218" s="270"/>
      <c r="CQ218" s="270"/>
      <c r="CR218" s="270"/>
      <c r="CS218" s="270"/>
      <c r="CT218" s="270"/>
      <c r="CU218" s="270"/>
      <c r="CV218" s="270"/>
      <c r="CW218" s="270"/>
      <c r="CX218" s="270"/>
      <c r="CY218" s="270"/>
      <c r="CZ218" s="270"/>
      <c r="DA218" s="270"/>
      <c r="DB218" s="270"/>
    </row>
    <row r="219" spans="2:106" s="9" customFormat="1" ht="21" customHeight="1">
      <c r="D219" s="270"/>
      <c r="E219" s="271" t="s">
        <v>1090</v>
      </c>
      <c r="F219" s="270"/>
      <c r="G219" s="270"/>
      <c r="H219" s="270"/>
      <c r="I219" s="270"/>
      <c r="J219" s="270"/>
      <c r="K219" s="270"/>
      <c r="L219" s="328"/>
      <c r="M219" s="328"/>
      <c r="N219" s="328"/>
      <c r="O219" s="270"/>
      <c r="P219" s="270"/>
      <c r="Q219" s="270"/>
      <c r="R219" s="270"/>
      <c r="S219" s="270"/>
      <c r="T219" s="270"/>
      <c r="U219" s="270"/>
      <c r="V219" s="270"/>
      <c r="W219" s="270"/>
      <c r="X219" s="270"/>
      <c r="Y219" s="270"/>
      <c r="Z219" s="270"/>
      <c r="AA219" s="270"/>
      <c r="AB219" s="270"/>
      <c r="AC219" s="270"/>
      <c r="AD219" s="270"/>
      <c r="AE219" s="270"/>
      <c r="AF219" s="270"/>
      <c r="AG219" s="270"/>
      <c r="AH219" s="270"/>
      <c r="AI219" s="270"/>
      <c r="AJ219" s="270"/>
      <c r="AK219" s="270"/>
      <c r="AL219" s="270"/>
      <c r="AM219" s="270"/>
      <c r="AN219" s="270"/>
      <c r="AO219" s="270"/>
      <c r="AP219" s="270"/>
      <c r="AQ219" s="270"/>
      <c r="AR219" s="270"/>
      <c r="AS219" s="270"/>
      <c r="AT219" s="270"/>
      <c r="AU219" s="270"/>
      <c r="AV219" s="270"/>
      <c r="AW219" s="270"/>
      <c r="AX219" s="270"/>
      <c r="AY219" s="270"/>
      <c r="AZ219" s="270"/>
      <c r="BA219" s="270"/>
      <c r="BB219" s="270"/>
      <c r="BC219" s="270"/>
      <c r="BD219" s="270"/>
      <c r="BE219" s="270"/>
      <c r="BF219" s="270"/>
      <c r="BG219" s="270"/>
      <c r="BH219" s="270"/>
      <c r="BI219" s="270"/>
      <c r="BJ219" s="270"/>
      <c r="BK219" s="270"/>
      <c r="BL219" s="270"/>
      <c r="BM219" s="270"/>
      <c r="BN219" s="270"/>
      <c r="BO219" s="270"/>
      <c r="BP219" s="270"/>
      <c r="BQ219" s="270"/>
      <c r="BR219" s="270"/>
      <c r="BS219" s="270"/>
      <c r="BT219" s="270"/>
      <c r="BU219" s="270"/>
      <c r="BV219" s="270"/>
      <c r="BW219" s="270"/>
      <c r="BX219" s="270"/>
      <c r="BY219" s="270"/>
      <c r="BZ219" s="270"/>
      <c r="CA219" s="270"/>
      <c r="CB219" s="270"/>
      <c r="CC219" s="270"/>
      <c r="CD219" s="270"/>
      <c r="CE219" s="270"/>
      <c r="CF219" s="270"/>
      <c r="CG219" s="270"/>
      <c r="CH219" s="270"/>
      <c r="CI219" s="270"/>
      <c r="CJ219" s="270"/>
      <c r="CK219" s="270"/>
      <c r="CL219" s="270"/>
      <c r="CM219" s="270"/>
      <c r="CN219" s="270"/>
      <c r="CO219" s="270"/>
      <c r="CP219" s="270"/>
      <c r="CQ219" s="270"/>
      <c r="CR219" s="270"/>
      <c r="CS219" s="270"/>
      <c r="CT219" s="270"/>
      <c r="CU219" s="270"/>
      <c r="CV219" s="270"/>
      <c r="CW219" s="270"/>
      <c r="CX219" s="270"/>
      <c r="CY219" s="270"/>
      <c r="CZ219" s="270"/>
      <c r="DA219" s="270"/>
      <c r="DB219" s="270"/>
    </row>
    <row r="220" spans="2:106" s="9" customFormat="1" ht="21" customHeight="1">
      <c r="D220" s="270"/>
      <c r="E220" s="318" t="s">
        <v>751</v>
      </c>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70"/>
      <c r="AE220" s="270"/>
      <c r="AF220" s="270"/>
      <c r="AG220" s="270"/>
      <c r="AH220" s="270"/>
      <c r="AI220" s="270"/>
      <c r="AJ220" s="270"/>
      <c r="AK220" s="270"/>
      <c r="AL220" s="270"/>
      <c r="AM220" s="270"/>
      <c r="AN220" s="270"/>
      <c r="AO220" s="270"/>
      <c r="AP220" s="270"/>
      <c r="AQ220" s="270"/>
      <c r="AR220" s="270"/>
      <c r="AS220" s="270"/>
      <c r="AT220" s="270"/>
      <c r="AU220" s="270"/>
      <c r="AV220" s="270"/>
      <c r="AW220" s="270"/>
      <c r="AX220" s="270"/>
      <c r="AY220" s="270"/>
      <c r="AZ220" s="270"/>
      <c r="BA220" s="270"/>
      <c r="BB220" s="270"/>
      <c r="BC220" s="270"/>
      <c r="BD220" s="270"/>
      <c r="BE220" s="270"/>
      <c r="BF220" s="270"/>
      <c r="BG220" s="270"/>
      <c r="BH220" s="270"/>
      <c r="BI220" s="270"/>
      <c r="BJ220" s="270"/>
      <c r="BK220" s="270"/>
      <c r="BL220" s="270"/>
      <c r="BM220" s="270"/>
      <c r="BN220" s="270"/>
      <c r="BO220" s="270"/>
      <c r="BP220" s="270"/>
      <c r="BQ220" s="270"/>
      <c r="BR220" s="270"/>
      <c r="BS220" s="270"/>
      <c r="BT220" s="270"/>
      <c r="BU220" s="270"/>
      <c r="BV220" s="270"/>
      <c r="BW220" s="270"/>
      <c r="BX220" s="270"/>
      <c r="BY220" s="270"/>
      <c r="BZ220" s="270"/>
      <c r="CA220" s="270"/>
      <c r="CB220" s="270"/>
      <c r="CC220" s="270"/>
      <c r="CD220" s="270"/>
      <c r="CE220" s="270"/>
      <c r="CF220" s="270"/>
      <c r="CG220" s="270"/>
      <c r="CH220" s="270"/>
      <c r="CI220" s="270"/>
      <c r="CJ220" s="270"/>
      <c r="CK220" s="270"/>
      <c r="CL220" s="270"/>
      <c r="CM220" s="270"/>
      <c r="CN220" s="270"/>
      <c r="CO220" s="270"/>
      <c r="CP220" s="270"/>
      <c r="CQ220" s="270"/>
      <c r="CR220" s="270"/>
      <c r="CS220" s="270"/>
      <c r="CT220" s="270"/>
      <c r="CU220" s="270"/>
      <c r="CV220" s="270"/>
      <c r="CW220" s="270"/>
      <c r="CX220" s="270"/>
      <c r="CY220" s="270"/>
      <c r="CZ220" s="270"/>
      <c r="DA220" s="270"/>
      <c r="DB220" s="256" t="s">
        <v>260</v>
      </c>
    </row>
    <row r="221" spans="2:106" s="118" customFormat="1" ht="15" customHeight="1">
      <c r="D221" s="250"/>
      <c r="E221" s="3305" t="s">
        <v>914</v>
      </c>
      <c r="F221" s="3306"/>
      <c r="G221" s="3306"/>
      <c r="H221" s="3306"/>
      <c r="I221" s="3306"/>
      <c r="J221" s="3307"/>
      <c r="K221" s="3325"/>
      <c r="L221" s="3265"/>
      <c r="M221" s="3326" t="s">
        <v>834</v>
      </c>
      <c r="N221" s="3326"/>
      <c r="O221" s="3326"/>
      <c r="P221" s="3326"/>
      <c r="Q221" s="3326"/>
      <c r="R221" s="3326"/>
      <c r="S221" s="3326"/>
      <c r="T221" s="3326"/>
      <c r="U221" s="3265" t="s">
        <v>796</v>
      </c>
      <c r="V221" s="3265"/>
      <c r="W221" s="3265"/>
      <c r="X221" s="3265"/>
      <c r="Y221" s="3372"/>
      <c r="Z221" s="3266" t="s">
        <v>946</v>
      </c>
      <c r="AA221" s="3267"/>
      <c r="AB221" s="3267"/>
      <c r="AC221" s="3267"/>
      <c r="AD221" s="3267"/>
      <c r="AE221" s="3267"/>
      <c r="AF221" s="3267"/>
      <c r="AG221" s="3267"/>
      <c r="AH221" s="3267"/>
      <c r="AI221" s="3267"/>
      <c r="AJ221" s="3267"/>
      <c r="AK221" s="3267"/>
      <c r="AL221" s="3267"/>
      <c r="AM221" s="3267"/>
      <c r="AN221" s="3267"/>
      <c r="AO221" s="3267"/>
      <c r="AP221" s="3267"/>
      <c r="AQ221" s="3267"/>
      <c r="AR221" s="3267"/>
      <c r="AS221" s="3314"/>
      <c r="AT221" s="3266" t="s">
        <v>1088</v>
      </c>
      <c r="AU221" s="3267"/>
      <c r="AV221" s="3267"/>
      <c r="AW221" s="3267"/>
      <c r="AX221" s="3267"/>
      <c r="AY221" s="3267"/>
      <c r="AZ221" s="3267"/>
      <c r="BA221" s="3267"/>
      <c r="BB221" s="3267"/>
      <c r="BC221" s="3267"/>
      <c r="BD221" s="3267"/>
      <c r="BE221" s="3267"/>
      <c r="BF221" s="3267"/>
      <c r="BG221" s="3267"/>
      <c r="BH221" s="3267"/>
      <c r="BI221" s="3267"/>
      <c r="BJ221" s="3267"/>
      <c r="BK221" s="3267"/>
      <c r="BL221" s="3267"/>
      <c r="BM221" s="3267"/>
      <c r="BN221" s="3267"/>
      <c r="BO221" s="3267"/>
      <c r="BP221" s="3267"/>
      <c r="BQ221" s="3267"/>
      <c r="BR221" s="3267"/>
      <c r="BS221" s="3267"/>
      <c r="BT221" s="3267"/>
      <c r="BU221" s="3267"/>
      <c r="BV221" s="3267"/>
      <c r="BW221" s="3314"/>
      <c r="BX221" s="3295" t="s">
        <v>748</v>
      </c>
      <c r="BY221" s="3300"/>
      <c r="BZ221" s="3300"/>
      <c r="CA221" s="3300"/>
      <c r="CB221" s="3300"/>
      <c r="CC221" s="3300"/>
      <c r="CD221" s="3300"/>
      <c r="CE221" s="3300"/>
      <c r="CF221" s="3300"/>
      <c r="CG221" s="3300"/>
      <c r="CH221" s="3300"/>
      <c r="CI221" s="3300"/>
      <c r="CJ221" s="3300"/>
      <c r="CK221" s="3300"/>
      <c r="CL221" s="3351"/>
      <c r="CM221" s="3266" t="s">
        <v>661</v>
      </c>
      <c r="CN221" s="3267"/>
      <c r="CO221" s="3267"/>
      <c r="CP221" s="3267"/>
      <c r="CQ221" s="3267"/>
      <c r="CR221" s="3267"/>
      <c r="CS221" s="3267"/>
      <c r="CT221" s="3267"/>
      <c r="CU221" s="3267"/>
      <c r="CV221" s="3267"/>
      <c r="CW221" s="3267"/>
      <c r="CX221" s="3267"/>
      <c r="CY221" s="3267"/>
      <c r="CZ221" s="3267"/>
      <c r="DA221" s="3267"/>
      <c r="DB221" s="3268"/>
    </row>
    <row r="222" spans="2:106" s="118" customFormat="1" ht="15" customHeight="1">
      <c r="D222" s="250"/>
      <c r="E222" s="3308"/>
      <c r="F222" s="3309"/>
      <c r="G222" s="3309"/>
      <c r="H222" s="3309"/>
      <c r="I222" s="3309"/>
      <c r="J222" s="3310"/>
      <c r="K222" s="3431" t="s">
        <v>949</v>
      </c>
      <c r="L222" s="3432"/>
      <c r="M222" s="3432"/>
      <c r="N222" s="3432"/>
      <c r="O222" s="3432"/>
      <c r="P222" s="3432"/>
      <c r="Q222" s="3432"/>
      <c r="R222" s="3432"/>
      <c r="S222" s="3432"/>
      <c r="T222" s="3432"/>
      <c r="U222" s="3432"/>
      <c r="V222" s="3432"/>
      <c r="W222" s="3432"/>
      <c r="X222" s="3432"/>
      <c r="Y222" s="3433"/>
      <c r="Z222" s="3455"/>
      <c r="AA222" s="3456"/>
      <c r="AB222" s="3456"/>
      <c r="AC222" s="3456"/>
      <c r="AD222" s="3456"/>
      <c r="AE222" s="3456"/>
      <c r="AF222" s="3456"/>
      <c r="AG222" s="3456"/>
      <c r="AH222" s="3456"/>
      <c r="AI222" s="3456"/>
      <c r="AJ222" s="3456"/>
      <c r="AK222" s="3456"/>
      <c r="AL222" s="3456"/>
      <c r="AM222" s="3456"/>
      <c r="AN222" s="3456"/>
      <c r="AO222" s="3456"/>
      <c r="AP222" s="3456"/>
      <c r="AQ222" s="3456"/>
      <c r="AR222" s="3456"/>
      <c r="AS222" s="3457"/>
      <c r="AT222" s="3455"/>
      <c r="AU222" s="3456"/>
      <c r="AV222" s="3456"/>
      <c r="AW222" s="3456"/>
      <c r="AX222" s="3456"/>
      <c r="AY222" s="3456"/>
      <c r="AZ222" s="3456"/>
      <c r="BA222" s="3456"/>
      <c r="BB222" s="3456"/>
      <c r="BC222" s="3456"/>
      <c r="BD222" s="3456"/>
      <c r="BE222" s="3456"/>
      <c r="BF222" s="3456"/>
      <c r="BG222" s="3456"/>
      <c r="BH222" s="3456"/>
      <c r="BI222" s="3456"/>
      <c r="BJ222" s="3456"/>
      <c r="BK222" s="3456"/>
      <c r="BL222" s="3456"/>
      <c r="BM222" s="3456"/>
      <c r="BN222" s="3456"/>
      <c r="BO222" s="3456"/>
      <c r="BP222" s="3456"/>
      <c r="BQ222" s="3456"/>
      <c r="BR222" s="3456"/>
      <c r="BS222" s="3456"/>
      <c r="BT222" s="3456"/>
      <c r="BU222" s="3456"/>
      <c r="BV222" s="3456"/>
      <c r="BW222" s="3457"/>
      <c r="BX222" s="3452" t="s">
        <v>1048</v>
      </c>
      <c r="BY222" s="3453"/>
      <c r="BZ222" s="3453"/>
      <c r="CA222" s="3453"/>
      <c r="CB222" s="3453"/>
      <c r="CC222" s="3453"/>
      <c r="CD222" s="3453"/>
      <c r="CE222" s="3453"/>
      <c r="CF222" s="3453"/>
      <c r="CG222" s="3453"/>
      <c r="CH222" s="3453"/>
      <c r="CI222" s="3453"/>
      <c r="CJ222" s="3453"/>
      <c r="CK222" s="3453"/>
      <c r="CL222" s="3454"/>
      <c r="CM222" s="3269"/>
      <c r="CN222" s="3315"/>
      <c r="CO222" s="3315"/>
      <c r="CP222" s="3315"/>
      <c r="CQ222" s="3315"/>
      <c r="CR222" s="3315"/>
      <c r="CS222" s="3315"/>
      <c r="CT222" s="3315"/>
      <c r="CU222" s="3315"/>
      <c r="CV222" s="3315"/>
      <c r="CW222" s="3315"/>
      <c r="CX222" s="3315"/>
      <c r="CY222" s="3315"/>
      <c r="CZ222" s="3315"/>
      <c r="DA222" s="3315"/>
      <c r="DB222" s="3271"/>
    </row>
    <row r="223" spans="2:106" s="118" customFormat="1" ht="15" customHeight="1">
      <c r="D223" s="250"/>
      <c r="E223" s="3308"/>
      <c r="F223" s="3309"/>
      <c r="G223" s="3309"/>
      <c r="H223" s="3309"/>
      <c r="I223" s="3309"/>
      <c r="J223" s="3310"/>
      <c r="K223" s="3458"/>
      <c r="L223" s="3459"/>
      <c r="M223" s="3459"/>
      <c r="N223" s="3459"/>
      <c r="O223" s="3459"/>
      <c r="P223" s="3459"/>
      <c r="Q223" s="3459"/>
      <c r="R223" s="3459"/>
      <c r="S223" s="3459"/>
      <c r="T223" s="3460"/>
      <c r="U223" s="3362" t="s">
        <v>861</v>
      </c>
      <c r="V223" s="3345"/>
      <c r="W223" s="3345"/>
      <c r="X223" s="3345"/>
      <c r="Y223" s="3363"/>
      <c r="Z223" s="3280" t="s">
        <v>1087</v>
      </c>
      <c r="AA223" s="3281"/>
      <c r="AB223" s="3281"/>
      <c r="AC223" s="3281"/>
      <c r="AD223" s="3282"/>
      <c r="AE223" s="3280" t="s">
        <v>1086</v>
      </c>
      <c r="AF223" s="3281"/>
      <c r="AG223" s="3281"/>
      <c r="AH223" s="3281"/>
      <c r="AI223" s="3282"/>
      <c r="AJ223" s="3280" t="s">
        <v>1085</v>
      </c>
      <c r="AK223" s="3281"/>
      <c r="AL223" s="3281"/>
      <c r="AM223" s="3281"/>
      <c r="AN223" s="3282"/>
      <c r="AO223" s="3358" t="s">
        <v>1082</v>
      </c>
      <c r="AP223" s="3281"/>
      <c r="AQ223" s="3281"/>
      <c r="AR223" s="3281"/>
      <c r="AS223" s="3282"/>
      <c r="AT223" s="3280" t="s">
        <v>1087</v>
      </c>
      <c r="AU223" s="3281"/>
      <c r="AV223" s="3281"/>
      <c r="AW223" s="3281"/>
      <c r="AX223" s="3281"/>
      <c r="AY223" s="3280" t="s">
        <v>1086</v>
      </c>
      <c r="AZ223" s="3281"/>
      <c r="BA223" s="3281"/>
      <c r="BB223" s="3281"/>
      <c r="BC223" s="3282"/>
      <c r="BD223" s="3358" t="s">
        <v>1085</v>
      </c>
      <c r="BE223" s="3281"/>
      <c r="BF223" s="3281"/>
      <c r="BG223" s="3281"/>
      <c r="BH223" s="3281"/>
      <c r="BI223" s="3280" t="s">
        <v>1084</v>
      </c>
      <c r="BJ223" s="3281"/>
      <c r="BK223" s="3281"/>
      <c r="BL223" s="3281"/>
      <c r="BM223" s="3282"/>
      <c r="BN223" s="3358" t="s">
        <v>1083</v>
      </c>
      <c r="BO223" s="3281"/>
      <c r="BP223" s="3281"/>
      <c r="BQ223" s="3281"/>
      <c r="BR223" s="3281"/>
      <c r="BS223" s="3280" t="s">
        <v>1082</v>
      </c>
      <c r="BT223" s="3281"/>
      <c r="BU223" s="3281"/>
      <c r="BV223" s="3281"/>
      <c r="BW223" s="3282"/>
      <c r="BX223" s="3280" t="s">
        <v>898</v>
      </c>
      <c r="BY223" s="3281"/>
      <c r="BZ223" s="3281"/>
      <c r="CA223" s="3281"/>
      <c r="CB223" s="3281"/>
      <c r="CC223" s="3280" t="s">
        <v>778</v>
      </c>
      <c r="CD223" s="3281"/>
      <c r="CE223" s="3281"/>
      <c r="CF223" s="3281"/>
      <c r="CG223" s="3282"/>
      <c r="CH223" s="3358" t="s">
        <v>173</v>
      </c>
      <c r="CI223" s="3281"/>
      <c r="CJ223" s="3281"/>
      <c r="CK223" s="3281"/>
      <c r="CL223" s="3282"/>
      <c r="CM223" s="3269"/>
      <c r="CN223" s="3315"/>
      <c r="CO223" s="3315"/>
      <c r="CP223" s="3315"/>
      <c r="CQ223" s="3315"/>
      <c r="CR223" s="3315"/>
      <c r="CS223" s="3315"/>
      <c r="CT223" s="3315"/>
      <c r="CU223" s="3315"/>
      <c r="CV223" s="3315"/>
      <c r="CW223" s="3315"/>
      <c r="CX223" s="3315"/>
      <c r="CY223" s="3315"/>
      <c r="CZ223" s="3315"/>
      <c r="DA223" s="3315"/>
      <c r="DB223" s="3271"/>
    </row>
    <row r="224" spans="2:106" s="118" customFormat="1" ht="15" customHeight="1">
      <c r="D224" s="250"/>
      <c r="E224" s="3311"/>
      <c r="F224" s="3312"/>
      <c r="G224" s="3312"/>
      <c r="H224" s="3312"/>
      <c r="I224" s="3312"/>
      <c r="J224" s="3313"/>
      <c r="K224" s="3461"/>
      <c r="L224" s="3415"/>
      <c r="M224" s="3415"/>
      <c r="N224" s="3415"/>
      <c r="O224" s="3415"/>
      <c r="P224" s="3415"/>
      <c r="Q224" s="3415"/>
      <c r="R224" s="3415"/>
      <c r="S224" s="3415"/>
      <c r="T224" s="3462"/>
      <c r="U224" s="3333"/>
      <c r="V224" s="2553"/>
      <c r="W224" s="2553"/>
      <c r="X224" s="2553"/>
      <c r="Y224" s="3331"/>
      <c r="Z224" s="3283"/>
      <c r="AA224" s="3275"/>
      <c r="AB224" s="3275"/>
      <c r="AC224" s="3275"/>
      <c r="AD224" s="3284"/>
      <c r="AE224" s="3269"/>
      <c r="AF224" s="3270"/>
      <c r="AG224" s="3270"/>
      <c r="AH224" s="3270"/>
      <c r="AI224" s="3316"/>
      <c r="AJ224" s="3333" t="s">
        <v>859</v>
      </c>
      <c r="AK224" s="2553"/>
      <c r="AL224" s="2553"/>
      <c r="AM224" s="2553"/>
      <c r="AN224" s="3331"/>
      <c r="AO224" s="2550" t="s">
        <v>1081</v>
      </c>
      <c r="AP224" s="2550"/>
      <c r="AQ224" s="2550"/>
      <c r="AR224" s="2550"/>
      <c r="AS224" s="2556"/>
      <c r="AT224" s="3283"/>
      <c r="AU224" s="3275"/>
      <c r="AV224" s="3275"/>
      <c r="AW224" s="3275"/>
      <c r="AX224" s="3275"/>
      <c r="AY224" s="3283"/>
      <c r="AZ224" s="3275"/>
      <c r="BA224" s="3275"/>
      <c r="BB224" s="3275"/>
      <c r="BC224" s="3284"/>
      <c r="BD224" s="2553" t="s">
        <v>859</v>
      </c>
      <c r="BE224" s="2553"/>
      <c r="BF224" s="2553"/>
      <c r="BG224" s="2553"/>
      <c r="BH224" s="2553"/>
      <c r="BI224" s="3333" t="s">
        <v>637</v>
      </c>
      <c r="BJ224" s="2553"/>
      <c r="BK224" s="2553"/>
      <c r="BL224" s="2553"/>
      <c r="BM224" s="3331"/>
      <c r="BN224" s="2553" t="s">
        <v>637</v>
      </c>
      <c r="BO224" s="2553"/>
      <c r="BP224" s="2553"/>
      <c r="BQ224" s="2553"/>
      <c r="BR224" s="2553"/>
      <c r="BS224" s="3333" t="s">
        <v>1081</v>
      </c>
      <c r="BT224" s="2553"/>
      <c r="BU224" s="2553"/>
      <c r="BV224" s="2553"/>
      <c r="BW224" s="3331"/>
      <c r="BX224" s="3283"/>
      <c r="BY224" s="3275"/>
      <c r="BZ224" s="3275"/>
      <c r="CA224" s="3275"/>
      <c r="CB224" s="3275"/>
      <c r="CC224" s="3283"/>
      <c r="CD224" s="3275"/>
      <c r="CE224" s="3275"/>
      <c r="CF224" s="3275"/>
      <c r="CG224" s="3284"/>
      <c r="CH224" s="2553" t="s">
        <v>1081</v>
      </c>
      <c r="CI224" s="2553"/>
      <c r="CJ224" s="2553"/>
      <c r="CK224" s="2553"/>
      <c r="CL224" s="3331"/>
      <c r="CM224" s="3283"/>
      <c r="CN224" s="3275"/>
      <c r="CO224" s="3275"/>
      <c r="CP224" s="3275"/>
      <c r="CQ224" s="3275"/>
      <c r="CR224" s="3275"/>
      <c r="CS224" s="3275"/>
      <c r="CT224" s="3275"/>
      <c r="CU224" s="3275"/>
      <c r="CV224" s="3275"/>
      <c r="CW224" s="3275"/>
      <c r="CX224" s="3275"/>
      <c r="CY224" s="3275"/>
      <c r="CZ224" s="3275"/>
      <c r="DA224" s="3275"/>
      <c r="DB224" s="3279"/>
    </row>
    <row r="225" spans="2:106" s="118" customFormat="1" ht="15" customHeight="1">
      <c r="D225" s="250"/>
      <c r="E225" s="3285">
        <f>'第4章 2節～10節'!F379</f>
        <v>0</v>
      </c>
      <c r="F225" s="3286"/>
      <c r="G225" s="3286"/>
      <c r="H225" s="3286"/>
      <c r="I225" s="3286"/>
      <c r="J225" s="3287"/>
      <c r="K225" s="3083"/>
      <c r="L225" s="2947"/>
      <c r="M225" s="2947"/>
      <c r="N225" s="2947"/>
      <c r="O225" s="3445"/>
      <c r="P225" s="3325"/>
      <c r="Q225" s="3265"/>
      <c r="R225" s="3265"/>
      <c r="S225" s="3265"/>
      <c r="T225" s="3372"/>
      <c r="U225" s="2947"/>
      <c r="V225" s="2947"/>
      <c r="W225" s="2947"/>
      <c r="X225" s="2947"/>
      <c r="Y225" s="3445"/>
      <c r="Z225" s="3446"/>
      <c r="AA225" s="3265"/>
      <c r="AB225" s="3265"/>
      <c r="AC225" s="3265"/>
      <c r="AD225" s="3372"/>
      <c r="AE225" s="3325"/>
      <c r="AF225" s="3265"/>
      <c r="AG225" s="3265"/>
      <c r="AH225" s="3265"/>
      <c r="AI225" s="3372"/>
      <c r="AJ225" s="3447"/>
      <c r="AK225" s="2493"/>
      <c r="AL225" s="2493"/>
      <c r="AM225" s="2493"/>
      <c r="AN225" s="3448"/>
      <c r="AO225" s="2493"/>
      <c r="AP225" s="2493"/>
      <c r="AQ225" s="2493"/>
      <c r="AR225" s="2493"/>
      <c r="AS225" s="3448"/>
      <c r="AT225" s="3446"/>
      <c r="AU225" s="3265"/>
      <c r="AV225" s="3265"/>
      <c r="AW225" s="3265"/>
      <c r="AX225" s="3372"/>
      <c r="AY225" s="2663"/>
      <c r="AZ225" s="3449"/>
      <c r="BA225" s="3449"/>
      <c r="BB225" s="3449"/>
      <c r="BC225" s="2665"/>
      <c r="BD225" s="2493"/>
      <c r="BE225" s="2493"/>
      <c r="BF225" s="2493"/>
      <c r="BG225" s="2493"/>
      <c r="BH225" s="2493"/>
      <c r="BI225" s="3083"/>
      <c r="BJ225" s="2947"/>
      <c r="BK225" s="2947"/>
      <c r="BL225" s="2947"/>
      <c r="BM225" s="3445"/>
      <c r="BN225" s="2493"/>
      <c r="BO225" s="2493"/>
      <c r="BP225" s="2493"/>
      <c r="BQ225" s="2493"/>
      <c r="BR225" s="2493"/>
      <c r="BS225" s="3447"/>
      <c r="BT225" s="2493"/>
      <c r="BU225" s="2493"/>
      <c r="BV225" s="2493"/>
      <c r="BW225" s="3448"/>
      <c r="BX225" s="3325"/>
      <c r="BY225" s="3265"/>
      <c r="BZ225" s="3265"/>
      <c r="CA225" s="3265"/>
      <c r="CB225" s="3265"/>
      <c r="CC225" s="2663"/>
      <c r="CD225" s="3449"/>
      <c r="CE225" s="3449"/>
      <c r="CF225" s="3449"/>
      <c r="CG225" s="2665"/>
      <c r="CH225" s="2493"/>
      <c r="CI225" s="2493"/>
      <c r="CJ225" s="2493"/>
      <c r="CK225" s="2493"/>
      <c r="CL225" s="3448"/>
      <c r="CM225" s="903"/>
      <c r="CN225" s="3264"/>
      <c r="CO225" s="3264"/>
      <c r="CP225" s="3264"/>
      <c r="CQ225" s="3264"/>
      <c r="CR225" s="3264"/>
      <c r="CS225" s="3264"/>
      <c r="CT225" s="3264"/>
      <c r="CU225" s="3264"/>
      <c r="CV225" s="3264"/>
      <c r="CW225" s="3264"/>
      <c r="CX225" s="3264"/>
      <c r="CY225" s="3264"/>
      <c r="CZ225" s="3264"/>
      <c r="DA225" s="3264"/>
      <c r="DB225" s="3349"/>
    </row>
    <row r="226" spans="2:106" s="118" customFormat="1" ht="15" customHeight="1">
      <c r="D226" s="250"/>
      <c r="E226" s="3288"/>
      <c r="F226" s="3289"/>
      <c r="G226" s="3289"/>
      <c r="H226" s="3289"/>
      <c r="I226" s="3289"/>
      <c r="J226" s="3290"/>
      <c r="K226" s="3087"/>
      <c r="L226" s="2953"/>
      <c r="M226" s="2953"/>
      <c r="N226" s="2953"/>
      <c r="O226" s="2953"/>
      <c r="P226" s="2952"/>
      <c r="Q226" s="3440"/>
      <c r="R226" s="3440"/>
      <c r="S226" s="3440"/>
      <c r="T226" s="3037"/>
      <c r="U226" s="2953"/>
      <c r="V226" s="2953"/>
      <c r="W226" s="2953"/>
      <c r="X226" s="2953"/>
      <c r="Y226" s="3441"/>
      <c r="Z226" s="2952"/>
      <c r="AA226" s="3440"/>
      <c r="AB226" s="3440"/>
      <c r="AC226" s="3440"/>
      <c r="AD226" s="3440"/>
      <c r="AE226" s="2952"/>
      <c r="AF226" s="3440"/>
      <c r="AG226" s="3440"/>
      <c r="AH226" s="3440"/>
      <c r="AI226" s="3037"/>
      <c r="AJ226" s="2952"/>
      <c r="AK226" s="3440"/>
      <c r="AL226" s="3440"/>
      <c r="AM226" s="3440"/>
      <c r="AN226" s="3037"/>
      <c r="AO226" s="3442"/>
      <c r="AP226" s="3442"/>
      <c r="AQ226" s="3442"/>
      <c r="AR226" s="3442"/>
      <c r="AS226" s="3443"/>
      <c r="AT226" s="2952"/>
      <c r="AU226" s="3440"/>
      <c r="AV226" s="3440"/>
      <c r="AW226" s="3440"/>
      <c r="AX226" s="3440"/>
      <c r="AY226" s="2952"/>
      <c r="AZ226" s="3440"/>
      <c r="BA226" s="3440"/>
      <c r="BB226" s="3440"/>
      <c r="BC226" s="3440"/>
      <c r="BD226" s="2952"/>
      <c r="BE226" s="3440"/>
      <c r="BF226" s="3440"/>
      <c r="BG226" s="3440"/>
      <c r="BH226" s="3037"/>
      <c r="BI226" s="2952"/>
      <c r="BJ226" s="3440"/>
      <c r="BK226" s="3440"/>
      <c r="BL226" s="3440"/>
      <c r="BM226" s="3037"/>
      <c r="BN226" s="2953"/>
      <c r="BO226" s="2953"/>
      <c r="BP226" s="2953"/>
      <c r="BQ226" s="2953"/>
      <c r="BR226" s="2953"/>
      <c r="BS226" s="3444"/>
      <c r="BT226" s="3442"/>
      <c r="BU226" s="3442"/>
      <c r="BV226" s="3442"/>
      <c r="BW226" s="3443"/>
      <c r="BX226" s="2952"/>
      <c r="BY226" s="3440"/>
      <c r="BZ226" s="3440"/>
      <c r="CA226" s="3440"/>
      <c r="CB226" s="3440"/>
      <c r="CC226" s="2952"/>
      <c r="CD226" s="3440"/>
      <c r="CE226" s="3440"/>
      <c r="CF226" s="3440"/>
      <c r="CG226" s="3037"/>
      <c r="CH226" s="3442"/>
      <c r="CI226" s="3442"/>
      <c r="CJ226" s="3442"/>
      <c r="CK226" s="3442"/>
      <c r="CL226" s="3443"/>
      <c r="CM226" s="907"/>
      <c r="CN226" s="3401"/>
      <c r="CO226" s="3401"/>
      <c r="CP226" s="3401"/>
      <c r="CQ226" s="3401"/>
      <c r="CR226" s="3401"/>
      <c r="CS226" s="3401"/>
      <c r="CT226" s="3401"/>
      <c r="CU226" s="3401"/>
      <c r="CV226" s="3401"/>
      <c r="CW226" s="3401"/>
      <c r="CX226" s="3401"/>
      <c r="CY226" s="3401"/>
      <c r="CZ226" s="3401"/>
      <c r="DA226" s="3401"/>
      <c r="DB226" s="3089"/>
    </row>
    <row r="227" spans="2:106" s="118" customFormat="1" ht="15" customHeight="1">
      <c r="D227" s="250"/>
      <c r="E227" s="3410" t="s">
        <v>861</v>
      </c>
      <c r="F227" s="3275"/>
      <c r="G227" s="3275"/>
      <c r="H227" s="3275"/>
      <c r="I227" s="3275"/>
      <c r="J227" s="3284"/>
      <c r="K227" s="3080"/>
      <c r="L227" s="2958"/>
      <c r="M227" s="2958"/>
      <c r="N227" s="2958"/>
      <c r="O227" s="3434"/>
      <c r="P227" s="3333"/>
      <c r="Q227" s="2553"/>
      <c r="R227" s="2553"/>
      <c r="S227" s="2553"/>
      <c r="T227" s="3331"/>
      <c r="U227" s="3435"/>
      <c r="V227" s="3435"/>
      <c r="W227" s="3435"/>
      <c r="X227" s="3435"/>
      <c r="Y227" s="3436"/>
      <c r="Z227" s="3333"/>
      <c r="AA227" s="2553"/>
      <c r="AB227" s="2553"/>
      <c r="AC227" s="2553"/>
      <c r="AD227" s="2553"/>
      <c r="AE227" s="3333"/>
      <c r="AF227" s="2553"/>
      <c r="AG227" s="2553"/>
      <c r="AH227" s="2553"/>
      <c r="AI227" s="3331"/>
      <c r="AJ227" s="3333"/>
      <c r="AK227" s="2553"/>
      <c r="AL227" s="2553"/>
      <c r="AM227" s="2553"/>
      <c r="AN227" s="3331"/>
      <c r="AO227" s="3437"/>
      <c r="AP227" s="3437"/>
      <c r="AQ227" s="3437"/>
      <c r="AR227" s="3437"/>
      <c r="AS227" s="3438"/>
      <c r="AT227" s="3333"/>
      <c r="AU227" s="2553"/>
      <c r="AV227" s="2553"/>
      <c r="AW227" s="2553"/>
      <c r="AX227" s="2553"/>
      <c r="AY227" s="3333"/>
      <c r="AZ227" s="2553"/>
      <c r="BA227" s="2553"/>
      <c r="BB227" s="2553"/>
      <c r="BC227" s="3331"/>
      <c r="BD227" s="2553"/>
      <c r="BE227" s="2553"/>
      <c r="BF227" s="2553"/>
      <c r="BG227" s="2553"/>
      <c r="BH227" s="2553"/>
      <c r="BI227" s="3333"/>
      <c r="BJ227" s="2553"/>
      <c r="BK227" s="2553"/>
      <c r="BL227" s="2553"/>
      <c r="BM227" s="3331"/>
      <c r="BN227" s="3435"/>
      <c r="BO227" s="3435"/>
      <c r="BP227" s="3435"/>
      <c r="BQ227" s="3435"/>
      <c r="BR227" s="3435"/>
      <c r="BS227" s="3439"/>
      <c r="BT227" s="3437"/>
      <c r="BU227" s="3437"/>
      <c r="BV227" s="3437"/>
      <c r="BW227" s="3438"/>
      <c r="BX227" s="3333"/>
      <c r="BY227" s="2553"/>
      <c r="BZ227" s="2553"/>
      <c r="CA227" s="2553"/>
      <c r="CB227" s="2553"/>
      <c r="CC227" s="3333"/>
      <c r="CD227" s="2553"/>
      <c r="CE227" s="2553"/>
      <c r="CF227" s="2553"/>
      <c r="CG227" s="3331"/>
      <c r="CH227" s="3437"/>
      <c r="CI227" s="3437"/>
      <c r="CJ227" s="3437"/>
      <c r="CK227" s="3437"/>
      <c r="CL227" s="3438"/>
      <c r="CM227" s="962"/>
      <c r="CN227" s="3322"/>
      <c r="CO227" s="3322"/>
      <c r="CP227" s="3322"/>
      <c r="CQ227" s="3322"/>
      <c r="CR227" s="3322"/>
      <c r="CS227" s="3322"/>
      <c r="CT227" s="3322"/>
      <c r="CU227" s="3322"/>
      <c r="CV227" s="3322"/>
      <c r="CW227" s="3322"/>
      <c r="CX227" s="3322"/>
      <c r="CY227" s="3322"/>
      <c r="CZ227" s="3322"/>
      <c r="DA227" s="3322"/>
      <c r="DB227" s="3365"/>
    </row>
    <row r="228" spans="2:106" s="121" customFormat="1" ht="21" customHeight="1">
      <c r="D228" s="255"/>
      <c r="E228" s="255"/>
      <c r="F228" s="255"/>
      <c r="G228" s="255"/>
      <c r="H228" s="255"/>
      <c r="I228" s="255"/>
      <c r="J228" s="255"/>
      <c r="K228" s="255"/>
      <c r="L228" s="255"/>
      <c r="M228" s="255"/>
      <c r="N228" s="255"/>
      <c r="O228" s="255"/>
      <c r="P228" s="255"/>
      <c r="Q228" s="255"/>
      <c r="R228" s="255"/>
      <c r="S228" s="255"/>
      <c r="T228" s="255"/>
      <c r="U228" s="255"/>
      <c r="V228" s="255"/>
      <c r="W228" s="255"/>
      <c r="X228" s="255"/>
      <c r="Y228" s="255"/>
      <c r="Z228" s="255"/>
      <c r="AA228" s="255"/>
      <c r="AB228" s="255"/>
      <c r="AC228" s="255"/>
      <c r="AD228" s="255"/>
      <c r="AE228" s="255"/>
      <c r="AF228" s="255"/>
      <c r="AG228" s="255"/>
      <c r="AH228" s="255"/>
      <c r="AI228" s="255"/>
      <c r="AJ228" s="255"/>
      <c r="AK228" s="255"/>
      <c r="AL228" s="255"/>
      <c r="AM228" s="255"/>
      <c r="AN228" s="255"/>
      <c r="AO228" s="255"/>
      <c r="AP228" s="255"/>
      <c r="AQ228" s="255"/>
      <c r="AR228" s="255"/>
      <c r="AS228" s="255"/>
      <c r="AT228" s="255"/>
      <c r="AU228" s="255"/>
      <c r="AV228" s="255"/>
      <c r="AW228" s="255"/>
      <c r="AX228" s="255"/>
      <c r="AY228" s="255"/>
      <c r="AZ228" s="255"/>
      <c r="BA228" s="255"/>
      <c r="BB228" s="255"/>
      <c r="BC228" s="255"/>
      <c r="BD228" s="255"/>
      <c r="BE228" s="255"/>
      <c r="BF228" s="255"/>
      <c r="BG228" s="255"/>
      <c r="BH228" s="255"/>
      <c r="BI228" s="255"/>
      <c r="BJ228" s="255"/>
      <c r="BK228" s="255"/>
      <c r="BL228" s="255"/>
      <c r="BM228" s="255"/>
      <c r="BN228" s="255"/>
      <c r="BO228" s="255"/>
      <c r="BP228" s="255"/>
      <c r="BQ228" s="255"/>
      <c r="BR228" s="255"/>
      <c r="BS228" s="255"/>
      <c r="BT228" s="255"/>
      <c r="BU228" s="255"/>
      <c r="BV228" s="255"/>
      <c r="BW228" s="255"/>
      <c r="BX228" s="255"/>
      <c r="BY228" s="255"/>
      <c r="BZ228" s="255"/>
      <c r="CA228" s="255"/>
      <c r="CB228" s="255"/>
      <c r="CC228" s="255"/>
      <c r="CD228" s="255"/>
      <c r="CE228" s="255"/>
      <c r="CF228" s="255"/>
      <c r="CG228" s="255"/>
      <c r="CH228" s="255"/>
      <c r="CI228" s="255"/>
      <c r="CJ228" s="255"/>
      <c r="CK228" s="255"/>
      <c r="CL228" s="255"/>
      <c r="CM228" s="255"/>
      <c r="CN228" s="255"/>
      <c r="CO228" s="255"/>
      <c r="CP228" s="255"/>
      <c r="CQ228" s="383"/>
      <c r="CR228" s="383"/>
      <c r="CS228" s="383"/>
      <c r="CT228" s="383"/>
      <c r="CU228" s="383"/>
      <c r="CV228" s="383"/>
      <c r="CW228" s="383"/>
      <c r="CX228" s="383"/>
      <c r="CY228" s="383"/>
      <c r="CZ228" s="255"/>
      <c r="DA228" s="255"/>
      <c r="DB228" s="255"/>
    </row>
    <row r="229" spans="2:106" s="9" customFormat="1" ht="21" customHeight="1">
      <c r="D229" s="270"/>
      <c r="E229" s="271" t="s">
        <v>970</v>
      </c>
      <c r="F229" s="270"/>
      <c r="G229" s="270"/>
      <c r="H229" s="270"/>
      <c r="I229" s="270"/>
      <c r="J229" s="270"/>
      <c r="K229" s="270"/>
      <c r="L229" s="328"/>
      <c r="M229" s="328"/>
      <c r="N229" s="328"/>
      <c r="O229" s="270"/>
      <c r="P229" s="270"/>
      <c r="Q229" s="270"/>
      <c r="R229" s="270"/>
      <c r="S229" s="270"/>
      <c r="T229" s="270"/>
      <c r="U229" s="270"/>
      <c r="V229" s="270"/>
      <c r="W229" s="270"/>
      <c r="X229" s="270"/>
      <c r="Y229" s="270"/>
      <c r="Z229" s="270"/>
      <c r="AA229" s="270"/>
      <c r="AB229" s="270"/>
      <c r="AC229" s="270"/>
      <c r="AD229" s="270"/>
      <c r="AE229" s="270"/>
      <c r="AF229" s="270"/>
      <c r="AG229" s="270"/>
      <c r="AH229" s="270"/>
      <c r="AI229" s="270"/>
      <c r="AJ229" s="270"/>
      <c r="AK229" s="270"/>
      <c r="AL229" s="270"/>
      <c r="AM229" s="270"/>
      <c r="AN229" s="270"/>
      <c r="AO229" s="270"/>
      <c r="AP229" s="270"/>
      <c r="AQ229" s="270"/>
      <c r="AR229" s="270"/>
      <c r="AS229" s="270"/>
      <c r="AT229" s="270"/>
      <c r="AU229" s="270"/>
      <c r="AV229" s="270"/>
      <c r="AW229" s="270"/>
      <c r="AX229" s="270"/>
      <c r="AY229" s="270"/>
      <c r="AZ229" s="270"/>
      <c r="BA229" s="270"/>
      <c r="BB229" s="270"/>
      <c r="BC229" s="270"/>
      <c r="BD229" s="270"/>
      <c r="BE229" s="270"/>
      <c r="BF229" s="270"/>
      <c r="BG229" s="270"/>
      <c r="BH229" s="270"/>
      <c r="BI229" s="270"/>
      <c r="BJ229" s="270"/>
      <c r="BK229" s="270"/>
      <c r="BL229" s="270"/>
      <c r="BM229" s="270"/>
      <c r="BN229" s="270"/>
      <c r="BO229" s="270"/>
      <c r="BP229" s="270"/>
      <c r="BQ229" s="270"/>
      <c r="BR229" s="270"/>
      <c r="BS229" s="270"/>
      <c r="BT229" s="270"/>
      <c r="BU229" s="270"/>
      <c r="BV229" s="270"/>
      <c r="BW229" s="270"/>
      <c r="BX229" s="270"/>
      <c r="BY229" s="270"/>
      <c r="BZ229" s="270"/>
      <c r="CA229" s="270"/>
      <c r="CB229" s="270"/>
      <c r="CC229" s="270"/>
      <c r="CD229" s="270"/>
      <c r="CE229" s="270"/>
      <c r="CF229" s="270"/>
      <c r="CG229" s="270"/>
      <c r="CH229" s="270"/>
      <c r="CI229" s="270"/>
      <c r="CJ229" s="270"/>
      <c r="CK229" s="270"/>
      <c r="CL229" s="270"/>
      <c r="CM229" s="270"/>
      <c r="CN229" s="270"/>
      <c r="CO229" s="270"/>
      <c r="CP229" s="270"/>
      <c r="CQ229" s="270"/>
      <c r="CR229" s="270"/>
      <c r="CS229" s="270"/>
      <c r="CT229" s="270"/>
      <c r="CU229" s="270"/>
      <c r="CV229" s="270"/>
      <c r="CW229" s="270"/>
      <c r="CX229" s="270"/>
      <c r="CY229" s="270"/>
      <c r="CZ229" s="270"/>
      <c r="DA229" s="270"/>
      <c r="DB229" s="270"/>
    </row>
    <row r="230" spans="2:106" s="9" customFormat="1" ht="21" customHeight="1">
      <c r="D230" s="270"/>
      <c r="E230" s="318" t="s">
        <v>751</v>
      </c>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c r="AC230" s="270"/>
      <c r="AD230" s="270"/>
      <c r="AE230" s="270"/>
      <c r="AF230" s="270"/>
      <c r="AG230" s="270"/>
      <c r="AH230" s="270"/>
      <c r="AI230" s="270"/>
      <c r="AJ230" s="270"/>
      <c r="AK230" s="270"/>
      <c r="AL230" s="270"/>
      <c r="AM230" s="270"/>
      <c r="AN230" s="270"/>
      <c r="AO230" s="270"/>
      <c r="AP230" s="270"/>
      <c r="AQ230" s="270"/>
      <c r="AR230" s="270"/>
      <c r="AS230" s="270"/>
      <c r="AT230" s="270"/>
      <c r="AU230" s="270"/>
      <c r="AV230" s="270"/>
      <c r="AW230" s="270"/>
      <c r="AX230" s="270"/>
      <c r="AY230" s="270"/>
      <c r="AZ230" s="270"/>
      <c r="BA230" s="270"/>
      <c r="BB230" s="270"/>
      <c r="BC230" s="270"/>
      <c r="BD230" s="270"/>
      <c r="BE230" s="270"/>
      <c r="BF230" s="270"/>
      <c r="BG230" s="270"/>
      <c r="BH230" s="270"/>
      <c r="BI230" s="270"/>
      <c r="BJ230" s="270"/>
      <c r="BK230" s="270"/>
      <c r="BL230" s="270"/>
      <c r="BM230" s="270"/>
      <c r="BN230" s="270"/>
      <c r="BO230" s="270"/>
      <c r="BP230" s="270"/>
      <c r="BQ230" s="270"/>
      <c r="BR230" s="270"/>
      <c r="BS230" s="270"/>
      <c r="BT230" s="270"/>
      <c r="BU230" s="270"/>
      <c r="BV230" s="270"/>
      <c r="BW230" s="270"/>
      <c r="BX230" s="270"/>
      <c r="BY230" s="270"/>
      <c r="BZ230" s="270"/>
      <c r="CA230" s="270"/>
      <c r="CB230" s="270"/>
      <c r="CC230" s="270"/>
      <c r="CD230" s="270"/>
      <c r="CE230" s="270"/>
      <c r="CF230" s="270"/>
      <c r="CG230" s="270"/>
      <c r="CH230" s="270"/>
      <c r="CI230" s="270"/>
      <c r="CJ230" s="270"/>
      <c r="CK230" s="270"/>
      <c r="CL230" s="270"/>
      <c r="CM230" s="270"/>
      <c r="CN230" s="270"/>
      <c r="CO230" s="270"/>
      <c r="CP230" s="270"/>
      <c r="CQ230" s="270"/>
      <c r="CR230" s="270"/>
      <c r="CS230" s="270"/>
      <c r="CT230" s="270"/>
      <c r="CU230" s="270"/>
      <c r="CV230" s="270"/>
      <c r="CW230" s="270"/>
      <c r="CX230" s="270"/>
      <c r="CY230" s="270"/>
      <c r="CZ230" s="270"/>
      <c r="DA230" s="270"/>
      <c r="DB230" s="256" t="s">
        <v>990</v>
      </c>
    </row>
    <row r="231" spans="2:106" s="118" customFormat="1" ht="15" customHeight="1">
      <c r="D231" s="250"/>
      <c r="E231" s="3291" t="s">
        <v>891</v>
      </c>
      <c r="F231" s="3292"/>
      <c r="G231" s="3292"/>
      <c r="H231" s="3292"/>
      <c r="I231" s="3292"/>
      <c r="J231" s="3292"/>
      <c r="K231" s="3292"/>
      <c r="L231" s="3292"/>
      <c r="M231" s="3292"/>
      <c r="N231" s="3292"/>
      <c r="O231" s="3292"/>
      <c r="P231" s="3292"/>
      <c r="Q231" s="3292"/>
      <c r="R231" s="3292"/>
      <c r="S231" s="3292"/>
      <c r="T231" s="3292"/>
      <c r="U231" s="3292"/>
      <c r="V231" s="3292"/>
      <c r="W231" s="3292"/>
      <c r="X231" s="3292"/>
      <c r="Y231" s="3292"/>
      <c r="Z231" s="3292"/>
      <c r="AA231" s="3292"/>
      <c r="AB231" s="3292"/>
      <c r="AC231" s="3292"/>
      <c r="AD231" s="3292"/>
      <c r="AE231" s="3292"/>
      <c r="AF231" s="3292"/>
      <c r="AG231" s="3292"/>
      <c r="AH231" s="3292"/>
      <c r="AI231" s="3292"/>
      <c r="AJ231" s="3292"/>
      <c r="AK231" s="3292"/>
      <c r="AL231" s="3292"/>
      <c r="AM231" s="3292"/>
      <c r="AN231" s="3292"/>
      <c r="AO231" s="3292"/>
      <c r="AP231" s="2658"/>
      <c r="AQ231" s="3429" t="s">
        <v>1072</v>
      </c>
      <c r="AR231" s="1796"/>
      <c r="AS231" s="1796"/>
      <c r="AT231" s="1796"/>
      <c r="AU231" s="1796"/>
      <c r="AV231" s="1796"/>
      <c r="AW231" s="1796"/>
      <c r="AX231" s="1796"/>
      <c r="AY231" s="1796"/>
      <c r="AZ231" s="2957"/>
      <c r="BA231" s="3429" t="s">
        <v>1456</v>
      </c>
      <c r="BB231" s="1796"/>
      <c r="BC231" s="1796"/>
      <c r="BD231" s="1796"/>
      <c r="BE231" s="1796"/>
      <c r="BF231" s="1796"/>
      <c r="BG231" s="1796"/>
      <c r="BH231" s="1796"/>
      <c r="BI231" s="1796"/>
      <c r="BJ231" s="2957"/>
      <c r="BK231" s="3429" t="s">
        <v>528</v>
      </c>
      <c r="BL231" s="1796"/>
      <c r="BM231" s="1796"/>
      <c r="BN231" s="1796"/>
      <c r="BO231" s="1796"/>
      <c r="BP231" s="1796"/>
      <c r="BQ231" s="1796"/>
      <c r="BR231" s="1796"/>
      <c r="BS231" s="1796"/>
      <c r="BT231" s="2957"/>
      <c r="BU231" s="3295" t="s">
        <v>17</v>
      </c>
      <c r="BV231" s="3286"/>
      <c r="BW231" s="3286"/>
      <c r="BX231" s="3286"/>
      <c r="BY231" s="3286"/>
      <c r="BZ231" s="3286"/>
      <c r="CA231" s="3286"/>
      <c r="CB231" s="3286"/>
      <c r="CC231" s="3286"/>
      <c r="CD231" s="3287"/>
      <c r="CE231" s="3299" t="s">
        <v>732</v>
      </c>
      <c r="CF231" s="3300"/>
      <c r="CG231" s="3300"/>
      <c r="CH231" s="3300"/>
      <c r="CI231" s="3300"/>
      <c r="CJ231" s="3300"/>
      <c r="CK231" s="3300"/>
      <c r="CL231" s="3300"/>
      <c r="CM231" s="3300"/>
      <c r="CN231" s="3300"/>
      <c r="CO231" s="3300"/>
      <c r="CP231" s="3300"/>
      <c r="CQ231" s="3300"/>
      <c r="CR231" s="3300"/>
      <c r="CS231" s="3300"/>
      <c r="CT231" s="3300"/>
      <c r="CU231" s="3300"/>
      <c r="CV231" s="3300"/>
      <c r="CW231" s="3300"/>
      <c r="CX231" s="3300"/>
      <c r="CY231" s="3300"/>
      <c r="CZ231" s="3300"/>
      <c r="DA231" s="3300"/>
      <c r="DB231" s="3301"/>
    </row>
    <row r="232" spans="2:106" s="118" customFormat="1" ht="15" customHeight="1">
      <c r="D232" s="250"/>
      <c r="E232" s="3293"/>
      <c r="F232" s="3294"/>
      <c r="G232" s="3294"/>
      <c r="H232" s="3294"/>
      <c r="I232" s="3294"/>
      <c r="J232" s="3294"/>
      <c r="K232" s="3294"/>
      <c r="L232" s="3294"/>
      <c r="M232" s="3294"/>
      <c r="N232" s="3294"/>
      <c r="O232" s="3294"/>
      <c r="P232" s="3294"/>
      <c r="Q232" s="3294"/>
      <c r="R232" s="3294"/>
      <c r="S232" s="3294"/>
      <c r="T232" s="3294"/>
      <c r="U232" s="3294"/>
      <c r="V232" s="3294"/>
      <c r="W232" s="3294"/>
      <c r="X232" s="3294"/>
      <c r="Y232" s="3294"/>
      <c r="Z232" s="3294"/>
      <c r="AA232" s="3294"/>
      <c r="AB232" s="3294"/>
      <c r="AC232" s="3294"/>
      <c r="AD232" s="3294"/>
      <c r="AE232" s="3294"/>
      <c r="AF232" s="3294"/>
      <c r="AG232" s="3294"/>
      <c r="AH232" s="3294"/>
      <c r="AI232" s="3294"/>
      <c r="AJ232" s="3294"/>
      <c r="AK232" s="3294"/>
      <c r="AL232" s="3294"/>
      <c r="AM232" s="3294"/>
      <c r="AN232" s="3294"/>
      <c r="AO232" s="3294"/>
      <c r="AP232" s="2661"/>
      <c r="AQ232" s="3296" t="s">
        <v>1007</v>
      </c>
      <c r="AR232" s="3297"/>
      <c r="AS232" s="3297"/>
      <c r="AT232" s="3297"/>
      <c r="AU232" s="3297"/>
      <c r="AV232" s="3297"/>
      <c r="AW232" s="3297"/>
      <c r="AX232" s="3297"/>
      <c r="AY232" s="3297"/>
      <c r="AZ232" s="3298"/>
      <c r="BA232" s="3296" t="s">
        <v>168</v>
      </c>
      <c r="BB232" s="3297"/>
      <c r="BC232" s="3297"/>
      <c r="BD232" s="3297"/>
      <c r="BE232" s="3297"/>
      <c r="BF232" s="3297"/>
      <c r="BG232" s="3297"/>
      <c r="BH232" s="3297"/>
      <c r="BI232" s="3297"/>
      <c r="BJ232" s="3298"/>
      <c r="BK232" s="3296" t="s">
        <v>1070</v>
      </c>
      <c r="BL232" s="3297"/>
      <c r="BM232" s="3297"/>
      <c r="BN232" s="3297"/>
      <c r="BO232" s="3297"/>
      <c r="BP232" s="3297"/>
      <c r="BQ232" s="3297"/>
      <c r="BR232" s="3297"/>
      <c r="BS232" s="3297"/>
      <c r="BT232" s="3298"/>
      <c r="BU232" s="3296"/>
      <c r="BV232" s="3297"/>
      <c r="BW232" s="3297"/>
      <c r="BX232" s="3297"/>
      <c r="BY232" s="3297"/>
      <c r="BZ232" s="3297"/>
      <c r="CA232" s="3297"/>
      <c r="CB232" s="3297"/>
      <c r="CC232" s="3297"/>
      <c r="CD232" s="3298"/>
      <c r="CE232" s="3302"/>
      <c r="CF232" s="3303"/>
      <c r="CG232" s="3303"/>
      <c r="CH232" s="3303"/>
      <c r="CI232" s="3303"/>
      <c r="CJ232" s="3303"/>
      <c r="CK232" s="3303"/>
      <c r="CL232" s="3303"/>
      <c r="CM232" s="3303"/>
      <c r="CN232" s="3303"/>
      <c r="CO232" s="3303"/>
      <c r="CP232" s="3303"/>
      <c r="CQ232" s="3303"/>
      <c r="CR232" s="3303"/>
      <c r="CS232" s="3303"/>
      <c r="CT232" s="3303"/>
      <c r="CU232" s="3303"/>
      <c r="CV232" s="3303"/>
      <c r="CW232" s="3303"/>
      <c r="CX232" s="3303"/>
      <c r="CY232" s="3303"/>
      <c r="CZ232" s="3303"/>
      <c r="DA232" s="3303"/>
      <c r="DB232" s="3304"/>
    </row>
    <row r="233" spans="2:106" s="118" customFormat="1" ht="15" customHeight="1">
      <c r="D233" s="250"/>
      <c r="E233" s="827"/>
      <c r="F233" s="3265"/>
      <c r="G233" s="3265"/>
      <c r="H233" s="3265"/>
      <c r="I233" s="3265"/>
      <c r="J233" s="3265"/>
      <c r="K233" s="3265"/>
      <c r="L233" s="3265"/>
      <c r="M233" s="3265"/>
      <c r="N233" s="3265"/>
      <c r="O233" s="3265"/>
      <c r="P233" s="3265"/>
      <c r="Q233" s="3265"/>
      <c r="R233" s="3265"/>
      <c r="S233" s="3265"/>
      <c r="T233" s="3265"/>
      <c r="U233" s="3265"/>
      <c r="V233" s="3265"/>
      <c r="W233" s="3265"/>
      <c r="X233" s="3265"/>
      <c r="Y233" s="3265"/>
      <c r="Z233" s="3265"/>
      <c r="AA233" s="3265"/>
      <c r="AB233" s="3265"/>
      <c r="AC233" s="3265"/>
      <c r="AD233" s="3265"/>
      <c r="AE233" s="3265"/>
      <c r="AF233" s="3265"/>
      <c r="AG233" s="3265"/>
      <c r="AH233" s="3265"/>
      <c r="AI233" s="3265"/>
      <c r="AJ233" s="3265"/>
      <c r="AK233" s="3265"/>
      <c r="AL233" s="3265"/>
      <c r="AM233" s="3265"/>
      <c r="AN233" s="3265"/>
      <c r="AO233" s="3265"/>
      <c r="AP233" s="947"/>
      <c r="AQ233" s="927"/>
      <c r="AR233" s="903"/>
      <c r="AS233" s="903"/>
      <c r="AT233" s="903"/>
      <c r="AU233" s="903"/>
      <c r="AV233" s="903"/>
      <c r="AW233" s="903"/>
      <c r="AX233" s="903"/>
      <c r="AY233" s="903"/>
      <c r="AZ233" s="966"/>
      <c r="BA233" s="927"/>
      <c r="BB233" s="903"/>
      <c r="BC233" s="903"/>
      <c r="BD233" s="903"/>
      <c r="BE233" s="903"/>
      <c r="BF233" s="903"/>
      <c r="BG233" s="903"/>
      <c r="BH233" s="903"/>
      <c r="BI233" s="903"/>
      <c r="BJ233" s="966"/>
      <c r="BK233" s="927"/>
      <c r="BL233" s="903"/>
      <c r="BM233" s="903"/>
      <c r="BN233" s="903"/>
      <c r="BO233" s="903"/>
      <c r="BP233" s="903"/>
      <c r="BQ233" s="903"/>
      <c r="BR233" s="903"/>
      <c r="BS233" s="903"/>
      <c r="BT233" s="966"/>
      <c r="BU233" s="927"/>
      <c r="BV233" s="903"/>
      <c r="BW233" s="903"/>
      <c r="BX233" s="903"/>
      <c r="BY233" s="903"/>
      <c r="BZ233" s="903"/>
      <c r="CA233" s="903"/>
      <c r="CB233" s="903"/>
      <c r="CC233" s="903"/>
      <c r="CD233" s="966"/>
      <c r="CE233" s="903"/>
      <c r="CF233" s="903"/>
      <c r="CG233" s="903"/>
      <c r="CH233" s="903"/>
      <c r="CI233" s="903"/>
      <c r="CJ233" s="903"/>
      <c r="CK233" s="903"/>
      <c r="CL233" s="903"/>
      <c r="CM233" s="903"/>
      <c r="CN233" s="903"/>
      <c r="CO233" s="903"/>
      <c r="CP233" s="903"/>
      <c r="CQ233" s="903"/>
      <c r="CR233" s="903"/>
      <c r="CS233" s="903"/>
      <c r="CT233" s="903"/>
      <c r="CU233" s="903"/>
      <c r="CV233" s="903"/>
      <c r="CW233" s="903"/>
      <c r="CX233" s="903"/>
      <c r="CY233" s="903"/>
      <c r="CZ233" s="903"/>
      <c r="DA233" s="903"/>
      <c r="DB233" s="330"/>
    </row>
    <row r="234" spans="2:106" s="118" customFormat="1" ht="15" customHeight="1">
      <c r="D234" s="250"/>
      <c r="E234" s="3430" t="s">
        <v>861</v>
      </c>
      <c r="F234" s="3318"/>
      <c r="G234" s="3318"/>
      <c r="H234" s="3318"/>
      <c r="I234" s="3318"/>
      <c r="J234" s="3318"/>
      <c r="K234" s="3318"/>
      <c r="L234" s="3318"/>
      <c r="M234" s="3318"/>
      <c r="N234" s="3318"/>
      <c r="O234" s="3318"/>
      <c r="P234" s="3318"/>
      <c r="Q234" s="3318"/>
      <c r="R234" s="3318"/>
      <c r="S234" s="3318"/>
      <c r="T234" s="3318"/>
      <c r="U234" s="3318"/>
      <c r="V234" s="3318"/>
      <c r="W234" s="3318"/>
      <c r="X234" s="3318"/>
      <c r="Y234" s="3318"/>
      <c r="Z234" s="3318"/>
      <c r="AA234" s="3318"/>
      <c r="AB234" s="3318"/>
      <c r="AC234" s="3318"/>
      <c r="AD234" s="3318"/>
      <c r="AE234" s="3318"/>
      <c r="AF234" s="3318"/>
      <c r="AG234" s="3318"/>
      <c r="AH234" s="3318"/>
      <c r="AI234" s="3318"/>
      <c r="AJ234" s="3318"/>
      <c r="AK234" s="3318"/>
      <c r="AL234" s="3318"/>
      <c r="AM234" s="3318"/>
      <c r="AN234" s="3318"/>
      <c r="AO234" s="3318"/>
      <c r="AP234" s="3320"/>
      <c r="AQ234" s="926"/>
      <c r="AR234" s="910"/>
      <c r="AS234" s="910"/>
      <c r="AT234" s="910"/>
      <c r="AU234" s="910"/>
      <c r="AV234" s="910"/>
      <c r="AW234" s="910"/>
      <c r="AX234" s="910"/>
      <c r="AY234" s="910"/>
      <c r="AZ234" s="961"/>
      <c r="BA234" s="926"/>
      <c r="BB234" s="910"/>
      <c r="BC234" s="910"/>
      <c r="BD234" s="910"/>
      <c r="BE234" s="910"/>
      <c r="BF234" s="910"/>
      <c r="BG234" s="910"/>
      <c r="BH234" s="910"/>
      <c r="BI234" s="910"/>
      <c r="BJ234" s="961"/>
      <c r="BK234" s="926"/>
      <c r="BL234" s="910"/>
      <c r="BM234" s="910"/>
      <c r="BN234" s="910"/>
      <c r="BO234" s="910"/>
      <c r="BP234" s="910"/>
      <c r="BQ234" s="910"/>
      <c r="BR234" s="910"/>
      <c r="BS234" s="910"/>
      <c r="BT234" s="961"/>
      <c r="BU234" s="926"/>
      <c r="BV234" s="910"/>
      <c r="BW234" s="910"/>
      <c r="BX234" s="910"/>
      <c r="BY234" s="910"/>
      <c r="BZ234" s="910"/>
      <c r="CA234" s="910"/>
      <c r="CB234" s="910"/>
      <c r="CC234" s="910"/>
      <c r="CD234" s="961"/>
      <c r="CE234" s="910"/>
      <c r="CF234" s="910"/>
      <c r="CG234" s="910"/>
      <c r="CH234" s="910"/>
      <c r="CI234" s="910"/>
      <c r="CJ234" s="910"/>
      <c r="CK234" s="910"/>
      <c r="CL234" s="910"/>
      <c r="CM234" s="910"/>
      <c r="CN234" s="910"/>
      <c r="CO234" s="910"/>
      <c r="CP234" s="910"/>
      <c r="CQ234" s="910"/>
      <c r="CR234" s="910"/>
      <c r="CS234" s="910"/>
      <c r="CT234" s="910"/>
      <c r="CU234" s="910"/>
      <c r="CV234" s="910"/>
      <c r="CW234" s="910"/>
      <c r="CX234" s="910"/>
      <c r="CY234" s="910"/>
      <c r="CZ234" s="910"/>
      <c r="DA234" s="910"/>
      <c r="DB234" s="334"/>
    </row>
    <row r="235" spans="2:106" ht="21" customHeight="1">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259"/>
      <c r="AE235" s="259"/>
      <c r="AF235" s="259"/>
      <c r="AG235" s="259"/>
      <c r="AH235" s="259"/>
      <c r="AI235" s="259"/>
      <c r="AJ235" s="259"/>
      <c r="AK235" s="259"/>
      <c r="AL235" s="259"/>
      <c r="AM235" s="259"/>
      <c r="AN235" s="259"/>
      <c r="AO235" s="259"/>
      <c r="AP235" s="259"/>
      <c r="AQ235" s="259"/>
      <c r="AR235" s="259"/>
      <c r="AS235" s="259"/>
      <c r="AT235" s="259"/>
      <c r="AU235" s="259"/>
      <c r="AV235" s="259"/>
      <c r="AW235" s="259"/>
      <c r="AX235" s="259"/>
      <c r="AY235" s="259"/>
      <c r="AZ235" s="259"/>
      <c r="BA235" s="259"/>
      <c r="BB235" s="259"/>
      <c r="BC235" s="259"/>
      <c r="BD235" s="259"/>
      <c r="BE235" s="259"/>
      <c r="BF235" s="259"/>
      <c r="BG235" s="259"/>
      <c r="BH235" s="259"/>
      <c r="BI235" s="259"/>
      <c r="BJ235" s="259"/>
      <c r="BK235" s="259"/>
      <c r="BL235" s="259"/>
      <c r="BM235" s="259"/>
      <c r="BN235" s="259"/>
      <c r="BO235" s="259"/>
      <c r="BP235" s="259"/>
      <c r="BQ235" s="259"/>
      <c r="BR235" s="259"/>
      <c r="BS235" s="259"/>
      <c r="BT235" s="259"/>
      <c r="BU235" s="259"/>
      <c r="BV235" s="259"/>
      <c r="BW235" s="259"/>
      <c r="BX235" s="259"/>
      <c r="BY235" s="259"/>
      <c r="BZ235" s="259"/>
      <c r="CA235" s="259"/>
      <c r="CB235" s="259"/>
      <c r="CC235" s="259"/>
      <c r="CD235" s="259"/>
      <c r="CE235" s="259"/>
      <c r="CF235" s="259"/>
      <c r="CG235" s="259"/>
      <c r="CH235" s="259"/>
      <c r="CI235" s="259"/>
      <c r="CJ235" s="259"/>
      <c r="CK235" s="259"/>
      <c r="CL235" s="259"/>
      <c r="CM235" s="259"/>
      <c r="CN235" s="259"/>
      <c r="CO235" s="259"/>
      <c r="CP235" s="259"/>
      <c r="CQ235" s="259"/>
      <c r="CR235" s="259"/>
      <c r="CS235" s="259"/>
      <c r="CT235" s="259"/>
      <c r="CU235" s="259"/>
      <c r="CV235" s="259"/>
      <c r="CW235" s="259"/>
      <c r="CX235" s="259"/>
      <c r="CY235" s="259"/>
      <c r="CZ235" s="259"/>
      <c r="DA235" s="259"/>
      <c r="DB235" s="259"/>
    </row>
    <row r="236" spans="2:106" s="9" customFormat="1" ht="21" customHeight="1">
      <c r="D236" s="271" t="s">
        <v>860</v>
      </c>
      <c r="E236" s="318"/>
      <c r="F236" s="270"/>
      <c r="G236" s="271" t="s">
        <v>1080</v>
      </c>
      <c r="H236" s="270"/>
      <c r="I236" s="278"/>
      <c r="J236" s="270"/>
      <c r="K236" s="270"/>
      <c r="L236" s="270"/>
      <c r="M236" s="270"/>
      <c r="N236" s="270"/>
      <c r="O236" s="270"/>
      <c r="P236" s="270"/>
      <c r="Q236" s="270"/>
      <c r="R236" s="270"/>
      <c r="S236" s="270"/>
      <c r="T236" s="270"/>
      <c r="U236" s="270"/>
      <c r="V236" s="270"/>
      <c r="W236" s="270"/>
      <c r="X236" s="270"/>
      <c r="Y236" s="270"/>
      <c r="Z236" s="270"/>
      <c r="AA236" s="270"/>
      <c r="AB236" s="270"/>
      <c r="AC236" s="270"/>
      <c r="AD236" s="270"/>
      <c r="AE236" s="270"/>
      <c r="AF236" s="270"/>
      <c r="AG236" s="270"/>
      <c r="AH236" s="270"/>
      <c r="AI236" s="270"/>
      <c r="AJ236" s="270"/>
      <c r="AK236" s="270"/>
      <c r="AL236" s="270"/>
      <c r="AM236" s="270"/>
      <c r="AN236" s="270"/>
      <c r="AO236" s="270"/>
      <c r="AP236" s="270"/>
      <c r="AQ236" s="270"/>
      <c r="AR236" s="270"/>
      <c r="AS236" s="270"/>
      <c r="AT236" s="270"/>
      <c r="AU236" s="270"/>
      <c r="AV236" s="270"/>
      <c r="AW236" s="270"/>
      <c r="AX236" s="270"/>
      <c r="AY236" s="270"/>
      <c r="AZ236" s="270"/>
      <c r="BA236" s="270"/>
      <c r="BB236" s="270"/>
      <c r="BC236" s="270"/>
      <c r="BD236" s="270"/>
      <c r="BE236" s="270"/>
      <c r="BF236" s="270"/>
      <c r="BG236" s="270"/>
      <c r="BH236" s="270"/>
      <c r="BI236" s="270"/>
      <c r="BJ236" s="270"/>
      <c r="BK236" s="270"/>
      <c r="BL236" s="270"/>
      <c r="BM236" s="270"/>
      <c r="BN236" s="270"/>
      <c r="BO236" s="270"/>
      <c r="BP236" s="270"/>
      <c r="BQ236" s="270"/>
      <c r="BR236" s="270"/>
      <c r="BS236" s="270"/>
      <c r="BT236" s="270"/>
      <c r="BU236" s="270"/>
      <c r="BV236" s="270"/>
      <c r="BW236" s="270"/>
      <c r="BX236" s="270"/>
      <c r="BY236" s="270"/>
      <c r="BZ236" s="270"/>
      <c r="CA236" s="270"/>
      <c r="CB236" s="270"/>
      <c r="CC236" s="270"/>
      <c r="CD236" s="270"/>
      <c r="CE236" s="270"/>
      <c r="CF236" s="270"/>
      <c r="CG236" s="270"/>
      <c r="CH236" s="270"/>
      <c r="CI236" s="270"/>
      <c r="CJ236" s="270"/>
      <c r="CK236" s="270"/>
      <c r="CL236" s="270"/>
      <c r="CM236" s="270"/>
      <c r="CN236" s="270"/>
      <c r="CO236" s="270"/>
      <c r="CP236" s="270"/>
      <c r="CQ236" s="270"/>
      <c r="CR236" s="270"/>
      <c r="CS236" s="270"/>
      <c r="CT236" s="270"/>
      <c r="CU236" s="270"/>
      <c r="CV236" s="270"/>
      <c r="CW236" s="270"/>
      <c r="CX236" s="270"/>
      <c r="CY236" s="270"/>
      <c r="CZ236" s="270"/>
      <c r="DA236" s="270"/>
      <c r="DB236" s="270"/>
    </row>
    <row r="237" spans="2:106" s="9" customFormat="1" ht="21" customHeight="1">
      <c r="D237" s="318" t="s">
        <v>751</v>
      </c>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70"/>
      <c r="AE237" s="270"/>
      <c r="AF237" s="270"/>
      <c r="AG237" s="270"/>
      <c r="AH237" s="270"/>
      <c r="AI237" s="270"/>
      <c r="AJ237" s="270"/>
      <c r="AK237" s="270"/>
      <c r="AL237" s="270"/>
      <c r="AM237" s="270"/>
      <c r="AN237" s="270"/>
      <c r="AO237" s="270"/>
      <c r="AP237" s="270"/>
      <c r="AQ237" s="270"/>
      <c r="AR237" s="270"/>
      <c r="AS237" s="270"/>
      <c r="AT237" s="270"/>
      <c r="AU237" s="270"/>
      <c r="AV237" s="270"/>
      <c r="AW237" s="270"/>
      <c r="AX237" s="270"/>
      <c r="AY237" s="270"/>
      <c r="AZ237" s="270"/>
      <c r="BA237" s="270"/>
      <c r="BB237" s="270"/>
      <c r="BC237" s="270"/>
      <c r="BD237" s="270"/>
      <c r="BE237" s="270"/>
      <c r="BF237" s="270"/>
      <c r="BG237" s="270"/>
      <c r="BH237" s="270"/>
      <c r="BI237" s="270"/>
      <c r="BJ237" s="270"/>
      <c r="BK237" s="270"/>
      <c r="BL237" s="270"/>
      <c r="BM237" s="270"/>
      <c r="BN237" s="270"/>
      <c r="BO237" s="270"/>
      <c r="BP237" s="270"/>
      <c r="BQ237" s="270"/>
      <c r="BR237" s="270"/>
      <c r="BS237" s="270"/>
      <c r="BT237" s="270"/>
      <c r="BU237" s="270"/>
      <c r="BV237" s="270"/>
      <c r="BW237" s="270"/>
      <c r="BX237" s="270"/>
      <c r="BY237" s="270"/>
      <c r="BZ237" s="270"/>
      <c r="CA237" s="270"/>
      <c r="CB237" s="270"/>
      <c r="CC237" s="270"/>
      <c r="CD237" s="270"/>
      <c r="CE237" s="270"/>
      <c r="CF237" s="270"/>
      <c r="CG237" s="270"/>
      <c r="CH237" s="270"/>
      <c r="CI237" s="270"/>
      <c r="CJ237" s="270"/>
      <c r="CK237" s="270"/>
      <c r="CL237" s="270"/>
      <c r="CM237" s="270"/>
      <c r="CN237" s="270"/>
      <c r="CO237" s="270"/>
      <c r="CP237" s="270"/>
      <c r="CQ237" s="270"/>
      <c r="CR237" s="270"/>
      <c r="CS237" s="270"/>
      <c r="CT237" s="270"/>
      <c r="CU237" s="270"/>
      <c r="CV237" s="270"/>
      <c r="CW237" s="270"/>
      <c r="CX237" s="270"/>
      <c r="CY237" s="270"/>
      <c r="CZ237" s="270"/>
      <c r="DA237" s="256" t="s">
        <v>682</v>
      </c>
      <c r="DB237" s="270"/>
    </row>
    <row r="238" spans="2:106" s="118" customFormat="1" ht="15" customHeight="1">
      <c r="D238" s="3305" t="s">
        <v>363</v>
      </c>
      <c r="E238" s="3306"/>
      <c r="F238" s="3306"/>
      <c r="G238" s="3306"/>
      <c r="H238" s="3306"/>
      <c r="I238" s="3306"/>
      <c r="J238" s="3306"/>
      <c r="K238" s="3306"/>
      <c r="L238" s="3306"/>
      <c r="M238" s="3306"/>
      <c r="N238" s="3306"/>
      <c r="O238" s="3307"/>
      <c r="P238" s="3325"/>
      <c r="Q238" s="3265"/>
      <c r="R238" s="3265"/>
      <c r="S238" s="3265"/>
      <c r="T238" s="3326" t="s">
        <v>834</v>
      </c>
      <c r="U238" s="3326"/>
      <c r="V238" s="3326"/>
      <c r="W238" s="3326"/>
      <c r="X238" s="3326"/>
      <c r="Y238" s="3326"/>
      <c r="Z238" s="3326"/>
      <c r="AA238" s="3326"/>
      <c r="AB238" s="3326"/>
      <c r="AC238" s="3326"/>
      <c r="AD238" s="3326"/>
      <c r="AE238" s="3326"/>
      <c r="AF238" s="3326"/>
      <c r="AG238" s="3326"/>
      <c r="AH238" s="380"/>
      <c r="AI238" s="3265" t="s">
        <v>796</v>
      </c>
      <c r="AJ238" s="3265"/>
      <c r="AK238" s="3265"/>
      <c r="AL238" s="3265"/>
      <c r="AM238" s="260"/>
      <c r="AN238" s="3266" t="s">
        <v>1079</v>
      </c>
      <c r="AO238" s="3267"/>
      <c r="AP238" s="3267"/>
      <c r="AQ238" s="3267"/>
      <c r="AR238" s="3267"/>
      <c r="AS238" s="3267"/>
      <c r="AT238" s="3267"/>
      <c r="AU238" s="3267"/>
      <c r="AV238" s="3267"/>
      <c r="AW238" s="3267"/>
      <c r="AX238" s="3267"/>
      <c r="AY238" s="3314"/>
      <c r="AZ238" s="3266" t="s">
        <v>1078</v>
      </c>
      <c r="BA238" s="3267"/>
      <c r="BB238" s="3267"/>
      <c r="BC238" s="3267"/>
      <c r="BD238" s="3267"/>
      <c r="BE238" s="3267"/>
      <c r="BF238" s="3267"/>
      <c r="BG238" s="3267"/>
      <c r="BH238" s="3267"/>
      <c r="BI238" s="3267"/>
      <c r="BJ238" s="3267"/>
      <c r="BK238" s="3314"/>
      <c r="BL238" s="3276" t="s">
        <v>626</v>
      </c>
      <c r="BM238" s="3267"/>
      <c r="BN238" s="3267"/>
      <c r="BO238" s="3267"/>
      <c r="BP238" s="3267"/>
      <c r="BQ238" s="3267"/>
      <c r="BR238" s="3267"/>
      <c r="BS238" s="3267"/>
      <c r="BT238" s="3267"/>
      <c r="BU238" s="3267"/>
      <c r="BV238" s="3267"/>
      <c r="BW238" s="3267"/>
      <c r="BX238" s="3266" t="s">
        <v>1077</v>
      </c>
      <c r="BY238" s="3267"/>
      <c r="BZ238" s="3267"/>
      <c r="CA238" s="3267"/>
      <c r="CB238" s="3267"/>
      <c r="CC238" s="3267"/>
      <c r="CD238" s="3267"/>
      <c r="CE238" s="3267"/>
      <c r="CF238" s="3267"/>
      <c r="CG238" s="3267"/>
      <c r="CH238" s="3267"/>
      <c r="CI238" s="3314"/>
      <c r="CJ238" s="3266" t="s">
        <v>610</v>
      </c>
      <c r="CK238" s="3267"/>
      <c r="CL238" s="3267"/>
      <c r="CM238" s="3267"/>
      <c r="CN238" s="3267"/>
      <c r="CO238" s="3267"/>
      <c r="CP238" s="3267"/>
      <c r="CQ238" s="3267"/>
      <c r="CR238" s="3267"/>
      <c r="CS238" s="3267"/>
      <c r="CT238" s="3267"/>
      <c r="CU238" s="3267"/>
      <c r="CV238" s="3267"/>
      <c r="CW238" s="3267"/>
      <c r="CX238" s="3267"/>
      <c r="CY238" s="3267"/>
      <c r="CZ238" s="3267"/>
      <c r="DA238" s="3268"/>
      <c r="DB238" s="250"/>
    </row>
    <row r="239" spans="2:106" s="118" customFormat="1" ht="15" customHeight="1">
      <c r="B239" s="809"/>
      <c r="C239" s="809"/>
      <c r="D239" s="3308"/>
      <c r="E239" s="3309"/>
      <c r="F239" s="3309"/>
      <c r="G239" s="3309"/>
      <c r="H239" s="3309"/>
      <c r="I239" s="3309"/>
      <c r="J239" s="3309"/>
      <c r="K239" s="3309"/>
      <c r="L239" s="3309"/>
      <c r="M239" s="3309"/>
      <c r="N239" s="3309"/>
      <c r="O239" s="3310"/>
      <c r="P239" s="3431" t="s">
        <v>1075</v>
      </c>
      <c r="Q239" s="3432"/>
      <c r="R239" s="3432"/>
      <c r="S239" s="3432"/>
      <c r="T239" s="3432"/>
      <c r="U239" s="3432"/>
      <c r="V239" s="3432"/>
      <c r="W239" s="3432"/>
      <c r="X239" s="3432"/>
      <c r="Y239" s="3432"/>
      <c r="Z239" s="3432"/>
      <c r="AA239" s="3432"/>
      <c r="AB239" s="3432"/>
      <c r="AC239" s="3432"/>
      <c r="AD239" s="3432"/>
      <c r="AE239" s="3432"/>
      <c r="AF239" s="3432"/>
      <c r="AG239" s="3432"/>
      <c r="AH239" s="3432"/>
      <c r="AI239" s="3432"/>
      <c r="AJ239" s="3432"/>
      <c r="AK239" s="3432"/>
      <c r="AL239" s="3432"/>
      <c r="AM239" s="3433"/>
      <c r="AN239" s="3269"/>
      <c r="AO239" s="3315"/>
      <c r="AP239" s="3315"/>
      <c r="AQ239" s="3315"/>
      <c r="AR239" s="3315"/>
      <c r="AS239" s="3315"/>
      <c r="AT239" s="3315"/>
      <c r="AU239" s="3315"/>
      <c r="AV239" s="3315"/>
      <c r="AW239" s="3315"/>
      <c r="AX239" s="3315"/>
      <c r="AY239" s="3316"/>
      <c r="AZ239" s="3269"/>
      <c r="BA239" s="3315"/>
      <c r="BB239" s="3315"/>
      <c r="BC239" s="3315"/>
      <c r="BD239" s="3315"/>
      <c r="BE239" s="3315"/>
      <c r="BF239" s="3315"/>
      <c r="BG239" s="3315"/>
      <c r="BH239" s="3315"/>
      <c r="BI239" s="3315"/>
      <c r="BJ239" s="3315"/>
      <c r="BK239" s="3316"/>
      <c r="BL239" s="3270"/>
      <c r="BM239" s="3315"/>
      <c r="BN239" s="3315"/>
      <c r="BO239" s="3315"/>
      <c r="BP239" s="3315"/>
      <c r="BQ239" s="3315"/>
      <c r="BR239" s="3315"/>
      <c r="BS239" s="3315"/>
      <c r="BT239" s="3315"/>
      <c r="BU239" s="3315"/>
      <c r="BV239" s="3315"/>
      <c r="BW239" s="3270"/>
      <c r="BX239" s="3269"/>
      <c r="BY239" s="3315"/>
      <c r="BZ239" s="3315"/>
      <c r="CA239" s="3315"/>
      <c r="CB239" s="3315"/>
      <c r="CC239" s="3315"/>
      <c r="CD239" s="3315"/>
      <c r="CE239" s="3315"/>
      <c r="CF239" s="3315"/>
      <c r="CG239" s="3315"/>
      <c r="CH239" s="3315"/>
      <c r="CI239" s="3316"/>
      <c r="CJ239" s="3269"/>
      <c r="CK239" s="3315"/>
      <c r="CL239" s="3315"/>
      <c r="CM239" s="3315"/>
      <c r="CN239" s="3315"/>
      <c r="CO239" s="3315"/>
      <c r="CP239" s="3315"/>
      <c r="CQ239" s="3315"/>
      <c r="CR239" s="3315"/>
      <c r="CS239" s="3315"/>
      <c r="CT239" s="3315"/>
      <c r="CU239" s="3315"/>
      <c r="CV239" s="3315"/>
      <c r="CW239" s="3315"/>
      <c r="CX239" s="3315"/>
      <c r="CY239" s="3315"/>
      <c r="CZ239" s="3315"/>
      <c r="DA239" s="3271"/>
      <c r="DB239" s="250"/>
    </row>
    <row r="240" spans="2:106" s="118" customFormat="1" ht="15" customHeight="1">
      <c r="D240" s="3311"/>
      <c r="E240" s="3312"/>
      <c r="F240" s="3312"/>
      <c r="G240" s="3312"/>
      <c r="H240" s="3312"/>
      <c r="I240" s="3312"/>
      <c r="J240" s="3312"/>
      <c r="K240" s="3312"/>
      <c r="L240" s="3312"/>
      <c r="M240" s="3312"/>
      <c r="N240" s="3312"/>
      <c r="O240" s="3313"/>
      <c r="P240" s="3337"/>
      <c r="Q240" s="3338"/>
      <c r="R240" s="3338"/>
      <c r="S240" s="3338"/>
      <c r="T240" s="3338"/>
      <c r="U240" s="3338"/>
      <c r="V240" s="3338"/>
      <c r="W240" s="3339"/>
      <c r="X240" s="3280"/>
      <c r="Y240" s="3281"/>
      <c r="Z240" s="3281"/>
      <c r="AA240" s="3281"/>
      <c r="AB240" s="3281"/>
      <c r="AC240" s="3281"/>
      <c r="AD240" s="3281"/>
      <c r="AE240" s="3282"/>
      <c r="AF240" s="3317" t="s">
        <v>861</v>
      </c>
      <c r="AG240" s="3318"/>
      <c r="AH240" s="3318"/>
      <c r="AI240" s="3318"/>
      <c r="AJ240" s="3318"/>
      <c r="AK240" s="3318"/>
      <c r="AL240" s="3318"/>
      <c r="AM240" s="3320"/>
      <c r="AN240" s="3333" t="s">
        <v>752</v>
      </c>
      <c r="AO240" s="2553"/>
      <c r="AP240" s="2553"/>
      <c r="AQ240" s="2553"/>
      <c r="AR240" s="2553"/>
      <c r="AS240" s="2553"/>
      <c r="AT240" s="2553"/>
      <c r="AU240" s="2553"/>
      <c r="AV240" s="2553"/>
      <c r="AW240" s="2553"/>
      <c r="AX240" s="2553"/>
      <c r="AY240" s="3331"/>
      <c r="AZ240" s="3333" t="s">
        <v>752</v>
      </c>
      <c r="BA240" s="2553"/>
      <c r="BB240" s="2553"/>
      <c r="BC240" s="2553"/>
      <c r="BD240" s="2553"/>
      <c r="BE240" s="2553"/>
      <c r="BF240" s="2553"/>
      <c r="BG240" s="2553"/>
      <c r="BH240" s="2553"/>
      <c r="BI240" s="2553"/>
      <c r="BJ240" s="2553"/>
      <c r="BK240" s="3331"/>
      <c r="BL240" s="3333" t="s">
        <v>571</v>
      </c>
      <c r="BM240" s="2553"/>
      <c r="BN240" s="2553"/>
      <c r="BO240" s="2553"/>
      <c r="BP240" s="2553"/>
      <c r="BQ240" s="2553"/>
      <c r="BR240" s="2553"/>
      <c r="BS240" s="2553"/>
      <c r="BT240" s="2553"/>
      <c r="BU240" s="2553"/>
      <c r="BV240" s="2553"/>
      <c r="BW240" s="3331"/>
      <c r="BX240" s="3283"/>
      <c r="BY240" s="3275"/>
      <c r="BZ240" s="3275"/>
      <c r="CA240" s="3275"/>
      <c r="CB240" s="3275"/>
      <c r="CC240" s="3275"/>
      <c r="CD240" s="3275"/>
      <c r="CE240" s="3275"/>
      <c r="CF240" s="3275"/>
      <c r="CG240" s="3275"/>
      <c r="CH240" s="3275"/>
      <c r="CI240" s="3284"/>
      <c r="CJ240" s="3283"/>
      <c r="CK240" s="3275"/>
      <c r="CL240" s="3275"/>
      <c r="CM240" s="3275"/>
      <c r="CN240" s="3275"/>
      <c r="CO240" s="3275"/>
      <c r="CP240" s="3275"/>
      <c r="CQ240" s="3275"/>
      <c r="CR240" s="3275"/>
      <c r="CS240" s="3275"/>
      <c r="CT240" s="3275"/>
      <c r="CU240" s="3275"/>
      <c r="CV240" s="3275"/>
      <c r="CW240" s="3275"/>
      <c r="CX240" s="3275"/>
      <c r="CY240" s="3275"/>
      <c r="CZ240" s="3275"/>
      <c r="DA240" s="3279"/>
      <c r="DB240" s="250"/>
    </row>
    <row r="241" spans="2:106" s="118" customFormat="1" ht="15" customHeight="1">
      <c r="D241" s="329"/>
      <c r="E241" s="3326"/>
      <c r="F241" s="3326"/>
      <c r="G241" s="3326"/>
      <c r="H241" s="3326"/>
      <c r="I241" s="3326"/>
      <c r="J241" s="3326"/>
      <c r="K241" s="3326"/>
      <c r="L241" s="3326"/>
      <c r="M241" s="3326"/>
      <c r="N241" s="3326"/>
      <c r="O241" s="966"/>
      <c r="P241" s="927"/>
      <c r="Q241" s="3265"/>
      <c r="R241" s="3265"/>
      <c r="S241" s="3265"/>
      <c r="T241" s="3265"/>
      <c r="U241" s="3265"/>
      <c r="V241" s="3265"/>
      <c r="W241" s="903"/>
      <c r="X241" s="927"/>
      <c r="Y241" s="3265"/>
      <c r="Z241" s="3265"/>
      <c r="AA241" s="3265"/>
      <c r="AB241" s="3265"/>
      <c r="AC241" s="3265"/>
      <c r="AD241" s="3265"/>
      <c r="AE241" s="966"/>
      <c r="AF241" s="903"/>
      <c r="AG241" s="3265"/>
      <c r="AH241" s="3265"/>
      <c r="AI241" s="3265"/>
      <c r="AJ241" s="3265"/>
      <c r="AK241" s="3265"/>
      <c r="AL241" s="3265"/>
      <c r="AM241" s="966"/>
      <c r="AN241" s="903"/>
      <c r="AO241" s="3265"/>
      <c r="AP241" s="3265"/>
      <c r="AQ241" s="3265"/>
      <c r="AR241" s="3265"/>
      <c r="AS241" s="3265"/>
      <c r="AT241" s="3265"/>
      <c r="AU241" s="3265"/>
      <c r="AV241" s="3265"/>
      <c r="AW241" s="3265"/>
      <c r="AX241" s="3265"/>
      <c r="AY241" s="903"/>
      <c r="AZ241" s="927"/>
      <c r="BA241" s="3265"/>
      <c r="BB241" s="3265"/>
      <c r="BC241" s="3265"/>
      <c r="BD241" s="3265"/>
      <c r="BE241" s="3265"/>
      <c r="BF241" s="3265"/>
      <c r="BG241" s="3265"/>
      <c r="BH241" s="3265"/>
      <c r="BI241" s="3265"/>
      <c r="BJ241" s="3265"/>
      <c r="BK241" s="966"/>
      <c r="BL241" s="903"/>
      <c r="BM241" s="3265"/>
      <c r="BN241" s="3265"/>
      <c r="BO241" s="3265"/>
      <c r="BP241" s="3265"/>
      <c r="BQ241" s="3265"/>
      <c r="BR241" s="3265"/>
      <c r="BS241" s="3265"/>
      <c r="BT241" s="3265"/>
      <c r="BU241" s="3265"/>
      <c r="BV241" s="3265"/>
      <c r="BW241" s="903"/>
      <c r="BX241" s="927"/>
      <c r="BY241" s="3265"/>
      <c r="BZ241" s="3265"/>
      <c r="CA241" s="3265"/>
      <c r="CB241" s="3265"/>
      <c r="CC241" s="3265"/>
      <c r="CD241" s="3265"/>
      <c r="CE241" s="3265"/>
      <c r="CF241" s="3265"/>
      <c r="CG241" s="3265"/>
      <c r="CH241" s="3265"/>
      <c r="CI241" s="966"/>
      <c r="CJ241" s="903"/>
      <c r="CK241" s="3264"/>
      <c r="CL241" s="3264"/>
      <c r="CM241" s="3264"/>
      <c r="CN241" s="3264"/>
      <c r="CO241" s="3264"/>
      <c r="CP241" s="3264"/>
      <c r="CQ241" s="3264"/>
      <c r="CR241" s="3264"/>
      <c r="CS241" s="3264"/>
      <c r="CT241" s="3264"/>
      <c r="CU241" s="3264"/>
      <c r="CV241" s="3264"/>
      <c r="CW241" s="3264"/>
      <c r="CX241" s="3264"/>
      <c r="CY241" s="3264"/>
      <c r="CZ241" s="3264"/>
      <c r="DA241" s="3349"/>
      <c r="DB241" s="250"/>
    </row>
    <row r="242" spans="2:106" s="118" customFormat="1" ht="15" customHeight="1">
      <c r="D242" s="335"/>
      <c r="E242" s="3319"/>
      <c r="F242" s="3319"/>
      <c r="G242" s="3319"/>
      <c r="H242" s="3319"/>
      <c r="I242" s="3319"/>
      <c r="J242" s="3319"/>
      <c r="K242" s="3319"/>
      <c r="L242" s="3319"/>
      <c r="M242" s="3319"/>
      <c r="N242" s="3319"/>
      <c r="O242" s="961"/>
      <c r="P242" s="926"/>
      <c r="Q242" s="3318"/>
      <c r="R242" s="3318"/>
      <c r="S242" s="3318"/>
      <c r="T242" s="3318"/>
      <c r="U242" s="3318"/>
      <c r="V242" s="3318"/>
      <c r="W242" s="910"/>
      <c r="X242" s="926"/>
      <c r="Y242" s="3318"/>
      <c r="Z242" s="3318"/>
      <c r="AA242" s="3318"/>
      <c r="AB242" s="3318"/>
      <c r="AC242" s="3318"/>
      <c r="AD242" s="3318"/>
      <c r="AE242" s="961"/>
      <c r="AF242" s="910"/>
      <c r="AG242" s="3318"/>
      <c r="AH242" s="3318"/>
      <c r="AI242" s="3318"/>
      <c r="AJ242" s="3318"/>
      <c r="AK242" s="3318"/>
      <c r="AL242" s="3318"/>
      <c r="AM242" s="961"/>
      <c r="AN242" s="910"/>
      <c r="AO242" s="3318"/>
      <c r="AP242" s="3318"/>
      <c r="AQ242" s="3318"/>
      <c r="AR242" s="3318"/>
      <c r="AS242" s="3318"/>
      <c r="AT242" s="3318"/>
      <c r="AU242" s="3318"/>
      <c r="AV242" s="3318"/>
      <c r="AW242" s="3318"/>
      <c r="AX242" s="3318"/>
      <c r="AY242" s="910"/>
      <c r="AZ242" s="926"/>
      <c r="BA242" s="3318"/>
      <c r="BB242" s="3318"/>
      <c r="BC242" s="3318"/>
      <c r="BD242" s="3318"/>
      <c r="BE242" s="3318"/>
      <c r="BF242" s="3318"/>
      <c r="BG242" s="3318"/>
      <c r="BH242" s="3318"/>
      <c r="BI242" s="3318"/>
      <c r="BJ242" s="3318"/>
      <c r="BK242" s="961"/>
      <c r="BL242" s="910"/>
      <c r="BM242" s="3318"/>
      <c r="BN242" s="3318"/>
      <c r="BO242" s="3318"/>
      <c r="BP242" s="3318"/>
      <c r="BQ242" s="3318"/>
      <c r="BR242" s="3318"/>
      <c r="BS242" s="3318"/>
      <c r="BT242" s="3318"/>
      <c r="BU242" s="3318"/>
      <c r="BV242" s="3318"/>
      <c r="BW242" s="910"/>
      <c r="BX242" s="926"/>
      <c r="BY242" s="3318"/>
      <c r="BZ242" s="3318"/>
      <c r="CA242" s="3318"/>
      <c r="CB242" s="3318"/>
      <c r="CC242" s="3318"/>
      <c r="CD242" s="3318"/>
      <c r="CE242" s="3318"/>
      <c r="CF242" s="3318"/>
      <c r="CG242" s="3318"/>
      <c r="CH242" s="3318"/>
      <c r="CI242" s="961"/>
      <c r="CJ242" s="910"/>
      <c r="CK242" s="3350"/>
      <c r="CL242" s="3350"/>
      <c r="CM242" s="3350"/>
      <c r="CN242" s="3350"/>
      <c r="CO242" s="3350"/>
      <c r="CP242" s="3350"/>
      <c r="CQ242" s="3350"/>
      <c r="CR242" s="3350"/>
      <c r="CS242" s="3350"/>
      <c r="CT242" s="3350"/>
      <c r="CU242" s="3350"/>
      <c r="CV242" s="3350"/>
      <c r="CW242" s="3350"/>
      <c r="CX242" s="3350"/>
      <c r="CY242" s="3350"/>
      <c r="CZ242" s="3350"/>
      <c r="DA242" s="3364"/>
      <c r="DB242" s="250"/>
    </row>
    <row r="243" spans="2:106" s="118" customFormat="1" ht="15" customHeight="1">
      <c r="D243" s="267"/>
      <c r="E243" s="3321" t="s">
        <v>861</v>
      </c>
      <c r="F243" s="3321"/>
      <c r="G243" s="3321"/>
      <c r="H243" s="3321"/>
      <c r="I243" s="3321"/>
      <c r="J243" s="3321"/>
      <c r="K243" s="3321"/>
      <c r="L243" s="3321"/>
      <c r="M243" s="3321"/>
      <c r="N243" s="3321"/>
      <c r="O243" s="963"/>
      <c r="P243" s="374"/>
      <c r="Q243" s="2553"/>
      <c r="R243" s="2553"/>
      <c r="S243" s="2553"/>
      <c r="T243" s="2553"/>
      <c r="U243" s="2553"/>
      <c r="V243" s="2553"/>
      <c r="W243" s="962"/>
      <c r="X243" s="374"/>
      <c r="Y243" s="2553"/>
      <c r="Z243" s="2553"/>
      <c r="AA243" s="2553"/>
      <c r="AB243" s="2553"/>
      <c r="AC243" s="2553"/>
      <c r="AD243" s="2553"/>
      <c r="AE243" s="963"/>
      <c r="AF243" s="962"/>
      <c r="AG243" s="2553"/>
      <c r="AH243" s="2553"/>
      <c r="AI243" s="2553"/>
      <c r="AJ243" s="2553"/>
      <c r="AK243" s="2553"/>
      <c r="AL243" s="2553"/>
      <c r="AM243" s="963"/>
      <c r="AN243" s="962"/>
      <c r="AO243" s="2553"/>
      <c r="AP243" s="2553"/>
      <c r="AQ243" s="2553"/>
      <c r="AR243" s="2553"/>
      <c r="AS243" s="2553"/>
      <c r="AT243" s="2553"/>
      <c r="AU243" s="2553"/>
      <c r="AV243" s="2553"/>
      <c r="AW243" s="2553"/>
      <c r="AX243" s="2553"/>
      <c r="AY243" s="962"/>
      <c r="AZ243" s="374"/>
      <c r="BA243" s="2553"/>
      <c r="BB243" s="2553"/>
      <c r="BC243" s="2553"/>
      <c r="BD243" s="2553"/>
      <c r="BE243" s="2553"/>
      <c r="BF243" s="2553"/>
      <c r="BG243" s="2553"/>
      <c r="BH243" s="2553"/>
      <c r="BI243" s="2553"/>
      <c r="BJ243" s="2553"/>
      <c r="BK243" s="963"/>
      <c r="BL243" s="962"/>
      <c r="BM243" s="2553"/>
      <c r="BN243" s="2553"/>
      <c r="BO243" s="2553"/>
      <c r="BP243" s="2553"/>
      <c r="BQ243" s="2553"/>
      <c r="BR243" s="2553"/>
      <c r="BS243" s="2553"/>
      <c r="BT243" s="2553"/>
      <c r="BU243" s="2553"/>
      <c r="BV243" s="2553"/>
      <c r="BW243" s="962"/>
      <c r="BX243" s="374"/>
      <c r="BY243" s="2553"/>
      <c r="BZ243" s="2553"/>
      <c r="CA243" s="2553"/>
      <c r="CB243" s="2553"/>
      <c r="CC243" s="2553"/>
      <c r="CD243" s="2553"/>
      <c r="CE243" s="2553"/>
      <c r="CF243" s="2553"/>
      <c r="CG243" s="2553"/>
      <c r="CH243" s="2553"/>
      <c r="CI243" s="963"/>
      <c r="CJ243" s="962"/>
      <c r="CK243" s="3322"/>
      <c r="CL243" s="3322"/>
      <c r="CM243" s="3322"/>
      <c r="CN243" s="3322"/>
      <c r="CO243" s="3322"/>
      <c r="CP243" s="3322"/>
      <c r="CQ243" s="3322"/>
      <c r="CR243" s="3322"/>
      <c r="CS243" s="3322"/>
      <c r="CT243" s="3322"/>
      <c r="CU243" s="3322"/>
      <c r="CV243" s="3322"/>
      <c r="CW243" s="3322"/>
      <c r="CX243" s="3322"/>
      <c r="CY243" s="3322"/>
      <c r="CZ243" s="3322"/>
      <c r="DA243" s="3365"/>
      <c r="DB243" s="250"/>
    </row>
    <row r="244" spans="2:106" ht="21" customHeight="1">
      <c r="D244" s="259"/>
      <c r="E244" s="259"/>
      <c r="F244" s="259"/>
      <c r="G244" s="259"/>
      <c r="H244" s="259"/>
      <c r="I244" s="259"/>
      <c r="J244" s="259"/>
      <c r="K244" s="259"/>
      <c r="L244" s="259"/>
      <c r="M244" s="259"/>
      <c r="N244" s="259"/>
      <c r="O244" s="259"/>
      <c r="P244" s="259"/>
      <c r="Q244" s="259"/>
      <c r="R244" s="259"/>
      <c r="S244" s="259"/>
      <c r="T244" s="259"/>
      <c r="U244" s="259"/>
      <c r="V244" s="259"/>
      <c r="W244" s="259"/>
      <c r="X244" s="259"/>
      <c r="Y244" s="259"/>
      <c r="Z244" s="259"/>
      <c r="AA244" s="259"/>
      <c r="AB244" s="259"/>
      <c r="AC244" s="259"/>
      <c r="AD244" s="259"/>
      <c r="AE244" s="259"/>
      <c r="AF244" s="259"/>
      <c r="AG244" s="259"/>
      <c r="AH244" s="259"/>
      <c r="AI244" s="259"/>
      <c r="AJ244" s="259"/>
      <c r="AK244" s="259"/>
      <c r="AL244" s="259"/>
      <c r="AM244" s="259"/>
      <c r="AN244" s="259"/>
      <c r="AO244" s="259"/>
      <c r="AP244" s="259"/>
      <c r="AQ244" s="259"/>
      <c r="AR244" s="259"/>
      <c r="AS244" s="259"/>
      <c r="AT244" s="259"/>
      <c r="AU244" s="259"/>
      <c r="AV244" s="259"/>
      <c r="AW244" s="259"/>
      <c r="AX244" s="259"/>
      <c r="AY244" s="259"/>
      <c r="AZ244" s="259"/>
      <c r="BA244" s="259"/>
      <c r="BB244" s="259"/>
      <c r="BC244" s="259"/>
      <c r="BD244" s="259"/>
      <c r="BE244" s="259"/>
      <c r="BF244" s="259"/>
      <c r="BG244" s="259"/>
      <c r="BH244" s="259"/>
      <c r="BI244" s="259"/>
      <c r="BJ244" s="259"/>
      <c r="BK244" s="259"/>
      <c r="BL244" s="259"/>
      <c r="BM244" s="259"/>
      <c r="BN244" s="259"/>
      <c r="BO244" s="259"/>
      <c r="BP244" s="259"/>
      <c r="BQ244" s="259"/>
      <c r="BR244" s="259"/>
      <c r="BS244" s="259"/>
      <c r="BT244" s="259"/>
      <c r="BU244" s="259"/>
      <c r="BV244" s="259"/>
      <c r="BW244" s="259"/>
      <c r="BX244" s="259"/>
      <c r="BY244" s="259"/>
      <c r="BZ244" s="259"/>
      <c r="CA244" s="259"/>
      <c r="CB244" s="259"/>
      <c r="CC244" s="259"/>
      <c r="CD244" s="259"/>
      <c r="CE244" s="259"/>
      <c r="CF244" s="259"/>
      <c r="CG244" s="259"/>
      <c r="CH244" s="259"/>
      <c r="CI244" s="259"/>
      <c r="CJ244" s="259"/>
      <c r="CK244" s="259"/>
      <c r="CL244" s="259"/>
      <c r="CM244" s="259"/>
      <c r="CN244" s="259"/>
      <c r="CO244" s="259"/>
      <c r="CP244" s="259"/>
      <c r="CQ244" s="259"/>
      <c r="CR244" s="259"/>
      <c r="CS244" s="259"/>
      <c r="CT244" s="259"/>
      <c r="CU244" s="259"/>
      <c r="CV244" s="259"/>
      <c r="CW244" s="259"/>
      <c r="CX244" s="259"/>
      <c r="CY244" s="259"/>
      <c r="CZ244" s="259"/>
      <c r="DA244" s="259"/>
      <c r="DB244" s="259"/>
    </row>
    <row r="245" spans="2:106" s="9" customFormat="1" ht="21" customHeight="1">
      <c r="D245" s="271" t="s">
        <v>1012</v>
      </c>
      <c r="E245" s="318"/>
      <c r="F245" s="270"/>
      <c r="G245" s="271" t="s">
        <v>1074</v>
      </c>
      <c r="H245" s="270"/>
      <c r="I245" s="278"/>
      <c r="J245" s="270"/>
      <c r="K245" s="270"/>
      <c r="L245" s="270"/>
      <c r="M245" s="270"/>
      <c r="N245" s="270"/>
      <c r="O245" s="270"/>
      <c r="P245" s="270"/>
      <c r="Q245" s="270"/>
      <c r="R245" s="270"/>
      <c r="S245" s="270"/>
      <c r="T245" s="270"/>
      <c r="U245" s="270"/>
      <c r="V245" s="270"/>
      <c r="W245" s="270"/>
      <c r="X245" s="270"/>
      <c r="Y245" s="270"/>
      <c r="Z245" s="270"/>
      <c r="AA245" s="270"/>
      <c r="AB245" s="270"/>
      <c r="AC245" s="270"/>
      <c r="AD245" s="270"/>
      <c r="AE245" s="270"/>
      <c r="AF245" s="270"/>
      <c r="AG245" s="270"/>
      <c r="AH245" s="270"/>
      <c r="AI245" s="270"/>
      <c r="AJ245" s="270"/>
      <c r="AK245" s="270"/>
      <c r="AL245" s="270"/>
      <c r="AM245" s="270"/>
      <c r="AN245" s="270"/>
      <c r="AO245" s="270"/>
      <c r="AP245" s="270"/>
      <c r="AQ245" s="270"/>
      <c r="AR245" s="270"/>
      <c r="AS245" s="270"/>
      <c r="AT245" s="270"/>
      <c r="AU245" s="270"/>
      <c r="AV245" s="270"/>
      <c r="AW245" s="270"/>
      <c r="AX245" s="270"/>
      <c r="AY245" s="270"/>
      <c r="AZ245" s="270"/>
      <c r="BA245" s="270"/>
      <c r="BB245" s="270"/>
      <c r="BC245" s="270"/>
      <c r="BD245" s="270"/>
      <c r="BE245" s="270"/>
      <c r="BF245" s="270"/>
      <c r="BG245" s="270"/>
      <c r="BH245" s="270"/>
      <c r="BI245" s="270"/>
      <c r="BJ245" s="270"/>
      <c r="BK245" s="270"/>
      <c r="BL245" s="270"/>
      <c r="BM245" s="270"/>
      <c r="BN245" s="270"/>
      <c r="BO245" s="270"/>
      <c r="BP245" s="270"/>
      <c r="BQ245" s="270"/>
      <c r="BR245" s="270"/>
      <c r="BS245" s="270"/>
      <c r="BT245" s="270"/>
      <c r="BU245" s="270"/>
      <c r="BV245" s="270"/>
      <c r="BW245" s="270"/>
      <c r="BX245" s="270"/>
      <c r="BY245" s="270"/>
      <c r="BZ245" s="270"/>
      <c r="CA245" s="270"/>
      <c r="CB245" s="270"/>
      <c r="CC245" s="270"/>
      <c r="CD245" s="270"/>
      <c r="CE245" s="270"/>
      <c r="CF245" s="270"/>
      <c r="CG245" s="270"/>
      <c r="CH245" s="270"/>
      <c r="CI245" s="270"/>
      <c r="CJ245" s="270"/>
      <c r="CK245" s="270"/>
      <c r="CL245" s="270"/>
      <c r="CM245" s="270"/>
      <c r="CN245" s="270"/>
      <c r="CO245" s="270"/>
      <c r="CP245" s="270"/>
      <c r="CQ245" s="270"/>
      <c r="CR245" s="270"/>
      <c r="CS245" s="270"/>
      <c r="CT245" s="270"/>
      <c r="CU245" s="270"/>
      <c r="CV245" s="270"/>
      <c r="CW245" s="270"/>
      <c r="CX245" s="270"/>
      <c r="CY245" s="270"/>
      <c r="CZ245" s="270"/>
      <c r="DA245" s="270"/>
      <c r="DB245" s="270"/>
    </row>
    <row r="246" spans="2:106" s="9" customFormat="1" ht="21" customHeight="1">
      <c r="D246" s="318" t="s">
        <v>751</v>
      </c>
      <c r="E246" s="270"/>
      <c r="F246" s="270"/>
      <c r="G246" s="270"/>
      <c r="H246" s="270"/>
      <c r="I246" s="270"/>
      <c r="J246" s="270"/>
      <c r="K246" s="270"/>
      <c r="L246" s="270"/>
      <c r="M246" s="270"/>
      <c r="N246" s="270"/>
      <c r="O246" s="270"/>
      <c r="P246" s="270"/>
      <c r="Q246" s="270"/>
      <c r="R246" s="270"/>
      <c r="S246" s="270"/>
      <c r="T246" s="270"/>
      <c r="U246" s="270"/>
      <c r="V246" s="270"/>
      <c r="W246" s="270"/>
      <c r="X246" s="270"/>
      <c r="Y246" s="270"/>
      <c r="Z246" s="270"/>
      <c r="AA246" s="270"/>
      <c r="AB246" s="270"/>
      <c r="AC246" s="270"/>
      <c r="AD246" s="270"/>
      <c r="AE246" s="270"/>
      <c r="AF246" s="270"/>
      <c r="AG246" s="270"/>
      <c r="AH246" s="270"/>
      <c r="AI246" s="270"/>
      <c r="AJ246" s="270"/>
      <c r="AK246" s="270"/>
      <c r="AL246" s="270"/>
      <c r="AM246" s="270"/>
      <c r="AN246" s="270"/>
      <c r="AO246" s="270"/>
      <c r="AP246" s="270"/>
      <c r="AQ246" s="270"/>
      <c r="AR246" s="270"/>
      <c r="AS246" s="270"/>
      <c r="AT246" s="270"/>
      <c r="AU246" s="270"/>
      <c r="AV246" s="270"/>
      <c r="AW246" s="270"/>
      <c r="AX246" s="270"/>
      <c r="AY246" s="270"/>
      <c r="AZ246" s="270"/>
      <c r="BA246" s="270"/>
      <c r="BB246" s="270"/>
      <c r="BC246" s="270"/>
      <c r="BD246" s="270"/>
      <c r="BE246" s="270"/>
      <c r="BF246" s="270"/>
      <c r="BG246" s="270"/>
      <c r="BH246" s="270"/>
      <c r="BI246" s="270"/>
      <c r="BJ246" s="270"/>
      <c r="BK246" s="270"/>
      <c r="BL246" s="270"/>
      <c r="BM246" s="270"/>
      <c r="BN246" s="270"/>
      <c r="BO246" s="270"/>
      <c r="BP246" s="270"/>
      <c r="BQ246" s="270"/>
      <c r="BR246" s="270"/>
      <c r="BS246" s="270"/>
      <c r="BT246" s="270"/>
      <c r="BU246" s="270"/>
      <c r="BV246" s="270"/>
      <c r="BW246" s="270"/>
      <c r="BX246" s="270"/>
      <c r="BY246" s="270"/>
      <c r="BZ246" s="270"/>
      <c r="CA246" s="270"/>
      <c r="CB246" s="270"/>
      <c r="CC246" s="270"/>
      <c r="CD246" s="270"/>
      <c r="CE246" s="270"/>
      <c r="CF246" s="270"/>
      <c r="CG246" s="270"/>
      <c r="CH246" s="270"/>
      <c r="CI246" s="270"/>
      <c r="CJ246" s="270"/>
      <c r="CK246" s="270"/>
      <c r="CL246" s="270"/>
      <c r="CM246" s="270"/>
      <c r="CN246" s="270"/>
      <c r="CO246" s="270"/>
      <c r="CP246" s="270"/>
      <c r="CQ246" s="270"/>
      <c r="CR246" s="270"/>
      <c r="CS246" s="270"/>
      <c r="CT246" s="270"/>
      <c r="CU246" s="270"/>
      <c r="CV246" s="270"/>
      <c r="CW246" s="270"/>
      <c r="CX246" s="270"/>
      <c r="CY246" s="270"/>
      <c r="CZ246" s="270"/>
      <c r="DA246" s="256" t="s">
        <v>83</v>
      </c>
      <c r="DB246" s="270"/>
    </row>
    <row r="247" spans="2:106" s="118" customFormat="1" ht="15" customHeight="1">
      <c r="D247" s="3291" t="s">
        <v>891</v>
      </c>
      <c r="E247" s="3292"/>
      <c r="F247" s="3292"/>
      <c r="G247" s="3292"/>
      <c r="H247" s="3292"/>
      <c r="I247" s="3292"/>
      <c r="J247" s="3292"/>
      <c r="K247" s="3292"/>
      <c r="L247" s="3292"/>
      <c r="M247" s="3292"/>
      <c r="N247" s="3292"/>
      <c r="O247" s="3292"/>
      <c r="P247" s="3292"/>
      <c r="Q247" s="3292"/>
      <c r="R247" s="3292"/>
      <c r="S247" s="3292"/>
      <c r="T247" s="3292"/>
      <c r="U247" s="3292"/>
      <c r="V247" s="3292"/>
      <c r="W247" s="3292"/>
      <c r="X247" s="3292"/>
      <c r="Y247" s="3292"/>
      <c r="Z247" s="3292"/>
      <c r="AA247" s="3292"/>
      <c r="AB247" s="3292"/>
      <c r="AC247" s="3292"/>
      <c r="AD247" s="3292"/>
      <c r="AE247" s="3292"/>
      <c r="AF247" s="3292"/>
      <c r="AG247" s="3292"/>
      <c r="AH247" s="3292"/>
      <c r="AI247" s="3292"/>
      <c r="AJ247" s="3292"/>
      <c r="AK247" s="3292"/>
      <c r="AL247" s="3292"/>
      <c r="AM247" s="3292"/>
      <c r="AN247" s="3292"/>
      <c r="AO247" s="2658"/>
      <c r="AP247" s="3429" t="s">
        <v>1072</v>
      </c>
      <c r="AQ247" s="1796"/>
      <c r="AR247" s="1796"/>
      <c r="AS247" s="1796"/>
      <c r="AT247" s="1796"/>
      <c r="AU247" s="1796"/>
      <c r="AV247" s="1796"/>
      <c r="AW247" s="1796"/>
      <c r="AX247" s="1796"/>
      <c r="AY247" s="2957"/>
      <c r="AZ247" s="3429" t="s">
        <v>1456</v>
      </c>
      <c r="BA247" s="1796"/>
      <c r="BB247" s="1796"/>
      <c r="BC247" s="1796"/>
      <c r="BD247" s="1796"/>
      <c r="BE247" s="1796"/>
      <c r="BF247" s="1796"/>
      <c r="BG247" s="1796"/>
      <c r="BH247" s="1796"/>
      <c r="BI247" s="2957"/>
      <c r="BJ247" s="3429" t="s">
        <v>528</v>
      </c>
      <c r="BK247" s="1796"/>
      <c r="BL247" s="1796"/>
      <c r="BM247" s="1796"/>
      <c r="BN247" s="1796"/>
      <c r="BO247" s="1796"/>
      <c r="BP247" s="1796"/>
      <c r="BQ247" s="1796"/>
      <c r="BR247" s="1796"/>
      <c r="BS247" s="2957"/>
      <c r="BT247" s="3295" t="s">
        <v>17</v>
      </c>
      <c r="BU247" s="3286"/>
      <c r="BV247" s="3286"/>
      <c r="BW247" s="3286"/>
      <c r="BX247" s="3286"/>
      <c r="BY247" s="3286"/>
      <c r="BZ247" s="3286"/>
      <c r="CA247" s="3286"/>
      <c r="CB247" s="3286"/>
      <c r="CC247" s="3287"/>
      <c r="CD247" s="3299" t="s">
        <v>732</v>
      </c>
      <c r="CE247" s="3300"/>
      <c r="CF247" s="3300"/>
      <c r="CG247" s="3300"/>
      <c r="CH247" s="3300"/>
      <c r="CI247" s="3300"/>
      <c r="CJ247" s="3300"/>
      <c r="CK247" s="3300"/>
      <c r="CL247" s="3300"/>
      <c r="CM247" s="3300"/>
      <c r="CN247" s="3300"/>
      <c r="CO247" s="3300"/>
      <c r="CP247" s="3300"/>
      <c r="CQ247" s="3300"/>
      <c r="CR247" s="3300"/>
      <c r="CS247" s="3300"/>
      <c r="CT247" s="3300"/>
      <c r="CU247" s="3300"/>
      <c r="CV247" s="3300"/>
      <c r="CW247" s="3300"/>
      <c r="CX247" s="3300"/>
      <c r="CY247" s="3300"/>
      <c r="CZ247" s="3300"/>
      <c r="DA247" s="3301"/>
      <c r="DB247" s="250"/>
    </row>
    <row r="248" spans="2:106" s="118" customFormat="1" ht="15" customHeight="1">
      <c r="D248" s="3293"/>
      <c r="E248" s="3294"/>
      <c r="F248" s="3294"/>
      <c r="G248" s="3294"/>
      <c r="H248" s="3294"/>
      <c r="I248" s="3294"/>
      <c r="J248" s="3294"/>
      <c r="K248" s="3294"/>
      <c r="L248" s="3294"/>
      <c r="M248" s="3294"/>
      <c r="N248" s="3294"/>
      <c r="O248" s="3294"/>
      <c r="P248" s="3294"/>
      <c r="Q248" s="3294"/>
      <c r="R248" s="3294"/>
      <c r="S248" s="3294"/>
      <c r="T248" s="3294"/>
      <c r="U248" s="3294"/>
      <c r="V248" s="3294"/>
      <c r="W248" s="3294"/>
      <c r="X248" s="3294"/>
      <c r="Y248" s="3294"/>
      <c r="Z248" s="3294"/>
      <c r="AA248" s="3294"/>
      <c r="AB248" s="3294"/>
      <c r="AC248" s="3294"/>
      <c r="AD248" s="3294"/>
      <c r="AE248" s="3294"/>
      <c r="AF248" s="3294"/>
      <c r="AG248" s="3294"/>
      <c r="AH248" s="3294"/>
      <c r="AI248" s="3294"/>
      <c r="AJ248" s="3294"/>
      <c r="AK248" s="3294"/>
      <c r="AL248" s="3294"/>
      <c r="AM248" s="3294"/>
      <c r="AN248" s="3294"/>
      <c r="AO248" s="2661"/>
      <c r="AP248" s="3296" t="s">
        <v>1007</v>
      </c>
      <c r="AQ248" s="3297"/>
      <c r="AR248" s="3297"/>
      <c r="AS248" s="3297"/>
      <c r="AT248" s="3297"/>
      <c r="AU248" s="3297"/>
      <c r="AV248" s="3297"/>
      <c r="AW248" s="3297"/>
      <c r="AX248" s="3297"/>
      <c r="AY248" s="3298"/>
      <c r="AZ248" s="3296" t="s">
        <v>168</v>
      </c>
      <c r="BA248" s="3297"/>
      <c r="BB248" s="3297"/>
      <c r="BC248" s="3297"/>
      <c r="BD248" s="3297"/>
      <c r="BE248" s="3297"/>
      <c r="BF248" s="3297"/>
      <c r="BG248" s="3297"/>
      <c r="BH248" s="3297"/>
      <c r="BI248" s="3298"/>
      <c r="BJ248" s="3296" t="s">
        <v>1070</v>
      </c>
      <c r="BK248" s="3297"/>
      <c r="BL248" s="3297"/>
      <c r="BM248" s="3297"/>
      <c r="BN248" s="3297"/>
      <c r="BO248" s="3297"/>
      <c r="BP248" s="3297"/>
      <c r="BQ248" s="3297"/>
      <c r="BR248" s="3297"/>
      <c r="BS248" s="3298"/>
      <c r="BT248" s="3296"/>
      <c r="BU248" s="3297"/>
      <c r="BV248" s="3297"/>
      <c r="BW248" s="3297"/>
      <c r="BX248" s="3297"/>
      <c r="BY248" s="3297"/>
      <c r="BZ248" s="3297"/>
      <c r="CA248" s="3297"/>
      <c r="CB248" s="3297"/>
      <c r="CC248" s="3298"/>
      <c r="CD248" s="3302"/>
      <c r="CE248" s="3303"/>
      <c r="CF248" s="3303"/>
      <c r="CG248" s="3303"/>
      <c r="CH248" s="3303"/>
      <c r="CI248" s="3303"/>
      <c r="CJ248" s="3303"/>
      <c r="CK248" s="3303"/>
      <c r="CL248" s="3303"/>
      <c r="CM248" s="3303"/>
      <c r="CN248" s="3303"/>
      <c r="CO248" s="3303"/>
      <c r="CP248" s="3303"/>
      <c r="CQ248" s="3303"/>
      <c r="CR248" s="3303"/>
      <c r="CS248" s="3303"/>
      <c r="CT248" s="3303"/>
      <c r="CU248" s="3303"/>
      <c r="CV248" s="3303"/>
      <c r="CW248" s="3303"/>
      <c r="CX248" s="3303"/>
      <c r="CY248" s="3303"/>
      <c r="CZ248" s="3303"/>
      <c r="DA248" s="3304"/>
      <c r="DB248" s="250"/>
    </row>
    <row r="249" spans="2:106" s="118" customFormat="1" ht="15" customHeight="1">
      <c r="D249" s="827"/>
      <c r="E249" s="3265"/>
      <c r="F249" s="3265"/>
      <c r="G249" s="3265"/>
      <c r="H249" s="3265"/>
      <c r="I249" s="3265"/>
      <c r="J249" s="3265"/>
      <c r="K249" s="3265"/>
      <c r="L249" s="3265"/>
      <c r="M249" s="3265"/>
      <c r="N249" s="3265"/>
      <c r="O249" s="3265"/>
      <c r="P249" s="3265"/>
      <c r="Q249" s="3265"/>
      <c r="R249" s="3265"/>
      <c r="S249" s="3265"/>
      <c r="T249" s="3265"/>
      <c r="U249" s="3265"/>
      <c r="V249" s="3265"/>
      <c r="W249" s="3265"/>
      <c r="X249" s="3265"/>
      <c r="Y249" s="3265"/>
      <c r="Z249" s="3265"/>
      <c r="AA249" s="3265"/>
      <c r="AB249" s="3265"/>
      <c r="AC249" s="3265"/>
      <c r="AD249" s="3265"/>
      <c r="AE249" s="3265"/>
      <c r="AF249" s="3265"/>
      <c r="AG249" s="3265"/>
      <c r="AH249" s="3265"/>
      <c r="AI249" s="3265"/>
      <c r="AJ249" s="3265"/>
      <c r="AK249" s="3265"/>
      <c r="AL249" s="3265"/>
      <c r="AM249" s="3265"/>
      <c r="AN249" s="3265"/>
      <c r="AO249" s="947"/>
      <c r="AP249" s="927"/>
      <c r="AQ249" s="903"/>
      <c r="AR249" s="903"/>
      <c r="AS249" s="903"/>
      <c r="AT249" s="903"/>
      <c r="AU249" s="903"/>
      <c r="AV249" s="903"/>
      <c r="AW249" s="903"/>
      <c r="AX249" s="903"/>
      <c r="AY249" s="966"/>
      <c r="AZ249" s="927"/>
      <c r="BA249" s="903"/>
      <c r="BB249" s="903"/>
      <c r="BC249" s="903"/>
      <c r="BD249" s="903"/>
      <c r="BE249" s="903"/>
      <c r="BF249" s="903"/>
      <c r="BG249" s="903"/>
      <c r="BH249" s="903"/>
      <c r="BI249" s="966"/>
      <c r="BJ249" s="927"/>
      <c r="BK249" s="903"/>
      <c r="BL249" s="903"/>
      <c r="BM249" s="903"/>
      <c r="BN249" s="903"/>
      <c r="BO249" s="903"/>
      <c r="BP249" s="903"/>
      <c r="BQ249" s="903"/>
      <c r="BR249" s="903"/>
      <c r="BS249" s="966"/>
      <c r="BT249" s="927"/>
      <c r="BU249" s="903"/>
      <c r="BV249" s="903"/>
      <c r="BW249" s="903"/>
      <c r="BX249" s="903"/>
      <c r="BY249" s="903"/>
      <c r="BZ249" s="903"/>
      <c r="CA249" s="903"/>
      <c r="CB249" s="903"/>
      <c r="CC249" s="966"/>
      <c r="CD249" s="903"/>
      <c r="CE249" s="903"/>
      <c r="CF249" s="903"/>
      <c r="CG249" s="903"/>
      <c r="CH249" s="903"/>
      <c r="CI249" s="903"/>
      <c r="CJ249" s="903"/>
      <c r="CK249" s="903"/>
      <c r="CL249" s="903"/>
      <c r="CM249" s="903"/>
      <c r="CN249" s="903"/>
      <c r="CO249" s="903"/>
      <c r="CP249" s="903"/>
      <c r="CQ249" s="903"/>
      <c r="CR249" s="903"/>
      <c r="CS249" s="903"/>
      <c r="CT249" s="903"/>
      <c r="CU249" s="903"/>
      <c r="CV249" s="903"/>
      <c r="CW249" s="903"/>
      <c r="CX249" s="903"/>
      <c r="CY249" s="903"/>
      <c r="CZ249" s="903"/>
      <c r="DA249" s="330"/>
      <c r="DB249" s="250"/>
    </row>
    <row r="250" spans="2:106" s="118" customFormat="1" ht="15" customHeight="1">
      <c r="D250" s="3430" t="s">
        <v>861</v>
      </c>
      <c r="E250" s="3318"/>
      <c r="F250" s="3318"/>
      <c r="G250" s="3318"/>
      <c r="H250" s="3318"/>
      <c r="I250" s="3318"/>
      <c r="J250" s="3318"/>
      <c r="K250" s="3318"/>
      <c r="L250" s="3318"/>
      <c r="M250" s="3318"/>
      <c r="N250" s="3318"/>
      <c r="O250" s="3318"/>
      <c r="P250" s="3318"/>
      <c r="Q250" s="3318"/>
      <c r="R250" s="3318"/>
      <c r="S250" s="3318"/>
      <c r="T250" s="3318"/>
      <c r="U250" s="3318"/>
      <c r="V250" s="3318"/>
      <c r="W250" s="3318"/>
      <c r="X250" s="3318"/>
      <c r="Y250" s="3318"/>
      <c r="Z250" s="3318"/>
      <c r="AA250" s="3318"/>
      <c r="AB250" s="3318"/>
      <c r="AC250" s="3318"/>
      <c r="AD250" s="3318"/>
      <c r="AE250" s="3318"/>
      <c r="AF250" s="3318"/>
      <c r="AG250" s="3318"/>
      <c r="AH250" s="3318"/>
      <c r="AI250" s="3318"/>
      <c r="AJ250" s="3318"/>
      <c r="AK250" s="3318"/>
      <c r="AL250" s="3318"/>
      <c r="AM250" s="3318"/>
      <c r="AN250" s="3318"/>
      <c r="AO250" s="3320"/>
      <c r="AP250" s="926"/>
      <c r="AQ250" s="910"/>
      <c r="AR250" s="910"/>
      <c r="AS250" s="910"/>
      <c r="AT250" s="910"/>
      <c r="AU250" s="910"/>
      <c r="AV250" s="910"/>
      <c r="AW250" s="910"/>
      <c r="AX250" s="910"/>
      <c r="AY250" s="961"/>
      <c r="AZ250" s="926"/>
      <c r="BA250" s="910"/>
      <c r="BB250" s="910"/>
      <c r="BC250" s="910"/>
      <c r="BD250" s="910"/>
      <c r="BE250" s="910"/>
      <c r="BF250" s="910"/>
      <c r="BG250" s="910"/>
      <c r="BH250" s="910"/>
      <c r="BI250" s="961"/>
      <c r="BJ250" s="926"/>
      <c r="BK250" s="910"/>
      <c r="BL250" s="910"/>
      <c r="BM250" s="910"/>
      <c r="BN250" s="910"/>
      <c r="BO250" s="910"/>
      <c r="BP250" s="910"/>
      <c r="BQ250" s="910"/>
      <c r="BR250" s="910"/>
      <c r="BS250" s="961"/>
      <c r="BT250" s="926"/>
      <c r="BU250" s="910"/>
      <c r="BV250" s="910"/>
      <c r="BW250" s="910"/>
      <c r="BX250" s="910"/>
      <c r="BY250" s="910"/>
      <c r="BZ250" s="910"/>
      <c r="CA250" s="910"/>
      <c r="CB250" s="910"/>
      <c r="CC250" s="961"/>
      <c r="CD250" s="910"/>
      <c r="CE250" s="910"/>
      <c r="CF250" s="910"/>
      <c r="CG250" s="910"/>
      <c r="CH250" s="910"/>
      <c r="CI250" s="910"/>
      <c r="CJ250" s="910"/>
      <c r="CK250" s="910"/>
      <c r="CL250" s="910"/>
      <c r="CM250" s="910"/>
      <c r="CN250" s="910"/>
      <c r="CO250" s="910"/>
      <c r="CP250" s="910"/>
      <c r="CQ250" s="910"/>
      <c r="CR250" s="910"/>
      <c r="CS250" s="910"/>
      <c r="CT250" s="910"/>
      <c r="CU250" s="910"/>
      <c r="CV250" s="910"/>
      <c r="CW250" s="910"/>
      <c r="CX250" s="910"/>
      <c r="CY250" s="910"/>
      <c r="CZ250" s="910"/>
      <c r="DA250" s="334"/>
      <c r="DB250" s="250"/>
    </row>
    <row r="251" spans="2:106" ht="21" customHeight="1">
      <c r="B251" s="973"/>
      <c r="C251" s="973"/>
      <c r="D251" s="369"/>
      <c r="E251" s="369"/>
      <c r="F251" s="369"/>
      <c r="G251" s="369"/>
      <c r="H251" s="369"/>
      <c r="I251" s="369"/>
      <c r="J251" s="369"/>
      <c r="K251" s="369"/>
      <c r="L251" s="369"/>
      <c r="M251" s="369"/>
      <c r="N251" s="369"/>
      <c r="O251" s="369"/>
      <c r="P251" s="369"/>
      <c r="Q251" s="369"/>
      <c r="R251" s="369"/>
      <c r="S251" s="369"/>
      <c r="T251" s="369"/>
      <c r="U251" s="369"/>
      <c r="V251" s="369"/>
      <c r="W251" s="369"/>
      <c r="X251" s="369"/>
      <c r="Y251" s="369"/>
      <c r="Z251" s="369"/>
      <c r="AA251" s="369"/>
      <c r="AB251" s="369"/>
      <c r="AC251" s="369"/>
      <c r="AD251" s="369"/>
      <c r="AE251" s="369"/>
      <c r="AF251" s="369"/>
      <c r="AG251" s="369"/>
      <c r="AH251" s="369"/>
      <c r="AI251" s="369"/>
      <c r="AJ251" s="369"/>
      <c r="AK251" s="369"/>
      <c r="AL251" s="369"/>
      <c r="AM251" s="369"/>
      <c r="AN251" s="257"/>
      <c r="AO251" s="257"/>
      <c r="AP251" s="257"/>
      <c r="AQ251" s="257"/>
      <c r="AR251" s="257"/>
      <c r="AS251" s="257"/>
      <c r="AT251" s="257"/>
      <c r="AU251" s="257"/>
      <c r="AV251" s="257"/>
      <c r="AW251" s="257"/>
      <c r="AX251" s="257"/>
      <c r="AY251" s="257"/>
      <c r="AZ251" s="257"/>
      <c r="BA251" s="257"/>
      <c r="BB251" s="257"/>
      <c r="BC251" s="257"/>
      <c r="BD251" s="257"/>
      <c r="BE251" s="257"/>
      <c r="BF251" s="257"/>
      <c r="BG251" s="369"/>
      <c r="BH251" s="369"/>
      <c r="BI251" s="369"/>
      <c r="BJ251" s="369"/>
      <c r="BK251" s="369"/>
      <c r="BL251" s="369"/>
      <c r="BM251" s="369"/>
      <c r="BN251" s="369"/>
      <c r="BO251" s="369"/>
      <c r="BP251" s="369"/>
      <c r="BQ251" s="369"/>
      <c r="BR251" s="369"/>
      <c r="BS251" s="369"/>
      <c r="BT251" s="369"/>
      <c r="BU251" s="369"/>
      <c r="BV251" s="369"/>
      <c r="BW251" s="369"/>
      <c r="BX251" s="369"/>
      <c r="BY251" s="257"/>
      <c r="BZ251" s="257"/>
      <c r="CA251" s="382"/>
      <c r="CB251" s="382"/>
      <c r="CC251" s="382"/>
      <c r="CD251" s="382"/>
      <c r="CE251" s="382"/>
      <c r="CF251" s="382"/>
      <c r="CG251" s="382"/>
      <c r="CH251" s="382"/>
      <c r="CI251" s="382"/>
      <c r="CJ251" s="382"/>
      <c r="CK251" s="382"/>
      <c r="CL251" s="382"/>
      <c r="CM251" s="382"/>
      <c r="CN251" s="382"/>
      <c r="CO251" s="382"/>
      <c r="CP251" s="382"/>
      <c r="CQ251" s="382"/>
      <c r="CR251" s="382"/>
      <c r="CS251" s="382"/>
      <c r="CT251" s="382"/>
      <c r="CU251" s="382"/>
      <c r="CV251" s="382"/>
      <c r="CW251" s="382"/>
      <c r="CX251" s="382"/>
      <c r="CY251" s="382"/>
      <c r="CZ251" s="259"/>
      <c r="DA251" s="259"/>
      <c r="DB251" s="259"/>
    </row>
    <row r="252" spans="2:106" ht="21" customHeight="1">
      <c r="D252" s="259"/>
      <c r="E252" s="259"/>
      <c r="F252" s="259"/>
      <c r="G252" s="259"/>
      <c r="H252" s="259"/>
      <c r="I252" s="259"/>
      <c r="J252" s="259"/>
      <c r="K252" s="259"/>
      <c r="L252" s="259"/>
      <c r="M252" s="259"/>
      <c r="N252" s="259"/>
      <c r="O252" s="259"/>
      <c r="P252" s="259"/>
      <c r="Q252" s="259"/>
      <c r="R252" s="259"/>
      <c r="S252" s="259"/>
      <c r="T252" s="259"/>
      <c r="U252" s="259"/>
      <c r="V252" s="259"/>
      <c r="W252" s="259"/>
      <c r="X252" s="259"/>
      <c r="Y252" s="259"/>
      <c r="Z252" s="259"/>
      <c r="AA252" s="259"/>
      <c r="AB252" s="259"/>
      <c r="AC252" s="259"/>
      <c r="AD252" s="259"/>
      <c r="AE252" s="259"/>
      <c r="AF252" s="259"/>
      <c r="AG252" s="259"/>
      <c r="AH252" s="259"/>
      <c r="AI252" s="259"/>
      <c r="AJ252" s="259"/>
      <c r="AK252" s="259"/>
      <c r="AL252" s="259"/>
      <c r="AM252" s="259"/>
      <c r="AN252" s="259"/>
      <c r="AO252" s="259"/>
      <c r="AP252" s="259"/>
      <c r="AQ252" s="259"/>
      <c r="AR252" s="259"/>
      <c r="AS252" s="259"/>
      <c r="AT252" s="259"/>
      <c r="AU252" s="259"/>
      <c r="AV252" s="259"/>
      <c r="AW252" s="259"/>
      <c r="AX252" s="259"/>
      <c r="AY252" s="259"/>
      <c r="AZ252" s="259"/>
      <c r="BA252" s="259"/>
      <c r="BB252" s="259"/>
      <c r="BC252" s="259"/>
      <c r="BD252" s="259"/>
      <c r="BE252" s="259"/>
      <c r="BF252" s="259"/>
      <c r="BG252" s="259"/>
      <c r="BH252" s="259"/>
      <c r="BI252" s="259"/>
      <c r="BJ252" s="259"/>
      <c r="BK252" s="259"/>
      <c r="BL252" s="259"/>
      <c r="BM252" s="259"/>
      <c r="BN252" s="259"/>
      <c r="BO252" s="259"/>
      <c r="BP252" s="259"/>
      <c r="BQ252" s="259"/>
      <c r="BR252" s="259"/>
      <c r="BS252" s="259"/>
      <c r="BT252" s="259"/>
      <c r="BU252" s="259"/>
      <c r="BV252" s="259"/>
      <c r="BW252" s="259"/>
      <c r="BX252" s="259"/>
      <c r="BY252" s="259"/>
      <c r="BZ252" s="259"/>
      <c r="CA252" s="259"/>
      <c r="CB252" s="259"/>
      <c r="CC252" s="259"/>
      <c r="CD252" s="259"/>
      <c r="CE252" s="259"/>
      <c r="CF252" s="259"/>
      <c r="CG252" s="259"/>
      <c r="CH252" s="259"/>
      <c r="CI252" s="259"/>
      <c r="CJ252" s="259"/>
      <c r="CK252" s="259"/>
      <c r="CL252" s="259"/>
      <c r="CM252" s="259"/>
      <c r="CN252" s="259"/>
      <c r="CO252" s="259"/>
      <c r="CP252" s="259"/>
      <c r="CQ252" s="259"/>
      <c r="CR252" s="259"/>
      <c r="CS252" s="259"/>
      <c r="CT252" s="259"/>
      <c r="CU252" s="259"/>
      <c r="CV252" s="259"/>
      <c r="CW252" s="259"/>
      <c r="CX252" s="259"/>
      <c r="CY252" s="259"/>
      <c r="CZ252" s="259"/>
      <c r="DA252" s="259"/>
      <c r="DB252" s="259"/>
    </row>
    <row r="253" spans="2:106" ht="21" customHeight="1">
      <c r="D253" s="259"/>
      <c r="E253" s="259"/>
      <c r="F253" s="259"/>
      <c r="G253" s="259"/>
      <c r="H253" s="259"/>
      <c r="I253" s="259"/>
      <c r="J253" s="259"/>
      <c r="K253" s="259"/>
      <c r="L253" s="259"/>
      <c r="M253" s="259"/>
      <c r="N253" s="259"/>
      <c r="O253" s="259"/>
      <c r="P253" s="259"/>
      <c r="Q253" s="259"/>
      <c r="R253" s="259"/>
      <c r="S253" s="259"/>
      <c r="T253" s="259"/>
      <c r="U253" s="259"/>
      <c r="V253" s="259"/>
      <c r="W253" s="259"/>
      <c r="X253" s="259"/>
      <c r="Y253" s="259"/>
      <c r="Z253" s="259"/>
      <c r="AA253" s="259"/>
      <c r="AB253" s="259"/>
      <c r="AC253" s="259"/>
      <c r="AD253" s="259"/>
      <c r="AE253" s="259"/>
      <c r="AF253" s="259"/>
      <c r="AG253" s="259"/>
      <c r="AH253" s="259"/>
      <c r="AI253" s="259"/>
      <c r="AJ253" s="259"/>
      <c r="AK253" s="259"/>
      <c r="AL253" s="259"/>
      <c r="AM253" s="259"/>
      <c r="AN253" s="259"/>
      <c r="AO253" s="259"/>
      <c r="AP253" s="259"/>
      <c r="AQ253" s="259"/>
      <c r="AR253" s="259"/>
      <c r="AS253" s="259"/>
      <c r="AT253" s="259"/>
      <c r="AU253" s="259"/>
      <c r="AV253" s="259"/>
      <c r="AW253" s="259"/>
      <c r="AX253" s="259"/>
      <c r="AY253" s="259"/>
      <c r="AZ253" s="259"/>
      <c r="BA253" s="259"/>
      <c r="BB253" s="259"/>
      <c r="BC253" s="259"/>
      <c r="BD253" s="259"/>
      <c r="BE253" s="259"/>
      <c r="BF253" s="259"/>
      <c r="BG253" s="259"/>
      <c r="BH253" s="259"/>
      <c r="BI253" s="259"/>
      <c r="BJ253" s="259"/>
      <c r="BK253" s="259"/>
      <c r="BL253" s="259"/>
      <c r="BM253" s="259"/>
      <c r="BN253" s="259"/>
      <c r="BO253" s="259"/>
      <c r="BP253" s="259"/>
      <c r="BQ253" s="259"/>
      <c r="BR253" s="259"/>
      <c r="BS253" s="259"/>
      <c r="BT253" s="259"/>
      <c r="BU253" s="259"/>
      <c r="BV253" s="259"/>
      <c r="BW253" s="259"/>
      <c r="BX253" s="259"/>
      <c r="BY253" s="259"/>
      <c r="BZ253" s="259"/>
      <c r="CA253" s="259"/>
      <c r="CB253" s="259"/>
      <c r="CC253" s="259"/>
      <c r="CD253" s="259"/>
      <c r="CE253" s="259"/>
      <c r="CF253" s="259"/>
      <c r="CG253" s="259"/>
      <c r="CH253" s="259"/>
      <c r="CI253" s="259"/>
      <c r="CJ253" s="259"/>
      <c r="CK253" s="259"/>
      <c r="CL253" s="259"/>
      <c r="CM253" s="259"/>
      <c r="CN253" s="259"/>
      <c r="CO253" s="259"/>
      <c r="CP253" s="259"/>
      <c r="CQ253" s="259"/>
      <c r="CR253" s="259"/>
      <c r="CS253" s="259"/>
      <c r="CT253" s="259"/>
      <c r="CU253" s="259"/>
      <c r="CV253" s="259"/>
      <c r="CW253" s="259"/>
      <c r="CX253" s="259"/>
      <c r="CY253" s="259"/>
      <c r="CZ253" s="259"/>
      <c r="DA253" s="259"/>
      <c r="DB253" s="259"/>
    </row>
    <row r="254" spans="2:106" s="9" customFormat="1" ht="21" customHeight="1">
      <c r="D254" s="271" t="s">
        <v>982</v>
      </c>
      <c r="E254" s="318"/>
      <c r="F254" s="270"/>
      <c r="G254" s="271" t="s">
        <v>1069</v>
      </c>
      <c r="H254" s="270"/>
      <c r="I254" s="278"/>
      <c r="J254" s="270"/>
      <c r="K254" s="270"/>
      <c r="L254" s="270"/>
      <c r="M254" s="270"/>
      <c r="N254" s="270"/>
      <c r="O254" s="270"/>
      <c r="P254" s="270"/>
      <c r="Q254" s="270"/>
      <c r="R254" s="270"/>
      <c r="S254" s="270"/>
      <c r="T254" s="270"/>
      <c r="U254" s="270"/>
      <c r="V254" s="270"/>
      <c r="W254" s="270"/>
      <c r="X254" s="270"/>
      <c r="Y254" s="270"/>
      <c r="Z254" s="270"/>
      <c r="AA254" s="270"/>
      <c r="AB254" s="270"/>
      <c r="AC254" s="270"/>
      <c r="AD254" s="270"/>
      <c r="AE254" s="270"/>
      <c r="AF254" s="270"/>
      <c r="AG254" s="270"/>
      <c r="AH254" s="270"/>
      <c r="AI254" s="270"/>
      <c r="AJ254" s="270"/>
      <c r="AK254" s="270"/>
      <c r="AL254" s="270"/>
      <c r="AM254" s="270"/>
      <c r="AN254" s="270"/>
      <c r="AO254" s="270"/>
      <c r="AP254" s="270"/>
      <c r="AQ254" s="270"/>
      <c r="AR254" s="270"/>
      <c r="AS254" s="270"/>
      <c r="AT254" s="270"/>
      <c r="AU254" s="270"/>
      <c r="AV254" s="270"/>
      <c r="AW254" s="270"/>
      <c r="AX254" s="270"/>
      <c r="AY254" s="270"/>
      <c r="AZ254" s="270"/>
      <c r="BA254" s="270"/>
      <c r="BB254" s="270"/>
      <c r="BC254" s="270"/>
      <c r="BD254" s="270"/>
      <c r="BE254" s="270"/>
      <c r="BF254" s="270"/>
      <c r="BG254" s="270"/>
      <c r="BH254" s="270"/>
      <c r="BI254" s="270"/>
      <c r="BJ254" s="270"/>
      <c r="BK254" s="270"/>
      <c r="BL254" s="270"/>
      <c r="BM254" s="270"/>
      <c r="BN254" s="270"/>
      <c r="BO254" s="270"/>
      <c r="BP254" s="270"/>
      <c r="BQ254" s="270"/>
      <c r="BR254" s="270"/>
      <c r="BS254" s="270"/>
      <c r="BT254" s="270"/>
      <c r="BU254" s="270"/>
      <c r="BV254" s="270"/>
      <c r="BW254" s="270"/>
      <c r="BX254" s="270"/>
      <c r="BY254" s="270"/>
      <c r="BZ254" s="270"/>
      <c r="CA254" s="270"/>
      <c r="CB254" s="270"/>
      <c r="CC254" s="270"/>
      <c r="CD254" s="270"/>
      <c r="CE254" s="270"/>
      <c r="CF254" s="270"/>
      <c r="CG254" s="270"/>
      <c r="CH254" s="270"/>
      <c r="CI254" s="270"/>
      <c r="CJ254" s="270"/>
      <c r="CK254" s="270"/>
      <c r="CL254" s="270"/>
      <c r="CM254" s="270"/>
      <c r="CN254" s="270"/>
      <c r="CO254" s="270"/>
      <c r="CP254" s="270"/>
      <c r="CQ254" s="270"/>
      <c r="CR254" s="270"/>
      <c r="CS254" s="270"/>
      <c r="CT254" s="270"/>
      <c r="CU254" s="270"/>
      <c r="CV254" s="270"/>
      <c r="CW254" s="270"/>
      <c r="CX254" s="270"/>
      <c r="CY254" s="270"/>
      <c r="CZ254" s="270"/>
      <c r="DA254" s="270"/>
      <c r="DB254" s="270"/>
    </row>
    <row r="255" spans="2:106" s="9" customFormat="1" ht="21" customHeight="1">
      <c r="D255" s="270"/>
      <c r="E255" s="271" t="s">
        <v>544</v>
      </c>
      <c r="F255" s="270"/>
      <c r="G255" s="270"/>
      <c r="H255" s="270"/>
      <c r="I255" s="270"/>
      <c r="J255" s="270"/>
      <c r="K255" s="270"/>
      <c r="L255" s="328"/>
      <c r="M255" s="328"/>
      <c r="N255" s="328"/>
      <c r="O255" s="270"/>
      <c r="P255" s="270"/>
      <c r="Q255" s="270"/>
      <c r="R255" s="270"/>
      <c r="S255" s="270"/>
      <c r="T255" s="270"/>
      <c r="U255" s="270"/>
      <c r="V255" s="270"/>
      <c r="W255" s="270"/>
      <c r="X255" s="270"/>
      <c r="Y255" s="270"/>
      <c r="Z255" s="270"/>
      <c r="AA255" s="270"/>
      <c r="AB255" s="270"/>
      <c r="AC255" s="270"/>
      <c r="AD255" s="270"/>
      <c r="AE255" s="270"/>
      <c r="AF255" s="270"/>
      <c r="AG255" s="270"/>
      <c r="AH255" s="270"/>
      <c r="AI255" s="270"/>
      <c r="AJ255" s="270"/>
      <c r="AK255" s="270"/>
      <c r="AL255" s="270"/>
      <c r="AM255" s="270"/>
      <c r="AN255" s="270"/>
      <c r="AO255" s="270"/>
      <c r="AP255" s="270"/>
      <c r="AQ255" s="270"/>
      <c r="AR255" s="270"/>
      <c r="AS255" s="270"/>
      <c r="AT255" s="270"/>
      <c r="AU255" s="270"/>
      <c r="AV255" s="270"/>
      <c r="AW255" s="270"/>
      <c r="AX255" s="270"/>
      <c r="AY255" s="270"/>
      <c r="AZ255" s="270"/>
      <c r="BA255" s="270"/>
      <c r="BB255" s="270"/>
      <c r="BC255" s="270"/>
      <c r="BD255" s="270"/>
      <c r="BE255" s="270"/>
      <c r="BF255" s="270"/>
      <c r="BG255" s="270"/>
      <c r="BH255" s="270"/>
      <c r="BI255" s="270"/>
      <c r="BJ255" s="270"/>
      <c r="BK255" s="270"/>
      <c r="BL255" s="270"/>
      <c r="BM255" s="270"/>
      <c r="BN255" s="270"/>
      <c r="BO255" s="270"/>
      <c r="BP255" s="270"/>
      <c r="BQ255" s="270"/>
      <c r="BR255" s="270"/>
      <c r="BS255" s="270"/>
      <c r="BT255" s="270"/>
      <c r="BU255" s="270"/>
      <c r="BV255" s="270"/>
      <c r="BW255" s="270"/>
      <c r="BX255" s="270"/>
      <c r="BY255" s="270"/>
      <c r="BZ255" s="270"/>
      <c r="CA255" s="270"/>
      <c r="CB255" s="270"/>
      <c r="CC255" s="270"/>
      <c r="CD255" s="270"/>
      <c r="CE255" s="270"/>
      <c r="CF255" s="270"/>
      <c r="CG255" s="270"/>
      <c r="CH255" s="270"/>
      <c r="CI255" s="270"/>
      <c r="CJ255" s="270"/>
      <c r="CK255" s="270"/>
      <c r="CL255" s="270"/>
      <c r="CM255" s="270"/>
      <c r="CN255" s="270"/>
      <c r="CO255" s="270"/>
      <c r="CP255" s="270"/>
      <c r="CQ255" s="270"/>
      <c r="CR255" s="270"/>
      <c r="CS255" s="270"/>
      <c r="CT255" s="270"/>
      <c r="CU255" s="270"/>
      <c r="CV255" s="270"/>
      <c r="CW255" s="270"/>
      <c r="CX255" s="270"/>
      <c r="CY255" s="270"/>
      <c r="CZ255" s="270"/>
      <c r="DA255" s="270"/>
      <c r="DB255" s="270"/>
    </row>
    <row r="256" spans="2:106" s="9" customFormat="1" ht="21" customHeight="1">
      <c r="D256" s="270"/>
      <c r="E256" s="318" t="s">
        <v>751</v>
      </c>
      <c r="F256" s="270"/>
      <c r="G256" s="270"/>
      <c r="H256" s="270"/>
      <c r="I256" s="270"/>
      <c r="J256" s="270"/>
      <c r="K256" s="270"/>
      <c r="L256" s="270"/>
      <c r="M256" s="270"/>
      <c r="N256" s="270"/>
      <c r="O256" s="270"/>
      <c r="P256" s="270"/>
      <c r="Q256" s="270"/>
      <c r="R256" s="270"/>
      <c r="S256" s="270"/>
      <c r="T256" s="270"/>
      <c r="U256" s="270"/>
      <c r="V256" s="270"/>
      <c r="W256" s="270"/>
      <c r="X256" s="270"/>
      <c r="Y256" s="270"/>
      <c r="Z256" s="270"/>
      <c r="AA256" s="270"/>
      <c r="AB256" s="270"/>
      <c r="AC256" s="270"/>
      <c r="AD256" s="270"/>
      <c r="AE256" s="270"/>
      <c r="AF256" s="270"/>
      <c r="AG256" s="270"/>
      <c r="AH256" s="270"/>
      <c r="AI256" s="270"/>
      <c r="AJ256" s="270"/>
      <c r="AK256" s="270"/>
      <c r="AL256" s="270"/>
      <c r="AM256" s="270"/>
      <c r="AN256" s="270"/>
      <c r="AO256" s="270"/>
      <c r="AP256" s="270"/>
      <c r="AQ256" s="270"/>
      <c r="AR256" s="270"/>
      <c r="AS256" s="270"/>
      <c r="AT256" s="270"/>
      <c r="AU256" s="270"/>
      <c r="AV256" s="270"/>
      <c r="AW256" s="270"/>
      <c r="AX256" s="270"/>
      <c r="AY256" s="270"/>
      <c r="AZ256" s="270"/>
      <c r="BA256" s="270"/>
      <c r="BB256" s="270"/>
      <c r="BC256" s="270"/>
      <c r="BD256" s="270"/>
      <c r="BE256" s="270"/>
      <c r="BF256" s="270"/>
      <c r="BG256" s="270"/>
      <c r="BH256" s="270"/>
      <c r="BI256" s="270"/>
      <c r="BJ256" s="270"/>
      <c r="BK256" s="270"/>
      <c r="BL256" s="270"/>
      <c r="BM256" s="270"/>
      <c r="BN256" s="270"/>
      <c r="BO256" s="270"/>
      <c r="BP256" s="270"/>
      <c r="BQ256" s="270"/>
      <c r="BR256" s="270"/>
      <c r="BS256" s="270"/>
      <c r="BT256" s="270"/>
      <c r="BU256" s="270"/>
      <c r="BV256" s="270"/>
      <c r="BW256" s="270"/>
      <c r="BX256" s="270"/>
      <c r="BY256" s="270"/>
      <c r="BZ256" s="270"/>
      <c r="CA256" s="270"/>
      <c r="CB256" s="270"/>
      <c r="CC256" s="270"/>
      <c r="CD256" s="270"/>
      <c r="CE256" s="270"/>
      <c r="CF256" s="270"/>
      <c r="CG256" s="270"/>
      <c r="CH256" s="270"/>
      <c r="CI256" s="270"/>
      <c r="CJ256" s="270"/>
      <c r="CK256" s="270"/>
      <c r="CL256" s="270"/>
      <c r="CM256" s="270"/>
      <c r="CN256" s="270"/>
      <c r="CO256" s="270"/>
      <c r="CP256" s="270"/>
      <c r="CQ256" s="270"/>
      <c r="CR256" s="270"/>
      <c r="CS256" s="270"/>
      <c r="CT256" s="270"/>
      <c r="CU256" s="270"/>
      <c r="CV256" s="270"/>
      <c r="CW256" s="270"/>
      <c r="CX256" s="270"/>
      <c r="CY256" s="270"/>
      <c r="CZ256" s="270"/>
      <c r="DA256" s="270"/>
      <c r="DB256" s="256" t="s">
        <v>497</v>
      </c>
    </row>
    <row r="257" spans="4:106" s="118" customFormat="1" ht="15" customHeight="1">
      <c r="D257" s="250"/>
      <c r="E257" s="3291" t="s">
        <v>1065</v>
      </c>
      <c r="F257" s="3292"/>
      <c r="G257" s="3292"/>
      <c r="H257" s="3292"/>
      <c r="I257" s="3292"/>
      <c r="J257" s="3292"/>
      <c r="K257" s="3292"/>
      <c r="L257" s="3292"/>
      <c r="M257" s="3292"/>
      <c r="N257" s="3292"/>
      <c r="O257" s="3292"/>
      <c r="P257" s="3292"/>
      <c r="Q257" s="3292"/>
      <c r="R257" s="2658"/>
      <c r="S257" s="3332" t="s">
        <v>650</v>
      </c>
      <c r="T257" s="2547"/>
      <c r="U257" s="2547"/>
      <c r="V257" s="2547"/>
      <c r="W257" s="2547"/>
      <c r="X257" s="2547"/>
      <c r="Y257" s="2547"/>
      <c r="Z257" s="2547"/>
      <c r="AA257" s="2547"/>
      <c r="AB257" s="2547"/>
      <c r="AC257" s="2547"/>
      <c r="AD257" s="2547"/>
      <c r="AE257" s="2547"/>
      <c r="AF257" s="3330"/>
      <c r="AG257" s="3266" t="s">
        <v>7</v>
      </c>
      <c r="AH257" s="3276"/>
      <c r="AI257" s="3276"/>
      <c r="AJ257" s="3276"/>
      <c r="AK257" s="3276"/>
      <c r="AL257" s="3276"/>
      <c r="AM257" s="3276"/>
      <c r="AN257" s="3276"/>
      <c r="AO257" s="3276"/>
      <c r="AP257" s="3276"/>
      <c r="AQ257" s="3276"/>
      <c r="AR257" s="3276"/>
      <c r="AS257" s="3276"/>
      <c r="AT257" s="3347"/>
      <c r="AU257" s="3266" t="s">
        <v>1068</v>
      </c>
      <c r="AV257" s="3276"/>
      <c r="AW257" s="3276"/>
      <c r="AX257" s="3276"/>
      <c r="AY257" s="3276"/>
      <c r="AZ257" s="3276"/>
      <c r="BA257" s="3276"/>
      <c r="BB257" s="3276"/>
      <c r="BC257" s="3276"/>
      <c r="BD257" s="3276"/>
      <c r="BE257" s="3276"/>
      <c r="BF257" s="3276"/>
      <c r="BG257" s="3276"/>
      <c r="BH257" s="3347"/>
      <c r="BI257" s="3266" t="s">
        <v>1067</v>
      </c>
      <c r="BJ257" s="3267"/>
      <c r="BK257" s="3267"/>
      <c r="BL257" s="3267"/>
      <c r="BM257" s="3267"/>
      <c r="BN257" s="3267"/>
      <c r="BO257" s="3267"/>
      <c r="BP257" s="3267"/>
      <c r="BQ257" s="3267"/>
      <c r="BR257" s="3267"/>
      <c r="BS257" s="3267"/>
      <c r="BT257" s="3267"/>
      <c r="BU257" s="3267"/>
      <c r="BV257" s="3314"/>
      <c r="BW257" s="3266" t="s">
        <v>384</v>
      </c>
      <c r="BX257" s="3276"/>
      <c r="BY257" s="3276"/>
      <c r="BZ257" s="3276"/>
      <c r="CA257" s="3276"/>
      <c r="CB257" s="3276"/>
      <c r="CC257" s="3276"/>
      <c r="CD257" s="3276"/>
      <c r="CE257" s="3276"/>
      <c r="CF257" s="3276"/>
      <c r="CG257" s="3276"/>
      <c r="CH257" s="3276"/>
      <c r="CI257" s="3276"/>
      <c r="CJ257" s="3347"/>
      <c r="CK257" s="3266" t="s">
        <v>562</v>
      </c>
      <c r="CL257" s="3267"/>
      <c r="CM257" s="3267"/>
      <c r="CN257" s="3267"/>
      <c r="CO257" s="3267"/>
      <c r="CP257" s="3267"/>
      <c r="CQ257" s="3267"/>
      <c r="CR257" s="3267"/>
      <c r="CS257" s="3267"/>
      <c r="CT257" s="3267"/>
      <c r="CU257" s="3267"/>
      <c r="CV257" s="3267"/>
      <c r="CW257" s="3267"/>
      <c r="CX257" s="3267"/>
      <c r="CY257" s="3267"/>
      <c r="CZ257" s="3267"/>
      <c r="DA257" s="3267"/>
      <c r="DB257" s="3268"/>
    </row>
    <row r="258" spans="4:106" s="118" customFormat="1" ht="15" customHeight="1">
      <c r="D258" s="250"/>
      <c r="E258" s="3293"/>
      <c r="F258" s="3294"/>
      <c r="G258" s="3294"/>
      <c r="H258" s="3294"/>
      <c r="I258" s="3294"/>
      <c r="J258" s="3294"/>
      <c r="K258" s="3294"/>
      <c r="L258" s="3294"/>
      <c r="M258" s="3294"/>
      <c r="N258" s="3294"/>
      <c r="O258" s="3294"/>
      <c r="P258" s="3294"/>
      <c r="Q258" s="3294"/>
      <c r="R258" s="2661"/>
      <c r="S258" s="3333" t="s">
        <v>637</v>
      </c>
      <c r="T258" s="2553"/>
      <c r="U258" s="2553"/>
      <c r="V258" s="2553"/>
      <c r="W258" s="2553"/>
      <c r="X258" s="2553"/>
      <c r="Y258" s="2553"/>
      <c r="Z258" s="2553"/>
      <c r="AA258" s="2553"/>
      <c r="AB258" s="2553"/>
      <c r="AC258" s="2553"/>
      <c r="AD258" s="2553"/>
      <c r="AE258" s="2553"/>
      <c r="AF258" s="3331"/>
      <c r="AG258" s="2550" t="s">
        <v>637</v>
      </c>
      <c r="AH258" s="2550"/>
      <c r="AI258" s="2550"/>
      <c r="AJ258" s="2550"/>
      <c r="AK258" s="2550"/>
      <c r="AL258" s="2550"/>
      <c r="AM258" s="2550"/>
      <c r="AN258" s="2550"/>
      <c r="AO258" s="2550"/>
      <c r="AP258" s="2550"/>
      <c r="AQ258" s="2550"/>
      <c r="AR258" s="2550"/>
      <c r="AS258" s="2550"/>
      <c r="AT258" s="2550"/>
      <c r="AU258" s="3348" t="s">
        <v>796</v>
      </c>
      <c r="AV258" s="2550"/>
      <c r="AW258" s="2550"/>
      <c r="AX258" s="2550"/>
      <c r="AY258" s="2550"/>
      <c r="AZ258" s="2550"/>
      <c r="BA258" s="2550"/>
      <c r="BB258" s="2550"/>
      <c r="BC258" s="2550"/>
      <c r="BD258" s="2550"/>
      <c r="BE258" s="2550"/>
      <c r="BF258" s="2550"/>
      <c r="BG258" s="2550"/>
      <c r="BH258" s="2556"/>
      <c r="BI258" s="3283"/>
      <c r="BJ258" s="3275"/>
      <c r="BK258" s="3275"/>
      <c r="BL258" s="3275"/>
      <c r="BM258" s="3275"/>
      <c r="BN258" s="3275"/>
      <c r="BO258" s="3275"/>
      <c r="BP258" s="3275"/>
      <c r="BQ258" s="3275"/>
      <c r="BR258" s="3275"/>
      <c r="BS258" s="3275"/>
      <c r="BT258" s="3275"/>
      <c r="BU258" s="3275"/>
      <c r="BV258" s="3284"/>
      <c r="BW258" s="3348" t="s">
        <v>1019</v>
      </c>
      <c r="BX258" s="2550"/>
      <c r="BY258" s="2550"/>
      <c r="BZ258" s="2550"/>
      <c r="CA258" s="2550"/>
      <c r="CB258" s="2550"/>
      <c r="CC258" s="2550"/>
      <c r="CD258" s="2550"/>
      <c r="CE258" s="2550"/>
      <c r="CF258" s="2550"/>
      <c r="CG258" s="2550"/>
      <c r="CH258" s="2550"/>
      <c r="CI258" s="2550"/>
      <c r="CJ258" s="2556"/>
      <c r="CK258" s="3283"/>
      <c r="CL258" s="3275"/>
      <c r="CM258" s="3275"/>
      <c r="CN258" s="3275"/>
      <c r="CO258" s="3275"/>
      <c r="CP258" s="3275"/>
      <c r="CQ258" s="3275"/>
      <c r="CR258" s="3275"/>
      <c r="CS258" s="3275"/>
      <c r="CT258" s="3275"/>
      <c r="CU258" s="3275"/>
      <c r="CV258" s="3275"/>
      <c r="CW258" s="3275"/>
      <c r="CX258" s="3275"/>
      <c r="CY258" s="3275"/>
      <c r="CZ258" s="3275"/>
      <c r="DA258" s="3275"/>
      <c r="DB258" s="3279"/>
    </row>
    <row r="259" spans="4:106" s="118" customFormat="1" ht="15" customHeight="1">
      <c r="D259" s="250"/>
      <c r="E259" s="329"/>
      <c r="F259" s="3265"/>
      <c r="G259" s="3265"/>
      <c r="H259" s="3265"/>
      <c r="I259" s="3265"/>
      <c r="J259" s="3265"/>
      <c r="K259" s="3265"/>
      <c r="L259" s="3265"/>
      <c r="M259" s="3265"/>
      <c r="N259" s="3265"/>
      <c r="O259" s="3265"/>
      <c r="P259" s="3265"/>
      <c r="Q259" s="3265"/>
      <c r="R259" s="903"/>
      <c r="S259" s="927"/>
      <c r="T259" s="3265"/>
      <c r="U259" s="3265"/>
      <c r="V259" s="3265"/>
      <c r="W259" s="3265"/>
      <c r="X259" s="3265"/>
      <c r="Y259" s="3265"/>
      <c r="Z259" s="3265"/>
      <c r="AA259" s="3265"/>
      <c r="AB259" s="3265"/>
      <c r="AC259" s="3265"/>
      <c r="AD259" s="3265"/>
      <c r="AE259" s="3265"/>
      <c r="AF259" s="966"/>
      <c r="AG259" s="903"/>
      <c r="AH259" s="3265"/>
      <c r="AI259" s="3265"/>
      <c r="AJ259" s="3265"/>
      <c r="AK259" s="3265"/>
      <c r="AL259" s="3265"/>
      <c r="AM259" s="3265"/>
      <c r="AN259" s="3265"/>
      <c r="AO259" s="3265"/>
      <c r="AP259" s="3265"/>
      <c r="AQ259" s="3265"/>
      <c r="AR259" s="3265"/>
      <c r="AS259" s="3265"/>
      <c r="AT259" s="903"/>
      <c r="AU259" s="927"/>
      <c r="AV259" s="3265"/>
      <c r="AW259" s="3265"/>
      <c r="AX259" s="3265"/>
      <c r="AY259" s="3265"/>
      <c r="AZ259" s="3265"/>
      <c r="BA259" s="3265"/>
      <c r="BB259" s="3265"/>
      <c r="BC259" s="3265"/>
      <c r="BD259" s="3265"/>
      <c r="BE259" s="3265"/>
      <c r="BF259" s="3265"/>
      <c r="BG259" s="3265"/>
      <c r="BH259" s="966"/>
      <c r="BI259" s="903"/>
      <c r="BJ259" s="3265"/>
      <c r="BK259" s="3265"/>
      <c r="BL259" s="3265"/>
      <c r="BM259" s="3265"/>
      <c r="BN259" s="3265"/>
      <c r="BO259" s="3265"/>
      <c r="BP259" s="3265"/>
      <c r="BQ259" s="3265"/>
      <c r="BR259" s="3265"/>
      <c r="BS259" s="3265"/>
      <c r="BT259" s="3265"/>
      <c r="BU259" s="3265"/>
      <c r="BV259" s="903"/>
      <c r="BW259" s="927"/>
      <c r="BX259" s="3265"/>
      <c r="BY259" s="3265"/>
      <c r="BZ259" s="3265"/>
      <c r="CA259" s="3265"/>
      <c r="CB259" s="3265"/>
      <c r="CC259" s="3265"/>
      <c r="CD259" s="3265"/>
      <c r="CE259" s="3265"/>
      <c r="CF259" s="3265"/>
      <c r="CG259" s="3265"/>
      <c r="CH259" s="3265"/>
      <c r="CI259" s="3265"/>
      <c r="CJ259" s="966"/>
      <c r="CK259" s="903"/>
      <c r="CL259" s="3264"/>
      <c r="CM259" s="3264"/>
      <c r="CN259" s="3264"/>
      <c r="CO259" s="3264"/>
      <c r="CP259" s="3264"/>
      <c r="CQ259" s="3264"/>
      <c r="CR259" s="3264"/>
      <c r="CS259" s="3264"/>
      <c r="CT259" s="3264"/>
      <c r="CU259" s="3264"/>
      <c r="CV259" s="3264"/>
      <c r="CW259" s="3264"/>
      <c r="CX259" s="3264"/>
      <c r="CY259" s="3264"/>
      <c r="CZ259" s="3264"/>
      <c r="DA259" s="3264"/>
      <c r="DB259" s="3349"/>
    </row>
    <row r="260" spans="4:106" s="118" customFormat="1" ht="15" customHeight="1">
      <c r="D260" s="250"/>
      <c r="E260" s="335"/>
      <c r="F260" s="3318"/>
      <c r="G260" s="3318"/>
      <c r="H260" s="3318"/>
      <c r="I260" s="3318"/>
      <c r="J260" s="3318"/>
      <c r="K260" s="3318"/>
      <c r="L260" s="3318"/>
      <c r="M260" s="3318"/>
      <c r="N260" s="3318"/>
      <c r="O260" s="3318"/>
      <c r="P260" s="3318"/>
      <c r="Q260" s="3318"/>
      <c r="R260" s="910"/>
      <c r="S260" s="926"/>
      <c r="T260" s="3318"/>
      <c r="U260" s="3318"/>
      <c r="V260" s="3318"/>
      <c r="W260" s="3318"/>
      <c r="X260" s="3318"/>
      <c r="Y260" s="3318"/>
      <c r="Z260" s="3318"/>
      <c r="AA260" s="3318"/>
      <c r="AB260" s="3318"/>
      <c r="AC260" s="3318"/>
      <c r="AD260" s="3318"/>
      <c r="AE260" s="3318"/>
      <c r="AF260" s="961"/>
      <c r="AG260" s="910"/>
      <c r="AH260" s="3318"/>
      <c r="AI260" s="3318"/>
      <c r="AJ260" s="3318"/>
      <c r="AK260" s="3318"/>
      <c r="AL260" s="3318"/>
      <c r="AM260" s="3318"/>
      <c r="AN260" s="3318"/>
      <c r="AO260" s="3318"/>
      <c r="AP260" s="3318"/>
      <c r="AQ260" s="3318"/>
      <c r="AR260" s="3318"/>
      <c r="AS260" s="3318"/>
      <c r="AT260" s="910"/>
      <c r="AU260" s="926"/>
      <c r="AV260" s="3318"/>
      <c r="AW260" s="3318"/>
      <c r="AX260" s="3318"/>
      <c r="AY260" s="3318"/>
      <c r="AZ260" s="3318"/>
      <c r="BA260" s="3318"/>
      <c r="BB260" s="3318"/>
      <c r="BC260" s="3318"/>
      <c r="BD260" s="3318"/>
      <c r="BE260" s="3318"/>
      <c r="BF260" s="3318"/>
      <c r="BG260" s="3318"/>
      <c r="BH260" s="961"/>
      <c r="BI260" s="910"/>
      <c r="BJ260" s="3318"/>
      <c r="BK260" s="3318"/>
      <c r="BL260" s="3318"/>
      <c r="BM260" s="3318"/>
      <c r="BN260" s="3318"/>
      <c r="BO260" s="3318"/>
      <c r="BP260" s="3318"/>
      <c r="BQ260" s="3318"/>
      <c r="BR260" s="3318"/>
      <c r="BS260" s="3318"/>
      <c r="BT260" s="3318"/>
      <c r="BU260" s="3318"/>
      <c r="BV260" s="910"/>
      <c r="BW260" s="926"/>
      <c r="BX260" s="3318"/>
      <c r="BY260" s="3318"/>
      <c r="BZ260" s="3318"/>
      <c r="CA260" s="3318"/>
      <c r="CB260" s="3318"/>
      <c r="CC260" s="3318"/>
      <c r="CD260" s="3318"/>
      <c r="CE260" s="3318"/>
      <c r="CF260" s="3318"/>
      <c r="CG260" s="3318"/>
      <c r="CH260" s="3318"/>
      <c r="CI260" s="3318"/>
      <c r="CJ260" s="961"/>
      <c r="CK260" s="910"/>
      <c r="CL260" s="3350"/>
      <c r="CM260" s="3350"/>
      <c r="CN260" s="3350"/>
      <c r="CO260" s="3350"/>
      <c r="CP260" s="3350"/>
      <c r="CQ260" s="3350"/>
      <c r="CR260" s="3350"/>
      <c r="CS260" s="3350"/>
      <c r="CT260" s="3350"/>
      <c r="CU260" s="3350"/>
      <c r="CV260" s="3350"/>
      <c r="CW260" s="3350"/>
      <c r="CX260" s="3350"/>
      <c r="CY260" s="3350"/>
      <c r="CZ260" s="3350"/>
      <c r="DA260" s="3350"/>
      <c r="DB260" s="3364"/>
    </row>
    <row r="261" spans="4:106" s="118" customFormat="1" ht="15" customHeight="1">
      <c r="D261" s="250"/>
      <c r="E261" s="2969" t="s">
        <v>298</v>
      </c>
      <c r="F261" s="3321"/>
      <c r="G261" s="3321"/>
      <c r="H261" s="3321"/>
      <c r="I261" s="3321"/>
      <c r="J261" s="3321"/>
      <c r="K261" s="3321"/>
      <c r="L261" s="3321"/>
      <c r="M261" s="3321"/>
      <c r="N261" s="3321"/>
      <c r="O261" s="3321"/>
      <c r="P261" s="3321"/>
      <c r="Q261" s="3321"/>
      <c r="R261" s="2956"/>
      <c r="S261" s="374"/>
      <c r="T261" s="3321"/>
      <c r="U261" s="3321"/>
      <c r="V261" s="3321"/>
      <c r="W261" s="3321"/>
      <c r="X261" s="3321"/>
      <c r="Y261" s="3321"/>
      <c r="Z261" s="3321"/>
      <c r="AA261" s="3321"/>
      <c r="AB261" s="3321"/>
      <c r="AC261" s="3321"/>
      <c r="AD261" s="3321"/>
      <c r="AE261" s="3321"/>
      <c r="AF261" s="963"/>
      <c r="AG261" s="962"/>
      <c r="AH261" s="2553"/>
      <c r="AI261" s="2553"/>
      <c r="AJ261" s="2553"/>
      <c r="AK261" s="2553"/>
      <c r="AL261" s="2553"/>
      <c r="AM261" s="2553"/>
      <c r="AN261" s="2553"/>
      <c r="AO261" s="2553"/>
      <c r="AP261" s="2553"/>
      <c r="AQ261" s="2553"/>
      <c r="AR261" s="2553"/>
      <c r="AS261" s="2553"/>
      <c r="AT261" s="962"/>
      <c r="AU261" s="374"/>
      <c r="AV261" s="2553"/>
      <c r="AW261" s="2553"/>
      <c r="AX261" s="2553"/>
      <c r="AY261" s="2553"/>
      <c r="AZ261" s="2553"/>
      <c r="BA261" s="2553"/>
      <c r="BB261" s="2553"/>
      <c r="BC261" s="2553"/>
      <c r="BD261" s="2553"/>
      <c r="BE261" s="2553"/>
      <c r="BF261" s="2553"/>
      <c r="BG261" s="2553"/>
      <c r="BH261" s="963"/>
      <c r="BI261" s="962"/>
      <c r="BJ261" s="2553"/>
      <c r="BK261" s="2553"/>
      <c r="BL261" s="2553"/>
      <c r="BM261" s="2553"/>
      <c r="BN261" s="2553"/>
      <c r="BO261" s="2553"/>
      <c r="BP261" s="2553"/>
      <c r="BQ261" s="2553"/>
      <c r="BR261" s="2553"/>
      <c r="BS261" s="2553"/>
      <c r="BT261" s="2553"/>
      <c r="BU261" s="2553"/>
      <c r="BV261" s="962"/>
      <c r="BW261" s="374"/>
      <c r="BX261" s="3321"/>
      <c r="BY261" s="3321"/>
      <c r="BZ261" s="3321"/>
      <c r="CA261" s="3321"/>
      <c r="CB261" s="3321"/>
      <c r="CC261" s="3321"/>
      <c r="CD261" s="3321"/>
      <c r="CE261" s="3321"/>
      <c r="CF261" s="3321"/>
      <c r="CG261" s="3321"/>
      <c r="CH261" s="3321"/>
      <c r="CI261" s="3321"/>
      <c r="CJ261" s="963"/>
      <c r="CK261" s="962"/>
      <c r="CL261" s="3322"/>
      <c r="CM261" s="3322"/>
      <c r="CN261" s="3322"/>
      <c r="CO261" s="3322"/>
      <c r="CP261" s="3322"/>
      <c r="CQ261" s="3322"/>
      <c r="CR261" s="3322"/>
      <c r="CS261" s="3322"/>
      <c r="CT261" s="3322"/>
      <c r="CU261" s="3322"/>
      <c r="CV261" s="3322"/>
      <c r="CW261" s="3322"/>
      <c r="CX261" s="3322"/>
      <c r="CY261" s="3322"/>
      <c r="CZ261" s="3322"/>
      <c r="DA261" s="3322"/>
      <c r="DB261" s="3365"/>
    </row>
    <row r="262" spans="4:106" s="118" customFormat="1" ht="21" customHeight="1">
      <c r="D262" s="250"/>
      <c r="E262" s="856"/>
      <c r="F262" s="856"/>
      <c r="G262" s="856"/>
      <c r="H262" s="856"/>
      <c r="I262" s="856"/>
      <c r="J262" s="856"/>
      <c r="K262" s="856"/>
      <c r="L262" s="856"/>
      <c r="M262" s="856"/>
      <c r="N262" s="856"/>
      <c r="O262" s="856"/>
      <c r="P262" s="856"/>
      <c r="Q262" s="856"/>
      <c r="R262" s="856"/>
      <c r="S262" s="378"/>
      <c r="T262" s="856"/>
      <c r="U262" s="856"/>
      <c r="V262" s="856"/>
      <c r="W262" s="856"/>
      <c r="X262" s="856"/>
      <c r="Y262" s="856"/>
      <c r="Z262" s="856"/>
      <c r="AA262" s="856"/>
      <c r="AB262" s="856"/>
      <c r="AC262" s="856"/>
      <c r="AD262" s="856"/>
      <c r="AE262" s="856"/>
      <c r="AF262" s="378"/>
      <c r="AG262" s="378"/>
      <c r="AH262" s="856"/>
      <c r="AI262" s="856"/>
      <c r="AJ262" s="856"/>
      <c r="AK262" s="856"/>
      <c r="AL262" s="856"/>
      <c r="AM262" s="856"/>
      <c r="AN262" s="856"/>
      <c r="AO262" s="856"/>
      <c r="AP262" s="856"/>
      <c r="AQ262" s="856"/>
      <c r="AR262" s="856"/>
      <c r="AS262" s="856"/>
      <c r="AT262" s="378"/>
      <c r="AU262" s="378"/>
      <c r="AV262" s="856"/>
      <c r="AW262" s="856"/>
      <c r="AX262" s="856"/>
      <c r="AY262" s="856"/>
      <c r="AZ262" s="856"/>
      <c r="BA262" s="856"/>
      <c r="BB262" s="856"/>
      <c r="BC262" s="856"/>
      <c r="BD262" s="856"/>
      <c r="BE262" s="856"/>
      <c r="BF262" s="856"/>
      <c r="BG262" s="856"/>
      <c r="BH262" s="378"/>
      <c r="BI262" s="378"/>
      <c r="BJ262" s="856"/>
      <c r="BK262" s="856"/>
      <c r="BL262" s="856"/>
      <c r="BM262" s="856"/>
      <c r="BN262" s="856"/>
      <c r="BO262" s="856"/>
      <c r="BP262" s="856"/>
      <c r="BQ262" s="856"/>
      <c r="BR262" s="856"/>
      <c r="BS262" s="856"/>
      <c r="BT262" s="856"/>
      <c r="BU262" s="856"/>
      <c r="BV262" s="378"/>
      <c r="BW262" s="378"/>
      <c r="BX262" s="856"/>
      <c r="BY262" s="856"/>
      <c r="BZ262" s="856"/>
      <c r="CA262" s="856"/>
      <c r="CB262" s="856"/>
      <c r="CC262" s="856"/>
      <c r="CD262" s="856"/>
      <c r="CE262" s="856"/>
      <c r="CF262" s="856"/>
      <c r="CG262" s="856"/>
      <c r="CH262" s="856"/>
      <c r="CI262" s="856"/>
      <c r="CJ262" s="378"/>
      <c r="CK262" s="378"/>
      <c r="CL262" s="370"/>
      <c r="CM262" s="370"/>
      <c r="CN262" s="370"/>
      <c r="CO262" s="370"/>
      <c r="CP262" s="370"/>
      <c r="CQ262" s="370"/>
      <c r="CR262" s="370"/>
      <c r="CS262" s="370"/>
      <c r="CT262" s="370"/>
      <c r="CU262" s="370"/>
      <c r="CV262" s="370"/>
      <c r="CW262" s="370"/>
      <c r="CX262" s="370"/>
      <c r="CY262" s="370"/>
      <c r="CZ262" s="370"/>
      <c r="DA262" s="370"/>
      <c r="DB262" s="370"/>
    </row>
    <row r="263" spans="4:106" s="9" customFormat="1" ht="21" customHeight="1">
      <c r="D263" s="270"/>
      <c r="E263" s="271" t="s">
        <v>348</v>
      </c>
      <c r="F263" s="270"/>
      <c r="G263" s="270"/>
      <c r="H263" s="270"/>
      <c r="I263" s="270"/>
      <c r="J263" s="270"/>
      <c r="K263" s="270"/>
      <c r="L263" s="328"/>
      <c r="M263" s="328"/>
      <c r="N263" s="328"/>
      <c r="O263" s="270"/>
      <c r="P263" s="270"/>
      <c r="Q263" s="270"/>
      <c r="R263" s="270"/>
      <c r="S263" s="270"/>
      <c r="T263" s="270"/>
      <c r="U263" s="270"/>
      <c r="V263" s="270"/>
      <c r="W263" s="270"/>
      <c r="X263" s="270"/>
      <c r="Y263" s="270"/>
      <c r="Z263" s="270"/>
      <c r="AA263" s="270"/>
      <c r="AB263" s="270"/>
      <c r="AC263" s="270"/>
      <c r="AD263" s="270"/>
      <c r="AE263" s="270"/>
      <c r="AF263" s="270"/>
      <c r="AG263" s="270"/>
      <c r="AH263" s="270"/>
      <c r="AI263" s="270"/>
      <c r="AJ263" s="270"/>
      <c r="AK263" s="270"/>
      <c r="AL263" s="270"/>
      <c r="AM263" s="270"/>
      <c r="AN263" s="270"/>
      <c r="AO263" s="270"/>
      <c r="AP263" s="270"/>
      <c r="AQ263" s="270"/>
      <c r="AR263" s="270"/>
      <c r="AS263" s="270"/>
      <c r="AT263" s="270"/>
      <c r="AU263" s="270"/>
      <c r="AV263" s="270"/>
      <c r="AW263" s="270"/>
      <c r="AX263" s="270"/>
      <c r="AY263" s="270"/>
      <c r="AZ263" s="270"/>
      <c r="BA263" s="270"/>
      <c r="BB263" s="270"/>
      <c r="BC263" s="270"/>
      <c r="BD263" s="270"/>
      <c r="BE263" s="270"/>
      <c r="BF263" s="270"/>
      <c r="BG263" s="270"/>
      <c r="BH263" s="270"/>
      <c r="BI263" s="270"/>
      <c r="BJ263" s="270"/>
      <c r="BK263" s="270"/>
      <c r="BL263" s="270"/>
      <c r="BM263" s="270"/>
      <c r="BN263" s="270"/>
      <c r="BO263" s="270"/>
      <c r="BP263" s="270"/>
      <c r="BQ263" s="270"/>
      <c r="BR263" s="270"/>
      <c r="BS263" s="270"/>
      <c r="BT263" s="270"/>
      <c r="BU263" s="270"/>
      <c r="BV263" s="270"/>
      <c r="BW263" s="270"/>
      <c r="BX263" s="270"/>
      <c r="BY263" s="270"/>
      <c r="BZ263" s="270"/>
      <c r="CA263" s="270"/>
      <c r="CB263" s="270"/>
      <c r="CC263" s="270"/>
      <c r="CD263" s="270"/>
      <c r="CE263" s="270"/>
      <c r="CF263" s="270"/>
      <c r="CG263" s="270"/>
      <c r="CH263" s="270"/>
      <c r="CI263" s="270"/>
      <c r="CJ263" s="270"/>
      <c r="CK263" s="270"/>
      <c r="CL263" s="270"/>
      <c r="CM263" s="270"/>
      <c r="CN263" s="270"/>
      <c r="CO263" s="270"/>
      <c r="CP263" s="270"/>
      <c r="CQ263" s="270"/>
      <c r="CR263" s="270"/>
      <c r="CS263" s="270"/>
      <c r="CT263" s="270"/>
      <c r="CU263" s="270"/>
      <c r="CV263" s="270"/>
      <c r="CW263" s="270"/>
      <c r="CX263" s="270"/>
      <c r="CY263" s="270"/>
      <c r="CZ263" s="270"/>
      <c r="DA263" s="270"/>
      <c r="DB263" s="270"/>
    </row>
    <row r="264" spans="4:106" s="9" customFormat="1" ht="21" customHeight="1">
      <c r="D264" s="270"/>
      <c r="E264" s="318" t="s">
        <v>751</v>
      </c>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270"/>
      <c r="AE264" s="270"/>
      <c r="AF264" s="270"/>
      <c r="AG264" s="270"/>
      <c r="AH264" s="270"/>
      <c r="AI264" s="270"/>
      <c r="AJ264" s="270"/>
      <c r="AK264" s="270"/>
      <c r="AL264" s="270"/>
      <c r="AM264" s="270"/>
      <c r="AN264" s="270"/>
      <c r="AO264" s="270"/>
      <c r="AP264" s="270"/>
      <c r="AQ264" s="270"/>
      <c r="AR264" s="270"/>
      <c r="AS264" s="270"/>
      <c r="AT264" s="270"/>
      <c r="AU264" s="270"/>
      <c r="AV264" s="270"/>
      <c r="AW264" s="270"/>
      <c r="AX264" s="270"/>
      <c r="AY264" s="270"/>
      <c r="AZ264" s="270"/>
      <c r="BA264" s="270"/>
      <c r="BB264" s="270"/>
      <c r="BC264" s="270"/>
      <c r="BD264" s="270"/>
      <c r="BE264" s="270"/>
      <c r="BF264" s="270"/>
      <c r="BG264" s="270"/>
      <c r="BH264" s="270"/>
      <c r="BI264" s="270"/>
      <c r="BJ264" s="270"/>
      <c r="BK264" s="270"/>
      <c r="BL264" s="270"/>
      <c r="BM264" s="270"/>
      <c r="BN264" s="270"/>
      <c r="BO264" s="270"/>
      <c r="BP264" s="270"/>
      <c r="BQ264" s="270"/>
      <c r="BR264" s="270"/>
      <c r="BS264" s="270"/>
      <c r="BT264" s="270"/>
      <c r="BU264" s="270"/>
      <c r="BV264" s="270"/>
      <c r="BW264" s="270"/>
      <c r="BX264" s="270"/>
      <c r="BY264" s="270"/>
      <c r="BZ264" s="270"/>
      <c r="CA264" s="270"/>
      <c r="CB264" s="270"/>
      <c r="CC264" s="270"/>
      <c r="CD264" s="270"/>
      <c r="CE264" s="270"/>
      <c r="CF264" s="270"/>
      <c r="CG264" s="270"/>
      <c r="CH264" s="270"/>
      <c r="CI264" s="270"/>
      <c r="CJ264" s="270"/>
      <c r="CK264" s="270"/>
      <c r="CL264" s="270"/>
      <c r="CM264" s="270"/>
      <c r="CN264" s="270"/>
      <c r="CO264" s="270"/>
      <c r="CP264" s="270"/>
      <c r="CQ264" s="270"/>
      <c r="CR264" s="270"/>
      <c r="CS264" s="270"/>
      <c r="CT264" s="270"/>
      <c r="CU264" s="270"/>
      <c r="CV264" s="270"/>
      <c r="CW264" s="270"/>
      <c r="CX264" s="270"/>
      <c r="CY264" s="270"/>
      <c r="CZ264" s="270"/>
      <c r="DA264" s="270"/>
      <c r="DB264" s="256" t="s">
        <v>437</v>
      </c>
    </row>
    <row r="265" spans="4:106" s="118" customFormat="1" ht="15" customHeight="1">
      <c r="D265" s="250"/>
      <c r="E265" s="3291" t="s">
        <v>1065</v>
      </c>
      <c r="F265" s="3292"/>
      <c r="G265" s="3292"/>
      <c r="H265" s="3292"/>
      <c r="I265" s="3292"/>
      <c r="J265" s="3292"/>
      <c r="K265" s="3292"/>
      <c r="L265" s="3292"/>
      <c r="M265" s="3292"/>
      <c r="N265" s="3292"/>
      <c r="O265" s="3292"/>
      <c r="P265" s="3292"/>
      <c r="Q265" s="3292"/>
      <c r="R265" s="2658"/>
      <c r="S265" s="3276" t="s">
        <v>7</v>
      </c>
      <c r="T265" s="3276"/>
      <c r="U265" s="3276"/>
      <c r="V265" s="3276"/>
      <c r="W265" s="3276"/>
      <c r="X265" s="3276"/>
      <c r="Y265" s="3276"/>
      <c r="Z265" s="3276"/>
      <c r="AA265" s="3276"/>
      <c r="AB265" s="3276"/>
      <c r="AC265" s="3276"/>
      <c r="AD265" s="3276"/>
      <c r="AE265" s="3276"/>
      <c r="AF265" s="3276"/>
      <c r="AG265" s="3276"/>
      <c r="AH265" s="3276"/>
      <c r="AI265" s="3266" t="s">
        <v>1039</v>
      </c>
      <c r="AJ265" s="3276"/>
      <c r="AK265" s="3276"/>
      <c r="AL265" s="3276"/>
      <c r="AM265" s="3276"/>
      <c r="AN265" s="3276"/>
      <c r="AO265" s="3276"/>
      <c r="AP265" s="3276"/>
      <c r="AQ265" s="3276"/>
      <c r="AR265" s="3276"/>
      <c r="AS265" s="3276"/>
      <c r="AT265" s="3276"/>
      <c r="AU265" s="3276"/>
      <c r="AV265" s="3276"/>
      <c r="AW265" s="3276"/>
      <c r="AX265" s="3347"/>
      <c r="AY265" s="3266" t="s">
        <v>1059</v>
      </c>
      <c r="AZ265" s="3267"/>
      <c r="BA265" s="3267"/>
      <c r="BB265" s="3267"/>
      <c r="BC265" s="3267"/>
      <c r="BD265" s="3267"/>
      <c r="BE265" s="3267"/>
      <c r="BF265" s="3267"/>
      <c r="BG265" s="3267"/>
      <c r="BH265" s="3267"/>
      <c r="BI265" s="3267"/>
      <c r="BJ265" s="3267"/>
      <c r="BK265" s="3267"/>
      <c r="BL265" s="3267"/>
      <c r="BM265" s="3267"/>
      <c r="BN265" s="3267"/>
      <c r="BO265" s="3267"/>
      <c r="BP265" s="3267"/>
      <c r="BQ265" s="3267"/>
      <c r="BR265" s="3267"/>
      <c r="BS265" s="3267"/>
      <c r="BT265" s="3267"/>
      <c r="BU265" s="3267"/>
      <c r="BV265" s="3267"/>
      <c r="BW265" s="3267"/>
      <c r="BX265" s="3267"/>
      <c r="BY265" s="3267"/>
      <c r="BZ265" s="3314"/>
      <c r="CA265" s="3276" t="s">
        <v>1063</v>
      </c>
      <c r="CB265" s="3267"/>
      <c r="CC265" s="3267"/>
      <c r="CD265" s="3267"/>
      <c r="CE265" s="3267"/>
      <c r="CF265" s="3267"/>
      <c r="CG265" s="3267"/>
      <c r="CH265" s="3267"/>
      <c r="CI265" s="3267"/>
      <c r="CJ265" s="3267"/>
      <c r="CK265" s="3267"/>
      <c r="CL265" s="3267"/>
      <c r="CM265" s="3267"/>
      <c r="CN265" s="3267"/>
      <c r="CO265" s="3267"/>
      <c r="CP265" s="3267"/>
      <c r="CQ265" s="3267"/>
      <c r="CR265" s="3267"/>
      <c r="CS265" s="3267"/>
      <c r="CT265" s="3267"/>
      <c r="CU265" s="3267"/>
      <c r="CV265" s="3267"/>
      <c r="CW265" s="3267"/>
      <c r="CX265" s="3267"/>
      <c r="CY265" s="3267"/>
      <c r="CZ265" s="3267"/>
      <c r="DA265" s="3267"/>
      <c r="DB265" s="3268"/>
    </row>
    <row r="266" spans="4:106" s="118" customFormat="1" ht="15" customHeight="1">
      <c r="D266" s="250"/>
      <c r="E266" s="3293"/>
      <c r="F266" s="3294"/>
      <c r="G266" s="3294"/>
      <c r="H266" s="3294"/>
      <c r="I266" s="3294"/>
      <c r="J266" s="3294"/>
      <c r="K266" s="3294"/>
      <c r="L266" s="3294"/>
      <c r="M266" s="3294"/>
      <c r="N266" s="3294"/>
      <c r="O266" s="3294"/>
      <c r="P266" s="3294"/>
      <c r="Q266" s="3294"/>
      <c r="R266" s="2661"/>
      <c r="S266" s="2550" t="s">
        <v>637</v>
      </c>
      <c r="T266" s="2550"/>
      <c r="U266" s="2550"/>
      <c r="V266" s="2550"/>
      <c r="W266" s="2550"/>
      <c r="X266" s="2550"/>
      <c r="Y266" s="2550"/>
      <c r="Z266" s="2550"/>
      <c r="AA266" s="2550"/>
      <c r="AB266" s="2550"/>
      <c r="AC266" s="2550"/>
      <c r="AD266" s="2550"/>
      <c r="AE266" s="2550"/>
      <c r="AF266" s="2550"/>
      <c r="AG266" s="2550"/>
      <c r="AH266" s="2550"/>
      <c r="AI266" s="3348" t="s">
        <v>909</v>
      </c>
      <c r="AJ266" s="2550"/>
      <c r="AK266" s="2550"/>
      <c r="AL266" s="2550"/>
      <c r="AM266" s="2550"/>
      <c r="AN266" s="2550"/>
      <c r="AO266" s="2550"/>
      <c r="AP266" s="2550"/>
      <c r="AQ266" s="2550"/>
      <c r="AR266" s="2550"/>
      <c r="AS266" s="2550"/>
      <c r="AT266" s="2550"/>
      <c r="AU266" s="2550"/>
      <c r="AV266" s="2550"/>
      <c r="AW266" s="2550"/>
      <c r="AX266" s="2556"/>
      <c r="AY266" s="3283"/>
      <c r="AZ266" s="3275"/>
      <c r="BA266" s="3275"/>
      <c r="BB266" s="3275"/>
      <c r="BC266" s="3275"/>
      <c r="BD266" s="3275"/>
      <c r="BE266" s="3275"/>
      <c r="BF266" s="3275"/>
      <c r="BG266" s="3275"/>
      <c r="BH266" s="3275"/>
      <c r="BI266" s="3275"/>
      <c r="BJ266" s="3275"/>
      <c r="BK266" s="3275"/>
      <c r="BL266" s="3275"/>
      <c r="BM266" s="3275"/>
      <c r="BN266" s="3275"/>
      <c r="BO266" s="3275"/>
      <c r="BP266" s="3275"/>
      <c r="BQ266" s="3275"/>
      <c r="BR266" s="3275"/>
      <c r="BS266" s="3275"/>
      <c r="BT266" s="3275"/>
      <c r="BU266" s="3275"/>
      <c r="BV266" s="3275"/>
      <c r="BW266" s="3275"/>
      <c r="BX266" s="3275"/>
      <c r="BY266" s="3275"/>
      <c r="BZ266" s="3284"/>
      <c r="CA266" s="3270"/>
      <c r="CB266" s="3270"/>
      <c r="CC266" s="3270"/>
      <c r="CD266" s="3270"/>
      <c r="CE266" s="3270"/>
      <c r="CF266" s="3270"/>
      <c r="CG266" s="3270"/>
      <c r="CH266" s="3270"/>
      <c r="CI266" s="3270"/>
      <c r="CJ266" s="3270"/>
      <c r="CK266" s="3270"/>
      <c r="CL266" s="3270"/>
      <c r="CM266" s="3270"/>
      <c r="CN266" s="3270"/>
      <c r="CO266" s="3270"/>
      <c r="CP266" s="3270"/>
      <c r="CQ266" s="3270"/>
      <c r="CR266" s="3270"/>
      <c r="CS266" s="3270"/>
      <c r="CT266" s="3270"/>
      <c r="CU266" s="3270"/>
      <c r="CV266" s="3270"/>
      <c r="CW266" s="3270"/>
      <c r="CX266" s="3270"/>
      <c r="CY266" s="3270"/>
      <c r="CZ266" s="3270"/>
      <c r="DA266" s="3270"/>
      <c r="DB266" s="3271"/>
    </row>
    <row r="267" spans="4:106" s="118" customFormat="1" ht="15" customHeight="1">
      <c r="D267" s="250"/>
      <c r="E267" s="329"/>
      <c r="F267" s="3326"/>
      <c r="G267" s="3326"/>
      <c r="H267" s="3326"/>
      <c r="I267" s="3326"/>
      <c r="J267" s="3326"/>
      <c r="K267" s="3326"/>
      <c r="L267" s="3326"/>
      <c r="M267" s="3326"/>
      <c r="N267" s="3326"/>
      <c r="O267" s="3326"/>
      <c r="P267" s="3326"/>
      <c r="Q267" s="3326"/>
      <c r="R267" s="966"/>
      <c r="S267" s="927"/>
      <c r="T267" s="3265"/>
      <c r="U267" s="3265"/>
      <c r="V267" s="3265"/>
      <c r="W267" s="3265"/>
      <c r="X267" s="3265"/>
      <c r="Y267" s="3265"/>
      <c r="Z267" s="3265"/>
      <c r="AA267" s="3265"/>
      <c r="AB267" s="3265"/>
      <c r="AC267" s="3265"/>
      <c r="AD267" s="3265"/>
      <c r="AE267" s="3265"/>
      <c r="AF267" s="3265"/>
      <c r="AG267" s="3265"/>
      <c r="AH267" s="966"/>
      <c r="AI267" s="927"/>
      <c r="AJ267" s="3265"/>
      <c r="AK267" s="3265"/>
      <c r="AL267" s="3265"/>
      <c r="AM267" s="3265"/>
      <c r="AN267" s="3265"/>
      <c r="AO267" s="3265"/>
      <c r="AP267" s="3265"/>
      <c r="AQ267" s="3265"/>
      <c r="AR267" s="3265"/>
      <c r="AS267" s="3265"/>
      <c r="AT267" s="3265"/>
      <c r="AU267" s="3265"/>
      <c r="AV267" s="3265"/>
      <c r="AW267" s="3265"/>
      <c r="AX267" s="966"/>
      <c r="AY267" s="927"/>
      <c r="AZ267" s="3264"/>
      <c r="BA267" s="3264"/>
      <c r="BB267" s="3264"/>
      <c r="BC267" s="3264"/>
      <c r="BD267" s="3264"/>
      <c r="BE267" s="3264"/>
      <c r="BF267" s="3264"/>
      <c r="BG267" s="3264"/>
      <c r="BH267" s="3264"/>
      <c r="BI267" s="3264"/>
      <c r="BJ267" s="3264"/>
      <c r="BK267" s="3264"/>
      <c r="BL267" s="3264"/>
      <c r="BM267" s="3264"/>
      <c r="BN267" s="3264"/>
      <c r="BO267" s="3264"/>
      <c r="BP267" s="3264"/>
      <c r="BQ267" s="3264"/>
      <c r="BR267" s="3264"/>
      <c r="BS267" s="3264"/>
      <c r="BT267" s="3264"/>
      <c r="BU267" s="3264"/>
      <c r="BV267" s="3264"/>
      <c r="BW267" s="3264"/>
      <c r="BX267" s="3264"/>
      <c r="BY267" s="3264"/>
      <c r="BZ267" s="966"/>
      <c r="CA267" s="903"/>
      <c r="CB267" s="3264"/>
      <c r="CC267" s="3264"/>
      <c r="CD267" s="3264"/>
      <c r="CE267" s="3264"/>
      <c r="CF267" s="3264"/>
      <c r="CG267" s="3264"/>
      <c r="CH267" s="3264"/>
      <c r="CI267" s="3264"/>
      <c r="CJ267" s="3264"/>
      <c r="CK267" s="3264"/>
      <c r="CL267" s="3264"/>
      <c r="CM267" s="3264"/>
      <c r="CN267" s="3264"/>
      <c r="CO267" s="3264"/>
      <c r="CP267" s="3264"/>
      <c r="CQ267" s="3264"/>
      <c r="CR267" s="3264"/>
      <c r="CS267" s="3264"/>
      <c r="CT267" s="3264"/>
      <c r="CU267" s="3264"/>
      <c r="CV267" s="3264"/>
      <c r="CW267" s="3264"/>
      <c r="CX267" s="3264"/>
      <c r="CY267" s="3264"/>
      <c r="CZ267" s="3264"/>
      <c r="DA267" s="3264"/>
      <c r="DB267" s="330"/>
    </row>
    <row r="268" spans="4:106" s="118" customFormat="1" ht="15" customHeight="1">
      <c r="D268" s="250"/>
      <c r="E268" s="335"/>
      <c r="F268" s="3319"/>
      <c r="G268" s="3319"/>
      <c r="H268" s="3319"/>
      <c r="I268" s="3319"/>
      <c r="J268" s="3319"/>
      <c r="K268" s="3319"/>
      <c r="L268" s="3319"/>
      <c r="M268" s="3319"/>
      <c r="N268" s="3319"/>
      <c r="O268" s="3319"/>
      <c r="P268" s="3319"/>
      <c r="Q268" s="3319"/>
      <c r="R268" s="961"/>
      <c r="S268" s="910"/>
      <c r="T268" s="3318"/>
      <c r="U268" s="3318"/>
      <c r="V268" s="3318"/>
      <c r="W268" s="3318"/>
      <c r="X268" s="3318"/>
      <c r="Y268" s="3318"/>
      <c r="Z268" s="3318"/>
      <c r="AA268" s="3318"/>
      <c r="AB268" s="3318"/>
      <c r="AC268" s="3318"/>
      <c r="AD268" s="3318"/>
      <c r="AE268" s="3318"/>
      <c r="AF268" s="3318"/>
      <c r="AG268" s="3318"/>
      <c r="AH268" s="910"/>
      <c r="AI268" s="926"/>
      <c r="AJ268" s="3318"/>
      <c r="AK268" s="3318"/>
      <c r="AL268" s="3318"/>
      <c r="AM268" s="3318"/>
      <c r="AN268" s="3318"/>
      <c r="AO268" s="3318"/>
      <c r="AP268" s="3318"/>
      <c r="AQ268" s="3318"/>
      <c r="AR268" s="3318"/>
      <c r="AS268" s="3318"/>
      <c r="AT268" s="3318"/>
      <c r="AU268" s="3318"/>
      <c r="AV268" s="3318"/>
      <c r="AW268" s="3318"/>
      <c r="AX268" s="961"/>
      <c r="AY268" s="926"/>
      <c r="AZ268" s="3350"/>
      <c r="BA268" s="3350"/>
      <c r="BB268" s="3350"/>
      <c r="BC268" s="3350"/>
      <c r="BD268" s="3350"/>
      <c r="BE268" s="3350"/>
      <c r="BF268" s="3350"/>
      <c r="BG268" s="3350"/>
      <c r="BH268" s="3350"/>
      <c r="BI268" s="3350"/>
      <c r="BJ268" s="3350"/>
      <c r="BK268" s="3350"/>
      <c r="BL268" s="3350"/>
      <c r="BM268" s="3350"/>
      <c r="BN268" s="3350"/>
      <c r="BO268" s="3350"/>
      <c r="BP268" s="3350"/>
      <c r="BQ268" s="3350"/>
      <c r="BR268" s="3350"/>
      <c r="BS268" s="3350"/>
      <c r="BT268" s="3350"/>
      <c r="BU268" s="3350"/>
      <c r="BV268" s="3350"/>
      <c r="BW268" s="3350"/>
      <c r="BX268" s="3350"/>
      <c r="BY268" s="3350"/>
      <c r="BZ268" s="961"/>
      <c r="CA268" s="910"/>
      <c r="CB268" s="3350"/>
      <c r="CC268" s="3350"/>
      <c r="CD268" s="3350"/>
      <c r="CE268" s="3350"/>
      <c r="CF268" s="3350"/>
      <c r="CG268" s="3350"/>
      <c r="CH268" s="3350"/>
      <c r="CI268" s="3350"/>
      <c r="CJ268" s="3350"/>
      <c r="CK268" s="3350"/>
      <c r="CL268" s="3350"/>
      <c r="CM268" s="3350"/>
      <c r="CN268" s="3350"/>
      <c r="CO268" s="3350"/>
      <c r="CP268" s="3350"/>
      <c r="CQ268" s="3350"/>
      <c r="CR268" s="3350"/>
      <c r="CS268" s="3350"/>
      <c r="CT268" s="3350"/>
      <c r="CU268" s="3350"/>
      <c r="CV268" s="3350"/>
      <c r="CW268" s="3350"/>
      <c r="CX268" s="3350"/>
      <c r="CY268" s="3350"/>
      <c r="CZ268" s="3350"/>
      <c r="DA268" s="3350"/>
      <c r="DB268" s="334"/>
    </row>
    <row r="269" spans="4:106" s="118" customFormat="1" ht="15" customHeight="1">
      <c r="D269" s="250"/>
      <c r="E269" s="267"/>
      <c r="F269" s="3321" t="s">
        <v>298</v>
      </c>
      <c r="G269" s="3321"/>
      <c r="H269" s="3321"/>
      <c r="I269" s="3321"/>
      <c r="J269" s="3321"/>
      <c r="K269" s="3321"/>
      <c r="L269" s="3321"/>
      <c r="M269" s="3321"/>
      <c r="N269" s="3321"/>
      <c r="O269" s="3321"/>
      <c r="P269" s="3321"/>
      <c r="Q269" s="3321"/>
      <c r="R269" s="962"/>
      <c r="S269" s="929"/>
      <c r="T269" s="3321"/>
      <c r="U269" s="3321"/>
      <c r="V269" s="3321"/>
      <c r="W269" s="3321"/>
      <c r="X269" s="3321"/>
      <c r="Y269" s="3321"/>
      <c r="Z269" s="3321"/>
      <c r="AA269" s="3321"/>
      <c r="AB269" s="3321"/>
      <c r="AC269" s="3321"/>
      <c r="AD269" s="3321"/>
      <c r="AE269" s="3321"/>
      <c r="AF269" s="3321"/>
      <c r="AG269" s="3321"/>
      <c r="AH269" s="962"/>
      <c r="AI269" s="374"/>
      <c r="AJ269" s="2553"/>
      <c r="AK269" s="2553"/>
      <c r="AL269" s="2553"/>
      <c r="AM269" s="2553"/>
      <c r="AN269" s="2553"/>
      <c r="AO269" s="2553"/>
      <c r="AP269" s="2553"/>
      <c r="AQ269" s="2553"/>
      <c r="AR269" s="2553"/>
      <c r="AS269" s="2553"/>
      <c r="AT269" s="2553"/>
      <c r="AU269" s="2553"/>
      <c r="AV269" s="2553"/>
      <c r="AW269" s="2553"/>
      <c r="AX269" s="963"/>
      <c r="AY269" s="374"/>
      <c r="AZ269" s="3322"/>
      <c r="BA269" s="3322"/>
      <c r="BB269" s="3322"/>
      <c r="BC269" s="3322"/>
      <c r="BD269" s="3322"/>
      <c r="BE269" s="3322"/>
      <c r="BF269" s="3322"/>
      <c r="BG269" s="3322"/>
      <c r="BH269" s="3322"/>
      <c r="BI269" s="3322"/>
      <c r="BJ269" s="3322"/>
      <c r="BK269" s="3322"/>
      <c r="BL269" s="3322"/>
      <c r="BM269" s="3322"/>
      <c r="BN269" s="3322"/>
      <c r="BO269" s="3322"/>
      <c r="BP269" s="3322"/>
      <c r="BQ269" s="3322"/>
      <c r="BR269" s="3322"/>
      <c r="BS269" s="3322"/>
      <c r="BT269" s="3322"/>
      <c r="BU269" s="3322"/>
      <c r="BV269" s="3322"/>
      <c r="BW269" s="3322"/>
      <c r="BX269" s="3322"/>
      <c r="BY269" s="3322"/>
      <c r="BZ269" s="963"/>
      <c r="CA269" s="962"/>
      <c r="CB269" s="3322"/>
      <c r="CC269" s="3322"/>
      <c r="CD269" s="3322"/>
      <c r="CE269" s="3322"/>
      <c r="CF269" s="3322"/>
      <c r="CG269" s="3322"/>
      <c r="CH269" s="3322"/>
      <c r="CI269" s="3322"/>
      <c r="CJ269" s="3322"/>
      <c r="CK269" s="3322"/>
      <c r="CL269" s="3322"/>
      <c r="CM269" s="3322"/>
      <c r="CN269" s="3322"/>
      <c r="CO269" s="3322"/>
      <c r="CP269" s="3322"/>
      <c r="CQ269" s="3322"/>
      <c r="CR269" s="3322"/>
      <c r="CS269" s="3322"/>
      <c r="CT269" s="3322"/>
      <c r="CU269" s="3322"/>
      <c r="CV269" s="3322"/>
      <c r="CW269" s="3322"/>
      <c r="CX269" s="3322"/>
      <c r="CY269" s="3322"/>
      <c r="CZ269" s="3322"/>
      <c r="DA269" s="3322"/>
      <c r="DB269" s="268"/>
    </row>
    <row r="270" spans="4:106" s="118" customFormat="1" ht="21" customHeight="1">
      <c r="D270" s="250"/>
      <c r="E270" s="378"/>
      <c r="F270" s="856"/>
      <c r="G270" s="856"/>
      <c r="H270" s="856"/>
      <c r="I270" s="856"/>
      <c r="J270" s="856"/>
      <c r="K270" s="856"/>
      <c r="L270" s="856"/>
      <c r="M270" s="856"/>
      <c r="N270" s="856"/>
      <c r="O270" s="856"/>
      <c r="P270" s="856"/>
      <c r="Q270" s="856"/>
      <c r="R270" s="378"/>
      <c r="S270" s="378"/>
      <c r="T270" s="856"/>
      <c r="U270" s="856"/>
      <c r="V270" s="856"/>
      <c r="W270" s="856"/>
      <c r="X270" s="856"/>
      <c r="Y270" s="856"/>
      <c r="Z270" s="856"/>
      <c r="AA270" s="856"/>
      <c r="AB270" s="856"/>
      <c r="AC270" s="856"/>
      <c r="AD270" s="856"/>
      <c r="AE270" s="856"/>
      <c r="AF270" s="856"/>
      <c r="AG270" s="856"/>
      <c r="AH270" s="378"/>
      <c r="AI270" s="378"/>
      <c r="AJ270" s="856"/>
      <c r="AK270" s="856"/>
      <c r="AL270" s="856"/>
      <c r="AM270" s="856"/>
      <c r="AN270" s="856"/>
      <c r="AO270" s="856"/>
      <c r="AP270" s="856"/>
      <c r="AQ270" s="856"/>
      <c r="AR270" s="856"/>
      <c r="AS270" s="856"/>
      <c r="AT270" s="856"/>
      <c r="AU270" s="856"/>
      <c r="AV270" s="856"/>
      <c r="AW270" s="856"/>
      <c r="AX270" s="378"/>
      <c r="AY270" s="378"/>
      <c r="AZ270" s="370"/>
      <c r="BA270" s="370"/>
      <c r="BB270" s="370"/>
      <c r="BC270" s="370"/>
      <c r="BD270" s="370"/>
      <c r="BE270" s="370"/>
      <c r="BF270" s="370"/>
      <c r="BG270" s="370"/>
      <c r="BH270" s="370"/>
      <c r="BI270" s="370"/>
      <c r="BJ270" s="370"/>
      <c r="BK270" s="370"/>
      <c r="BL270" s="370"/>
      <c r="BM270" s="370"/>
      <c r="BN270" s="370"/>
      <c r="BO270" s="370"/>
      <c r="BP270" s="370"/>
      <c r="BQ270" s="370"/>
      <c r="BR270" s="370"/>
      <c r="BS270" s="370"/>
      <c r="BT270" s="370"/>
      <c r="BU270" s="370"/>
      <c r="BV270" s="370"/>
      <c r="BW270" s="370"/>
      <c r="BX270" s="370"/>
      <c r="BY270" s="370"/>
      <c r="BZ270" s="378"/>
      <c r="CA270" s="378"/>
      <c r="CB270" s="370"/>
      <c r="CC270" s="370"/>
      <c r="CD270" s="370"/>
      <c r="CE270" s="370"/>
      <c r="CF270" s="370"/>
      <c r="CG270" s="370"/>
      <c r="CH270" s="370"/>
      <c r="CI270" s="370"/>
      <c r="CJ270" s="370"/>
      <c r="CK270" s="370"/>
      <c r="CL270" s="370"/>
      <c r="CM270" s="370"/>
      <c r="CN270" s="370"/>
      <c r="CO270" s="370"/>
      <c r="CP270" s="370"/>
      <c r="CQ270" s="370"/>
      <c r="CR270" s="370"/>
      <c r="CS270" s="370"/>
      <c r="CT270" s="370"/>
      <c r="CU270" s="370"/>
      <c r="CV270" s="370"/>
      <c r="CW270" s="370"/>
      <c r="CX270" s="370"/>
      <c r="CY270" s="370"/>
      <c r="CZ270" s="370"/>
      <c r="DA270" s="370"/>
      <c r="DB270" s="378"/>
    </row>
    <row r="271" spans="4:106" s="9" customFormat="1" ht="21" customHeight="1">
      <c r="D271" s="270"/>
      <c r="E271" s="271" t="s">
        <v>534</v>
      </c>
      <c r="F271" s="270"/>
      <c r="G271" s="270"/>
      <c r="H271" s="270"/>
      <c r="I271" s="270"/>
      <c r="J271" s="270"/>
      <c r="K271" s="270"/>
      <c r="L271" s="328"/>
      <c r="M271" s="328"/>
      <c r="N271" s="328"/>
      <c r="O271" s="270"/>
      <c r="P271" s="270"/>
      <c r="Q271" s="270"/>
      <c r="R271" s="270"/>
      <c r="S271" s="270"/>
      <c r="T271" s="270"/>
      <c r="U271" s="270"/>
      <c r="V271" s="270"/>
      <c r="W271" s="270"/>
      <c r="X271" s="270"/>
      <c r="Y271" s="270"/>
      <c r="Z271" s="270"/>
      <c r="AA271" s="270"/>
      <c r="AB271" s="270"/>
      <c r="AC271" s="270"/>
      <c r="AD271" s="270"/>
      <c r="AE271" s="270"/>
      <c r="AF271" s="270"/>
      <c r="AG271" s="270"/>
      <c r="AH271" s="270"/>
      <c r="AI271" s="270"/>
      <c r="AJ271" s="270"/>
      <c r="AK271" s="270"/>
      <c r="AL271" s="270"/>
      <c r="AM271" s="270"/>
      <c r="AN271" s="270"/>
      <c r="AO271" s="270"/>
      <c r="AP271" s="270"/>
      <c r="AQ271" s="270"/>
      <c r="AR271" s="270"/>
      <c r="AS271" s="270"/>
      <c r="AT271" s="270"/>
      <c r="AU271" s="270"/>
      <c r="AV271" s="270"/>
      <c r="AW271" s="270"/>
      <c r="AX271" s="270"/>
      <c r="AY271" s="270"/>
      <c r="AZ271" s="270"/>
      <c r="BA271" s="270"/>
      <c r="BB271" s="270"/>
      <c r="BC271" s="270"/>
      <c r="BD271" s="270"/>
      <c r="BE271" s="270"/>
      <c r="BF271" s="270"/>
      <c r="BG271" s="270"/>
      <c r="BH271" s="270"/>
      <c r="BI271" s="270"/>
      <c r="BJ271" s="270"/>
      <c r="BK271" s="270"/>
      <c r="BL271" s="270"/>
      <c r="BM271" s="270"/>
      <c r="BN271" s="270"/>
      <c r="BO271" s="270"/>
      <c r="BP271" s="270"/>
      <c r="BQ271" s="270"/>
      <c r="BR271" s="270"/>
      <c r="BS271" s="270"/>
      <c r="BT271" s="270"/>
      <c r="BU271" s="270"/>
      <c r="BV271" s="270"/>
      <c r="BW271" s="270"/>
      <c r="BX271" s="270"/>
      <c r="BY271" s="270"/>
      <c r="BZ271" s="270"/>
      <c r="CA271" s="270"/>
      <c r="CB271" s="270"/>
      <c r="CC271" s="270"/>
      <c r="CD271" s="270"/>
      <c r="CE271" s="270"/>
      <c r="CF271" s="270"/>
      <c r="CG271" s="270"/>
      <c r="CH271" s="270"/>
      <c r="CI271" s="270"/>
      <c r="CJ271" s="270"/>
      <c r="CK271" s="270"/>
      <c r="CL271" s="270"/>
      <c r="CM271" s="270"/>
      <c r="CN271" s="270"/>
      <c r="CO271" s="270"/>
      <c r="CP271" s="270"/>
      <c r="CQ271" s="270"/>
      <c r="CR271" s="270"/>
      <c r="CS271" s="270"/>
      <c r="CT271" s="270"/>
      <c r="CU271" s="270"/>
      <c r="CV271" s="270"/>
      <c r="CW271" s="270"/>
      <c r="CX271" s="270"/>
      <c r="CY271" s="270"/>
      <c r="CZ271" s="270"/>
      <c r="DA271" s="270"/>
      <c r="DB271" s="270"/>
    </row>
    <row r="272" spans="4:106" s="9" customFormat="1" ht="21" customHeight="1">
      <c r="D272" s="270"/>
      <c r="E272" s="318" t="s">
        <v>751</v>
      </c>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70"/>
      <c r="AE272" s="270"/>
      <c r="AF272" s="270"/>
      <c r="AG272" s="270"/>
      <c r="AH272" s="270"/>
      <c r="AI272" s="270"/>
      <c r="AJ272" s="270"/>
      <c r="AK272" s="270"/>
      <c r="AL272" s="270"/>
      <c r="AM272" s="270"/>
      <c r="AN272" s="270"/>
      <c r="AO272" s="270"/>
      <c r="AP272" s="270"/>
      <c r="AQ272" s="270"/>
      <c r="AR272" s="270"/>
      <c r="AS272" s="270"/>
      <c r="AT272" s="270"/>
      <c r="AU272" s="270"/>
      <c r="AV272" s="270"/>
      <c r="AW272" s="270"/>
      <c r="AX272" s="270"/>
      <c r="AY272" s="270"/>
      <c r="AZ272" s="270"/>
      <c r="BA272" s="270"/>
      <c r="BB272" s="270"/>
      <c r="BC272" s="270"/>
      <c r="BD272" s="270"/>
      <c r="BE272" s="270"/>
      <c r="BF272" s="270"/>
      <c r="BG272" s="270"/>
      <c r="BH272" s="270"/>
      <c r="BI272" s="270"/>
      <c r="BJ272" s="270"/>
      <c r="BK272" s="270"/>
      <c r="BL272" s="270"/>
      <c r="BM272" s="270"/>
      <c r="BN272" s="270"/>
      <c r="BO272" s="270"/>
      <c r="BP272" s="270"/>
      <c r="BQ272" s="270"/>
      <c r="BR272" s="270"/>
      <c r="BS272" s="270"/>
      <c r="BT272" s="270"/>
      <c r="BU272" s="270"/>
      <c r="BV272" s="270"/>
      <c r="BW272" s="270"/>
      <c r="BX272" s="270"/>
      <c r="BY272" s="270"/>
      <c r="BZ272" s="270"/>
      <c r="CA272" s="270"/>
      <c r="CB272" s="270"/>
      <c r="CC272" s="270"/>
      <c r="CD272" s="270"/>
      <c r="CE272" s="270"/>
      <c r="CF272" s="270"/>
      <c r="CG272" s="270"/>
      <c r="CH272" s="270"/>
      <c r="CI272" s="270"/>
      <c r="CJ272" s="270"/>
      <c r="CK272" s="270"/>
      <c r="CL272" s="270"/>
      <c r="CM272" s="270"/>
      <c r="CN272" s="270"/>
      <c r="CO272" s="270"/>
      <c r="CP272" s="270"/>
      <c r="CQ272" s="270"/>
      <c r="CR272" s="270"/>
      <c r="CS272" s="270"/>
      <c r="CT272" s="270"/>
      <c r="CU272" s="270"/>
      <c r="CV272" s="270"/>
      <c r="CW272" s="270"/>
      <c r="CX272" s="270"/>
      <c r="CY272" s="270"/>
      <c r="CZ272" s="270"/>
      <c r="DA272" s="270"/>
      <c r="DB272" s="256" t="s">
        <v>1060</v>
      </c>
    </row>
    <row r="273" spans="2:106" s="118" customFormat="1" ht="15" customHeight="1">
      <c r="D273" s="250"/>
      <c r="E273" s="3305" t="s">
        <v>567</v>
      </c>
      <c r="F273" s="3306"/>
      <c r="G273" s="3306"/>
      <c r="H273" s="3306"/>
      <c r="I273" s="3306"/>
      <c r="J273" s="3306"/>
      <c r="K273" s="3306"/>
      <c r="L273" s="3306"/>
      <c r="M273" s="3306"/>
      <c r="N273" s="3306"/>
      <c r="O273" s="3306"/>
      <c r="P273" s="3306"/>
      <c r="Q273" s="3306"/>
      <c r="R273" s="3306"/>
      <c r="S273" s="3306"/>
      <c r="T273" s="3306"/>
      <c r="U273" s="3306"/>
      <c r="V273" s="3306"/>
      <c r="W273" s="3306"/>
      <c r="X273" s="3307"/>
      <c r="Y273" s="3266" t="s">
        <v>1059</v>
      </c>
      <c r="Z273" s="3267"/>
      <c r="AA273" s="3267"/>
      <c r="AB273" s="3267"/>
      <c r="AC273" s="3267"/>
      <c r="AD273" s="3267"/>
      <c r="AE273" s="3267"/>
      <c r="AF273" s="3267"/>
      <c r="AG273" s="3267"/>
      <c r="AH273" s="3267"/>
      <c r="AI273" s="3267"/>
      <c r="AJ273" s="3267"/>
      <c r="AK273" s="3267"/>
      <c r="AL273" s="3267"/>
      <c r="AM273" s="3267"/>
      <c r="AN273" s="3267"/>
      <c r="AO273" s="3267"/>
      <c r="AP273" s="3267"/>
      <c r="AQ273" s="3267"/>
      <c r="AR273" s="3267"/>
      <c r="AS273" s="3267"/>
      <c r="AT273" s="3267"/>
      <c r="AU273" s="3267"/>
      <c r="AV273" s="3267"/>
      <c r="AW273" s="3267"/>
      <c r="AX273" s="3267"/>
      <c r="AY273" s="3267"/>
      <c r="AZ273" s="3267"/>
      <c r="BA273" s="3267"/>
      <c r="BB273" s="3267"/>
      <c r="BC273" s="3314"/>
      <c r="BD273" s="3266" t="s">
        <v>1058</v>
      </c>
      <c r="BE273" s="3267"/>
      <c r="BF273" s="3267"/>
      <c r="BG273" s="3267"/>
      <c r="BH273" s="3267"/>
      <c r="BI273" s="3267"/>
      <c r="BJ273" s="3267"/>
      <c r="BK273" s="3267"/>
      <c r="BL273" s="3267"/>
      <c r="BM273" s="3267"/>
      <c r="BN273" s="3267"/>
      <c r="BO273" s="3267"/>
      <c r="BP273" s="3267"/>
      <c r="BQ273" s="3267"/>
      <c r="BR273" s="3267"/>
      <c r="BS273" s="3267"/>
      <c r="BT273" s="3267"/>
      <c r="BU273" s="3267"/>
      <c r="BV273" s="3267"/>
      <c r="BW273" s="3267"/>
      <c r="BX273" s="3267"/>
      <c r="BY273" s="3267"/>
      <c r="BZ273" s="3267"/>
      <c r="CA273" s="3267"/>
      <c r="CB273" s="3267"/>
      <c r="CC273" s="3267"/>
      <c r="CD273" s="3267"/>
      <c r="CE273" s="3267"/>
      <c r="CF273" s="3267"/>
      <c r="CG273" s="3267"/>
      <c r="CH273" s="3314"/>
      <c r="CI273" s="3266" t="s">
        <v>889</v>
      </c>
      <c r="CJ273" s="3267"/>
      <c r="CK273" s="3267"/>
      <c r="CL273" s="3267"/>
      <c r="CM273" s="3267"/>
      <c r="CN273" s="3267"/>
      <c r="CO273" s="3267"/>
      <c r="CP273" s="3267"/>
      <c r="CQ273" s="3267"/>
      <c r="CR273" s="3267"/>
      <c r="CS273" s="3267"/>
      <c r="CT273" s="3267"/>
      <c r="CU273" s="3267"/>
      <c r="CV273" s="3267"/>
      <c r="CW273" s="3267"/>
      <c r="CX273" s="3267"/>
      <c r="CY273" s="3267"/>
      <c r="CZ273" s="3267"/>
      <c r="DA273" s="3267"/>
      <c r="DB273" s="3268"/>
    </row>
    <row r="274" spans="2:106" s="118" customFormat="1" ht="15" customHeight="1">
      <c r="D274" s="250"/>
      <c r="E274" s="3311"/>
      <c r="F274" s="3312"/>
      <c r="G274" s="3312"/>
      <c r="H274" s="3312"/>
      <c r="I274" s="3312"/>
      <c r="J274" s="3312"/>
      <c r="K274" s="3312"/>
      <c r="L274" s="3312"/>
      <c r="M274" s="3312"/>
      <c r="N274" s="3312"/>
      <c r="O274" s="3312"/>
      <c r="P274" s="3312"/>
      <c r="Q274" s="3312"/>
      <c r="R274" s="3312"/>
      <c r="S274" s="3312"/>
      <c r="T274" s="3312"/>
      <c r="U274" s="3312"/>
      <c r="V274" s="3312"/>
      <c r="W274" s="3312"/>
      <c r="X274" s="3313"/>
      <c r="Y274" s="3283"/>
      <c r="Z274" s="3275"/>
      <c r="AA274" s="3275"/>
      <c r="AB274" s="3275"/>
      <c r="AC274" s="3275"/>
      <c r="AD274" s="3275"/>
      <c r="AE274" s="3275"/>
      <c r="AF274" s="3275"/>
      <c r="AG274" s="3275"/>
      <c r="AH274" s="3275"/>
      <c r="AI274" s="3275"/>
      <c r="AJ274" s="3275"/>
      <c r="AK274" s="3275"/>
      <c r="AL274" s="3275"/>
      <c r="AM274" s="3275"/>
      <c r="AN274" s="3275"/>
      <c r="AO274" s="3275"/>
      <c r="AP274" s="3275"/>
      <c r="AQ274" s="3275"/>
      <c r="AR274" s="3275"/>
      <c r="AS274" s="3275"/>
      <c r="AT274" s="3275"/>
      <c r="AU274" s="3275"/>
      <c r="AV274" s="3275"/>
      <c r="AW274" s="3275"/>
      <c r="AX274" s="3275"/>
      <c r="AY274" s="3275"/>
      <c r="AZ274" s="3275"/>
      <c r="BA274" s="3275"/>
      <c r="BB274" s="3275"/>
      <c r="BC274" s="3284"/>
      <c r="BD274" s="3269"/>
      <c r="BE274" s="3270"/>
      <c r="BF274" s="3270"/>
      <c r="BG274" s="3270"/>
      <c r="BH274" s="3270"/>
      <c r="BI274" s="3270"/>
      <c r="BJ274" s="3270"/>
      <c r="BK274" s="3270"/>
      <c r="BL274" s="3270"/>
      <c r="BM274" s="3270"/>
      <c r="BN274" s="3270"/>
      <c r="BO274" s="3270"/>
      <c r="BP274" s="3270"/>
      <c r="BQ274" s="3270"/>
      <c r="BR274" s="3270"/>
      <c r="BS274" s="3270"/>
      <c r="BT274" s="3270"/>
      <c r="BU274" s="3270"/>
      <c r="BV274" s="3270"/>
      <c r="BW274" s="3270"/>
      <c r="BX274" s="3270"/>
      <c r="BY274" s="3270"/>
      <c r="BZ274" s="3270"/>
      <c r="CA274" s="3270"/>
      <c r="CB274" s="3270"/>
      <c r="CC274" s="3270"/>
      <c r="CD274" s="3270"/>
      <c r="CE274" s="3270"/>
      <c r="CF274" s="3270"/>
      <c r="CG274" s="3270"/>
      <c r="CH274" s="3316"/>
      <c r="CI274" s="3283"/>
      <c r="CJ274" s="3275"/>
      <c r="CK274" s="3275"/>
      <c r="CL274" s="3275"/>
      <c r="CM274" s="3275"/>
      <c r="CN274" s="3275"/>
      <c r="CO274" s="3275"/>
      <c r="CP274" s="3275"/>
      <c r="CQ274" s="3275"/>
      <c r="CR274" s="3275"/>
      <c r="CS274" s="3275"/>
      <c r="CT274" s="3275"/>
      <c r="CU274" s="3275"/>
      <c r="CV274" s="3275"/>
      <c r="CW274" s="3275"/>
      <c r="CX274" s="3275"/>
      <c r="CY274" s="3275"/>
      <c r="CZ274" s="3275"/>
      <c r="DA274" s="3275"/>
      <c r="DB274" s="3279"/>
    </row>
    <row r="275" spans="2:106" s="118" customFormat="1" ht="15" customHeight="1">
      <c r="D275" s="250"/>
      <c r="E275" s="329"/>
      <c r="F275" s="3265"/>
      <c r="G275" s="3265"/>
      <c r="H275" s="3265"/>
      <c r="I275" s="3265"/>
      <c r="J275" s="3265"/>
      <c r="K275" s="3265"/>
      <c r="L275" s="3265"/>
      <c r="M275" s="3265"/>
      <c r="N275" s="3265"/>
      <c r="O275" s="3265"/>
      <c r="P275" s="3265"/>
      <c r="Q275" s="3265"/>
      <c r="R275" s="3265"/>
      <c r="S275" s="3265"/>
      <c r="T275" s="3265"/>
      <c r="U275" s="3265"/>
      <c r="V275" s="3265"/>
      <c r="W275" s="3265"/>
      <c r="X275" s="903"/>
      <c r="Y275" s="927"/>
      <c r="Z275" s="3265"/>
      <c r="AA275" s="3265"/>
      <c r="AB275" s="3265"/>
      <c r="AC275" s="3265"/>
      <c r="AD275" s="3265"/>
      <c r="AE275" s="3265"/>
      <c r="AF275" s="3265"/>
      <c r="AG275" s="3265"/>
      <c r="AH275" s="3265"/>
      <c r="AI275" s="3265"/>
      <c r="AJ275" s="3265"/>
      <c r="AK275" s="3265"/>
      <c r="AL275" s="3265"/>
      <c r="AM275" s="3265"/>
      <c r="AN275" s="3265"/>
      <c r="AO275" s="3265"/>
      <c r="AP275" s="3265"/>
      <c r="AQ275" s="3265"/>
      <c r="AR275" s="3265"/>
      <c r="AS275" s="3265"/>
      <c r="AT275" s="3265"/>
      <c r="AU275" s="3265"/>
      <c r="AV275" s="3265"/>
      <c r="AW275" s="3265"/>
      <c r="AX275" s="3265"/>
      <c r="AY275" s="3265"/>
      <c r="AZ275" s="3265"/>
      <c r="BA275" s="3265"/>
      <c r="BB275" s="3265"/>
      <c r="BC275" s="966"/>
      <c r="BD275" s="927"/>
      <c r="BE275" s="3265"/>
      <c r="BF275" s="3265"/>
      <c r="BG275" s="3265"/>
      <c r="BH275" s="3265"/>
      <c r="BI275" s="3265"/>
      <c r="BJ275" s="3265"/>
      <c r="BK275" s="3265"/>
      <c r="BL275" s="3265"/>
      <c r="BM275" s="3265"/>
      <c r="BN275" s="3265"/>
      <c r="BO275" s="3265"/>
      <c r="BP275" s="3265"/>
      <c r="BQ275" s="3265"/>
      <c r="BR275" s="3265"/>
      <c r="BS275" s="3265"/>
      <c r="BT275" s="3265"/>
      <c r="BU275" s="3265"/>
      <c r="BV275" s="3265"/>
      <c r="BW275" s="3265"/>
      <c r="BX275" s="3265"/>
      <c r="BY275" s="3265"/>
      <c r="BZ275" s="3265"/>
      <c r="CA275" s="3265"/>
      <c r="CB275" s="3265"/>
      <c r="CC275" s="3265"/>
      <c r="CD275" s="3265"/>
      <c r="CE275" s="3265"/>
      <c r="CF275" s="3265"/>
      <c r="CG275" s="3265"/>
      <c r="CH275" s="966"/>
      <c r="CI275" s="903"/>
      <c r="CJ275" s="3264"/>
      <c r="CK275" s="3264"/>
      <c r="CL275" s="3264"/>
      <c r="CM275" s="3264"/>
      <c r="CN275" s="3264"/>
      <c r="CO275" s="3264"/>
      <c r="CP275" s="3264"/>
      <c r="CQ275" s="3264"/>
      <c r="CR275" s="3264"/>
      <c r="CS275" s="3264"/>
      <c r="CT275" s="3264"/>
      <c r="CU275" s="3264"/>
      <c r="CV275" s="3264"/>
      <c r="CW275" s="3264"/>
      <c r="CX275" s="3264"/>
      <c r="CY275" s="3264"/>
      <c r="CZ275" s="3264"/>
      <c r="DA275" s="3264"/>
      <c r="DB275" s="3349"/>
    </row>
    <row r="276" spans="2:106" s="118" customFormat="1" ht="15" customHeight="1">
      <c r="D276" s="250"/>
      <c r="E276" s="335"/>
      <c r="F276" s="3350"/>
      <c r="G276" s="3350"/>
      <c r="H276" s="3350"/>
      <c r="I276" s="3350"/>
      <c r="J276" s="3350"/>
      <c r="K276" s="3350"/>
      <c r="L276" s="3350"/>
      <c r="M276" s="3350"/>
      <c r="N276" s="3350"/>
      <c r="O276" s="3350"/>
      <c r="P276" s="3350"/>
      <c r="Q276" s="3350"/>
      <c r="R276" s="3350"/>
      <c r="S276" s="3350"/>
      <c r="T276" s="3350"/>
      <c r="U276" s="3350"/>
      <c r="V276" s="3350"/>
      <c r="W276" s="3350"/>
      <c r="X276" s="910"/>
      <c r="Y276" s="926"/>
      <c r="Z276" s="3318"/>
      <c r="AA276" s="3318"/>
      <c r="AB276" s="3318"/>
      <c r="AC276" s="3318"/>
      <c r="AD276" s="3318"/>
      <c r="AE276" s="3318"/>
      <c r="AF276" s="3318"/>
      <c r="AG276" s="3318"/>
      <c r="AH276" s="3318"/>
      <c r="AI276" s="3318"/>
      <c r="AJ276" s="3318"/>
      <c r="AK276" s="3318"/>
      <c r="AL276" s="3318"/>
      <c r="AM276" s="3318"/>
      <c r="AN276" s="3318"/>
      <c r="AO276" s="3318"/>
      <c r="AP276" s="3318"/>
      <c r="AQ276" s="3318"/>
      <c r="AR276" s="3318"/>
      <c r="AS276" s="3318"/>
      <c r="AT276" s="3318"/>
      <c r="AU276" s="3318"/>
      <c r="AV276" s="3318"/>
      <c r="AW276" s="3318"/>
      <c r="AX276" s="3318"/>
      <c r="AY276" s="3318"/>
      <c r="AZ276" s="3318"/>
      <c r="BA276" s="3318"/>
      <c r="BB276" s="3318"/>
      <c r="BC276" s="961"/>
      <c r="BD276" s="926"/>
      <c r="BE276" s="3318"/>
      <c r="BF276" s="3318"/>
      <c r="BG276" s="3318"/>
      <c r="BH276" s="3318"/>
      <c r="BI276" s="3318"/>
      <c r="BJ276" s="3318"/>
      <c r="BK276" s="3318"/>
      <c r="BL276" s="3318"/>
      <c r="BM276" s="3318"/>
      <c r="BN276" s="3318"/>
      <c r="BO276" s="3318"/>
      <c r="BP276" s="3318"/>
      <c r="BQ276" s="3318"/>
      <c r="BR276" s="3318"/>
      <c r="BS276" s="3318"/>
      <c r="BT276" s="3318"/>
      <c r="BU276" s="3318"/>
      <c r="BV276" s="3318"/>
      <c r="BW276" s="3318"/>
      <c r="BX276" s="3318"/>
      <c r="BY276" s="3318"/>
      <c r="BZ276" s="3318"/>
      <c r="CA276" s="3318"/>
      <c r="CB276" s="3318"/>
      <c r="CC276" s="3318"/>
      <c r="CD276" s="3318"/>
      <c r="CE276" s="3318"/>
      <c r="CF276" s="3318"/>
      <c r="CG276" s="3318"/>
      <c r="CH276" s="961"/>
      <c r="CI276" s="910"/>
      <c r="CJ276" s="3350"/>
      <c r="CK276" s="3350"/>
      <c r="CL276" s="3350"/>
      <c r="CM276" s="3350"/>
      <c r="CN276" s="3350"/>
      <c r="CO276" s="3350"/>
      <c r="CP276" s="3350"/>
      <c r="CQ276" s="3350"/>
      <c r="CR276" s="3350"/>
      <c r="CS276" s="3350"/>
      <c r="CT276" s="3350"/>
      <c r="CU276" s="3350"/>
      <c r="CV276" s="3350"/>
      <c r="CW276" s="3350"/>
      <c r="CX276" s="3350"/>
      <c r="CY276" s="3350"/>
      <c r="CZ276" s="3350"/>
      <c r="DA276" s="3350"/>
      <c r="DB276" s="3364"/>
    </row>
    <row r="277" spans="2:106" s="118" customFormat="1" ht="15" customHeight="1">
      <c r="D277" s="250"/>
      <c r="E277" s="2969" t="s">
        <v>298</v>
      </c>
      <c r="F277" s="3321"/>
      <c r="G277" s="3321"/>
      <c r="H277" s="3321"/>
      <c r="I277" s="3321"/>
      <c r="J277" s="3321"/>
      <c r="K277" s="3321"/>
      <c r="L277" s="3321"/>
      <c r="M277" s="3321"/>
      <c r="N277" s="3321"/>
      <c r="O277" s="3321"/>
      <c r="P277" s="3321"/>
      <c r="Q277" s="3321"/>
      <c r="R277" s="3321"/>
      <c r="S277" s="3321"/>
      <c r="T277" s="3321"/>
      <c r="U277" s="3321"/>
      <c r="V277" s="3321"/>
      <c r="W277" s="3321"/>
      <c r="X277" s="2956"/>
      <c r="Y277" s="374"/>
      <c r="Z277" s="2553"/>
      <c r="AA277" s="2553"/>
      <c r="AB277" s="2553"/>
      <c r="AC277" s="2553"/>
      <c r="AD277" s="2553"/>
      <c r="AE277" s="2553"/>
      <c r="AF277" s="2553"/>
      <c r="AG277" s="2553"/>
      <c r="AH277" s="2553"/>
      <c r="AI277" s="2553"/>
      <c r="AJ277" s="2553"/>
      <c r="AK277" s="2553"/>
      <c r="AL277" s="2553"/>
      <c r="AM277" s="2553"/>
      <c r="AN277" s="2553"/>
      <c r="AO277" s="2553"/>
      <c r="AP277" s="2553"/>
      <c r="AQ277" s="2553"/>
      <c r="AR277" s="2553"/>
      <c r="AS277" s="2553"/>
      <c r="AT277" s="2553"/>
      <c r="AU277" s="2553"/>
      <c r="AV277" s="2553"/>
      <c r="AW277" s="2553"/>
      <c r="AX277" s="2553"/>
      <c r="AY277" s="2553"/>
      <c r="AZ277" s="2553"/>
      <c r="BA277" s="2553"/>
      <c r="BB277" s="2553"/>
      <c r="BC277" s="963"/>
      <c r="BD277" s="374"/>
      <c r="BE277" s="2553"/>
      <c r="BF277" s="2553"/>
      <c r="BG277" s="2553"/>
      <c r="BH277" s="2553"/>
      <c r="BI277" s="2553"/>
      <c r="BJ277" s="2553"/>
      <c r="BK277" s="2553"/>
      <c r="BL277" s="2553"/>
      <c r="BM277" s="2553"/>
      <c r="BN277" s="2553"/>
      <c r="BO277" s="2553"/>
      <c r="BP277" s="2553"/>
      <c r="BQ277" s="2553"/>
      <c r="BR277" s="2553"/>
      <c r="BS277" s="2553"/>
      <c r="BT277" s="2553"/>
      <c r="BU277" s="2553"/>
      <c r="BV277" s="2553"/>
      <c r="BW277" s="2553"/>
      <c r="BX277" s="2553"/>
      <c r="BY277" s="2553"/>
      <c r="BZ277" s="2553"/>
      <c r="CA277" s="2553"/>
      <c r="CB277" s="2553"/>
      <c r="CC277" s="2553"/>
      <c r="CD277" s="2553"/>
      <c r="CE277" s="2553"/>
      <c r="CF277" s="2553"/>
      <c r="CG277" s="2553"/>
      <c r="CH277" s="963"/>
      <c r="CI277" s="962"/>
      <c r="CJ277" s="3322"/>
      <c r="CK277" s="3322"/>
      <c r="CL277" s="3322"/>
      <c r="CM277" s="3322"/>
      <c r="CN277" s="3322"/>
      <c r="CO277" s="3322"/>
      <c r="CP277" s="3322"/>
      <c r="CQ277" s="3322"/>
      <c r="CR277" s="3322"/>
      <c r="CS277" s="3322"/>
      <c r="CT277" s="3322"/>
      <c r="CU277" s="3322"/>
      <c r="CV277" s="3322"/>
      <c r="CW277" s="3322"/>
      <c r="CX277" s="3322"/>
      <c r="CY277" s="3322"/>
      <c r="CZ277" s="3322"/>
      <c r="DA277" s="3322"/>
      <c r="DB277" s="3365"/>
    </row>
    <row r="278" spans="2:106" ht="21" customHeight="1">
      <c r="D278" s="259"/>
      <c r="E278" s="259"/>
      <c r="F278" s="259"/>
      <c r="G278" s="259"/>
      <c r="H278" s="259"/>
      <c r="I278" s="259"/>
      <c r="J278" s="259"/>
      <c r="K278" s="259"/>
      <c r="L278" s="259"/>
      <c r="M278" s="259"/>
      <c r="N278" s="259"/>
      <c r="O278" s="259"/>
      <c r="P278" s="259"/>
      <c r="Q278" s="259"/>
      <c r="R278" s="259"/>
      <c r="S278" s="259"/>
      <c r="T278" s="259"/>
      <c r="U278" s="259"/>
      <c r="V278" s="259"/>
      <c r="W278" s="259"/>
      <c r="X278" s="259"/>
      <c r="Y278" s="259"/>
      <c r="Z278" s="259"/>
      <c r="AA278" s="259"/>
      <c r="AB278" s="259"/>
      <c r="AC278" s="259"/>
      <c r="AD278" s="259"/>
      <c r="AE278" s="259"/>
      <c r="AF278" s="259"/>
      <c r="AG278" s="259"/>
      <c r="AH278" s="259"/>
      <c r="AI278" s="259"/>
      <c r="AJ278" s="259"/>
      <c r="AK278" s="259"/>
      <c r="AL278" s="259"/>
      <c r="AM278" s="259"/>
      <c r="AN278" s="259"/>
      <c r="AO278" s="259"/>
      <c r="AP278" s="259"/>
      <c r="AQ278" s="259"/>
      <c r="AR278" s="259"/>
      <c r="AS278" s="259"/>
      <c r="AT278" s="259"/>
      <c r="AU278" s="259"/>
      <c r="AV278" s="259"/>
      <c r="AW278" s="259"/>
      <c r="AX278" s="259"/>
      <c r="AY278" s="259"/>
      <c r="AZ278" s="259"/>
      <c r="BA278" s="259"/>
      <c r="BB278" s="259"/>
      <c r="BC278" s="259"/>
      <c r="BD278" s="259"/>
      <c r="BE278" s="259"/>
      <c r="BF278" s="259"/>
      <c r="BG278" s="259"/>
      <c r="BH278" s="259"/>
      <c r="BI278" s="259"/>
      <c r="BJ278" s="259"/>
      <c r="BK278" s="259"/>
      <c r="BL278" s="259"/>
      <c r="BM278" s="259"/>
      <c r="BN278" s="259"/>
      <c r="BO278" s="259"/>
      <c r="BP278" s="259"/>
      <c r="BQ278" s="259"/>
      <c r="BR278" s="259"/>
      <c r="BS278" s="259"/>
      <c r="BT278" s="259"/>
      <c r="BU278" s="259"/>
      <c r="BV278" s="259"/>
      <c r="BW278" s="259"/>
      <c r="BX278" s="259"/>
      <c r="BY278" s="259"/>
      <c r="BZ278" s="259"/>
      <c r="CA278" s="259"/>
      <c r="CB278" s="259"/>
      <c r="CC278" s="259"/>
      <c r="CD278" s="259"/>
      <c r="CE278" s="259"/>
      <c r="CF278" s="259"/>
      <c r="CG278" s="259"/>
      <c r="CH278" s="259"/>
      <c r="CI278" s="259"/>
      <c r="CJ278" s="259"/>
      <c r="CK278" s="259"/>
      <c r="CL278" s="259"/>
      <c r="CM278" s="259"/>
      <c r="CN278" s="259"/>
      <c r="CO278" s="259"/>
      <c r="CP278" s="259"/>
      <c r="CQ278" s="259"/>
      <c r="CR278" s="259"/>
      <c r="CS278" s="259"/>
      <c r="CT278" s="259"/>
      <c r="CU278" s="259"/>
      <c r="CV278" s="259"/>
      <c r="CW278" s="259"/>
      <c r="CX278" s="259"/>
      <c r="CY278" s="259"/>
      <c r="CZ278" s="259"/>
      <c r="DA278" s="259"/>
      <c r="DB278" s="259"/>
    </row>
    <row r="279" spans="2:106" ht="21" customHeight="1">
      <c r="D279" s="259"/>
      <c r="E279" s="259"/>
      <c r="F279" s="259"/>
      <c r="G279" s="259"/>
      <c r="H279" s="259"/>
      <c r="I279" s="259"/>
      <c r="J279" s="259"/>
      <c r="K279" s="259"/>
      <c r="L279" s="259"/>
      <c r="M279" s="259"/>
      <c r="N279" s="259"/>
      <c r="O279" s="259"/>
      <c r="P279" s="259"/>
      <c r="Q279" s="259"/>
      <c r="R279" s="259"/>
      <c r="S279" s="259"/>
      <c r="T279" s="259"/>
      <c r="U279" s="259"/>
      <c r="V279" s="259"/>
      <c r="W279" s="259"/>
      <c r="X279" s="259"/>
      <c r="Y279" s="259"/>
      <c r="Z279" s="259"/>
      <c r="AA279" s="259"/>
      <c r="AB279" s="259"/>
      <c r="AC279" s="259"/>
      <c r="AD279" s="259"/>
      <c r="AE279" s="259"/>
      <c r="AF279" s="259"/>
      <c r="AG279" s="259"/>
      <c r="AH279" s="259"/>
      <c r="AI279" s="259"/>
      <c r="AJ279" s="259"/>
      <c r="AK279" s="259"/>
      <c r="AL279" s="259"/>
      <c r="AM279" s="259"/>
      <c r="AN279" s="259"/>
      <c r="AO279" s="259"/>
      <c r="AP279" s="259"/>
      <c r="AQ279" s="259"/>
      <c r="AR279" s="259"/>
      <c r="AS279" s="259"/>
      <c r="AT279" s="259"/>
      <c r="AU279" s="259"/>
      <c r="AV279" s="259"/>
      <c r="AW279" s="259"/>
      <c r="AX279" s="259"/>
      <c r="AY279" s="259"/>
      <c r="AZ279" s="259"/>
      <c r="BA279" s="259"/>
      <c r="BB279" s="259"/>
      <c r="BC279" s="259"/>
      <c r="BD279" s="259"/>
      <c r="BE279" s="259"/>
      <c r="BF279" s="259"/>
      <c r="BG279" s="259"/>
      <c r="BH279" s="259"/>
      <c r="BI279" s="259"/>
      <c r="BJ279" s="259"/>
      <c r="BK279" s="259"/>
      <c r="BL279" s="259"/>
      <c r="BM279" s="259"/>
      <c r="BN279" s="259"/>
      <c r="BO279" s="259"/>
      <c r="BP279" s="259"/>
      <c r="BQ279" s="259"/>
      <c r="BR279" s="259"/>
      <c r="BS279" s="259"/>
      <c r="BT279" s="259"/>
      <c r="BU279" s="259"/>
      <c r="BV279" s="259"/>
      <c r="BW279" s="259"/>
      <c r="BX279" s="259"/>
      <c r="BY279" s="259"/>
      <c r="BZ279" s="259"/>
      <c r="CA279" s="259"/>
      <c r="CB279" s="259"/>
      <c r="CC279" s="259"/>
      <c r="CD279" s="259"/>
      <c r="CE279" s="259"/>
      <c r="CF279" s="259"/>
      <c r="CG279" s="259"/>
      <c r="CH279" s="259"/>
      <c r="CI279" s="259"/>
      <c r="CJ279" s="259"/>
      <c r="CK279" s="259"/>
      <c r="CL279" s="259"/>
      <c r="CM279" s="259"/>
      <c r="CN279" s="259"/>
      <c r="CO279" s="259"/>
      <c r="CP279" s="259"/>
      <c r="CQ279" s="259"/>
      <c r="CR279" s="259"/>
      <c r="CS279" s="259"/>
      <c r="CT279" s="259"/>
      <c r="CU279" s="259"/>
      <c r="CV279" s="259"/>
      <c r="CW279" s="259"/>
      <c r="CX279" s="259"/>
      <c r="CY279" s="259"/>
      <c r="CZ279" s="259"/>
      <c r="DA279" s="259"/>
      <c r="DB279" s="259"/>
    </row>
    <row r="280" spans="2:106" ht="21" customHeight="1">
      <c r="D280" s="259"/>
      <c r="E280" s="259"/>
      <c r="F280" s="259"/>
      <c r="G280" s="259"/>
      <c r="H280" s="259"/>
      <c r="I280" s="259"/>
      <c r="J280" s="259"/>
      <c r="K280" s="259"/>
      <c r="L280" s="259"/>
      <c r="M280" s="259"/>
      <c r="N280" s="259"/>
      <c r="O280" s="259"/>
      <c r="P280" s="259"/>
      <c r="Q280" s="259"/>
      <c r="R280" s="259"/>
      <c r="S280" s="259"/>
      <c r="T280" s="259"/>
      <c r="U280" s="259"/>
      <c r="V280" s="259"/>
      <c r="W280" s="259"/>
      <c r="X280" s="259"/>
      <c r="Y280" s="259"/>
      <c r="Z280" s="259"/>
      <c r="AA280" s="259"/>
      <c r="AB280" s="259"/>
      <c r="AC280" s="259"/>
      <c r="AD280" s="259"/>
      <c r="AE280" s="259"/>
      <c r="AF280" s="259"/>
      <c r="AG280" s="259"/>
      <c r="AH280" s="259"/>
      <c r="AI280" s="259"/>
      <c r="AJ280" s="259"/>
      <c r="AK280" s="259"/>
      <c r="AL280" s="259"/>
      <c r="AM280" s="259"/>
      <c r="AN280" s="259"/>
      <c r="AO280" s="259"/>
      <c r="AP280" s="259"/>
      <c r="AQ280" s="259"/>
      <c r="AR280" s="259"/>
      <c r="AS280" s="259"/>
      <c r="AT280" s="259"/>
      <c r="AU280" s="259"/>
      <c r="AV280" s="259"/>
      <c r="AW280" s="259"/>
      <c r="AX280" s="259"/>
      <c r="AY280" s="259"/>
      <c r="AZ280" s="259"/>
      <c r="BA280" s="259"/>
      <c r="BB280" s="259"/>
      <c r="BC280" s="259"/>
      <c r="BD280" s="259"/>
      <c r="BE280" s="259"/>
      <c r="BF280" s="259"/>
      <c r="BG280" s="259"/>
      <c r="BH280" s="259"/>
      <c r="BI280" s="259"/>
      <c r="BJ280" s="259"/>
      <c r="BK280" s="259"/>
      <c r="BL280" s="259"/>
      <c r="BM280" s="259"/>
      <c r="BN280" s="259"/>
      <c r="BO280" s="259"/>
      <c r="BP280" s="259"/>
      <c r="BQ280" s="259"/>
      <c r="BR280" s="259"/>
      <c r="BS280" s="259"/>
      <c r="BT280" s="259"/>
      <c r="BU280" s="259"/>
      <c r="BV280" s="259"/>
      <c r="BW280" s="259"/>
      <c r="BX280" s="259"/>
      <c r="BY280" s="259"/>
      <c r="BZ280" s="259"/>
      <c r="CA280" s="259"/>
      <c r="CB280" s="259"/>
      <c r="CC280" s="259"/>
      <c r="CD280" s="259"/>
      <c r="CE280" s="259"/>
      <c r="CF280" s="259"/>
      <c r="CG280" s="259"/>
      <c r="CH280" s="259"/>
      <c r="CI280" s="259"/>
      <c r="CJ280" s="259"/>
      <c r="CK280" s="259"/>
      <c r="CL280" s="259"/>
      <c r="CM280" s="259"/>
      <c r="CN280" s="259"/>
      <c r="CO280" s="259"/>
      <c r="CP280" s="259"/>
      <c r="CQ280" s="259"/>
      <c r="CR280" s="259"/>
      <c r="CS280" s="259"/>
      <c r="CT280" s="259"/>
      <c r="CU280" s="259"/>
      <c r="CV280" s="259"/>
      <c r="CW280" s="259"/>
      <c r="CX280" s="259"/>
      <c r="CY280" s="259"/>
      <c r="CZ280" s="259"/>
      <c r="DA280" s="259"/>
      <c r="DB280" s="259"/>
    </row>
    <row r="281" spans="2:106" ht="21" customHeight="1">
      <c r="D281" s="259"/>
      <c r="E281" s="259"/>
      <c r="F281" s="259"/>
      <c r="G281" s="259"/>
      <c r="H281" s="259"/>
      <c r="I281" s="259"/>
      <c r="J281" s="259"/>
      <c r="K281" s="259"/>
      <c r="L281" s="259"/>
      <c r="M281" s="259"/>
      <c r="N281" s="259"/>
      <c r="O281" s="259"/>
      <c r="P281" s="259"/>
      <c r="Q281" s="259"/>
      <c r="R281" s="259"/>
      <c r="S281" s="259"/>
      <c r="T281" s="259"/>
      <c r="U281" s="259"/>
      <c r="V281" s="259"/>
      <c r="W281" s="259"/>
      <c r="X281" s="259"/>
      <c r="Y281" s="259"/>
      <c r="Z281" s="259"/>
      <c r="AA281" s="259"/>
      <c r="AB281" s="259"/>
      <c r="AC281" s="259"/>
      <c r="AD281" s="259"/>
      <c r="AE281" s="259"/>
      <c r="AF281" s="259"/>
      <c r="AG281" s="259"/>
      <c r="AH281" s="259"/>
      <c r="AI281" s="259"/>
      <c r="AJ281" s="259"/>
      <c r="AK281" s="259"/>
      <c r="AL281" s="259"/>
      <c r="AM281" s="259"/>
      <c r="AN281" s="259"/>
      <c r="AO281" s="259"/>
      <c r="AP281" s="259"/>
      <c r="AQ281" s="259"/>
      <c r="AR281" s="259"/>
      <c r="AS281" s="259"/>
      <c r="AT281" s="259"/>
      <c r="AU281" s="259"/>
      <c r="AV281" s="259"/>
      <c r="AW281" s="259"/>
      <c r="AX281" s="259"/>
      <c r="AY281" s="259"/>
      <c r="AZ281" s="259"/>
      <c r="BA281" s="259"/>
      <c r="BB281" s="259"/>
      <c r="BC281" s="259"/>
      <c r="BD281" s="259"/>
      <c r="BE281" s="259"/>
      <c r="BF281" s="259"/>
      <c r="BG281" s="259"/>
      <c r="BH281" s="259"/>
      <c r="BI281" s="259"/>
      <c r="BJ281" s="259"/>
      <c r="BK281" s="259"/>
      <c r="BL281" s="259"/>
      <c r="BM281" s="259"/>
      <c r="BN281" s="259"/>
      <c r="BO281" s="259"/>
      <c r="BP281" s="259"/>
      <c r="BQ281" s="259"/>
      <c r="BR281" s="259"/>
      <c r="BS281" s="259"/>
      <c r="BT281" s="259"/>
      <c r="BU281" s="259"/>
      <c r="BV281" s="259"/>
      <c r="BW281" s="259"/>
      <c r="BX281" s="259"/>
      <c r="BY281" s="259"/>
      <c r="BZ281" s="259"/>
      <c r="CA281" s="259"/>
      <c r="CB281" s="259"/>
      <c r="CC281" s="259"/>
      <c r="CD281" s="259"/>
      <c r="CE281" s="259"/>
      <c r="CF281" s="259"/>
      <c r="CG281" s="259"/>
      <c r="CH281" s="259"/>
      <c r="CI281" s="259"/>
      <c r="CJ281" s="259"/>
      <c r="CK281" s="259"/>
      <c r="CL281" s="259"/>
      <c r="CM281" s="259"/>
      <c r="CN281" s="259"/>
      <c r="CO281" s="259"/>
      <c r="CP281" s="259"/>
      <c r="CQ281" s="259"/>
      <c r="CR281" s="259"/>
      <c r="CS281" s="259"/>
      <c r="CT281" s="259"/>
      <c r="CU281" s="259"/>
      <c r="CV281" s="259"/>
      <c r="CW281" s="259"/>
      <c r="CX281" s="259"/>
      <c r="CY281" s="259"/>
      <c r="CZ281" s="259"/>
      <c r="DA281" s="259"/>
      <c r="DB281" s="259"/>
    </row>
    <row r="282" spans="2:106" ht="21" customHeight="1">
      <c r="D282" s="259"/>
      <c r="E282" s="259"/>
      <c r="F282" s="259"/>
      <c r="G282" s="259"/>
      <c r="H282" s="259"/>
      <c r="I282" s="259"/>
      <c r="J282" s="259"/>
      <c r="K282" s="259"/>
      <c r="L282" s="259"/>
      <c r="M282" s="259"/>
      <c r="N282" s="259"/>
      <c r="O282" s="259"/>
      <c r="P282" s="259"/>
      <c r="Q282" s="259"/>
      <c r="R282" s="259"/>
      <c r="S282" s="259"/>
      <c r="T282" s="259"/>
      <c r="U282" s="259"/>
      <c r="V282" s="259"/>
      <c r="W282" s="259"/>
      <c r="X282" s="259"/>
      <c r="Y282" s="259"/>
      <c r="Z282" s="259"/>
      <c r="AA282" s="259"/>
      <c r="AB282" s="259"/>
      <c r="AC282" s="259"/>
      <c r="AD282" s="259"/>
      <c r="AE282" s="259"/>
      <c r="AF282" s="259"/>
      <c r="AG282" s="259"/>
      <c r="AH282" s="259"/>
      <c r="AI282" s="259"/>
      <c r="AJ282" s="259"/>
      <c r="AK282" s="259"/>
      <c r="AL282" s="259"/>
      <c r="AM282" s="259"/>
      <c r="AN282" s="259"/>
      <c r="AO282" s="259"/>
      <c r="AP282" s="259"/>
      <c r="AQ282" s="259"/>
      <c r="AR282" s="259"/>
      <c r="AS282" s="259"/>
      <c r="AT282" s="259"/>
      <c r="AU282" s="259"/>
      <c r="AV282" s="259"/>
      <c r="AW282" s="259"/>
      <c r="AX282" s="259"/>
      <c r="AY282" s="259"/>
      <c r="AZ282" s="259"/>
      <c r="BA282" s="259"/>
      <c r="BB282" s="259"/>
      <c r="BC282" s="259"/>
      <c r="BD282" s="259"/>
      <c r="BE282" s="259"/>
      <c r="BF282" s="259"/>
      <c r="BG282" s="259"/>
      <c r="BH282" s="259"/>
      <c r="BI282" s="259"/>
      <c r="BJ282" s="259"/>
      <c r="BK282" s="259"/>
      <c r="BL282" s="259"/>
      <c r="BM282" s="259"/>
      <c r="BN282" s="259"/>
      <c r="BO282" s="259"/>
      <c r="BP282" s="259"/>
      <c r="BQ282" s="259"/>
      <c r="BR282" s="259"/>
      <c r="BS282" s="259"/>
      <c r="BT282" s="259"/>
      <c r="BU282" s="259"/>
      <c r="BV282" s="259"/>
      <c r="BW282" s="259"/>
      <c r="BX282" s="259"/>
      <c r="BY282" s="259"/>
      <c r="BZ282" s="259"/>
      <c r="CA282" s="259"/>
      <c r="CB282" s="259"/>
      <c r="CC282" s="259"/>
      <c r="CD282" s="259"/>
      <c r="CE282" s="259"/>
      <c r="CF282" s="259"/>
      <c r="CG282" s="259"/>
      <c r="CH282" s="259"/>
      <c r="CI282" s="259"/>
      <c r="CJ282" s="259"/>
      <c r="CK282" s="259"/>
      <c r="CL282" s="259"/>
      <c r="CM282" s="259"/>
      <c r="CN282" s="259"/>
      <c r="CO282" s="259"/>
      <c r="CP282" s="259"/>
      <c r="CQ282" s="259"/>
      <c r="CR282" s="259"/>
      <c r="CS282" s="259"/>
      <c r="CT282" s="259"/>
      <c r="CU282" s="259"/>
      <c r="CV282" s="259"/>
      <c r="CW282" s="259"/>
      <c r="CX282" s="259"/>
      <c r="CY282" s="259"/>
      <c r="CZ282" s="259"/>
      <c r="DA282" s="259"/>
      <c r="DB282" s="259"/>
    </row>
    <row r="283" spans="2:106" ht="21" customHeight="1">
      <c r="D283" s="259"/>
      <c r="E283" s="259"/>
      <c r="F283" s="259"/>
      <c r="G283" s="259"/>
      <c r="H283" s="259"/>
      <c r="I283" s="259"/>
      <c r="J283" s="259"/>
      <c r="K283" s="259"/>
      <c r="L283" s="259"/>
      <c r="M283" s="259"/>
      <c r="N283" s="259"/>
      <c r="O283" s="259"/>
      <c r="P283" s="259"/>
      <c r="Q283" s="259"/>
      <c r="R283" s="259"/>
      <c r="S283" s="259"/>
      <c r="T283" s="259"/>
      <c r="U283" s="259"/>
      <c r="V283" s="259"/>
      <c r="W283" s="259"/>
      <c r="X283" s="259"/>
      <c r="Y283" s="259"/>
      <c r="Z283" s="259"/>
      <c r="AA283" s="259"/>
      <c r="AB283" s="259"/>
      <c r="AC283" s="259"/>
      <c r="AD283" s="259"/>
      <c r="AE283" s="259"/>
      <c r="AF283" s="259"/>
      <c r="AG283" s="259"/>
      <c r="AH283" s="259"/>
      <c r="AI283" s="259"/>
      <c r="AJ283" s="259"/>
      <c r="AK283" s="259"/>
      <c r="AL283" s="259"/>
      <c r="AM283" s="259"/>
      <c r="AN283" s="259"/>
      <c r="AO283" s="259"/>
      <c r="AP283" s="259"/>
      <c r="AQ283" s="259"/>
      <c r="AR283" s="259"/>
      <c r="AS283" s="259"/>
      <c r="AT283" s="259"/>
      <c r="AU283" s="259"/>
      <c r="AV283" s="259"/>
      <c r="AW283" s="259"/>
      <c r="AX283" s="259"/>
      <c r="AY283" s="259"/>
      <c r="AZ283" s="259"/>
      <c r="BA283" s="259"/>
      <c r="BB283" s="259"/>
      <c r="BC283" s="259"/>
      <c r="BD283" s="259"/>
      <c r="BE283" s="259"/>
      <c r="BF283" s="259"/>
      <c r="BG283" s="259"/>
      <c r="BH283" s="259"/>
      <c r="BI283" s="259"/>
      <c r="BJ283" s="259"/>
      <c r="BK283" s="259"/>
      <c r="BL283" s="259"/>
      <c r="BM283" s="259"/>
      <c r="BN283" s="259"/>
      <c r="BO283" s="259"/>
      <c r="BP283" s="259"/>
      <c r="BQ283" s="259"/>
      <c r="BR283" s="259"/>
      <c r="BS283" s="259"/>
      <c r="BT283" s="259"/>
      <c r="BU283" s="259"/>
      <c r="BV283" s="259"/>
      <c r="BW283" s="259"/>
      <c r="BX283" s="259"/>
      <c r="BY283" s="259"/>
      <c r="BZ283" s="259"/>
      <c r="CA283" s="259"/>
      <c r="CB283" s="259"/>
      <c r="CC283" s="259"/>
      <c r="CD283" s="259"/>
      <c r="CE283" s="259"/>
      <c r="CF283" s="259"/>
      <c r="CG283" s="259"/>
      <c r="CH283" s="259"/>
      <c r="CI283" s="259"/>
      <c r="CJ283" s="259"/>
      <c r="CK283" s="259"/>
      <c r="CL283" s="259"/>
      <c r="CM283" s="259"/>
      <c r="CN283" s="259"/>
      <c r="CO283" s="259"/>
      <c r="CP283" s="259"/>
      <c r="CQ283" s="259"/>
      <c r="CR283" s="259"/>
      <c r="CS283" s="259"/>
      <c r="CT283" s="259"/>
      <c r="CU283" s="259"/>
      <c r="CV283" s="259"/>
      <c r="CW283" s="259"/>
      <c r="CX283" s="259"/>
      <c r="CY283" s="259"/>
      <c r="CZ283" s="259"/>
      <c r="DA283" s="259"/>
      <c r="DB283" s="259"/>
    </row>
    <row r="284" spans="2:106" ht="21" customHeight="1">
      <c r="D284" s="259"/>
      <c r="E284" s="259"/>
      <c r="F284" s="259"/>
      <c r="G284" s="259"/>
      <c r="H284" s="259"/>
      <c r="I284" s="259"/>
      <c r="J284" s="259"/>
      <c r="K284" s="259"/>
      <c r="L284" s="259"/>
      <c r="M284" s="259"/>
      <c r="N284" s="259"/>
      <c r="O284" s="259"/>
      <c r="P284" s="259"/>
      <c r="Q284" s="259"/>
      <c r="R284" s="259"/>
      <c r="S284" s="259"/>
      <c r="T284" s="259"/>
      <c r="U284" s="259"/>
      <c r="V284" s="259"/>
      <c r="W284" s="259"/>
      <c r="X284" s="259"/>
      <c r="Y284" s="259"/>
      <c r="Z284" s="259"/>
      <c r="AA284" s="259"/>
      <c r="AB284" s="259"/>
      <c r="AC284" s="259"/>
      <c r="AD284" s="259"/>
      <c r="AE284" s="259"/>
      <c r="AF284" s="259"/>
      <c r="AG284" s="259"/>
      <c r="AH284" s="259"/>
      <c r="AI284" s="259"/>
      <c r="AJ284" s="259"/>
      <c r="AK284" s="259"/>
      <c r="AL284" s="259"/>
      <c r="AM284" s="259"/>
      <c r="AN284" s="259"/>
      <c r="AO284" s="259"/>
      <c r="AP284" s="259"/>
      <c r="AQ284" s="259"/>
      <c r="AR284" s="259"/>
      <c r="AS284" s="259"/>
      <c r="AT284" s="259"/>
      <c r="AU284" s="259"/>
      <c r="AV284" s="259"/>
      <c r="AW284" s="259"/>
      <c r="AX284" s="259"/>
      <c r="AY284" s="259"/>
      <c r="AZ284" s="259"/>
      <c r="BA284" s="259"/>
      <c r="BB284" s="259"/>
      <c r="BC284" s="259"/>
      <c r="BD284" s="259"/>
      <c r="BE284" s="259"/>
      <c r="BF284" s="259"/>
      <c r="BG284" s="259"/>
      <c r="BH284" s="259"/>
      <c r="BI284" s="259"/>
      <c r="BJ284" s="259"/>
      <c r="BK284" s="259"/>
      <c r="BL284" s="259"/>
      <c r="BM284" s="259"/>
      <c r="BN284" s="259"/>
      <c r="BO284" s="259"/>
      <c r="BP284" s="259"/>
      <c r="BQ284" s="259"/>
      <c r="BR284" s="259"/>
      <c r="BS284" s="259"/>
      <c r="BT284" s="259"/>
      <c r="BU284" s="259"/>
      <c r="BV284" s="259"/>
      <c r="BW284" s="259"/>
      <c r="BX284" s="259"/>
      <c r="BY284" s="259"/>
      <c r="BZ284" s="259"/>
      <c r="CA284" s="259"/>
      <c r="CB284" s="259"/>
      <c r="CC284" s="259"/>
      <c r="CD284" s="259"/>
      <c r="CE284" s="259"/>
      <c r="CF284" s="259"/>
      <c r="CG284" s="259"/>
      <c r="CH284" s="259"/>
      <c r="CI284" s="259"/>
      <c r="CJ284" s="259"/>
      <c r="CK284" s="259"/>
      <c r="CL284" s="259"/>
      <c r="CM284" s="259"/>
      <c r="CN284" s="259"/>
      <c r="CO284" s="259"/>
      <c r="CP284" s="259"/>
      <c r="CQ284" s="259"/>
      <c r="CR284" s="259"/>
      <c r="CS284" s="259"/>
      <c r="CT284" s="259"/>
      <c r="CU284" s="259"/>
      <c r="CV284" s="259"/>
      <c r="CW284" s="259"/>
      <c r="CX284" s="259"/>
      <c r="CY284" s="259"/>
      <c r="CZ284" s="259"/>
      <c r="DA284" s="259"/>
      <c r="DB284" s="259"/>
    </row>
    <row r="285" spans="2:106" s="9" customFormat="1" ht="21" customHeight="1">
      <c r="B285" s="13" t="s">
        <v>1275</v>
      </c>
      <c r="D285" s="270"/>
      <c r="E285" s="270"/>
      <c r="F285" s="270"/>
      <c r="G285" s="270" t="s">
        <v>1370</v>
      </c>
      <c r="H285" s="270"/>
      <c r="I285" s="270"/>
      <c r="J285" s="270"/>
      <c r="K285" s="278"/>
      <c r="L285" s="270"/>
      <c r="M285" s="270"/>
      <c r="N285" s="270"/>
      <c r="O285" s="270"/>
      <c r="P285" s="270"/>
      <c r="Q285" s="270"/>
      <c r="R285" s="270"/>
      <c r="S285" s="270"/>
      <c r="T285" s="270"/>
      <c r="U285" s="270"/>
      <c r="V285" s="270"/>
      <c r="W285" s="270"/>
      <c r="X285" s="270"/>
      <c r="Y285" s="270"/>
      <c r="Z285" s="270"/>
      <c r="AA285" s="270"/>
      <c r="AB285" s="270"/>
      <c r="AC285" s="270"/>
      <c r="AD285" s="270"/>
      <c r="AE285" s="270"/>
      <c r="AF285" s="270"/>
      <c r="AG285" s="270"/>
      <c r="AH285" s="270"/>
      <c r="AI285" s="270"/>
      <c r="AJ285" s="270"/>
      <c r="AK285" s="270"/>
      <c r="AL285" s="270"/>
      <c r="AM285" s="270"/>
      <c r="AN285" s="270"/>
      <c r="AO285" s="270"/>
      <c r="AP285" s="270"/>
      <c r="AQ285" s="270"/>
      <c r="AR285" s="270"/>
      <c r="AS285" s="270"/>
      <c r="AT285" s="270"/>
      <c r="AU285" s="270"/>
      <c r="AV285" s="270"/>
      <c r="AW285" s="270"/>
      <c r="AX285" s="270"/>
      <c r="AY285" s="270"/>
      <c r="AZ285" s="270"/>
      <c r="BA285" s="270"/>
      <c r="BB285" s="270"/>
      <c r="BC285" s="270"/>
      <c r="BD285" s="270"/>
      <c r="BE285" s="270"/>
      <c r="BF285" s="270"/>
      <c r="BG285" s="270"/>
      <c r="BH285" s="270"/>
      <c r="BI285" s="270"/>
      <c r="BJ285" s="270"/>
      <c r="BK285" s="270"/>
      <c r="BL285" s="270"/>
      <c r="BM285" s="270"/>
      <c r="BN285" s="270"/>
      <c r="BO285" s="270"/>
      <c r="BP285" s="270"/>
      <c r="BQ285" s="270"/>
      <c r="BR285" s="270"/>
      <c r="BS285" s="270"/>
      <c r="BT285" s="270"/>
      <c r="BU285" s="270"/>
      <c r="BV285" s="270"/>
      <c r="BW285" s="270"/>
      <c r="BX285" s="270"/>
      <c r="BY285" s="270"/>
      <c r="BZ285" s="270"/>
      <c r="CA285" s="270"/>
      <c r="CB285" s="270"/>
      <c r="CC285" s="270"/>
      <c r="CD285" s="270"/>
      <c r="CE285" s="270"/>
      <c r="CF285" s="270"/>
      <c r="CG285" s="270"/>
      <c r="CH285" s="270"/>
      <c r="CI285" s="270"/>
      <c r="CJ285" s="270"/>
      <c r="CK285" s="270"/>
      <c r="CL285" s="270"/>
      <c r="CM285" s="270"/>
      <c r="CN285" s="270"/>
      <c r="CO285" s="270"/>
      <c r="CP285" s="270"/>
      <c r="CQ285" s="270"/>
      <c r="CR285" s="270"/>
      <c r="CS285" s="270"/>
      <c r="CT285" s="270"/>
      <c r="CU285" s="270"/>
      <c r="CV285" s="270"/>
      <c r="CW285" s="270"/>
      <c r="CX285" s="270"/>
      <c r="CY285" s="270"/>
      <c r="CZ285" s="270"/>
      <c r="DA285" s="270"/>
      <c r="DB285" s="270"/>
    </row>
    <row r="286" spans="2:106" s="9" customFormat="1" ht="21" customHeight="1">
      <c r="D286" s="271" t="s">
        <v>104</v>
      </c>
      <c r="E286" s="270"/>
      <c r="F286" s="270"/>
      <c r="G286" s="270" t="s">
        <v>1061</v>
      </c>
      <c r="H286" s="270"/>
      <c r="I286" s="270"/>
      <c r="J286" s="270"/>
      <c r="K286" s="278"/>
      <c r="L286" s="270"/>
      <c r="M286" s="270"/>
      <c r="N286" s="270"/>
      <c r="O286" s="270"/>
      <c r="P286" s="270"/>
      <c r="Q286" s="270"/>
      <c r="R286" s="270"/>
      <c r="S286" s="270"/>
      <c r="T286" s="270"/>
      <c r="U286" s="270"/>
      <c r="V286" s="270"/>
      <c r="W286" s="270"/>
      <c r="X286" s="270"/>
      <c r="Y286" s="270"/>
      <c r="Z286" s="270"/>
      <c r="AA286" s="270"/>
      <c r="AB286" s="270"/>
      <c r="AC286" s="270"/>
      <c r="AD286" s="270"/>
      <c r="AE286" s="270"/>
      <c r="AF286" s="270"/>
      <c r="AG286" s="270"/>
      <c r="AH286" s="270"/>
      <c r="AI286" s="270"/>
      <c r="AJ286" s="270"/>
      <c r="AK286" s="270"/>
      <c r="AL286" s="270"/>
      <c r="AM286" s="270"/>
      <c r="AN286" s="270"/>
      <c r="AO286" s="270"/>
      <c r="AP286" s="270"/>
      <c r="AQ286" s="270"/>
      <c r="AR286" s="270"/>
      <c r="AS286" s="270"/>
      <c r="AT286" s="270"/>
      <c r="AU286" s="270"/>
      <c r="AV286" s="270"/>
      <c r="AW286" s="270"/>
      <c r="AX286" s="270"/>
      <c r="AY286" s="270"/>
      <c r="AZ286" s="270"/>
      <c r="BA286" s="270"/>
      <c r="BB286" s="270"/>
      <c r="BC286" s="270"/>
      <c r="BD286" s="270"/>
      <c r="BE286" s="270"/>
      <c r="BF286" s="270"/>
      <c r="BG286" s="270"/>
      <c r="BH286" s="270"/>
      <c r="BI286" s="270"/>
      <c r="BJ286" s="270"/>
      <c r="BK286" s="270"/>
      <c r="BL286" s="270"/>
      <c r="BM286" s="270"/>
      <c r="BN286" s="270"/>
      <c r="BO286" s="270"/>
      <c r="BP286" s="270"/>
      <c r="BQ286" s="270"/>
      <c r="BR286" s="270"/>
      <c r="BS286" s="270"/>
      <c r="BT286" s="270"/>
      <c r="BU286" s="270"/>
      <c r="BV286" s="270"/>
      <c r="BW286" s="270"/>
      <c r="BX286" s="270"/>
      <c r="BY286" s="270"/>
      <c r="BZ286" s="270"/>
      <c r="CA286" s="270"/>
      <c r="CB286" s="270"/>
      <c r="CC286" s="270"/>
      <c r="CD286" s="270"/>
      <c r="CE286" s="270"/>
      <c r="CF286" s="270"/>
      <c r="CG286" s="270"/>
      <c r="CH286" s="270"/>
      <c r="CI286" s="270"/>
      <c r="CJ286" s="270"/>
      <c r="CK286" s="270"/>
      <c r="CL286" s="270"/>
      <c r="CM286" s="270"/>
      <c r="CN286" s="270"/>
      <c r="CO286" s="270"/>
      <c r="CP286" s="270"/>
      <c r="CQ286" s="270"/>
      <c r="CR286" s="270"/>
      <c r="CS286" s="270"/>
      <c r="CT286" s="270"/>
      <c r="CU286" s="270"/>
      <c r="CV286" s="270"/>
      <c r="CW286" s="270"/>
      <c r="CX286" s="270"/>
      <c r="CY286" s="270"/>
      <c r="CZ286" s="270"/>
      <c r="DA286" s="270"/>
      <c r="DB286" s="270"/>
    </row>
    <row r="287" spans="2:106" s="9" customFormat="1" ht="21" customHeight="1">
      <c r="D287" s="318" t="s">
        <v>751</v>
      </c>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70"/>
      <c r="AE287" s="270"/>
      <c r="AF287" s="270"/>
      <c r="AG287" s="270"/>
      <c r="AH287" s="270"/>
      <c r="AI287" s="270"/>
      <c r="AJ287" s="270"/>
      <c r="AK287" s="270"/>
      <c r="AL287" s="270"/>
      <c r="AM287" s="270"/>
      <c r="AN287" s="270"/>
      <c r="AO287" s="270"/>
      <c r="AP287" s="270"/>
      <c r="AQ287" s="270"/>
      <c r="AR287" s="270"/>
      <c r="AS287" s="270"/>
      <c r="AT287" s="270"/>
      <c r="AU287" s="270"/>
      <c r="AV287" s="270"/>
      <c r="AW287" s="270"/>
      <c r="AX287" s="270"/>
      <c r="AY287" s="270"/>
      <c r="AZ287" s="270"/>
      <c r="BA287" s="270"/>
      <c r="BB287" s="270"/>
      <c r="BC287" s="270"/>
      <c r="BD287" s="270"/>
      <c r="BE287" s="270"/>
      <c r="BF287" s="270"/>
      <c r="BG287" s="270"/>
      <c r="BH287" s="270"/>
      <c r="BI287" s="270"/>
      <c r="BJ287" s="270"/>
      <c r="BK287" s="270"/>
      <c r="BL287" s="270"/>
      <c r="BM287" s="270"/>
      <c r="BN287" s="270"/>
      <c r="BO287" s="270"/>
      <c r="BP287" s="270"/>
      <c r="BQ287" s="270"/>
      <c r="BR287" s="270"/>
      <c r="BS287" s="270"/>
      <c r="BT287" s="270"/>
      <c r="BU287" s="270"/>
      <c r="BV287" s="270"/>
      <c r="BW287" s="270"/>
      <c r="BX287" s="270"/>
      <c r="BY287" s="270"/>
      <c r="BZ287" s="270"/>
      <c r="CA287" s="270"/>
      <c r="CB287" s="270"/>
      <c r="CC287" s="270"/>
      <c r="CD287" s="270"/>
      <c r="CE287" s="270"/>
      <c r="CF287" s="270"/>
      <c r="CG287" s="270"/>
      <c r="CH287" s="270"/>
      <c r="CI287" s="270"/>
      <c r="CJ287" s="270"/>
      <c r="CK287" s="270"/>
      <c r="CL287" s="270"/>
      <c r="CM287" s="270"/>
      <c r="CN287" s="270"/>
      <c r="CO287" s="360"/>
      <c r="CP287" s="360"/>
      <c r="CQ287" s="360"/>
      <c r="CR287" s="360"/>
      <c r="CS287" s="360"/>
      <c r="CT287" s="360"/>
      <c r="CU287" s="360"/>
      <c r="CV287" s="360"/>
      <c r="CW287" s="360"/>
      <c r="CX287" s="360"/>
      <c r="CY287" s="270"/>
      <c r="CZ287" s="270"/>
      <c r="DA287" s="360" t="s">
        <v>1368</v>
      </c>
      <c r="DB287" s="270"/>
    </row>
    <row r="288" spans="2:106" s="11" customFormat="1" ht="13.15" customHeight="1">
      <c r="D288" s="3423" t="s">
        <v>295</v>
      </c>
      <c r="E288" s="3424"/>
      <c r="F288" s="3424"/>
      <c r="G288" s="3424"/>
      <c r="H288" s="3424"/>
      <c r="I288" s="3424"/>
      <c r="J288" s="3424"/>
      <c r="K288" s="3424"/>
      <c r="L288" s="3424"/>
      <c r="M288" s="3424"/>
      <c r="N288" s="3424"/>
      <c r="O288" s="3424"/>
      <c r="P288" s="262"/>
      <c r="Q288" s="1594"/>
      <c r="R288" s="1594"/>
      <c r="S288" s="1594"/>
      <c r="T288" s="1594"/>
      <c r="U288" s="1594"/>
      <c r="V288" s="1594"/>
      <c r="W288" s="1594"/>
      <c r="X288" s="1594"/>
      <c r="Y288" s="1594"/>
      <c r="Z288" s="1594"/>
      <c r="AA288" s="1594"/>
      <c r="AB288" s="1594"/>
      <c r="AC288" s="1594"/>
      <c r="AD288" s="1594"/>
      <c r="AE288" s="1594"/>
      <c r="AF288" s="1594"/>
      <c r="AG288" s="1594"/>
      <c r="AH288" s="3425"/>
      <c r="AI288" s="3425"/>
      <c r="AJ288" s="3425"/>
      <c r="AK288" s="3425"/>
      <c r="AL288" s="3425"/>
      <c r="AM288" s="3425"/>
      <c r="AN288" s="3425"/>
      <c r="AO288" s="3425"/>
      <c r="AP288" s="3425"/>
      <c r="AQ288" s="3425"/>
      <c r="AR288" s="3425"/>
      <c r="AS288" s="3425"/>
      <c r="AT288" s="3425"/>
      <c r="AU288" s="3425"/>
      <c r="AV288" s="3425"/>
      <c r="AW288" s="3425"/>
      <c r="AX288" s="3425"/>
      <c r="AY288" s="960"/>
      <c r="AZ288" s="3423" t="s">
        <v>1367</v>
      </c>
      <c r="BA288" s="3424"/>
      <c r="BB288" s="3424"/>
      <c r="BC288" s="3424"/>
      <c r="BD288" s="3424"/>
      <c r="BE288" s="3424"/>
      <c r="BF288" s="3424"/>
      <c r="BG288" s="3424"/>
      <c r="BH288" s="3424"/>
      <c r="BI288" s="3424"/>
      <c r="BJ288" s="3424"/>
      <c r="BK288" s="3426"/>
      <c r="BL288" s="3427" t="str">
        <f>'第5章～第8章'!AX6&amp;'第5章～第8章'!BJ6</f>
        <v/>
      </c>
      <c r="BM288" s="3427"/>
      <c r="BN288" s="3427"/>
      <c r="BO288" s="3427"/>
      <c r="BP288" s="3427"/>
      <c r="BQ288" s="3427"/>
      <c r="BR288" s="3427"/>
      <c r="BS288" s="3427"/>
      <c r="BT288" s="3427"/>
      <c r="BU288" s="3427"/>
      <c r="BV288" s="3427"/>
      <c r="BW288" s="3427"/>
      <c r="BX288" s="3427"/>
      <c r="BY288" s="3427"/>
      <c r="BZ288" s="3427"/>
      <c r="CA288" s="3427"/>
      <c r="CB288" s="3427"/>
      <c r="CC288" s="3427"/>
      <c r="CD288" s="380"/>
      <c r="CE288" s="960"/>
      <c r="CF288" s="960"/>
      <c r="CG288" s="960"/>
      <c r="CH288" s="960"/>
      <c r="CI288" s="960"/>
      <c r="CJ288" s="960"/>
      <c r="CK288" s="960">
        <f>'第5章～第8章'!BY6</f>
        <v>0</v>
      </c>
      <c r="CL288" s="960"/>
      <c r="CM288" s="960"/>
      <c r="CN288" s="960"/>
      <c r="CO288" s="380"/>
      <c r="CP288" s="380"/>
      <c r="CQ288" s="380"/>
      <c r="CR288" s="380"/>
      <c r="CS288" s="380"/>
      <c r="CT288" s="380"/>
      <c r="CU288" s="380"/>
      <c r="CV288" s="380"/>
      <c r="CW288" s="380"/>
      <c r="CX288" s="380"/>
      <c r="CY288" s="380"/>
      <c r="CZ288" s="380"/>
      <c r="DA288" s="321"/>
      <c r="DB288" s="247"/>
    </row>
    <row r="289" spans="4:106" s="11" customFormat="1" ht="13.15" customHeight="1">
      <c r="D289" s="3272" t="s">
        <v>1366</v>
      </c>
      <c r="E289" s="3267"/>
      <c r="F289" s="3267"/>
      <c r="G289" s="3267"/>
      <c r="H289" s="3267"/>
      <c r="I289" s="3267"/>
      <c r="J289" s="3267"/>
      <c r="K289" s="3267"/>
      <c r="L289" s="3267"/>
      <c r="M289" s="3267"/>
      <c r="N289" s="3267"/>
      <c r="O289" s="3267"/>
      <c r="P289" s="3272" t="s">
        <v>1356</v>
      </c>
      <c r="Q289" s="3267"/>
      <c r="R289" s="3267"/>
      <c r="S289" s="3267"/>
      <c r="T289" s="3267"/>
      <c r="U289" s="3267"/>
      <c r="V289" s="3267"/>
      <c r="W289" s="3267"/>
      <c r="X289" s="3314"/>
      <c r="Y289" s="3266" t="s">
        <v>1365</v>
      </c>
      <c r="Z289" s="3267"/>
      <c r="AA289" s="3267"/>
      <c r="AB289" s="3267"/>
      <c r="AC289" s="3267"/>
      <c r="AD289" s="3267"/>
      <c r="AE289" s="3267"/>
      <c r="AF289" s="3267"/>
      <c r="AG289" s="3314"/>
      <c r="AH289" s="3276" t="s">
        <v>1364</v>
      </c>
      <c r="AI289" s="3267"/>
      <c r="AJ289" s="3267"/>
      <c r="AK289" s="3267"/>
      <c r="AL289" s="3267"/>
      <c r="AM289" s="3267"/>
      <c r="AN289" s="3267"/>
      <c r="AO289" s="3267"/>
      <c r="AP289" s="3267"/>
      <c r="AQ289" s="3266" t="s">
        <v>1363</v>
      </c>
      <c r="AR289" s="3267"/>
      <c r="AS289" s="3267"/>
      <c r="AT289" s="3267"/>
      <c r="AU289" s="3267"/>
      <c r="AV289" s="3267"/>
      <c r="AW289" s="3267"/>
      <c r="AX289" s="3267"/>
      <c r="AY289" s="3314"/>
      <c r="AZ289" s="3266" t="s">
        <v>1362</v>
      </c>
      <c r="BA289" s="3267"/>
      <c r="BB289" s="3267"/>
      <c r="BC289" s="3267"/>
      <c r="BD289" s="3267"/>
      <c r="BE289" s="3267"/>
      <c r="BF289" s="3267"/>
      <c r="BG289" s="3267"/>
      <c r="BH289" s="3267"/>
      <c r="BI289" s="3267"/>
      <c r="BJ289" s="3267"/>
      <c r="BK289" s="3314"/>
      <c r="BL289" s="3276" t="s">
        <v>1361</v>
      </c>
      <c r="BM289" s="3267"/>
      <c r="BN289" s="3267"/>
      <c r="BO289" s="3267"/>
      <c r="BP289" s="3267"/>
      <c r="BQ289" s="3267"/>
      <c r="BR289" s="3267"/>
      <c r="BS289" s="3267"/>
      <c r="BT289" s="3267"/>
      <c r="BU289" s="3266" t="s">
        <v>1360</v>
      </c>
      <c r="BV289" s="3267"/>
      <c r="BW289" s="3267"/>
      <c r="BX289" s="3267"/>
      <c r="BY289" s="3267"/>
      <c r="BZ289" s="3267"/>
      <c r="CA289" s="3267"/>
      <c r="CB289" s="3267"/>
      <c r="CC289" s="3314"/>
      <c r="CD289" s="3266" t="s">
        <v>1063</v>
      </c>
      <c r="CE289" s="3267"/>
      <c r="CF289" s="3267"/>
      <c r="CG289" s="3267"/>
      <c r="CH289" s="3267"/>
      <c r="CI289" s="3267"/>
      <c r="CJ289" s="3267"/>
      <c r="CK289" s="3267"/>
      <c r="CL289" s="3267"/>
      <c r="CM289" s="3267"/>
      <c r="CN289" s="3267"/>
      <c r="CO289" s="3267"/>
      <c r="CP289" s="3267"/>
      <c r="CQ289" s="3267"/>
      <c r="CR289" s="3267"/>
      <c r="CS289" s="3267"/>
      <c r="CT289" s="3267"/>
      <c r="CU289" s="3267"/>
      <c r="CV289" s="3267"/>
      <c r="CW289" s="3267"/>
      <c r="CX289" s="3267"/>
      <c r="CY289" s="3267"/>
      <c r="CZ289" s="3267"/>
      <c r="DA289" s="3268"/>
      <c r="DB289" s="247"/>
    </row>
    <row r="290" spans="4:106" s="11" customFormat="1" ht="13.15" customHeight="1">
      <c r="D290" s="3273"/>
      <c r="E290" s="3315"/>
      <c r="F290" s="3315"/>
      <c r="G290" s="3315"/>
      <c r="H290" s="3315"/>
      <c r="I290" s="3315"/>
      <c r="J290" s="3315"/>
      <c r="K290" s="3315"/>
      <c r="L290" s="3315"/>
      <c r="M290" s="3315"/>
      <c r="N290" s="3315"/>
      <c r="O290" s="3270"/>
      <c r="P290" s="3273"/>
      <c r="Q290" s="3270"/>
      <c r="R290" s="3270"/>
      <c r="S290" s="3270"/>
      <c r="T290" s="3270"/>
      <c r="U290" s="3270"/>
      <c r="V290" s="3270"/>
      <c r="W290" s="3270"/>
      <c r="X290" s="3316"/>
      <c r="Y290" s="3348" t="s">
        <v>1125</v>
      </c>
      <c r="Z290" s="2550"/>
      <c r="AA290" s="2550"/>
      <c r="AB290" s="2550"/>
      <c r="AC290" s="2550"/>
      <c r="AD290" s="2550"/>
      <c r="AE290" s="2550"/>
      <c r="AF290" s="2550"/>
      <c r="AG290" s="2556"/>
      <c r="AH290" s="2550" t="s">
        <v>637</v>
      </c>
      <c r="AI290" s="2550"/>
      <c r="AJ290" s="2550"/>
      <c r="AK290" s="2550"/>
      <c r="AL290" s="2550"/>
      <c r="AM290" s="2550"/>
      <c r="AN290" s="2550"/>
      <c r="AO290" s="2550"/>
      <c r="AP290" s="2550"/>
      <c r="AQ290" s="3348" t="s">
        <v>637</v>
      </c>
      <c r="AR290" s="2550"/>
      <c r="AS290" s="2550"/>
      <c r="AT290" s="2550"/>
      <c r="AU290" s="2550"/>
      <c r="AV290" s="2550"/>
      <c r="AW290" s="2550"/>
      <c r="AX290" s="2550"/>
      <c r="AY290" s="2556"/>
      <c r="AZ290" s="3348" t="s">
        <v>1359</v>
      </c>
      <c r="BA290" s="2550"/>
      <c r="BB290" s="2550"/>
      <c r="BC290" s="2550"/>
      <c r="BD290" s="2550"/>
      <c r="BE290" s="2550"/>
      <c r="BF290" s="2550"/>
      <c r="BG290" s="2550"/>
      <c r="BH290" s="2550"/>
      <c r="BI290" s="2550"/>
      <c r="BJ290" s="2550"/>
      <c r="BK290" s="2556"/>
      <c r="BL290" s="2550" t="s">
        <v>637</v>
      </c>
      <c r="BM290" s="2550"/>
      <c r="BN290" s="2550"/>
      <c r="BO290" s="2550"/>
      <c r="BP290" s="2550"/>
      <c r="BQ290" s="2550"/>
      <c r="BR290" s="2550"/>
      <c r="BS290" s="2550"/>
      <c r="BT290" s="2550"/>
      <c r="BU290" s="3348" t="s">
        <v>1358</v>
      </c>
      <c r="BV290" s="2550"/>
      <c r="BW290" s="2550"/>
      <c r="BX290" s="2550"/>
      <c r="BY290" s="2550"/>
      <c r="BZ290" s="2550"/>
      <c r="CA290" s="2550"/>
      <c r="CB290" s="2550"/>
      <c r="CC290" s="2556"/>
      <c r="CD290" s="3269"/>
      <c r="CE290" s="3270"/>
      <c r="CF290" s="3270"/>
      <c r="CG290" s="3270"/>
      <c r="CH290" s="3270"/>
      <c r="CI290" s="3270"/>
      <c r="CJ290" s="3270"/>
      <c r="CK290" s="3270"/>
      <c r="CL290" s="3270"/>
      <c r="CM290" s="3270"/>
      <c r="CN290" s="3270"/>
      <c r="CO290" s="3270"/>
      <c r="CP290" s="3270"/>
      <c r="CQ290" s="3270"/>
      <c r="CR290" s="3270"/>
      <c r="CS290" s="3270"/>
      <c r="CT290" s="3270"/>
      <c r="CU290" s="3270"/>
      <c r="CV290" s="3270"/>
      <c r="CW290" s="3270"/>
      <c r="CX290" s="3270"/>
      <c r="CY290" s="3270"/>
      <c r="CZ290" s="3270"/>
      <c r="DA290" s="3271"/>
      <c r="DB290" s="247"/>
    </row>
    <row r="291" spans="4:106" s="11" customFormat="1" ht="13.15" customHeight="1">
      <c r="D291" s="3273"/>
      <c r="E291" s="3315"/>
      <c r="F291" s="3315"/>
      <c r="G291" s="3315"/>
      <c r="H291" s="3315"/>
      <c r="I291" s="3315"/>
      <c r="J291" s="3315"/>
      <c r="K291" s="3315"/>
      <c r="L291" s="3315"/>
      <c r="M291" s="3315"/>
      <c r="N291" s="3315"/>
      <c r="O291" s="3270"/>
      <c r="P291" s="3428"/>
      <c r="Q291" s="2674"/>
      <c r="R291" s="2674"/>
      <c r="S291" s="2674"/>
      <c r="T291" s="2674"/>
      <c r="U291" s="2674"/>
      <c r="V291" s="2674"/>
      <c r="W291" s="2674"/>
      <c r="X291" s="2808"/>
      <c r="Y291" s="927"/>
      <c r="Z291" s="3327"/>
      <c r="AA291" s="3327"/>
      <c r="AB291" s="3327"/>
      <c r="AC291" s="3327"/>
      <c r="AD291" s="3327"/>
      <c r="AE291" s="3327"/>
      <c r="AF291" s="3327"/>
      <c r="AG291" s="966"/>
      <c r="AH291" s="927"/>
      <c r="AI291" s="2947"/>
      <c r="AJ291" s="2947"/>
      <c r="AK291" s="2947"/>
      <c r="AL291" s="2947"/>
      <c r="AM291" s="2947"/>
      <c r="AN291" s="2947"/>
      <c r="AO291" s="2947"/>
      <c r="AP291" s="966"/>
      <c r="AQ291" s="927"/>
      <c r="AR291" s="2947"/>
      <c r="AS291" s="2947"/>
      <c r="AT291" s="2947"/>
      <c r="AU291" s="2947"/>
      <c r="AV291" s="2947"/>
      <c r="AW291" s="2947"/>
      <c r="AX291" s="2947"/>
      <c r="AY291" s="966"/>
      <c r="AZ291" s="927"/>
      <c r="BA291" s="3011"/>
      <c r="BB291" s="3011"/>
      <c r="BC291" s="3011"/>
      <c r="BD291" s="3011"/>
      <c r="BE291" s="3011"/>
      <c r="BF291" s="3011"/>
      <c r="BG291" s="3011"/>
      <c r="BH291" s="3011"/>
      <c r="BI291" s="3011"/>
      <c r="BJ291" s="3011"/>
      <c r="BK291" s="966"/>
      <c r="BL291" s="927"/>
      <c r="BM291" s="2947"/>
      <c r="BN291" s="2947"/>
      <c r="BO291" s="2947"/>
      <c r="BP291" s="2947"/>
      <c r="BQ291" s="2947"/>
      <c r="BR291" s="2947"/>
      <c r="BS291" s="2947"/>
      <c r="BT291" s="966"/>
      <c r="BU291" s="927"/>
      <c r="BV291" s="3265"/>
      <c r="BW291" s="3265"/>
      <c r="BX291" s="3265"/>
      <c r="BY291" s="3265"/>
      <c r="BZ291" s="3265"/>
      <c r="CA291" s="3265"/>
      <c r="CB291" s="3265"/>
      <c r="CC291" s="966"/>
      <c r="CD291" s="927"/>
      <c r="CE291" s="903"/>
      <c r="CF291" s="903"/>
      <c r="CG291" s="903"/>
      <c r="CH291" s="903"/>
      <c r="CI291" s="903"/>
      <c r="CJ291" s="903"/>
      <c r="CK291" s="903"/>
      <c r="CL291" s="903"/>
      <c r="CM291" s="903"/>
      <c r="CN291" s="903"/>
      <c r="CO291" s="903"/>
      <c r="CP291" s="903"/>
      <c r="CQ291" s="903"/>
      <c r="CR291" s="903"/>
      <c r="CS291" s="903"/>
      <c r="CT291" s="903"/>
      <c r="CU291" s="903"/>
      <c r="CV291" s="903"/>
      <c r="CW291" s="903"/>
      <c r="CX291" s="903"/>
      <c r="CY291" s="903"/>
      <c r="CZ291" s="903"/>
      <c r="DA291" s="330"/>
      <c r="DB291" s="247"/>
    </row>
    <row r="292" spans="4:106" s="11" customFormat="1" ht="13.15" customHeight="1">
      <c r="D292" s="3272" t="s">
        <v>1357</v>
      </c>
      <c r="E292" s="3267"/>
      <c r="F292" s="3267"/>
      <c r="G292" s="3267"/>
      <c r="H292" s="3267"/>
      <c r="I292" s="3267"/>
      <c r="J292" s="3267"/>
      <c r="K292" s="3267"/>
      <c r="L292" s="3267"/>
      <c r="M292" s="3267"/>
      <c r="N292" s="3267"/>
      <c r="O292" s="3267"/>
      <c r="P292" s="3272" t="s">
        <v>1356</v>
      </c>
      <c r="Q292" s="3267"/>
      <c r="R292" s="3267"/>
      <c r="S292" s="3267"/>
      <c r="T292" s="3267"/>
      <c r="U292" s="3267"/>
      <c r="V292" s="3267"/>
      <c r="W292" s="3267"/>
      <c r="X292" s="3267"/>
      <c r="Y292" s="3266" t="s">
        <v>1355</v>
      </c>
      <c r="Z292" s="3267"/>
      <c r="AA292" s="3267"/>
      <c r="AB292" s="3267"/>
      <c r="AC292" s="3267"/>
      <c r="AD292" s="3267"/>
      <c r="AE292" s="3267"/>
      <c r="AF292" s="3267"/>
      <c r="AG292" s="3314"/>
      <c r="AH292" s="3276" t="s">
        <v>161</v>
      </c>
      <c r="AI292" s="3267"/>
      <c r="AJ292" s="3267"/>
      <c r="AK292" s="3267"/>
      <c r="AL292" s="3267"/>
      <c r="AM292" s="3267"/>
      <c r="AN292" s="3267"/>
      <c r="AO292" s="3267"/>
      <c r="AP292" s="3267"/>
      <c r="AQ292" s="3266" t="s">
        <v>725</v>
      </c>
      <c r="AR292" s="3276"/>
      <c r="AS292" s="3276"/>
      <c r="AT292" s="3276"/>
      <c r="AU292" s="3276"/>
      <c r="AV292" s="3276"/>
      <c r="AW292" s="3276"/>
      <c r="AX292" s="3276"/>
      <c r="AY292" s="3276"/>
      <c r="AZ292" s="3272" t="s">
        <v>523</v>
      </c>
      <c r="BA292" s="3267"/>
      <c r="BB292" s="3267"/>
      <c r="BC292" s="3267"/>
      <c r="BD292" s="3267"/>
      <c r="BE292" s="3267"/>
      <c r="BF292" s="3267"/>
      <c r="BG292" s="3267"/>
      <c r="BH292" s="3267"/>
      <c r="BI292" s="3267"/>
      <c r="BJ292" s="3267"/>
      <c r="BK292" s="3268"/>
      <c r="BL292" s="3276" t="s">
        <v>832</v>
      </c>
      <c r="BM292" s="3276"/>
      <c r="BN292" s="3276"/>
      <c r="BO292" s="3276"/>
      <c r="BP292" s="3276"/>
      <c r="BQ292" s="3276"/>
      <c r="BR292" s="3276"/>
      <c r="BS292" s="3276"/>
      <c r="BT292" s="3276"/>
      <c r="BU292" s="3266" t="s">
        <v>1156</v>
      </c>
      <c r="BV292" s="3267"/>
      <c r="BW292" s="3267"/>
      <c r="BX292" s="3267"/>
      <c r="BY292" s="3267"/>
      <c r="BZ292" s="3267"/>
      <c r="CA292" s="3267"/>
      <c r="CB292" s="3267"/>
      <c r="CC292" s="3314"/>
      <c r="CD292" s="3276" t="s">
        <v>1063</v>
      </c>
      <c r="CE292" s="3267"/>
      <c r="CF292" s="3267"/>
      <c r="CG292" s="3267"/>
      <c r="CH292" s="3267"/>
      <c r="CI292" s="3267"/>
      <c r="CJ292" s="3267"/>
      <c r="CK292" s="3267"/>
      <c r="CL292" s="3267"/>
      <c r="CM292" s="3267"/>
      <c r="CN292" s="3267"/>
      <c r="CO292" s="3267"/>
      <c r="CP292" s="3267"/>
      <c r="CQ292" s="3267"/>
      <c r="CR292" s="3267"/>
      <c r="CS292" s="3267"/>
      <c r="CT292" s="3267"/>
      <c r="CU292" s="3267"/>
      <c r="CV292" s="3267"/>
      <c r="CW292" s="3267"/>
      <c r="CX292" s="3267"/>
      <c r="CY292" s="3267"/>
      <c r="CZ292" s="3267"/>
      <c r="DA292" s="3268"/>
      <c r="DB292" s="247"/>
    </row>
    <row r="293" spans="4:106" s="11" customFormat="1" ht="13.15" customHeight="1">
      <c r="D293" s="3273"/>
      <c r="E293" s="3270"/>
      <c r="F293" s="3270"/>
      <c r="G293" s="3270"/>
      <c r="H293" s="3270"/>
      <c r="I293" s="3270"/>
      <c r="J293" s="3270"/>
      <c r="K293" s="3270"/>
      <c r="L293" s="3270"/>
      <c r="M293" s="3270"/>
      <c r="N293" s="3270"/>
      <c r="O293" s="3270"/>
      <c r="P293" s="3273"/>
      <c r="Q293" s="3270"/>
      <c r="R293" s="3270"/>
      <c r="S293" s="3270"/>
      <c r="T293" s="3270"/>
      <c r="U293" s="3270"/>
      <c r="V293" s="3270"/>
      <c r="W293" s="3270"/>
      <c r="X293" s="3270"/>
      <c r="Y293" s="3348" t="s">
        <v>909</v>
      </c>
      <c r="Z293" s="2550"/>
      <c r="AA293" s="2550"/>
      <c r="AB293" s="2550"/>
      <c r="AC293" s="2550"/>
      <c r="AD293" s="2550"/>
      <c r="AE293" s="2550"/>
      <c r="AF293" s="2550"/>
      <c r="AG293" s="2556"/>
      <c r="AH293" s="2550" t="s">
        <v>637</v>
      </c>
      <c r="AI293" s="2550"/>
      <c r="AJ293" s="2550"/>
      <c r="AK293" s="2550"/>
      <c r="AL293" s="2550"/>
      <c r="AM293" s="2550"/>
      <c r="AN293" s="2550"/>
      <c r="AO293" s="2550"/>
      <c r="AP293" s="2550"/>
      <c r="AQ293" s="3277"/>
      <c r="AR293" s="3278"/>
      <c r="AS293" s="3278"/>
      <c r="AT293" s="3278"/>
      <c r="AU293" s="3278"/>
      <c r="AV293" s="3278"/>
      <c r="AW293" s="3278"/>
      <c r="AX293" s="3278"/>
      <c r="AY293" s="3278"/>
      <c r="AZ293" s="3273"/>
      <c r="BA293" s="3270"/>
      <c r="BB293" s="3270"/>
      <c r="BC293" s="3270"/>
      <c r="BD293" s="3270"/>
      <c r="BE293" s="3270"/>
      <c r="BF293" s="3270"/>
      <c r="BG293" s="3270"/>
      <c r="BH293" s="3270"/>
      <c r="BI293" s="3270"/>
      <c r="BJ293" s="3270"/>
      <c r="BK293" s="3271"/>
      <c r="BL293" s="3278"/>
      <c r="BM293" s="3278"/>
      <c r="BN293" s="3278"/>
      <c r="BO293" s="3278"/>
      <c r="BP293" s="3278"/>
      <c r="BQ293" s="3278"/>
      <c r="BR293" s="3278"/>
      <c r="BS293" s="3278"/>
      <c r="BT293" s="3278"/>
      <c r="BU293" s="3348" t="s">
        <v>909</v>
      </c>
      <c r="BV293" s="2550"/>
      <c r="BW293" s="2550"/>
      <c r="BX293" s="2550"/>
      <c r="BY293" s="2550"/>
      <c r="BZ293" s="2550"/>
      <c r="CA293" s="2550"/>
      <c r="CB293" s="2550"/>
      <c r="CC293" s="2556"/>
      <c r="CD293" s="3270"/>
      <c r="CE293" s="3270"/>
      <c r="CF293" s="3270"/>
      <c r="CG293" s="3270"/>
      <c r="CH293" s="3270"/>
      <c r="CI293" s="3270"/>
      <c r="CJ293" s="3270"/>
      <c r="CK293" s="3270"/>
      <c r="CL293" s="3270"/>
      <c r="CM293" s="3270"/>
      <c r="CN293" s="3270"/>
      <c r="CO293" s="3270"/>
      <c r="CP293" s="3270"/>
      <c r="CQ293" s="3270"/>
      <c r="CR293" s="3270"/>
      <c r="CS293" s="3270"/>
      <c r="CT293" s="3270"/>
      <c r="CU293" s="3270"/>
      <c r="CV293" s="3270"/>
      <c r="CW293" s="3270"/>
      <c r="CX293" s="3270"/>
      <c r="CY293" s="3270"/>
      <c r="CZ293" s="3270"/>
      <c r="DA293" s="3271"/>
      <c r="DB293" s="247"/>
    </row>
    <row r="294" spans="4:106" s="11" customFormat="1" ht="13.15" customHeight="1">
      <c r="D294" s="3274"/>
      <c r="E294" s="3275"/>
      <c r="F294" s="3275"/>
      <c r="G294" s="3275"/>
      <c r="H294" s="3275"/>
      <c r="I294" s="3275"/>
      <c r="J294" s="3275"/>
      <c r="K294" s="3275"/>
      <c r="L294" s="3275"/>
      <c r="M294" s="3275"/>
      <c r="N294" s="3275"/>
      <c r="O294" s="3275"/>
      <c r="P294" s="2969"/>
      <c r="Q294" s="3321"/>
      <c r="R294" s="3321"/>
      <c r="S294" s="3321"/>
      <c r="T294" s="3321"/>
      <c r="U294" s="3321"/>
      <c r="V294" s="3321"/>
      <c r="W294" s="3321"/>
      <c r="X294" s="2956"/>
      <c r="Y294" s="929"/>
      <c r="Z294" s="3420"/>
      <c r="AA294" s="3420"/>
      <c r="AB294" s="3420"/>
      <c r="AC294" s="3420"/>
      <c r="AD294" s="3420"/>
      <c r="AE294" s="3420"/>
      <c r="AF294" s="3420"/>
      <c r="AG294" s="348"/>
      <c r="AH294" s="929"/>
      <c r="AI294" s="3421"/>
      <c r="AJ294" s="3421"/>
      <c r="AK294" s="3421"/>
      <c r="AL294" s="3421"/>
      <c r="AM294" s="3421"/>
      <c r="AN294" s="3421"/>
      <c r="AO294" s="3421"/>
      <c r="AP294" s="348"/>
      <c r="AQ294" s="929"/>
      <c r="AR294" s="3321"/>
      <c r="AS294" s="3321"/>
      <c r="AT294" s="3321"/>
      <c r="AU294" s="3321"/>
      <c r="AV294" s="3321"/>
      <c r="AW294" s="3321"/>
      <c r="AX294" s="3321"/>
      <c r="AY294" s="361"/>
      <c r="AZ294" s="3274"/>
      <c r="BA294" s="3275"/>
      <c r="BB294" s="3275"/>
      <c r="BC294" s="3275"/>
      <c r="BD294" s="3275"/>
      <c r="BE294" s="3275"/>
      <c r="BF294" s="3275"/>
      <c r="BG294" s="3275"/>
      <c r="BH294" s="3275"/>
      <c r="BI294" s="3275"/>
      <c r="BJ294" s="3275"/>
      <c r="BK294" s="3279"/>
      <c r="BL294" s="2984"/>
      <c r="BM294" s="1594"/>
      <c r="BN294" s="1594"/>
      <c r="BO294" s="1594"/>
      <c r="BP294" s="1594"/>
      <c r="BQ294" s="1594"/>
      <c r="BR294" s="1594"/>
      <c r="BS294" s="1594"/>
      <c r="BT294" s="2985"/>
      <c r="BU294" s="362"/>
      <c r="BV294" s="3422"/>
      <c r="BW294" s="3422"/>
      <c r="BX294" s="3422"/>
      <c r="BY294" s="3422"/>
      <c r="BZ294" s="3422"/>
      <c r="CA294" s="3422"/>
      <c r="CB294" s="3422"/>
      <c r="CC294" s="348"/>
      <c r="CD294" s="929"/>
      <c r="CE294" s="960">
        <f>CE291</f>
        <v>0</v>
      </c>
      <c r="CF294" s="960"/>
      <c r="CG294" s="960"/>
      <c r="CH294" s="960"/>
      <c r="CI294" s="960"/>
      <c r="CJ294" s="960"/>
      <c r="CK294" s="960"/>
      <c r="CL294" s="960"/>
      <c r="CM294" s="960"/>
      <c r="CN294" s="960"/>
      <c r="CO294" s="960"/>
      <c r="CP294" s="960"/>
      <c r="CQ294" s="960"/>
      <c r="CR294" s="960"/>
      <c r="CS294" s="960"/>
      <c r="CT294" s="960"/>
      <c r="CU294" s="960"/>
      <c r="CV294" s="960"/>
      <c r="CW294" s="960"/>
      <c r="CX294" s="960"/>
      <c r="CY294" s="960"/>
      <c r="CZ294" s="960"/>
      <c r="DA294" s="361"/>
      <c r="DB294" s="247"/>
    </row>
    <row r="295" spans="4:106" ht="10.15" customHeight="1">
      <c r="D295" s="259"/>
      <c r="E295" s="259"/>
      <c r="F295" s="259"/>
      <c r="G295" s="259"/>
      <c r="H295" s="259"/>
      <c r="I295" s="259"/>
      <c r="J295" s="259"/>
      <c r="K295" s="259"/>
      <c r="L295" s="259"/>
      <c r="M295" s="259"/>
      <c r="N295" s="259"/>
      <c r="O295" s="259"/>
      <c r="P295" s="259"/>
      <c r="Q295" s="259"/>
      <c r="R295" s="259"/>
      <c r="S295" s="259"/>
      <c r="T295" s="259"/>
      <c r="U295" s="259"/>
      <c r="V295" s="259"/>
      <c r="W295" s="259"/>
      <c r="X295" s="259"/>
      <c r="Y295" s="259"/>
      <c r="Z295" s="259"/>
      <c r="AA295" s="259"/>
      <c r="AB295" s="259"/>
      <c r="AC295" s="259"/>
      <c r="AD295" s="259"/>
      <c r="AE295" s="259"/>
      <c r="AF295" s="259"/>
      <c r="AG295" s="259"/>
      <c r="AH295" s="259"/>
      <c r="AI295" s="259"/>
      <c r="AJ295" s="259"/>
      <c r="AK295" s="259"/>
      <c r="AL295" s="259"/>
      <c r="AM295" s="259"/>
      <c r="AN295" s="259"/>
      <c r="AO295" s="259"/>
      <c r="AP295" s="259"/>
      <c r="AQ295" s="259"/>
      <c r="AR295" s="259"/>
      <c r="AS295" s="259"/>
      <c r="AT295" s="259"/>
      <c r="AU295" s="259"/>
      <c r="AV295" s="259"/>
      <c r="AW295" s="259"/>
      <c r="AX295" s="259"/>
      <c r="AY295" s="259"/>
      <c r="AZ295" s="259"/>
      <c r="BA295" s="259"/>
      <c r="BB295" s="259"/>
      <c r="BC295" s="259"/>
      <c r="BD295" s="259"/>
      <c r="BE295" s="259"/>
      <c r="BF295" s="259"/>
      <c r="BG295" s="259"/>
      <c r="BH295" s="259"/>
      <c r="BI295" s="259"/>
      <c r="BJ295" s="259"/>
      <c r="BK295" s="259"/>
      <c r="BL295" s="259"/>
      <c r="BM295" s="259"/>
      <c r="BN295" s="259"/>
      <c r="BO295" s="259"/>
      <c r="BP295" s="259"/>
      <c r="BQ295" s="259"/>
      <c r="BR295" s="259"/>
      <c r="BS295" s="259"/>
      <c r="BT295" s="259"/>
      <c r="BU295" s="259"/>
      <c r="BV295" s="259"/>
      <c r="BW295" s="259"/>
      <c r="BX295" s="259"/>
      <c r="BY295" s="259"/>
      <c r="BZ295" s="259"/>
      <c r="CA295" s="259"/>
      <c r="CB295" s="259"/>
      <c r="CC295" s="259"/>
      <c r="CD295" s="259"/>
      <c r="CE295" s="259"/>
      <c r="CF295" s="259"/>
      <c r="CG295" s="259"/>
      <c r="CH295" s="259"/>
      <c r="CI295" s="259"/>
      <c r="CJ295" s="259"/>
      <c r="CK295" s="259"/>
      <c r="CL295" s="259"/>
      <c r="CM295" s="259"/>
      <c r="CN295" s="259"/>
      <c r="CO295" s="259"/>
      <c r="CP295" s="259"/>
      <c r="CQ295" s="259"/>
      <c r="CR295" s="259"/>
      <c r="CS295" s="259"/>
      <c r="CT295" s="259"/>
      <c r="CU295" s="259"/>
      <c r="CV295" s="259"/>
      <c r="CW295" s="259"/>
      <c r="CX295" s="259"/>
      <c r="CY295" s="259"/>
      <c r="CZ295" s="259"/>
      <c r="DA295" s="259"/>
      <c r="DB295" s="259"/>
    </row>
    <row r="296" spans="4:106" s="9" customFormat="1" ht="21" customHeight="1">
      <c r="D296" s="271" t="s">
        <v>43</v>
      </c>
      <c r="E296" s="270"/>
      <c r="F296" s="270"/>
      <c r="G296" s="270" t="s">
        <v>958</v>
      </c>
      <c r="H296" s="270"/>
      <c r="I296" s="270"/>
      <c r="J296" s="270"/>
      <c r="K296" s="278"/>
      <c r="L296" s="270"/>
      <c r="M296" s="270"/>
      <c r="N296" s="270"/>
      <c r="O296" s="270"/>
      <c r="P296" s="270"/>
      <c r="Q296" s="270"/>
      <c r="R296" s="270"/>
      <c r="S296" s="270"/>
      <c r="T296" s="270"/>
      <c r="U296" s="270"/>
      <c r="V296" s="270"/>
      <c r="W296" s="270"/>
      <c r="X296" s="270"/>
      <c r="Y296" s="270"/>
      <c r="Z296" s="270"/>
      <c r="AA296" s="270"/>
      <c r="AB296" s="270"/>
      <c r="AC296" s="270"/>
      <c r="AD296" s="270"/>
      <c r="AE296" s="270"/>
      <c r="AF296" s="270"/>
      <c r="AG296" s="270"/>
      <c r="AH296" s="270"/>
      <c r="AI296" s="270"/>
      <c r="AJ296" s="270"/>
      <c r="AK296" s="270"/>
      <c r="AL296" s="270"/>
      <c r="AM296" s="270"/>
      <c r="AN296" s="270"/>
      <c r="AO296" s="270"/>
      <c r="AP296" s="270"/>
      <c r="AQ296" s="270"/>
      <c r="AR296" s="270"/>
      <c r="AS296" s="270"/>
      <c r="AT296" s="270"/>
      <c r="AU296" s="270"/>
      <c r="AV296" s="270"/>
      <c r="AW296" s="270"/>
      <c r="AX296" s="270"/>
      <c r="AY296" s="270"/>
      <c r="AZ296" s="270"/>
      <c r="BA296" s="270"/>
      <c r="BB296" s="270"/>
      <c r="BC296" s="270"/>
      <c r="BD296" s="270"/>
      <c r="BE296" s="270"/>
      <c r="BF296" s="270"/>
      <c r="BG296" s="270"/>
      <c r="BH296" s="270"/>
      <c r="BI296" s="270"/>
      <c r="BJ296" s="270"/>
      <c r="BK296" s="270"/>
      <c r="BL296" s="270"/>
      <c r="BM296" s="270"/>
      <c r="BN296" s="270"/>
      <c r="BO296" s="270"/>
      <c r="BP296" s="270"/>
      <c r="BQ296" s="270"/>
      <c r="BR296" s="270"/>
      <c r="BS296" s="270"/>
      <c r="BT296" s="270"/>
      <c r="BU296" s="270"/>
      <c r="BV296" s="270"/>
      <c r="BW296" s="270"/>
      <c r="BX296" s="270"/>
      <c r="BY296" s="270"/>
      <c r="BZ296" s="270"/>
      <c r="CA296" s="270"/>
      <c r="CB296" s="270"/>
      <c r="CC296" s="270"/>
      <c r="CD296" s="270"/>
      <c r="CE296" s="270"/>
      <c r="CF296" s="270"/>
      <c r="CG296" s="270"/>
      <c r="CH296" s="270"/>
      <c r="CI296" s="270"/>
      <c r="CJ296" s="270"/>
      <c r="CK296" s="270"/>
      <c r="CL296" s="270"/>
      <c r="CM296" s="270"/>
      <c r="CN296" s="270"/>
      <c r="CO296" s="270"/>
      <c r="CP296" s="270"/>
      <c r="CQ296" s="270"/>
      <c r="CR296" s="270"/>
      <c r="CS296" s="270"/>
      <c r="CT296" s="270"/>
      <c r="CU296" s="270"/>
      <c r="CV296" s="270"/>
      <c r="CW296" s="270"/>
      <c r="CX296" s="270"/>
      <c r="CY296" s="270"/>
      <c r="CZ296" s="270"/>
      <c r="DA296" s="270"/>
      <c r="DB296" s="270"/>
    </row>
    <row r="297" spans="4:106" s="9" customFormat="1" ht="15" customHeight="1">
      <c r="D297" s="270"/>
      <c r="E297" s="271" t="s">
        <v>588</v>
      </c>
      <c r="F297" s="270"/>
      <c r="G297" s="270"/>
      <c r="H297" s="270"/>
      <c r="I297" s="270"/>
      <c r="J297" s="270"/>
      <c r="K297" s="270"/>
      <c r="L297" s="328"/>
      <c r="M297" s="328"/>
      <c r="N297" s="328"/>
      <c r="O297" s="270"/>
      <c r="P297" s="270"/>
      <c r="Q297" s="270"/>
      <c r="R297" s="270"/>
      <c r="S297" s="270"/>
      <c r="T297" s="270"/>
      <c r="U297" s="270"/>
      <c r="V297" s="270"/>
      <c r="W297" s="270"/>
      <c r="X297" s="270"/>
      <c r="Y297" s="270"/>
      <c r="Z297" s="270"/>
      <c r="AA297" s="270"/>
      <c r="AB297" s="270"/>
      <c r="AC297" s="270"/>
      <c r="AD297" s="270"/>
      <c r="AE297" s="270"/>
      <c r="AF297" s="270"/>
      <c r="AG297" s="270"/>
      <c r="AH297" s="270"/>
      <c r="AI297" s="270"/>
      <c r="AJ297" s="270"/>
      <c r="AK297" s="270"/>
      <c r="AL297" s="270"/>
      <c r="AM297" s="270"/>
      <c r="AN297" s="270"/>
      <c r="AO297" s="270"/>
      <c r="AP297" s="270"/>
      <c r="AQ297" s="270"/>
      <c r="AR297" s="270"/>
      <c r="AS297" s="270"/>
      <c r="AT297" s="270"/>
      <c r="AU297" s="270"/>
      <c r="AV297" s="270"/>
      <c r="AW297" s="270"/>
      <c r="AX297" s="270"/>
      <c r="AY297" s="270"/>
      <c r="AZ297" s="270"/>
      <c r="BA297" s="270"/>
      <c r="BB297" s="270"/>
      <c r="BC297" s="270"/>
      <c r="BD297" s="270"/>
      <c r="BE297" s="270"/>
      <c r="BF297" s="270"/>
      <c r="BG297" s="270"/>
      <c r="BH297" s="270"/>
      <c r="BI297" s="270"/>
      <c r="BJ297" s="270"/>
      <c r="BK297" s="270"/>
      <c r="BL297" s="270"/>
      <c r="BM297" s="270"/>
      <c r="BN297" s="270"/>
      <c r="BO297" s="270"/>
      <c r="BP297" s="270"/>
      <c r="BQ297" s="270"/>
      <c r="BR297" s="270"/>
      <c r="BS297" s="270"/>
      <c r="BT297" s="270"/>
      <c r="BU297" s="270"/>
      <c r="BV297" s="270"/>
      <c r="BW297" s="270"/>
      <c r="BX297" s="270"/>
      <c r="BY297" s="270"/>
      <c r="BZ297" s="270"/>
      <c r="CA297" s="270"/>
      <c r="CB297" s="270"/>
      <c r="CC297" s="270"/>
      <c r="CD297" s="270"/>
      <c r="CE297" s="270"/>
      <c r="CF297" s="270"/>
      <c r="CG297" s="270"/>
      <c r="CH297" s="270"/>
      <c r="CI297" s="270"/>
      <c r="CJ297" s="270"/>
      <c r="CK297" s="270"/>
      <c r="CL297" s="270"/>
      <c r="CM297" s="270"/>
      <c r="CN297" s="270"/>
      <c r="CO297" s="270"/>
      <c r="CP297" s="270"/>
      <c r="CQ297" s="270"/>
      <c r="CR297" s="270"/>
      <c r="CS297" s="270"/>
      <c r="CT297" s="270"/>
      <c r="CU297" s="270"/>
      <c r="CV297" s="270"/>
      <c r="CW297" s="270"/>
      <c r="CX297" s="270"/>
      <c r="CY297" s="270"/>
      <c r="CZ297" s="270"/>
      <c r="DA297" s="270"/>
      <c r="DB297" s="270"/>
    </row>
    <row r="298" spans="4:106" s="11" customFormat="1" ht="15" customHeight="1">
      <c r="D298" s="318" t="s">
        <v>1465</v>
      </c>
      <c r="E298" s="363"/>
      <c r="F298" s="247"/>
      <c r="G298" s="247"/>
      <c r="H298" s="247"/>
      <c r="I298" s="247"/>
      <c r="J298" s="247"/>
      <c r="K298" s="247"/>
      <c r="L298" s="247"/>
      <c r="M298" s="247"/>
      <c r="N298" s="247"/>
      <c r="O298" s="247"/>
      <c r="P298" s="247"/>
      <c r="Q298" s="247"/>
      <c r="R298" s="247"/>
      <c r="S298" s="247"/>
      <c r="T298" s="247"/>
      <c r="U298" s="247"/>
      <c r="V298" s="247"/>
      <c r="W298" s="247"/>
      <c r="X298" s="247"/>
      <c r="Y298" s="247"/>
      <c r="Z298" s="247"/>
      <c r="AA298" s="247"/>
      <c r="AB298" s="247"/>
      <c r="AC298" s="247"/>
      <c r="AD298" s="247"/>
      <c r="AE298" s="247"/>
      <c r="AF298" s="247"/>
      <c r="AG298" s="247"/>
      <c r="AH298" s="247"/>
      <c r="AI298" s="247"/>
      <c r="AJ298" s="247"/>
      <c r="AK298" s="247"/>
      <c r="AL298" s="247"/>
      <c r="AM298" s="247"/>
      <c r="AN298" s="247"/>
      <c r="AO298" s="247"/>
      <c r="AP298" s="247"/>
      <c r="AQ298" s="247"/>
      <c r="AR298" s="247"/>
      <c r="AS298" s="247"/>
      <c r="AT298" s="247"/>
      <c r="AU298" s="247"/>
      <c r="AV298" s="247"/>
      <c r="AW298" s="247"/>
      <c r="AX298" s="247"/>
      <c r="AY298" s="247"/>
      <c r="AZ298" s="247"/>
      <c r="BA298" s="247"/>
      <c r="BB298" s="247"/>
      <c r="BC298" s="247"/>
      <c r="BD298" s="247"/>
      <c r="BE298" s="247"/>
      <c r="BF298" s="247"/>
      <c r="BG298" s="247"/>
      <c r="BH298" s="247"/>
      <c r="BI298" s="247"/>
      <c r="BJ298" s="247"/>
      <c r="BK298" s="247"/>
      <c r="BL298" s="247"/>
      <c r="BM298" s="247"/>
      <c r="BN298" s="247"/>
      <c r="BO298" s="247"/>
      <c r="BP298" s="247"/>
      <c r="BQ298" s="247"/>
      <c r="BR298" s="247"/>
      <c r="BS298" s="247"/>
      <c r="BT298" s="247"/>
      <c r="BU298" s="247"/>
      <c r="BV298" s="247"/>
      <c r="BW298" s="247"/>
      <c r="BX298" s="247"/>
      <c r="BY298" s="247"/>
      <c r="BZ298" s="247"/>
      <c r="CA298" s="247"/>
      <c r="CB298" s="247"/>
      <c r="CC298" s="247"/>
      <c r="CD298" s="247"/>
      <c r="CE298" s="247"/>
      <c r="CF298" s="247"/>
      <c r="CG298" s="247"/>
      <c r="CH298" s="247"/>
      <c r="CI298" s="247"/>
      <c r="CJ298" s="247"/>
      <c r="CK298" s="247"/>
      <c r="CL298" s="247"/>
      <c r="CM298" s="247"/>
      <c r="CN298" s="247"/>
      <c r="CO298" s="247"/>
      <c r="CP298" s="247"/>
      <c r="CQ298" s="247"/>
      <c r="CR298" s="247"/>
      <c r="CS298" s="247"/>
      <c r="CT298" s="247"/>
      <c r="CU298" s="247"/>
      <c r="CV298" s="247"/>
      <c r="CW298" s="247"/>
      <c r="CX298" s="247"/>
      <c r="CY298" s="247"/>
      <c r="CZ298" s="247"/>
      <c r="DA298" s="247"/>
      <c r="DB298" s="283"/>
    </row>
    <row r="299" spans="4:106" s="11" customFormat="1" ht="15" customHeight="1">
      <c r="D299" s="247"/>
      <c r="E299" s="364"/>
      <c r="F299" s="364"/>
      <c r="G299" s="364"/>
      <c r="H299" s="364"/>
      <c r="I299" s="364"/>
      <c r="J299" s="364"/>
      <c r="K299" s="364"/>
      <c r="L299" s="364"/>
      <c r="M299" s="364"/>
      <c r="N299" s="364"/>
      <c r="O299" s="364"/>
      <c r="P299" s="364"/>
      <c r="Q299" s="364"/>
      <c r="R299" s="364"/>
      <c r="S299" s="364"/>
      <c r="T299" s="364"/>
      <c r="U299" s="364"/>
      <c r="V299" s="364"/>
      <c r="W299" s="364"/>
      <c r="X299" s="364"/>
      <c r="Y299" s="364"/>
      <c r="Z299" s="364"/>
      <c r="AA299" s="364"/>
      <c r="AB299" s="364"/>
      <c r="AC299" s="364"/>
      <c r="AD299" s="364"/>
      <c r="AE299" s="364"/>
      <c r="AF299" s="364"/>
      <c r="AG299" s="364"/>
      <c r="AH299" s="364"/>
      <c r="AI299" s="364"/>
      <c r="AJ299" s="364"/>
      <c r="AK299" s="364"/>
      <c r="AL299" s="364"/>
      <c r="AM299" s="364"/>
      <c r="AN299" s="364"/>
      <c r="AO299" s="364"/>
      <c r="AP299" s="364"/>
      <c r="AQ299" s="364"/>
      <c r="AR299" s="364"/>
      <c r="AS299" s="364"/>
      <c r="AT299" s="364"/>
      <c r="AU299" s="364"/>
      <c r="AV299" s="364"/>
      <c r="AW299" s="364"/>
      <c r="AX299" s="364"/>
      <c r="AY299" s="364"/>
      <c r="AZ299" s="364"/>
      <c r="BA299" s="364"/>
      <c r="BB299" s="364"/>
      <c r="BC299" s="364"/>
      <c r="BD299" s="364"/>
      <c r="BE299" s="364"/>
      <c r="BF299" s="364"/>
      <c r="BG299" s="364"/>
      <c r="BH299" s="364"/>
      <c r="BI299" s="364"/>
      <c r="BJ299" s="364"/>
      <c r="BK299" s="364"/>
      <c r="BL299" s="364"/>
      <c r="BM299" s="364"/>
      <c r="BN299" s="364"/>
      <c r="BO299" s="364"/>
      <c r="BP299" s="364"/>
      <c r="BQ299" s="364"/>
      <c r="BR299" s="364"/>
      <c r="BS299" s="364"/>
      <c r="BT299" s="364"/>
      <c r="BU299" s="364"/>
      <c r="BV299" s="364"/>
      <c r="BW299" s="364"/>
      <c r="BX299" s="364"/>
      <c r="BY299" s="364"/>
      <c r="BZ299" s="364"/>
      <c r="CA299" s="364"/>
      <c r="CB299" s="364"/>
      <c r="CC299" s="364"/>
      <c r="CD299" s="364"/>
      <c r="CE299" s="364"/>
      <c r="CF299" s="364"/>
      <c r="CG299" s="364"/>
      <c r="CH299" s="364"/>
      <c r="CI299" s="364"/>
      <c r="CJ299" s="364"/>
      <c r="CK299" s="364"/>
      <c r="CL299" s="364"/>
      <c r="CM299" s="364"/>
      <c r="CN299" s="364"/>
      <c r="CO299" s="364"/>
      <c r="CP299" s="364"/>
      <c r="CQ299" s="364"/>
      <c r="CR299" s="364"/>
      <c r="CS299" s="364"/>
      <c r="CT299" s="364"/>
      <c r="CU299" s="364"/>
      <c r="CV299" s="364"/>
      <c r="CW299" s="364"/>
      <c r="CX299" s="247"/>
      <c r="CY299" s="247"/>
      <c r="CZ299" s="247"/>
      <c r="DA299" s="247"/>
      <c r="DB299" s="247"/>
    </row>
    <row r="300" spans="4:106" s="11" customFormat="1" ht="15" customHeight="1">
      <c r="D300" s="247"/>
      <c r="E300" s="364"/>
      <c r="F300" s="364"/>
      <c r="G300" s="364"/>
      <c r="H300" s="364"/>
      <c r="I300" s="364"/>
      <c r="J300" s="364"/>
      <c r="K300" s="364"/>
      <c r="L300" s="364"/>
      <c r="M300" s="364"/>
      <c r="N300" s="364"/>
      <c r="O300" s="364"/>
      <c r="P300" s="364"/>
      <c r="Q300" s="364"/>
      <c r="R300" s="364"/>
      <c r="S300" s="364"/>
      <c r="T300" s="364"/>
      <c r="U300" s="364"/>
      <c r="V300" s="364"/>
      <c r="W300" s="364"/>
      <c r="X300" s="364"/>
      <c r="Y300" s="364"/>
      <c r="Z300" s="364"/>
      <c r="AA300" s="364"/>
      <c r="AB300" s="364"/>
      <c r="AC300" s="364"/>
      <c r="AD300" s="364"/>
      <c r="AE300" s="364"/>
      <c r="AF300" s="364"/>
      <c r="AG300" s="364"/>
      <c r="AH300" s="364"/>
      <c r="AI300" s="364"/>
      <c r="AJ300" s="364"/>
      <c r="AK300" s="364"/>
      <c r="AL300" s="364"/>
      <c r="AM300" s="364"/>
      <c r="AN300" s="364"/>
      <c r="AO300" s="364"/>
      <c r="AP300" s="364"/>
      <c r="AQ300" s="364"/>
      <c r="AR300" s="364"/>
      <c r="AS300" s="364"/>
      <c r="AT300" s="364"/>
      <c r="AU300" s="364"/>
      <c r="AV300" s="364"/>
      <c r="AW300" s="364"/>
      <c r="AX300" s="364"/>
      <c r="AY300" s="364"/>
      <c r="AZ300" s="364"/>
      <c r="BA300" s="364"/>
      <c r="BB300" s="364"/>
      <c r="BC300" s="364"/>
      <c r="BD300" s="364"/>
      <c r="BE300" s="364"/>
      <c r="BF300" s="364"/>
      <c r="BG300" s="364"/>
      <c r="BH300" s="364"/>
      <c r="BI300" s="364"/>
      <c r="BJ300" s="364"/>
      <c r="BK300" s="364"/>
      <c r="BL300" s="364"/>
      <c r="BM300" s="364"/>
      <c r="BN300" s="364"/>
      <c r="BO300" s="364"/>
      <c r="BP300" s="364"/>
      <c r="BQ300" s="364"/>
      <c r="BR300" s="364"/>
      <c r="BS300" s="364"/>
      <c r="BT300" s="364"/>
      <c r="BU300" s="364"/>
      <c r="BV300" s="364"/>
      <c r="BW300" s="364"/>
      <c r="BX300" s="364"/>
      <c r="BY300" s="364"/>
      <c r="BZ300" s="364"/>
      <c r="CA300" s="364"/>
      <c r="CB300" s="364"/>
      <c r="CC300" s="364"/>
      <c r="CD300" s="364"/>
      <c r="CE300" s="364"/>
      <c r="CF300" s="364"/>
      <c r="CG300" s="364"/>
      <c r="CH300" s="364"/>
      <c r="CI300" s="364"/>
      <c r="CJ300" s="364"/>
      <c r="CK300" s="364"/>
      <c r="CL300" s="364"/>
      <c r="CM300" s="364"/>
      <c r="CN300" s="364"/>
      <c r="CO300" s="364"/>
      <c r="CP300" s="364"/>
      <c r="CQ300" s="364"/>
      <c r="CR300" s="364"/>
      <c r="CS300" s="364"/>
      <c r="CT300" s="364"/>
      <c r="CU300" s="364"/>
      <c r="CV300" s="364"/>
      <c r="CW300" s="364"/>
      <c r="CX300" s="247"/>
      <c r="CY300" s="247"/>
      <c r="CZ300" s="247"/>
      <c r="DA300" s="247"/>
      <c r="DB300" s="247"/>
    </row>
    <row r="301" spans="4:106" ht="15" customHeight="1">
      <c r="D301" s="259"/>
      <c r="E301" s="259"/>
      <c r="F301" s="259"/>
      <c r="G301" s="259"/>
      <c r="H301" s="259"/>
      <c r="I301" s="259"/>
      <c r="J301" s="259"/>
      <c r="K301" s="259"/>
      <c r="L301" s="259"/>
      <c r="M301" s="259"/>
      <c r="N301" s="259"/>
      <c r="O301" s="259"/>
      <c r="P301" s="259"/>
      <c r="Q301" s="259"/>
      <c r="R301" s="259"/>
      <c r="S301" s="249"/>
      <c r="T301" s="259"/>
      <c r="U301" s="259"/>
      <c r="V301" s="259"/>
      <c r="W301" s="259"/>
      <c r="X301" s="259"/>
      <c r="Y301" s="259"/>
      <c r="Z301" s="259"/>
      <c r="AA301" s="259"/>
      <c r="AB301" s="259"/>
      <c r="AC301" s="259"/>
      <c r="AD301" s="259"/>
      <c r="AE301" s="259"/>
      <c r="AF301" s="259"/>
      <c r="AG301" s="259"/>
      <c r="AH301" s="259"/>
      <c r="AI301" s="259"/>
      <c r="AJ301" s="259"/>
      <c r="AK301" s="259"/>
      <c r="AL301" s="259"/>
      <c r="AM301" s="259"/>
      <c r="AN301" s="259"/>
      <c r="AO301" s="259"/>
      <c r="AP301" s="259"/>
      <c r="AQ301" s="259"/>
      <c r="AR301" s="259"/>
      <c r="AS301" s="259"/>
      <c r="AT301" s="259"/>
      <c r="AU301" s="259"/>
      <c r="AV301" s="259"/>
      <c r="AW301" s="259"/>
      <c r="AX301" s="259"/>
      <c r="AY301" s="259"/>
      <c r="AZ301" s="259"/>
      <c r="BA301" s="259"/>
      <c r="BB301" s="259"/>
      <c r="BC301" s="259"/>
      <c r="BD301" s="259"/>
      <c r="BE301" s="259"/>
      <c r="BF301" s="259"/>
      <c r="BG301" s="259"/>
      <c r="BH301" s="259"/>
      <c r="BI301" s="259"/>
      <c r="BJ301" s="259"/>
      <c r="BK301" s="259"/>
      <c r="BL301" s="259"/>
      <c r="BM301" s="259"/>
      <c r="BN301" s="259"/>
      <c r="BO301" s="259"/>
      <c r="BP301" s="259"/>
      <c r="BQ301" s="259"/>
      <c r="BR301" s="259"/>
      <c r="BS301" s="259"/>
      <c r="BT301" s="259"/>
      <c r="BU301" s="259"/>
      <c r="BV301" s="259"/>
      <c r="BW301" s="259"/>
      <c r="BX301" s="259"/>
      <c r="BY301" s="259"/>
      <c r="BZ301" s="259"/>
      <c r="CA301" s="259"/>
      <c r="CB301" s="259"/>
      <c r="CC301" s="259"/>
      <c r="CD301" s="259"/>
      <c r="CE301" s="259"/>
      <c r="CF301" s="259"/>
      <c r="CG301" s="259"/>
      <c r="CH301" s="259"/>
      <c r="CI301" s="259"/>
      <c r="CJ301" s="259"/>
      <c r="CK301" s="259"/>
      <c r="CL301" s="259"/>
      <c r="CM301" s="259"/>
      <c r="CN301" s="259"/>
      <c r="CO301" s="259"/>
      <c r="CP301" s="259"/>
      <c r="CQ301" s="259"/>
      <c r="CR301" s="259"/>
      <c r="CS301" s="259"/>
      <c r="CT301" s="259"/>
      <c r="CU301" s="259"/>
      <c r="CV301" s="259"/>
      <c r="CW301" s="259"/>
      <c r="CX301" s="259"/>
      <c r="CY301" s="259"/>
      <c r="CZ301" s="259"/>
      <c r="DA301" s="259"/>
      <c r="DB301" s="259"/>
    </row>
    <row r="302" spans="4:106" s="9" customFormat="1" ht="15" customHeight="1">
      <c r="D302" s="270"/>
      <c r="E302" s="271" t="s">
        <v>1354</v>
      </c>
      <c r="F302" s="270"/>
      <c r="G302" s="270"/>
      <c r="H302" s="270"/>
      <c r="I302" s="270"/>
      <c r="J302" s="270"/>
      <c r="K302" s="270"/>
      <c r="L302" s="328"/>
      <c r="M302" s="328"/>
      <c r="N302" s="328"/>
      <c r="O302" s="270"/>
      <c r="P302" s="270"/>
      <c r="Q302" s="270"/>
      <c r="R302" s="270"/>
      <c r="S302" s="270"/>
      <c r="T302" s="270"/>
      <c r="U302" s="270"/>
      <c r="V302" s="270"/>
      <c r="W302" s="270"/>
      <c r="X302" s="270"/>
      <c r="Y302" s="270"/>
      <c r="Z302" s="270"/>
      <c r="AA302" s="270"/>
      <c r="AB302" s="270"/>
      <c r="AC302" s="270"/>
      <c r="AD302" s="270"/>
      <c r="AE302" s="270"/>
      <c r="AF302" s="270"/>
      <c r="AG302" s="270"/>
      <c r="AH302" s="270"/>
      <c r="AI302" s="270"/>
      <c r="AJ302" s="270"/>
      <c r="AK302" s="270"/>
      <c r="AL302" s="270"/>
      <c r="AM302" s="270"/>
      <c r="AN302" s="270"/>
      <c r="AO302" s="270"/>
      <c r="AP302" s="270"/>
      <c r="AQ302" s="270"/>
      <c r="AR302" s="270"/>
      <c r="AS302" s="270"/>
      <c r="AT302" s="270"/>
      <c r="AU302" s="270"/>
      <c r="AV302" s="270"/>
      <c r="AW302" s="270"/>
      <c r="AX302" s="270"/>
      <c r="AY302" s="270"/>
      <c r="AZ302" s="270"/>
      <c r="BA302" s="270"/>
      <c r="BB302" s="270"/>
      <c r="BC302" s="270"/>
      <c r="BD302" s="270"/>
      <c r="BE302" s="270"/>
      <c r="BF302" s="270"/>
      <c r="BG302" s="270"/>
      <c r="BH302" s="270"/>
      <c r="BI302" s="270"/>
      <c r="BJ302" s="270"/>
      <c r="BK302" s="270"/>
      <c r="BL302" s="270"/>
      <c r="BM302" s="270"/>
      <c r="BN302" s="270"/>
      <c r="BO302" s="270"/>
      <c r="BP302" s="270"/>
      <c r="BQ302" s="270"/>
      <c r="BR302" s="270"/>
      <c r="BS302" s="270"/>
      <c r="BT302" s="270"/>
      <c r="BU302" s="270"/>
      <c r="BV302" s="270"/>
      <c r="BW302" s="270"/>
      <c r="BX302" s="270"/>
      <c r="BY302" s="270"/>
      <c r="BZ302" s="270"/>
      <c r="CA302" s="270"/>
      <c r="CB302" s="270"/>
      <c r="CC302" s="270"/>
      <c r="CD302" s="270"/>
      <c r="CE302" s="270"/>
      <c r="CF302" s="270"/>
      <c r="CG302" s="270"/>
      <c r="CH302" s="270"/>
      <c r="CI302" s="270"/>
      <c r="CJ302" s="270"/>
      <c r="CK302" s="270"/>
      <c r="CL302" s="270"/>
      <c r="CM302" s="270"/>
      <c r="CN302" s="270"/>
      <c r="CO302" s="270"/>
      <c r="CP302" s="270"/>
      <c r="CQ302" s="270"/>
      <c r="CR302" s="270"/>
      <c r="CS302" s="270"/>
      <c r="CT302" s="270"/>
      <c r="CU302" s="270"/>
      <c r="CV302" s="270"/>
      <c r="CW302" s="270"/>
      <c r="CX302" s="270"/>
      <c r="CY302" s="270"/>
      <c r="CZ302" s="270"/>
      <c r="DA302" s="270"/>
      <c r="DB302" s="270"/>
    </row>
    <row r="303" spans="4:106" s="11" customFormat="1" ht="15" customHeight="1">
      <c r="D303" s="318" t="s">
        <v>1465</v>
      </c>
      <c r="E303" s="363"/>
      <c r="F303" s="284"/>
      <c r="G303" s="284"/>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c r="AL303" s="284"/>
      <c r="AM303" s="284"/>
      <c r="AN303" s="284"/>
      <c r="AO303" s="284"/>
      <c r="AP303" s="284"/>
      <c r="AQ303" s="284"/>
      <c r="AR303" s="284"/>
      <c r="AS303" s="284"/>
      <c r="AT303" s="284"/>
      <c r="AU303" s="284"/>
      <c r="AV303" s="284"/>
      <c r="AW303" s="284"/>
      <c r="AX303" s="284"/>
      <c r="AY303" s="284"/>
      <c r="AZ303" s="284"/>
      <c r="BA303" s="284"/>
      <c r="BB303" s="284"/>
      <c r="BC303" s="284"/>
      <c r="BD303" s="284"/>
      <c r="BE303" s="284"/>
      <c r="BF303" s="284"/>
      <c r="BG303" s="284"/>
      <c r="BH303" s="284"/>
      <c r="BI303" s="284"/>
      <c r="BJ303" s="284"/>
      <c r="BK303" s="284"/>
      <c r="BL303" s="284"/>
      <c r="BM303" s="284"/>
      <c r="BN303" s="284"/>
      <c r="BO303" s="284"/>
      <c r="BP303" s="284"/>
      <c r="BQ303" s="284"/>
      <c r="BR303" s="284"/>
      <c r="BS303" s="284"/>
      <c r="BT303" s="284"/>
      <c r="BU303" s="284"/>
      <c r="BV303" s="284"/>
      <c r="BW303" s="284"/>
      <c r="BX303" s="284"/>
      <c r="BY303" s="284"/>
      <c r="BZ303" s="284"/>
      <c r="CA303" s="284"/>
      <c r="CB303" s="284"/>
      <c r="CC303" s="284"/>
      <c r="CD303" s="284"/>
      <c r="CE303" s="284"/>
      <c r="CF303" s="284"/>
      <c r="CG303" s="284"/>
      <c r="CH303" s="284"/>
      <c r="CI303" s="284"/>
      <c r="CJ303" s="284"/>
      <c r="CK303" s="284"/>
      <c r="CL303" s="284"/>
      <c r="CM303" s="284"/>
      <c r="CN303" s="284"/>
      <c r="CO303" s="284"/>
      <c r="CP303" s="284"/>
      <c r="CQ303" s="284"/>
      <c r="CR303" s="284"/>
      <c r="CS303" s="284"/>
      <c r="CT303" s="284"/>
      <c r="CU303" s="284"/>
      <c r="CV303" s="284"/>
      <c r="CW303" s="284"/>
      <c r="CX303" s="247"/>
      <c r="CY303" s="247"/>
      <c r="CZ303" s="247"/>
      <c r="DA303" s="247"/>
      <c r="DB303" s="283"/>
    </row>
    <row r="304" spans="4:106" s="11" customFormat="1" ht="15" customHeight="1">
      <c r="E304" s="16">
        <f>'第4章 2節～10節'!AT425</f>
        <v>0</v>
      </c>
      <c r="F304" s="18"/>
      <c r="G304" s="18"/>
      <c r="H304" s="18">
        <f>H299</f>
        <v>0</v>
      </c>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c r="BA304" s="18"/>
      <c r="BB304" s="18"/>
      <c r="BC304" s="18"/>
      <c r="BD304" s="18"/>
      <c r="BE304" s="18"/>
      <c r="BF304" s="18"/>
      <c r="BG304" s="18"/>
      <c r="BH304" s="18"/>
      <c r="BI304" s="18"/>
      <c r="BJ304" s="18"/>
      <c r="BK304" s="18"/>
      <c r="BL304" s="18"/>
      <c r="BM304" s="18"/>
      <c r="BN304" s="18"/>
      <c r="BO304" s="18"/>
      <c r="BP304" s="18"/>
      <c r="BQ304" s="18"/>
      <c r="BR304" s="18"/>
      <c r="BS304" s="18"/>
      <c r="BT304" s="18"/>
      <c r="BU304" s="18"/>
      <c r="BV304" s="18"/>
      <c r="BW304" s="18"/>
      <c r="BX304" s="18"/>
      <c r="BY304" s="18"/>
      <c r="BZ304" s="18"/>
      <c r="CA304" s="18"/>
      <c r="CB304" s="18"/>
      <c r="CC304" s="18"/>
      <c r="CD304" s="18"/>
      <c r="CE304" s="18"/>
      <c r="CF304" s="18"/>
      <c r="CG304" s="18"/>
      <c r="CH304" s="18"/>
      <c r="CI304" s="18"/>
      <c r="CJ304" s="18"/>
      <c r="CK304" s="18"/>
      <c r="CL304" s="18"/>
      <c r="CM304" s="18"/>
      <c r="CN304" s="18"/>
      <c r="CO304" s="18"/>
      <c r="CP304" s="18"/>
      <c r="CQ304" s="18"/>
      <c r="CR304" s="18"/>
      <c r="CS304" s="18"/>
      <c r="CT304" s="18"/>
      <c r="CU304" s="18"/>
      <c r="CV304" s="18"/>
      <c r="CW304" s="18"/>
      <c r="DB304" s="150"/>
    </row>
    <row r="305" spans="1:113" s="11" customFormat="1" ht="15" customHeight="1">
      <c r="E305" s="132"/>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c r="BA305" s="18"/>
      <c r="BB305" s="18"/>
      <c r="BC305" s="18"/>
      <c r="BD305" s="18"/>
      <c r="BE305" s="18"/>
      <c r="BF305" s="18"/>
      <c r="BG305" s="18"/>
      <c r="BH305" s="18"/>
      <c r="BI305" s="18"/>
      <c r="BJ305" s="18"/>
      <c r="BK305" s="18"/>
      <c r="BL305" s="18"/>
      <c r="BM305" s="18"/>
      <c r="BN305" s="18"/>
      <c r="BO305" s="18"/>
      <c r="BP305" s="18"/>
      <c r="BQ305" s="18"/>
      <c r="BR305" s="18"/>
      <c r="BS305" s="18"/>
      <c r="BT305" s="18"/>
      <c r="BU305" s="18"/>
      <c r="BV305" s="18"/>
      <c r="BW305" s="18"/>
      <c r="BX305" s="18"/>
      <c r="BY305" s="18"/>
      <c r="BZ305" s="18"/>
      <c r="CA305" s="18"/>
      <c r="CB305" s="18"/>
      <c r="CC305" s="18"/>
      <c r="CD305" s="18"/>
      <c r="CE305" s="18"/>
      <c r="CF305" s="18"/>
      <c r="CG305" s="18"/>
      <c r="CH305" s="18"/>
      <c r="CI305" s="18"/>
      <c r="CJ305" s="18"/>
      <c r="CK305" s="18"/>
      <c r="CL305" s="18"/>
      <c r="CM305" s="18"/>
      <c r="CN305" s="18"/>
      <c r="CO305" s="18"/>
      <c r="CP305" s="18"/>
      <c r="CQ305" s="18"/>
      <c r="CR305" s="18"/>
      <c r="CS305" s="18"/>
      <c r="CT305" s="18"/>
      <c r="CU305" s="18"/>
      <c r="CV305" s="18"/>
      <c r="CW305" s="18"/>
      <c r="DB305" s="150"/>
    </row>
    <row r="306" spans="1:113" ht="21" customHeight="1"/>
    <row r="307" spans="1:113" s="120" customFormat="1" ht="21" customHeight="1">
      <c r="A307" s="120" t="s">
        <v>761</v>
      </c>
      <c r="F307" s="120" t="s">
        <v>827</v>
      </c>
      <c r="O307" s="6"/>
      <c r="P307" s="6"/>
      <c r="Q307" s="6"/>
      <c r="R307" s="6"/>
      <c r="S307" s="6"/>
      <c r="T307" s="6"/>
      <c r="U307" s="6"/>
      <c r="V307" s="6"/>
      <c r="W307" s="6"/>
      <c r="X307" s="6"/>
      <c r="Y307" s="6"/>
      <c r="Z307" s="6"/>
      <c r="AA307" s="6"/>
      <c r="AB307" s="6"/>
      <c r="AC307" s="6"/>
      <c r="AD307" s="6"/>
      <c r="AE307" s="6"/>
    </row>
    <row r="308" spans="1:113" s="9" customFormat="1" ht="15" customHeight="1">
      <c r="D308" s="15"/>
      <c r="E308" s="9" t="s">
        <v>1776</v>
      </c>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c r="BZ308" s="21"/>
      <c r="CA308" s="21"/>
      <c r="CB308" s="21"/>
      <c r="CC308" s="21"/>
      <c r="CD308" s="21"/>
      <c r="CE308" s="21"/>
      <c r="CF308" s="21"/>
      <c r="CG308" s="21"/>
      <c r="CH308" s="21"/>
      <c r="CI308" s="21"/>
      <c r="CJ308" s="21"/>
      <c r="CK308" s="21"/>
      <c r="CL308" s="21"/>
      <c r="CM308" s="21"/>
      <c r="CN308" s="21"/>
      <c r="CO308" s="21"/>
      <c r="CP308" s="21"/>
      <c r="CQ308" s="21"/>
      <c r="CR308" s="21"/>
      <c r="CS308" s="21"/>
      <c r="CT308" s="21"/>
      <c r="CU308" s="21"/>
      <c r="CV308" s="21"/>
      <c r="CW308" s="21"/>
    </row>
    <row r="309" spans="1:113" s="9" customFormat="1" ht="15" customHeight="1">
      <c r="D309" s="128"/>
      <c r="E309" s="128"/>
      <c r="F309" s="128"/>
      <c r="G309" s="128"/>
      <c r="H309" s="128"/>
      <c r="I309" s="128"/>
      <c r="J309" s="128"/>
      <c r="K309" s="128"/>
      <c r="L309" s="128"/>
      <c r="M309" s="128"/>
      <c r="N309" s="128"/>
      <c r="O309" s="128"/>
      <c r="P309" s="128"/>
      <c r="Q309" s="128"/>
      <c r="R309" s="128"/>
      <c r="S309" s="128"/>
      <c r="T309" s="128"/>
      <c r="U309" s="128"/>
      <c r="V309" s="128"/>
      <c r="W309" s="128"/>
      <c r="X309" s="128"/>
      <c r="Y309" s="128"/>
      <c r="Z309" s="128"/>
      <c r="AA309" s="128"/>
      <c r="AB309" s="128"/>
      <c r="AC309" s="128"/>
      <c r="AD309" s="128"/>
      <c r="AE309" s="128"/>
      <c r="AF309" s="128"/>
      <c r="AG309" s="128"/>
      <c r="AH309" s="128"/>
      <c r="AI309" s="128"/>
      <c r="AJ309" s="128"/>
      <c r="AK309" s="128"/>
      <c r="AL309" s="128"/>
      <c r="AM309" s="128"/>
      <c r="AN309" s="128"/>
      <c r="AO309" s="128"/>
      <c r="AP309" s="128"/>
      <c r="AQ309" s="128"/>
      <c r="AR309" s="128"/>
      <c r="AS309" s="128"/>
      <c r="AT309" s="128"/>
      <c r="AU309" s="128"/>
      <c r="AV309" s="128"/>
      <c r="AW309" s="128"/>
      <c r="AX309" s="128"/>
      <c r="AY309" s="128"/>
      <c r="AZ309" s="128"/>
      <c r="BA309" s="128"/>
      <c r="BB309" s="128"/>
      <c r="BC309" s="128"/>
      <c r="BD309" s="128"/>
      <c r="BE309" s="128"/>
      <c r="BF309" s="128"/>
      <c r="BG309" s="128"/>
      <c r="BH309" s="128"/>
      <c r="BI309" s="128"/>
      <c r="BJ309" s="128"/>
      <c r="BK309" s="128"/>
      <c r="BL309" s="128"/>
      <c r="BM309" s="128"/>
      <c r="BN309" s="128"/>
      <c r="BO309" s="128"/>
      <c r="BP309" s="128"/>
      <c r="BQ309" s="128"/>
      <c r="BR309" s="128"/>
      <c r="BS309" s="128"/>
      <c r="BT309" s="128"/>
      <c r="BU309" s="128"/>
      <c r="BV309" s="128"/>
      <c r="BW309" s="128"/>
      <c r="BX309" s="128"/>
      <c r="BY309" s="128"/>
      <c r="BZ309" s="128"/>
      <c r="CA309" s="128"/>
      <c r="CB309" s="128"/>
      <c r="CC309" s="128"/>
      <c r="CD309" s="128"/>
      <c r="CE309" s="128"/>
      <c r="CF309" s="128"/>
      <c r="CG309" s="128"/>
      <c r="CH309" s="128"/>
      <c r="CI309" s="128"/>
      <c r="CJ309" s="128"/>
      <c r="CK309" s="128"/>
      <c r="CL309" s="128"/>
      <c r="CM309" s="128"/>
      <c r="CN309" s="128"/>
      <c r="CO309" s="128"/>
      <c r="CP309" s="128"/>
      <c r="CQ309" s="128"/>
      <c r="CR309" s="128"/>
      <c r="CS309" s="128"/>
      <c r="CT309" s="128"/>
      <c r="CU309" s="128"/>
      <c r="CV309" s="128"/>
      <c r="CW309" s="128"/>
    </row>
    <row r="310" spans="1:113" ht="15" customHeight="1"/>
    <row r="311" spans="1:113" s="120" customFormat="1" ht="21" customHeight="1">
      <c r="A311" s="120" t="s">
        <v>1353</v>
      </c>
      <c r="F311" s="120" t="s">
        <v>1352</v>
      </c>
    </row>
    <row r="312" spans="1:113" s="120" customFormat="1" ht="15" customHeight="1"/>
    <row r="313" spans="1:113" s="121" customFormat="1" ht="15" customHeight="1">
      <c r="P313" s="3411" t="s">
        <v>1351</v>
      </c>
      <c r="Q313" s="3411"/>
      <c r="R313" s="3411"/>
      <c r="S313" s="3411"/>
      <c r="T313" s="3411"/>
      <c r="U313" s="3411"/>
      <c r="V313" s="3411"/>
      <c r="W313" s="3411"/>
      <c r="X313" s="3411"/>
      <c r="Y313" s="3412" t="s">
        <v>1076</v>
      </c>
      <c r="Z313" s="3412"/>
      <c r="AA313" s="3411" t="s">
        <v>743</v>
      </c>
      <c r="AB313" s="3411"/>
      <c r="AC313" s="3411"/>
      <c r="AD313" s="3411"/>
      <c r="AE313" s="3413">
        <v>8</v>
      </c>
      <c r="AF313" s="3414"/>
      <c r="AG313" s="3414"/>
      <c r="AH313" s="3414"/>
      <c r="AI313" s="3411" t="s">
        <v>1350</v>
      </c>
      <c r="AJ313" s="3411"/>
      <c r="AK313" s="3411"/>
      <c r="AL313" s="3411"/>
    </row>
    <row r="314" spans="1:113" s="121" customFormat="1" ht="15" customHeight="1">
      <c r="P314" s="3411" t="s">
        <v>154</v>
      </c>
      <c r="Q314" s="3411"/>
      <c r="R314" s="3411"/>
      <c r="S314" s="3411"/>
      <c r="T314" s="3411"/>
      <c r="U314" s="3411"/>
      <c r="V314" s="3411"/>
      <c r="W314" s="3411"/>
      <c r="X314" s="3411"/>
      <c r="Y314" s="3412" t="s">
        <v>1076</v>
      </c>
      <c r="Z314" s="3412"/>
      <c r="AA314" s="3411" t="s">
        <v>743</v>
      </c>
      <c r="AB314" s="3411"/>
      <c r="AC314" s="3411"/>
      <c r="AD314" s="3411"/>
      <c r="AE314" s="3413">
        <v>13</v>
      </c>
      <c r="AF314" s="3413"/>
      <c r="AG314" s="3413"/>
      <c r="AH314" s="3413"/>
      <c r="AI314" s="3411" t="s">
        <v>1350</v>
      </c>
      <c r="AJ314" s="3411"/>
      <c r="AK314" s="3411"/>
      <c r="AL314" s="3411"/>
    </row>
    <row r="315" spans="1:113" ht="21" customHeight="1">
      <c r="P315" s="137"/>
      <c r="Q315" s="137"/>
      <c r="R315" s="137"/>
      <c r="S315" s="137"/>
      <c r="T315" s="137"/>
      <c r="U315" s="137"/>
      <c r="V315" s="137"/>
      <c r="W315" s="137"/>
      <c r="X315" s="137"/>
      <c r="Y315" s="140"/>
      <c r="Z315" s="140"/>
      <c r="AA315" s="137"/>
      <c r="AB315" s="137"/>
      <c r="AC315" s="137"/>
      <c r="AD315" s="137"/>
      <c r="AE315" s="141"/>
      <c r="AF315" s="141"/>
      <c r="AG315" s="141"/>
      <c r="AH315" s="141"/>
      <c r="AI315" s="137"/>
      <c r="AJ315" s="137"/>
      <c r="AK315" s="137"/>
      <c r="AL315" s="137"/>
    </row>
    <row r="316" spans="1:113" s="120" customFormat="1" ht="21" customHeight="1">
      <c r="A316" s="120" t="s">
        <v>1227</v>
      </c>
      <c r="F316" s="120" t="s">
        <v>1392</v>
      </c>
      <c r="O316" s="6"/>
      <c r="P316" s="6"/>
      <c r="Q316" s="6"/>
      <c r="R316" s="6"/>
      <c r="S316" s="6"/>
      <c r="T316" s="6"/>
      <c r="U316" s="6"/>
      <c r="V316" s="6"/>
      <c r="W316" s="6"/>
      <c r="X316" s="6"/>
      <c r="Y316" s="6"/>
      <c r="Z316" s="6"/>
      <c r="AA316" s="6"/>
      <c r="AB316" s="6"/>
      <c r="AC316" s="6"/>
      <c r="AD316" s="6"/>
      <c r="AE316" s="6"/>
      <c r="AF316" s="143"/>
      <c r="AG316" s="143"/>
      <c r="AH316" s="143"/>
      <c r="AI316" s="972"/>
      <c r="AJ316" s="972"/>
      <c r="AK316" s="972"/>
      <c r="AL316" s="972"/>
    </row>
    <row r="317" spans="1:113" ht="21" customHeight="1">
      <c r="P317" s="137"/>
      <c r="Q317" s="137"/>
      <c r="R317" s="137"/>
      <c r="S317" s="137"/>
      <c r="T317" s="137"/>
      <c r="U317" s="137"/>
      <c r="V317" s="137"/>
      <c r="W317" s="137"/>
      <c r="X317" s="137"/>
      <c r="Y317" s="140"/>
      <c r="Z317" s="140"/>
      <c r="AA317" s="137"/>
      <c r="AB317" s="137"/>
      <c r="AC317" s="137"/>
      <c r="AD317" s="137"/>
      <c r="AE317" s="141"/>
      <c r="AF317" s="141"/>
      <c r="AG317" s="141"/>
      <c r="AH317" s="141"/>
      <c r="AI317" s="137"/>
      <c r="AJ317" s="137"/>
      <c r="AK317" s="137"/>
      <c r="AL317" s="137"/>
    </row>
    <row r="318" spans="1:113" ht="21" customHeight="1">
      <c r="E318" s="609"/>
      <c r="F318" s="475"/>
      <c r="G318" s="1057" t="s">
        <v>1785</v>
      </c>
      <c r="H318" s="475"/>
      <c r="I318" s="1058"/>
      <c r="J318" s="1058"/>
      <c r="K318" s="1058"/>
      <c r="L318" s="1058"/>
      <c r="M318" s="1058"/>
      <c r="N318" s="1058"/>
      <c r="O318" s="1058"/>
      <c r="P318" s="1058"/>
      <c r="Q318" s="1058"/>
      <c r="R318" s="1058"/>
      <c r="S318" s="1058"/>
      <c r="T318" s="1058"/>
      <c r="U318" s="1058"/>
      <c r="V318" s="1058"/>
      <c r="W318" s="1058"/>
      <c r="X318" s="1058"/>
      <c r="Y318" s="1058"/>
      <c r="Z318" s="1058"/>
      <c r="AA318" s="1058"/>
      <c r="AB318" s="1058"/>
      <c r="AC318" s="1058"/>
      <c r="AD318" s="1058"/>
      <c r="AE318" s="1058"/>
      <c r="AF318" s="1058"/>
      <c r="AG318" s="1058"/>
      <c r="AH318" s="1058"/>
      <c r="AI318" s="1058"/>
      <c r="AJ318" s="1058"/>
      <c r="AK318" s="1058"/>
      <c r="AL318" s="1058"/>
      <c r="AM318" s="1058"/>
      <c r="AN318" s="1058"/>
      <c r="AO318" s="1058"/>
      <c r="AP318" s="1058"/>
      <c r="AQ318" s="1058"/>
      <c r="AR318" s="1058"/>
      <c r="AS318" s="1058"/>
      <c r="AT318" s="1058"/>
      <c r="AU318" s="1058"/>
      <c r="AV318" s="1058"/>
      <c r="AW318" s="1058"/>
      <c r="AX318" s="1058"/>
      <c r="AY318" s="1058"/>
      <c r="AZ318" s="1058"/>
      <c r="BA318" s="1058"/>
      <c r="BB318" s="1058"/>
      <c r="BC318" s="1058"/>
      <c r="BD318" s="1058"/>
      <c r="BE318" s="1058"/>
      <c r="BF318" s="1058"/>
      <c r="BG318" s="1058"/>
      <c r="BH318" s="1058"/>
      <c r="BI318" s="1058"/>
      <c r="BJ318" s="1058"/>
      <c r="BK318" s="1058"/>
      <c r="BL318" s="1058"/>
      <c r="BM318" s="1058"/>
      <c r="BN318" s="1058"/>
      <c r="BO318" s="1058"/>
      <c r="BP318" s="1058"/>
      <c r="BQ318" s="1058"/>
      <c r="BR318" s="1058"/>
      <c r="BS318" s="1059"/>
      <c r="BT318" s="1058"/>
      <c r="BU318" s="1058"/>
      <c r="BV318" s="1058"/>
      <c r="BW318" s="1058"/>
      <c r="BX318" s="1058"/>
      <c r="BY318" s="1058"/>
      <c r="BZ318" s="1058"/>
      <c r="CA318" s="1058"/>
      <c r="CB318" s="1058"/>
      <c r="CC318" s="1058"/>
      <c r="CD318" s="1058"/>
      <c r="CE318" s="1058"/>
      <c r="CF318" s="1058"/>
      <c r="CG318" s="1058"/>
      <c r="CH318" s="1058"/>
      <c r="CI318" s="1058"/>
      <c r="CJ318" s="1058"/>
      <c r="CK318" s="1058"/>
      <c r="CL318" s="1058"/>
      <c r="CM318" s="1058"/>
      <c r="CN318" s="1058"/>
      <c r="CO318" s="1058"/>
      <c r="CP318" s="1058"/>
      <c r="CQ318" s="1058"/>
      <c r="CR318" s="1058"/>
      <c r="CS318" s="1058"/>
      <c r="CT318" s="1058"/>
      <c r="CU318" s="1058"/>
      <c r="CV318" s="1058"/>
    </row>
    <row r="319" spans="1:113" s="123" customFormat="1" ht="21" customHeight="1">
      <c r="E319" s="609"/>
      <c r="F319" s="475" t="s">
        <v>1784</v>
      </c>
      <c r="G319" s="475"/>
      <c r="H319" s="475"/>
      <c r="I319" s="475"/>
      <c r="J319" s="475"/>
      <c r="K319" s="475"/>
      <c r="L319" s="475"/>
      <c r="M319" s="475"/>
      <c r="N319" s="475"/>
      <c r="O319" s="475"/>
      <c r="P319" s="475"/>
      <c r="Q319" s="475"/>
      <c r="R319" s="475"/>
      <c r="S319" s="475"/>
      <c r="T319" s="475"/>
      <c r="U319" s="475"/>
      <c r="V319" s="475"/>
      <c r="W319" s="475"/>
      <c r="X319" s="475"/>
      <c r="Y319" s="475"/>
      <c r="Z319" s="475"/>
      <c r="AA319" s="475"/>
      <c r="AB319" s="475"/>
      <c r="AC319" s="475"/>
      <c r="AD319" s="475"/>
      <c r="AE319" s="475"/>
      <c r="AF319" s="475"/>
      <c r="AG319" s="475"/>
      <c r="AH319" s="475"/>
      <c r="AI319" s="475"/>
      <c r="AJ319" s="475"/>
      <c r="AK319" s="475"/>
      <c r="AL319" s="475"/>
      <c r="AM319" s="475"/>
      <c r="AN319" s="475"/>
      <c r="AO319" s="475"/>
      <c r="AP319" s="475"/>
      <c r="AQ319" s="475"/>
      <c r="AR319" s="475"/>
      <c r="AS319" s="475"/>
      <c r="AT319" s="475"/>
      <c r="AU319" s="475"/>
      <c r="AV319" s="475"/>
      <c r="AW319" s="475"/>
      <c r="AX319" s="475"/>
      <c r="AY319" s="475"/>
      <c r="AZ319" s="475"/>
      <c r="BA319" s="475"/>
      <c r="BB319" s="475"/>
      <c r="BC319" s="475"/>
      <c r="BD319" s="475"/>
      <c r="BE319" s="475"/>
      <c r="BF319" s="475"/>
      <c r="BG319" s="475"/>
      <c r="BH319" s="475"/>
      <c r="BI319" s="475"/>
      <c r="BJ319" s="475"/>
      <c r="BK319" s="475"/>
      <c r="BL319" s="475"/>
      <c r="BM319" s="475"/>
      <c r="BN319" s="475"/>
      <c r="BO319" s="475"/>
      <c r="BP319" s="475"/>
      <c r="BQ319" s="475"/>
      <c r="BR319" s="475"/>
      <c r="BS319" s="475"/>
      <c r="BT319" s="475"/>
      <c r="BU319" s="475"/>
      <c r="BV319" s="475"/>
      <c r="BW319" s="475"/>
      <c r="BX319" s="475"/>
      <c r="BY319" s="475"/>
      <c r="BZ319" s="475"/>
      <c r="CA319" s="475"/>
      <c r="CB319" s="475"/>
      <c r="CC319" s="475"/>
      <c r="CD319" s="475"/>
      <c r="CE319" s="475"/>
      <c r="CF319" s="475"/>
      <c r="CG319" s="475"/>
      <c r="CH319" s="475"/>
      <c r="CI319" s="475"/>
      <c r="CJ319" s="475"/>
      <c r="CK319" s="475"/>
      <c r="CL319" s="475"/>
      <c r="CM319" s="475"/>
      <c r="CN319" s="475"/>
      <c r="CO319" s="475"/>
      <c r="CP319" s="475"/>
      <c r="CQ319" s="475"/>
      <c r="CR319" s="475"/>
      <c r="CS319" s="475"/>
      <c r="CT319" s="475"/>
      <c r="CU319" s="475"/>
      <c r="CV319" s="475"/>
      <c r="CW319" s="147"/>
      <c r="CX319" s="147"/>
      <c r="CY319" s="147"/>
      <c r="CZ319" s="147"/>
      <c r="DA319" s="147"/>
      <c r="DB319" s="147"/>
      <c r="DC319" s="147"/>
      <c r="DD319" s="147"/>
      <c r="DE319" s="147"/>
      <c r="DF319" s="147"/>
      <c r="DG319" s="147"/>
      <c r="DH319" s="147"/>
      <c r="DI319" s="147"/>
    </row>
    <row r="320" spans="1:113" ht="20.100000000000001" customHeight="1">
      <c r="E320" s="609"/>
      <c r="F320" s="475" t="s">
        <v>1786</v>
      </c>
      <c r="G320" s="475"/>
      <c r="H320" s="475"/>
      <c r="I320" s="475"/>
      <c r="J320" s="475"/>
      <c r="K320" s="475"/>
      <c r="L320" s="475"/>
      <c r="M320" s="475"/>
      <c r="N320" s="475"/>
      <c r="O320" s="475"/>
      <c r="P320" s="475"/>
      <c r="Q320" s="475"/>
      <c r="R320" s="475"/>
      <c r="S320" s="475"/>
      <c r="T320" s="475"/>
      <c r="U320" s="475"/>
      <c r="V320" s="475"/>
      <c r="W320" s="475"/>
      <c r="X320" s="475"/>
      <c r="Y320" s="475"/>
      <c r="Z320" s="475"/>
      <c r="AA320" s="475"/>
      <c r="AB320" s="475"/>
      <c r="AC320" s="475"/>
      <c r="AD320" s="475"/>
      <c r="AE320" s="475"/>
      <c r="AF320" s="475"/>
      <c r="AG320" s="475"/>
      <c r="AH320" s="475"/>
      <c r="AI320" s="475"/>
      <c r="AJ320" s="475"/>
      <c r="AK320" s="475"/>
      <c r="AL320" s="475"/>
      <c r="AM320" s="475"/>
      <c r="AN320" s="475"/>
      <c r="AO320" s="475"/>
      <c r="AP320" s="475"/>
      <c r="AQ320" s="475"/>
      <c r="AR320" s="475"/>
      <c r="AS320" s="475"/>
      <c r="AT320" s="475"/>
      <c r="AU320" s="475"/>
      <c r="AV320" s="475"/>
      <c r="AW320" s="475"/>
      <c r="AX320" s="475"/>
      <c r="AY320" s="475"/>
      <c r="AZ320" s="475"/>
      <c r="BA320" s="475"/>
      <c r="BB320" s="475"/>
      <c r="BC320" s="475"/>
      <c r="BD320" s="475"/>
      <c r="BE320" s="475"/>
      <c r="BF320" s="475"/>
      <c r="BG320" s="475"/>
      <c r="BH320" s="475"/>
      <c r="BI320" s="475"/>
      <c r="BJ320" s="475"/>
      <c r="BK320" s="475"/>
      <c r="BL320" s="475"/>
      <c r="BM320" s="475"/>
      <c r="BN320" s="475"/>
      <c r="BO320" s="475"/>
      <c r="BP320" s="475"/>
      <c r="BQ320" s="475"/>
      <c r="BR320" s="475"/>
      <c r="BS320" s="475"/>
      <c r="BT320" s="475"/>
      <c r="BU320" s="475"/>
      <c r="BV320" s="475"/>
      <c r="BW320" s="475"/>
      <c r="BX320" s="475"/>
      <c r="BY320" s="475"/>
      <c r="BZ320" s="475"/>
      <c r="CA320" s="475"/>
      <c r="CB320" s="475"/>
      <c r="CC320" s="475"/>
      <c r="CD320" s="475"/>
      <c r="CE320" s="475"/>
      <c r="CF320" s="475"/>
      <c r="CG320" s="475"/>
      <c r="CH320" s="475"/>
      <c r="CI320" s="475"/>
      <c r="CJ320" s="475"/>
      <c r="CK320" s="475"/>
      <c r="CL320" s="475"/>
      <c r="CM320" s="475"/>
      <c r="CN320" s="475"/>
      <c r="CO320" s="475"/>
      <c r="CP320" s="475"/>
      <c r="CQ320" s="475"/>
      <c r="CR320" s="475"/>
      <c r="CS320" s="475"/>
      <c r="CT320" s="475"/>
      <c r="CU320" s="475"/>
      <c r="CV320" s="475"/>
    </row>
    <row r="321" spans="5:113" s="123" customFormat="1" ht="21" customHeight="1">
      <c r="E321" s="609"/>
      <c r="F321" s="475" t="s">
        <v>1787</v>
      </c>
      <c r="G321" s="475"/>
      <c r="H321" s="475"/>
      <c r="I321" s="475"/>
      <c r="J321" s="475"/>
      <c r="K321" s="475"/>
      <c r="L321" s="475"/>
      <c r="M321" s="475"/>
      <c r="N321" s="475"/>
      <c r="O321" s="475"/>
      <c r="P321" s="475"/>
      <c r="Q321" s="475"/>
      <c r="R321" s="475"/>
      <c r="S321" s="475"/>
      <c r="T321" s="475"/>
      <c r="U321" s="475"/>
      <c r="V321" s="475"/>
      <c r="W321" s="475"/>
      <c r="X321" s="475"/>
      <c r="Y321" s="475"/>
      <c r="Z321" s="475"/>
      <c r="AA321" s="475"/>
      <c r="AB321" s="475"/>
      <c r="AC321" s="475"/>
      <c r="AD321" s="475"/>
      <c r="AE321" s="475"/>
      <c r="AF321" s="475"/>
      <c r="AG321" s="475"/>
      <c r="AH321" s="475"/>
      <c r="AI321" s="475"/>
      <c r="AJ321" s="475"/>
      <c r="AK321" s="475"/>
      <c r="AL321" s="475"/>
      <c r="AM321" s="475"/>
      <c r="AN321" s="475"/>
      <c r="AO321" s="475"/>
      <c r="AP321" s="475"/>
      <c r="AQ321" s="475"/>
      <c r="AR321" s="475"/>
      <c r="AS321" s="475"/>
      <c r="AT321" s="475"/>
      <c r="AU321" s="475"/>
      <c r="AV321" s="475"/>
      <c r="AW321" s="475"/>
      <c r="AX321" s="475"/>
      <c r="AY321" s="475"/>
      <c r="AZ321" s="475"/>
      <c r="BA321" s="475"/>
      <c r="BB321" s="475"/>
      <c r="BC321" s="475"/>
      <c r="BD321" s="475"/>
      <c r="BE321" s="475"/>
      <c r="BF321" s="475"/>
      <c r="BG321" s="475"/>
      <c r="BH321" s="475"/>
      <c r="BI321" s="475"/>
      <c r="BJ321" s="475"/>
      <c r="BK321" s="475"/>
      <c r="BL321" s="475"/>
      <c r="BM321" s="475"/>
      <c r="BN321" s="475"/>
      <c r="BO321" s="475"/>
      <c r="BP321" s="475"/>
      <c r="BQ321" s="475"/>
      <c r="BR321" s="475"/>
      <c r="BS321" s="475"/>
      <c r="BT321" s="475"/>
      <c r="BU321" s="475"/>
      <c r="BV321" s="475"/>
      <c r="BW321" s="475"/>
      <c r="BX321" s="475"/>
      <c r="BY321" s="475"/>
      <c r="BZ321" s="475"/>
      <c r="CA321" s="475"/>
      <c r="CB321" s="475"/>
      <c r="CC321" s="475"/>
      <c r="CD321" s="475"/>
      <c r="CE321" s="475"/>
      <c r="CF321" s="475"/>
      <c r="CG321" s="475"/>
      <c r="CH321" s="475"/>
      <c r="CI321" s="475"/>
      <c r="CJ321" s="475"/>
      <c r="CK321" s="475"/>
      <c r="CL321" s="475"/>
      <c r="CM321" s="475"/>
      <c r="CN321" s="475"/>
      <c r="CO321" s="475"/>
      <c r="CP321" s="475"/>
      <c r="CQ321" s="475"/>
      <c r="CR321" s="475"/>
      <c r="CS321" s="475"/>
      <c r="CT321" s="475"/>
      <c r="CU321" s="475"/>
      <c r="CV321" s="475"/>
      <c r="CW321" s="147"/>
      <c r="CX321" s="147"/>
      <c r="CY321" s="147"/>
      <c r="CZ321" s="147"/>
      <c r="DA321" s="147"/>
      <c r="DB321" s="147"/>
      <c r="DC321" s="147"/>
      <c r="DD321" s="147"/>
      <c r="DE321" s="147"/>
      <c r="DF321" s="147"/>
      <c r="DG321" s="147"/>
      <c r="DH321" s="147"/>
      <c r="DI321" s="147"/>
    </row>
    <row r="322" spans="5:113" s="10" customFormat="1" ht="21" customHeight="1">
      <c r="E322" s="133"/>
      <c r="F322" s="133"/>
      <c r="G322" s="133"/>
      <c r="H322" s="133"/>
      <c r="I322" s="133"/>
      <c r="J322" s="133"/>
      <c r="K322" s="133"/>
      <c r="L322" s="133"/>
      <c r="M322" s="133"/>
      <c r="N322" s="133"/>
      <c r="O322" s="133"/>
      <c r="P322" s="133"/>
      <c r="Q322" s="133"/>
      <c r="R322" s="133"/>
      <c r="S322" s="133"/>
      <c r="T322" s="133"/>
      <c r="U322" s="133"/>
      <c r="V322" s="133"/>
      <c r="W322" s="133"/>
      <c r="X322" s="133"/>
      <c r="Y322" s="133"/>
      <c r="Z322" s="133"/>
      <c r="AA322" s="133"/>
      <c r="AB322" s="133"/>
      <c r="AC322" s="133"/>
      <c r="AD322" s="133"/>
      <c r="AE322" s="133"/>
      <c r="AF322" s="133"/>
      <c r="AG322" s="133"/>
      <c r="AH322" s="133"/>
      <c r="AI322" s="133"/>
      <c r="AJ322" s="133"/>
      <c r="AK322" s="133"/>
      <c r="AL322" s="133"/>
      <c r="AM322" s="133"/>
      <c r="AN322" s="133"/>
      <c r="AO322" s="133"/>
      <c r="AP322" s="133"/>
      <c r="AQ322" s="133"/>
      <c r="AR322" s="133"/>
      <c r="AS322" s="133"/>
      <c r="AT322" s="133"/>
      <c r="AU322" s="133"/>
      <c r="AV322" s="133"/>
      <c r="AW322" s="133"/>
      <c r="AX322" s="133"/>
      <c r="AY322" s="133"/>
      <c r="AZ322" s="133"/>
      <c r="BA322" s="133"/>
      <c r="BB322" s="133"/>
      <c r="BC322" s="133"/>
      <c r="BD322" s="133"/>
      <c r="BE322" s="133"/>
      <c r="BF322" s="133"/>
      <c r="BG322" s="133"/>
      <c r="BH322" s="133"/>
      <c r="BI322" s="133"/>
      <c r="BJ322" s="133"/>
      <c r="BK322" s="133"/>
      <c r="BL322" s="133"/>
      <c r="BM322" s="133"/>
      <c r="BN322" s="133"/>
      <c r="BO322" s="133"/>
      <c r="BP322" s="133"/>
      <c r="BQ322" s="133"/>
      <c r="BR322" s="133"/>
      <c r="BS322" s="133"/>
      <c r="BT322" s="133"/>
      <c r="BU322" s="133"/>
      <c r="BV322" s="133"/>
      <c r="BW322" s="133"/>
      <c r="BX322" s="133"/>
      <c r="BY322" s="133"/>
      <c r="BZ322" s="133"/>
      <c r="CA322" s="133"/>
      <c r="CB322" s="133"/>
      <c r="CC322" s="133"/>
      <c r="CD322" s="133"/>
      <c r="CE322" s="133"/>
      <c r="CF322" s="133"/>
      <c r="CG322" s="133"/>
      <c r="CH322" s="133"/>
      <c r="CI322" s="133"/>
      <c r="CJ322" s="133"/>
      <c r="CK322" s="133"/>
      <c r="CL322" s="133"/>
      <c r="CM322" s="133"/>
      <c r="CN322" s="133"/>
      <c r="CO322" s="133"/>
      <c r="CP322" s="133"/>
      <c r="CQ322" s="133"/>
      <c r="CR322" s="133"/>
      <c r="CS322" s="133"/>
      <c r="CT322" s="133"/>
      <c r="CU322" s="133"/>
      <c r="CV322" s="133"/>
    </row>
    <row r="323" spans="5:113" s="124" customFormat="1" ht="21" customHeight="1">
      <c r="AE323" s="142"/>
      <c r="AF323" s="142"/>
      <c r="AG323" s="142"/>
      <c r="AH323" s="142"/>
    </row>
  </sheetData>
  <mergeCells count="1168">
    <mergeCell ref="F211:AO211"/>
    <mergeCell ref="BJ211:CA211"/>
    <mergeCell ref="CD211:DB211"/>
    <mergeCell ref="E6:K6"/>
    <mergeCell ref="N6:AA6"/>
    <mergeCell ref="AC6:AL6"/>
    <mergeCell ref="AO6:AU6"/>
    <mergeCell ref="AX6:BH6"/>
    <mergeCell ref="BJ6:BM6"/>
    <mergeCell ref="BN6:BO6"/>
    <mergeCell ref="BP6:BS6"/>
    <mergeCell ref="BY6:CZ6"/>
    <mergeCell ref="V7:W7"/>
    <mergeCell ref="X7:AF7"/>
    <mergeCell ref="AH7:AL7"/>
    <mergeCell ref="AN7:AV7"/>
    <mergeCell ref="AW7:BE7"/>
    <mergeCell ref="BG7:BM7"/>
    <mergeCell ref="BP7:BV7"/>
    <mergeCell ref="BZ7:CH7"/>
    <mergeCell ref="CJ7:CN7"/>
    <mergeCell ref="V8:W8"/>
    <mergeCell ref="X8:AB8"/>
    <mergeCell ref="AC8:AD8"/>
    <mergeCell ref="AE8:AF8"/>
    <mergeCell ref="AG8:AK8"/>
    <mergeCell ref="AL8:AM8"/>
    <mergeCell ref="AN8:AO8"/>
    <mergeCell ref="AP8:AT8"/>
    <mergeCell ref="AU8:AV8"/>
    <mergeCell ref="AW8:AX8"/>
    <mergeCell ref="AY8:BC8"/>
    <mergeCell ref="BD8:BE8"/>
    <mergeCell ref="BG8:BM8"/>
    <mergeCell ref="BP8:BV8"/>
    <mergeCell ref="BY8:CE8"/>
    <mergeCell ref="CH8:CN8"/>
    <mergeCell ref="V9:W9"/>
    <mergeCell ref="X9:AB9"/>
    <mergeCell ref="AC9:AD9"/>
    <mergeCell ref="AE9:AF9"/>
    <mergeCell ref="AG9:AK9"/>
    <mergeCell ref="AL9:AM9"/>
    <mergeCell ref="AN9:AO9"/>
    <mergeCell ref="AP9:AT9"/>
    <mergeCell ref="AU9:AV9"/>
    <mergeCell ref="AW9:AX9"/>
    <mergeCell ref="AY9:BC9"/>
    <mergeCell ref="BD9:BE9"/>
    <mergeCell ref="BG9:BM9"/>
    <mergeCell ref="BP9:BV9"/>
    <mergeCell ref="BY9:CE9"/>
    <mergeCell ref="CH9:CN9"/>
    <mergeCell ref="CP9:DA9"/>
    <mergeCell ref="V10:W10"/>
    <mergeCell ref="X10:AB10"/>
    <mergeCell ref="AC10:AD10"/>
    <mergeCell ref="AE10:AF10"/>
    <mergeCell ref="AG10:AK10"/>
    <mergeCell ref="AL10:AM10"/>
    <mergeCell ref="AN10:AO10"/>
    <mergeCell ref="AP10:AT10"/>
    <mergeCell ref="AU10:AV10"/>
    <mergeCell ref="AW10:AX10"/>
    <mergeCell ref="AY10:BC10"/>
    <mergeCell ref="BD10:BE10"/>
    <mergeCell ref="BG10:BM10"/>
    <mergeCell ref="BP10:BV10"/>
    <mergeCell ref="BY10:CE10"/>
    <mergeCell ref="CH10:CN10"/>
    <mergeCell ref="CP10:DA10"/>
    <mergeCell ref="N11:T11"/>
    <mergeCell ref="V11:Z11"/>
    <mergeCell ref="AA11:AD11"/>
    <mergeCell ref="AF11:AL11"/>
    <mergeCell ref="AX11:BD11"/>
    <mergeCell ref="BF11:BJ11"/>
    <mergeCell ref="BK11:BN11"/>
    <mergeCell ref="BY11:CE11"/>
    <mergeCell ref="CG11:CK11"/>
    <mergeCell ref="CL11:CO11"/>
    <mergeCell ref="CP11:DA11"/>
    <mergeCell ref="W12:AB12"/>
    <mergeCell ref="AE12:AM12"/>
    <mergeCell ref="BG12:BM12"/>
    <mergeCell ref="BY12:CE12"/>
    <mergeCell ref="CH12:CM12"/>
    <mergeCell ref="CN12:CO12"/>
    <mergeCell ref="CP12:DA12"/>
    <mergeCell ref="W13:AB13"/>
    <mergeCell ref="AE13:AM13"/>
    <mergeCell ref="BG13:BM13"/>
    <mergeCell ref="BY13:CE13"/>
    <mergeCell ref="CH13:CM13"/>
    <mergeCell ref="CN13:CO13"/>
    <mergeCell ref="CP13:DA13"/>
    <mergeCell ref="D17:E17"/>
    <mergeCell ref="F17:L17"/>
    <mergeCell ref="M17:N17"/>
    <mergeCell ref="P17:AK17"/>
    <mergeCell ref="AN17:AS17"/>
    <mergeCell ref="AV17:BQ17"/>
    <mergeCell ref="P18:U18"/>
    <mergeCell ref="W18:Z18"/>
    <mergeCell ref="AA18:AN18"/>
    <mergeCell ref="AP18:AS18"/>
    <mergeCell ref="AV18:BA18"/>
    <mergeCell ref="BD18:BI18"/>
    <mergeCell ref="BK18:BK19"/>
    <mergeCell ref="BL18:BQ19"/>
    <mergeCell ref="BR18:BR19"/>
    <mergeCell ref="P19:U19"/>
    <mergeCell ref="X19:AC19"/>
    <mergeCell ref="AF19:AK19"/>
    <mergeCell ref="AN19:AS19"/>
    <mergeCell ref="AV19:BA19"/>
    <mergeCell ref="BD19:BI19"/>
    <mergeCell ref="E20:M20"/>
    <mergeCell ref="P20:T20"/>
    <mergeCell ref="U20:V20"/>
    <mergeCell ref="X20:AB20"/>
    <mergeCell ref="AC20:AD20"/>
    <mergeCell ref="AF20:AJ20"/>
    <mergeCell ref="AK20:AL20"/>
    <mergeCell ref="AN20:AR20"/>
    <mergeCell ref="AS20:AT20"/>
    <mergeCell ref="AV20:AZ20"/>
    <mergeCell ref="BA20:BB20"/>
    <mergeCell ref="BD20:BH20"/>
    <mergeCell ref="BI20:BJ20"/>
    <mergeCell ref="M18:N19"/>
    <mergeCell ref="BL20:BP20"/>
    <mergeCell ref="BQ20:BR20"/>
    <mergeCell ref="BT20:CZ20"/>
    <mergeCell ref="E21:M21"/>
    <mergeCell ref="P21:T21"/>
    <mergeCell ref="U21:V21"/>
    <mergeCell ref="X21:AB21"/>
    <mergeCell ref="AC21:AD21"/>
    <mergeCell ref="AF21:AJ21"/>
    <mergeCell ref="AK21:AL21"/>
    <mergeCell ref="AN21:AR21"/>
    <mergeCell ref="AS21:AT21"/>
    <mergeCell ref="AV21:AZ21"/>
    <mergeCell ref="BA21:BB21"/>
    <mergeCell ref="BD21:BH21"/>
    <mergeCell ref="BI21:BJ21"/>
    <mergeCell ref="BL21:BP21"/>
    <mergeCell ref="BQ21:BR21"/>
    <mergeCell ref="BT21:CZ21"/>
    <mergeCell ref="AB24:AH24"/>
    <mergeCell ref="AK24:AQ24"/>
    <mergeCell ref="AS24:AV24"/>
    <mergeCell ref="AW24:AY24"/>
    <mergeCell ref="AZ24:BM24"/>
    <mergeCell ref="BN24:BP24"/>
    <mergeCell ref="BQ24:BS24"/>
    <mergeCell ref="BT24:CH24"/>
    <mergeCell ref="CI24:CK24"/>
    <mergeCell ref="D24:M25"/>
    <mergeCell ref="N24:O25"/>
    <mergeCell ref="P24:Y25"/>
    <mergeCell ref="Z24:AA25"/>
    <mergeCell ref="CL24:CM25"/>
    <mergeCell ref="CN24:CY25"/>
    <mergeCell ref="CZ24:DA25"/>
    <mergeCell ref="AB25:AH25"/>
    <mergeCell ref="AI25:AO25"/>
    <mergeCell ref="AP25:AV25"/>
    <mergeCell ref="AW25:BC25"/>
    <mergeCell ref="BD25:BJ25"/>
    <mergeCell ref="BK25:BP25"/>
    <mergeCell ref="BQ25:BW25"/>
    <mergeCell ref="BX25:CD25"/>
    <mergeCell ref="CE25:CJ25"/>
    <mergeCell ref="AJ26:AN26"/>
    <mergeCell ref="AQ26:AU26"/>
    <mergeCell ref="AX26:BB26"/>
    <mergeCell ref="BE26:BI26"/>
    <mergeCell ref="BL26:BP26"/>
    <mergeCell ref="BR26:BV26"/>
    <mergeCell ref="BY26:CC26"/>
    <mergeCell ref="CF26:CJ26"/>
    <mergeCell ref="BU33:CD33"/>
    <mergeCell ref="E34:K34"/>
    <mergeCell ref="N34:R34"/>
    <mergeCell ref="U34:Y34"/>
    <mergeCell ref="AB34:AF34"/>
    <mergeCell ref="AI34:AO34"/>
    <mergeCell ref="AQ34:AV34"/>
    <mergeCell ref="AX34:BC34"/>
    <mergeCell ref="BE34:BJ34"/>
    <mergeCell ref="BL34:BT34"/>
    <mergeCell ref="D30:L32"/>
    <mergeCell ref="AH30:AP31"/>
    <mergeCell ref="AQ30:AS31"/>
    <mergeCell ref="AT30:BE31"/>
    <mergeCell ref="BF30:BF31"/>
    <mergeCell ref="BG30:BK31"/>
    <mergeCell ref="BL30:BT32"/>
    <mergeCell ref="BU30:CD32"/>
    <mergeCell ref="E35:K35"/>
    <mergeCell ref="N35:R35"/>
    <mergeCell ref="U35:Y35"/>
    <mergeCell ref="AB35:AF35"/>
    <mergeCell ref="AI35:AO35"/>
    <mergeCell ref="AQ35:AV35"/>
    <mergeCell ref="AX35:BC35"/>
    <mergeCell ref="BE35:BJ35"/>
    <mergeCell ref="BM35:BS35"/>
    <mergeCell ref="E33:K33"/>
    <mergeCell ref="N33:R33"/>
    <mergeCell ref="U33:Y33"/>
    <mergeCell ref="AB33:AF33"/>
    <mergeCell ref="AI33:AO33"/>
    <mergeCell ref="AQ33:AV33"/>
    <mergeCell ref="AX33:BC33"/>
    <mergeCell ref="BE33:BJ33"/>
    <mergeCell ref="BL33:BT33"/>
    <mergeCell ref="E48:N48"/>
    <mergeCell ref="Q48:Z48"/>
    <mergeCell ref="AC48:AL48"/>
    <mergeCell ref="AO48:AX48"/>
    <mergeCell ref="AZ48:BI48"/>
    <mergeCell ref="BJ48:BK48"/>
    <mergeCell ref="BL48:BU48"/>
    <mergeCell ref="BV48:BW48"/>
    <mergeCell ref="BX48:CG48"/>
    <mergeCell ref="CH48:CI48"/>
    <mergeCell ref="E40:V40"/>
    <mergeCell ref="Y40:AP40"/>
    <mergeCell ref="AS40:BJ40"/>
    <mergeCell ref="BM40:CD40"/>
    <mergeCell ref="CG40:CZ40"/>
    <mergeCell ref="E41:V41"/>
    <mergeCell ref="Y41:AP41"/>
    <mergeCell ref="AS41:BJ41"/>
    <mergeCell ref="BM41:CD41"/>
    <mergeCell ref="CG41:CZ41"/>
    <mergeCell ref="AZ46:BA46"/>
    <mergeCell ref="BB46:BI46"/>
    <mergeCell ref="BJ46:BK46"/>
    <mergeCell ref="BL46:BM46"/>
    <mergeCell ref="BN46:BU46"/>
    <mergeCell ref="BV46:BW46"/>
    <mergeCell ref="BX46:BY46"/>
    <mergeCell ref="BZ46:CG46"/>
    <mergeCell ref="CH46:CI46"/>
    <mergeCell ref="CK48:DA48"/>
    <mergeCell ref="Z46:AA47"/>
    <mergeCell ref="AB46:AC47"/>
    <mergeCell ref="E49:N49"/>
    <mergeCell ref="Q49:Z49"/>
    <mergeCell ref="AC49:AL49"/>
    <mergeCell ref="AO49:AX49"/>
    <mergeCell ref="AZ49:BI49"/>
    <mergeCell ref="BJ49:BK49"/>
    <mergeCell ref="BL49:BU49"/>
    <mergeCell ref="BV49:BW49"/>
    <mergeCell ref="BX49:CG49"/>
    <mergeCell ref="CH49:CI49"/>
    <mergeCell ref="CK49:DA49"/>
    <mergeCell ref="Z53:AG53"/>
    <mergeCell ref="AH53:AQ53"/>
    <mergeCell ref="AR53:AU53"/>
    <mergeCell ref="AV53:AY53"/>
    <mergeCell ref="AZ53:BL53"/>
    <mergeCell ref="BM53:BP53"/>
    <mergeCell ref="BQ53:BT53"/>
    <mergeCell ref="BU53:CG53"/>
    <mergeCell ref="CH53:CK53"/>
    <mergeCell ref="CL53:CM54"/>
    <mergeCell ref="CN53:CY54"/>
    <mergeCell ref="CZ53:DA54"/>
    <mergeCell ref="Z54:AG54"/>
    <mergeCell ref="AH54:AN54"/>
    <mergeCell ref="AO54:AU54"/>
    <mergeCell ref="AW54:BA54"/>
    <mergeCell ref="BC54:BF54"/>
    <mergeCell ref="BG54:BI54"/>
    <mergeCell ref="BJ54:BM54"/>
    <mergeCell ref="BN54:BP54"/>
    <mergeCell ref="BR54:BV54"/>
    <mergeCell ref="BY54:CC54"/>
    <mergeCell ref="CE54:CH54"/>
    <mergeCell ref="CI54:CK54"/>
    <mergeCell ref="E55:L55"/>
    <mergeCell ref="O55:X55"/>
    <mergeCell ref="Z55:AF55"/>
    <mergeCell ref="AH55:AM55"/>
    <mergeCell ref="AO55:AT55"/>
    <mergeCell ref="AV55:BB55"/>
    <mergeCell ref="BC55:BI55"/>
    <mergeCell ref="BJ55:BP55"/>
    <mergeCell ref="BR55:BV55"/>
    <mergeCell ref="BY55:CC55"/>
    <mergeCell ref="CF55:CJ55"/>
    <mergeCell ref="D53:M54"/>
    <mergeCell ref="N53:O54"/>
    <mergeCell ref="P53:W54"/>
    <mergeCell ref="X53:Y54"/>
    <mergeCell ref="CM55:DA55"/>
    <mergeCell ref="E56:L56"/>
    <mergeCell ref="O56:X56"/>
    <mergeCell ref="Z56:AF56"/>
    <mergeCell ref="AH56:AM56"/>
    <mergeCell ref="AO56:AT56"/>
    <mergeCell ref="AV56:BB56"/>
    <mergeCell ref="BC56:BH56"/>
    <mergeCell ref="BJ56:BP56"/>
    <mergeCell ref="BR56:BV56"/>
    <mergeCell ref="BY56:CC56"/>
    <mergeCell ref="CF56:CJ56"/>
    <mergeCell ref="CM56:DA56"/>
    <mergeCell ref="N60:P60"/>
    <mergeCell ref="Q60:AB60"/>
    <mergeCell ref="AD60:AH60"/>
    <mergeCell ref="AS60:BM60"/>
    <mergeCell ref="BN60:BW62"/>
    <mergeCell ref="BX60:DA62"/>
    <mergeCell ref="N61:AH61"/>
    <mergeCell ref="AS61:BM61"/>
    <mergeCell ref="N62:T62"/>
    <mergeCell ref="U62:AA62"/>
    <mergeCell ref="AB62:AH62"/>
    <mergeCell ref="AI62:AR62"/>
    <mergeCell ref="AS62:AY62"/>
    <mergeCell ref="AZ62:BF62"/>
    <mergeCell ref="BG62:BM62"/>
    <mergeCell ref="D60:M62"/>
    <mergeCell ref="AI60:AR61"/>
    <mergeCell ref="CK77:CP77"/>
    <mergeCell ref="BI87:BZ87"/>
    <mergeCell ref="CA87:CR87"/>
    <mergeCell ref="BN63:BW63"/>
    <mergeCell ref="BX63:DA63"/>
    <mergeCell ref="D64:M64"/>
    <mergeCell ref="N64:S64"/>
    <mergeCell ref="U64:Z64"/>
    <mergeCell ref="AB64:AG64"/>
    <mergeCell ref="AI64:AP64"/>
    <mergeCell ref="AQ64:AR64"/>
    <mergeCell ref="AS64:AX64"/>
    <mergeCell ref="AZ64:BE64"/>
    <mergeCell ref="BG64:BL64"/>
    <mergeCell ref="BN64:BW64"/>
    <mergeCell ref="BX64:DA64"/>
    <mergeCell ref="D65:M65"/>
    <mergeCell ref="N65:S65"/>
    <mergeCell ref="U65:Z65"/>
    <mergeCell ref="AB65:AG65"/>
    <mergeCell ref="AI65:AP65"/>
    <mergeCell ref="E75:N77"/>
    <mergeCell ref="O75:Z77"/>
    <mergeCell ref="AM75:AX77"/>
    <mergeCell ref="CR75:DB77"/>
    <mergeCell ref="AY76:BE77"/>
    <mergeCell ref="BF76:BL77"/>
    <mergeCell ref="E78:N79"/>
    <mergeCell ref="O78:Z79"/>
    <mergeCell ref="AA78:AE79"/>
    <mergeCell ref="AF78:AG79"/>
    <mergeCell ref="AH78:AL79"/>
    <mergeCell ref="D63:M63"/>
    <mergeCell ref="N63:S63"/>
    <mergeCell ref="U63:Z63"/>
    <mergeCell ref="AB63:AG63"/>
    <mergeCell ref="AI63:AP63"/>
    <mergeCell ref="AQ63:AR63"/>
    <mergeCell ref="AS63:AX63"/>
    <mergeCell ref="AZ63:BE63"/>
    <mergeCell ref="BG63:BL63"/>
    <mergeCell ref="AZ94:BO94"/>
    <mergeCell ref="BP94:BY94"/>
    <mergeCell ref="BZ94:CI94"/>
    <mergeCell ref="E87:V88"/>
    <mergeCell ref="W87:AN88"/>
    <mergeCell ref="AO87:BH88"/>
    <mergeCell ref="AA75:AL75"/>
    <mergeCell ref="AY75:BS75"/>
    <mergeCell ref="BU75:BZ75"/>
    <mergeCell ref="CC75:CH75"/>
    <mergeCell ref="BU80:BZ81"/>
    <mergeCell ref="CC80:CH81"/>
    <mergeCell ref="E82:N83"/>
    <mergeCell ref="O82:Z83"/>
    <mergeCell ref="AA82:AE83"/>
    <mergeCell ref="AF82:AG83"/>
    <mergeCell ref="AH82:AL83"/>
    <mergeCell ref="AM82:AX83"/>
    <mergeCell ref="AY82:BE83"/>
    <mergeCell ref="BF82:BL83"/>
    <mergeCell ref="BM82:BS83"/>
    <mergeCell ref="BU82:BZ83"/>
    <mergeCell ref="CC82:CH83"/>
    <mergeCell ref="CS87:DB88"/>
    <mergeCell ref="D93:S94"/>
    <mergeCell ref="CJ93:DA94"/>
    <mergeCell ref="E95:R95"/>
    <mergeCell ref="T95:AE95"/>
    <mergeCell ref="AF95:AI95"/>
    <mergeCell ref="AJ95:AU95"/>
    <mergeCell ref="AV95:AY95"/>
    <mergeCell ref="AZ95:BL95"/>
    <mergeCell ref="BM95:BO95"/>
    <mergeCell ref="BQ95:BX95"/>
    <mergeCell ref="CA95:CH95"/>
    <mergeCell ref="CJ95:DA95"/>
    <mergeCell ref="BI88:BZ88"/>
    <mergeCell ref="CA88:CR88"/>
    <mergeCell ref="F89:U89"/>
    <mergeCell ref="X89:AM89"/>
    <mergeCell ref="AP89:BG89"/>
    <mergeCell ref="BJ89:BW89"/>
    <mergeCell ref="BX89:BZ89"/>
    <mergeCell ref="CB89:CQ89"/>
    <mergeCell ref="CS89:DB89"/>
    <mergeCell ref="T93:AI93"/>
    <mergeCell ref="AJ93:AY93"/>
    <mergeCell ref="AZ93:BO93"/>
    <mergeCell ref="BP93:CI93"/>
    <mergeCell ref="CL107:DB108"/>
    <mergeCell ref="E112:AP113"/>
    <mergeCell ref="AQ112:BH113"/>
    <mergeCell ref="BI112:CB114"/>
    <mergeCell ref="CC112:DB114"/>
    <mergeCell ref="AG101:AT101"/>
    <mergeCell ref="AU101:BH101"/>
    <mergeCell ref="BI101:BV101"/>
    <mergeCell ref="AG102:AT102"/>
    <mergeCell ref="AU102:BH102"/>
    <mergeCell ref="BI102:BV102"/>
    <mergeCell ref="F103:Q103"/>
    <mergeCell ref="T103:AE103"/>
    <mergeCell ref="AH103:AP103"/>
    <mergeCell ref="AQ103:AT103"/>
    <mergeCell ref="AV103:BD103"/>
    <mergeCell ref="BE103:BH103"/>
    <mergeCell ref="BJ103:BR103"/>
    <mergeCell ref="BS103:BV103"/>
    <mergeCell ref="BX103:CI103"/>
    <mergeCell ref="CL103:DB103"/>
    <mergeCell ref="E101:R102"/>
    <mergeCell ref="S101:AF102"/>
    <mergeCell ref="BW101:CJ102"/>
    <mergeCell ref="CK101:DB102"/>
    <mergeCell ref="CD115:DB115"/>
    <mergeCell ref="F116:U116"/>
    <mergeCell ref="X116:AO116"/>
    <mergeCell ref="AQ116:BD116"/>
    <mergeCell ref="BE116:BH116"/>
    <mergeCell ref="BJ116:CA116"/>
    <mergeCell ref="CD116:DB116"/>
    <mergeCell ref="E117:AP117"/>
    <mergeCell ref="AQ117:BD117"/>
    <mergeCell ref="BE117:BH117"/>
    <mergeCell ref="BJ117:CA117"/>
    <mergeCell ref="CD117:DB117"/>
    <mergeCell ref="V107:AL107"/>
    <mergeCell ref="AM107:BC107"/>
    <mergeCell ref="BD107:BT107"/>
    <mergeCell ref="V108:AL108"/>
    <mergeCell ref="AM108:BC108"/>
    <mergeCell ref="BD108:BT108"/>
    <mergeCell ref="F109:T109"/>
    <mergeCell ref="V109:AG109"/>
    <mergeCell ref="AH109:AL109"/>
    <mergeCell ref="AM109:AY109"/>
    <mergeCell ref="AZ109:BC109"/>
    <mergeCell ref="BD109:BP109"/>
    <mergeCell ref="BQ109:BT109"/>
    <mergeCell ref="BV109:CJ109"/>
    <mergeCell ref="CM109:DB109"/>
    <mergeCell ref="E114:G114"/>
    <mergeCell ref="H114:S114"/>
    <mergeCell ref="T114:V114"/>
    <mergeCell ref="W114:Y114"/>
    <mergeCell ref="Z114:AM114"/>
    <mergeCell ref="CL144:DA144"/>
    <mergeCell ref="AQ121:BH121"/>
    <mergeCell ref="AQ122:BH122"/>
    <mergeCell ref="F123:AO123"/>
    <mergeCell ref="AQ123:BD123"/>
    <mergeCell ref="BE123:BH123"/>
    <mergeCell ref="BJ123:CA123"/>
    <mergeCell ref="CD123:DB123"/>
    <mergeCell ref="E124:AP124"/>
    <mergeCell ref="AQ124:BD124"/>
    <mergeCell ref="BE124:BH124"/>
    <mergeCell ref="BJ124:CA124"/>
    <mergeCell ref="CD124:DB124"/>
    <mergeCell ref="F130:AO130"/>
    <mergeCell ref="BJ130:CA130"/>
    <mergeCell ref="CD130:DB130"/>
    <mergeCell ref="E131:AP131"/>
    <mergeCell ref="BJ131:CA131"/>
    <mergeCell ref="CD131:DB131"/>
    <mergeCell ref="E121:AP122"/>
    <mergeCell ref="BI121:CB122"/>
    <mergeCell ref="CC121:DB122"/>
    <mergeCell ref="E128:AP129"/>
    <mergeCell ref="AQ128:AZ129"/>
    <mergeCell ref="BA128:BH129"/>
    <mergeCell ref="BI128:CB129"/>
    <mergeCell ref="CC128:DB129"/>
    <mergeCell ref="CL145:DA145"/>
    <mergeCell ref="AK152:BB152"/>
    <mergeCell ref="BD152:CM152"/>
    <mergeCell ref="AK153:AP153"/>
    <mergeCell ref="AQ153:BK153"/>
    <mergeCell ref="BL153:BM153"/>
    <mergeCell ref="BN153:BR153"/>
    <mergeCell ref="BS153:BT153"/>
    <mergeCell ref="Q154:Z154"/>
    <mergeCell ref="AA154:AJ154"/>
    <mergeCell ref="Q155:Z155"/>
    <mergeCell ref="AA155:AJ155"/>
    <mergeCell ref="BU155:CD155"/>
    <mergeCell ref="F137:AO137"/>
    <mergeCell ref="BJ137:CA137"/>
    <mergeCell ref="CD137:DB137"/>
    <mergeCell ref="E138:AP138"/>
    <mergeCell ref="BJ138:CA138"/>
    <mergeCell ref="CD138:DB138"/>
    <mergeCell ref="U142:AK142"/>
    <mergeCell ref="AL142:BB142"/>
    <mergeCell ref="BC142:BS142"/>
    <mergeCell ref="BT142:CJ142"/>
    <mergeCell ref="U143:AK143"/>
    <mergeCell ref="AL143:BB143"/>
    <mergeCell ref="BC143:BS143"/>
    <mergeCell ref="BT143:CJ143"/>
    <mergeCell ref="E144:S144"/>
    <mergeCell ref="V144:AJ144"/>
    <mergeCell ref="AM144:BA144"/>
    <mergeCell ref="BD144:BR144"/>
    <mergeCell ref="BU144:CI144"/>
    <mergeCell ref="O171:Y171"/>
    <mergeCell ref="Z171:AJ171"/>
    <mergeCell ref="AK171:AR171"/>
    <mergeCell ref="AS171:AZ171"/>
    <mergeCell ref="BA171:BH171"/>
    <mergeCell ref="BI171:BP171"/>
    <mergeCell ref="BQ171:BX171"/>
    <mergeCell ref="BY171:CF171"/>
    <mergeCell ref="CG171:CN171"/>
    <mergeCell ref="CO171:DA171"/>
    <mergeCell ref="D168:N170"/>
    <mergeCell ref="O168:Y169"/>
    <mergeCell ref="Z168:AJ169"/>
    <mergeCell ref="CO168:DA170"/>
    <mergeCell ref="BI169:BP170"/>
    <mergeCell ref="BQ169:BX170"/>
    <mergeCell ref="AA156:AJ156"/>
    <mergeCell ref="AK156:AV156"/>
    <mergeCell ref="AW156:BH156"/>
    <mergeCell ref="BI156:BT156"/>
    <mergeCell ref="BU156:CD156"/>
    <mergeCell ref="CE156:CN156"/>
    <mergeCell ref="CO156:DB156"/>
    <mergeCell ref="F157:O157"/>
    <mergeCell ref="Q157:Z157"/>
    <mergeCell ref="AA157:AJ157"/>
    <mergeCell ref="AK157:AV157"/>
    <mergeCell ref="AW157:BH157"/>
    <mergeCell ref="BI157:BT157"/>
    <mergeCell ref="BU157:CD157"/>
    <mergeCell ref="CE157:CN157"/>
    <mergeCell ref="CO157:DB157"/>
    <mergeCell ref="AN177:AY177"/>
    <mergeCell ref="AZ177:BK177"/>
    <mergeCell ref="BL177:BW177"/>
    <mergeCell ref="CQ163:DB163"/>
    <mergeCell ref="AK168:AQ168"/>
    <mergeCell ref="AR168:BQ168"/>
    <mergeCell ref="BR168:BX168"/>
    <mergeCell ref="BY168:BZ168"/>
    <mergeCell ref="CA168:CI168"/>
    <mergeCell ref="CK168:CN168"/>
    <mergeCell ref="AK169:AR169"/>
    <mergeCell ref="AS169:AZ169"/>
    <mergeCell ref="BA169:BH169"/>
    <mergeCell ref="O170:Y170"/>
    <mergeCell ref="Z170:AJ170"/>
    <mergeCell ref="AK170:AR170"/>
    <mergeCell ref="AS170:AZ170"/>
    <mergeCell ref="BA170:BH170"/>
    <mergeCell ref="F163:Q163"/>
    <mergeCell ref="S163:AB163"/>
    <mergeCell ref="AC163:AL163"/>
    <mergeCell ref="AM163:AV163"/>
    <mergeCell ref="AW163:BF163"/>
    <mergeCell ref="BH163:BW163"/>
    <mergeCell ref="BZ163:CO163"/>
    <mergeCell ref="BY169:CF170"/>
    <mergeCell ref="CG169:CN170"/>
    <mergeCell ref="D176:O177"/>
    <mergeCell ref="P176:AA177"/>
    <mergeCell ref="BX176:CI177"/>
    <mergeCell ref="CJ176:DA177"/>
    <mergeCell ref="E171:M171"/>
    <mergeCell ref="AO178:AX178"/>
    <mergeCell ref="BA178:BJ178"/>
    <mergeCell ref="BM178:BV178"/>
    <mergeCell ref="BY178:CH178"/>
    <mergeCell ref="CK178:DA178"/>
    <mergeCell ref="E179:N179"/>
    <mergeCell ref="Q179:Z179"/>
    <mergeCell ref="AC179:AL179"/>
    <mergeCell ref="AO179:AX179"/>
    <mergeCell ref="BA179:BJ179"/>
    <mergeCell ref="BM179:BV179"/>
    <mergeCell ref="BY179:CH179"/>
    <mergeCell ref="CK179:DA179"/>
    <mergeCell ref="P184:AG184"/>
    <mergeCell ref="AH184:AY184"/>
    <mergeCell ref="AZ184:BQ184"/>
    <mergeCell ref="E172:M172"/>
    <mergeCell ref="O172:Y172"/>
    <mergeCell ref="Z172:AJ172"/>
    <mergeCell ref="AK172:AR172"/>
    <mergeCell ref="AS172:AZ172"/>
    <mergeCell ref="BA172:BH172"/>
    <mergeCell ref="BI172:BP172"/>
    <mergeCell ref="BQ172:BX172"/>
    <mergeCell ref="BY172:CF172"/>
    <mergeCell ref="CG172:CN172"/>
    <mergeCell ref="CO172:DA172"/>
    <mergeCell ref="AB176:AM176"/>
    <mergeCell ref="AN176:AY176"/>
    <mergeCell ref="AZ176:BK176"/>
    <mergeCell ref="BL176:BW176"/>
    <mergeCell ref="AB177:AM177"/>
    <mergeCell ref="BW196:CG196"/>
    <mergeCell ref="P185:AG185"/>
    <mergeCell ref="AH185:AY185"/>
    <mergeCell ref="AZ185:BQ185"/>
    <mergeCell ref="E186:N186"/>
    <mergeCell ref="Q186:AF186"/>
    <mergeCell ref="AI186:AX186"/>
    <mergeCell ref="BA186:BP186"/>
    <mergeCell ref="BS186:CH186"/>
    <mergeCell ref="CK186:CZ186"/>
    <mergeCell ref="E187:N187"/>
    <mergeCell ref="Q187:AF187"/>
    <mergeCell ref="AI187:AX187"/>
    <mergeCell ref="BA187:BP187"/>
    <mergeCell ref="BS187:CH187"/>
    <mergeCell ref="CK187:CZ187"/>
    <mergeCell ref="E188:N188"/>
    <mergeCell ref="Q188:AF188"/>
    <mergeCell ref="AI188:AX188"/>
    <mergeCell ref="BA188:BP188"/>
    <mergeCell ref="BS188:CH188"/>
    <mergeCell ref="CK188:CZ188"/>
    <mergeCell ref="CJ196:DB196"/>
    <mergeCell ref="F196:R196"/>
    <mergeCell ref="U196:AG196"/>
    <mergeCell ref="AJ196:AT196"/>
    <mergeCell ref="AW196:BG196"/>
    <mergeCell ref="BJ196:BT196"/>
    <mergeCell ref="D184:O185"/>
    <mergeCell ref="BR184:CI185"/>
    <mergeCell ref="CJ184:DA185"/>
    <mergeCell ref="E194:F195"/>
    <mergeCell ref="F197:R197"/>
    <mergeCell ref="U197:AG197"/>
    <mergeCell ref="AJ197:AT197"/>
    <mergeCell ref="AW197:BG197"/>
    <mergeCell ref="BJ197:BT197"/>
    <mergeCell ref="BW197:CG197"/>
    <mergeCell ref="CJ197:DB197"/>
    <mergeCell ref="F203:AO203"/>
    <mergeCell ref="BJ203:CA203"/>
    <mergeCell ref="CD203:DB203"/>
    <mergeCell ref="E204:AP204"/>
    <mergeCell ref="BJ204:CA204"/>
    <mergeCell ref="CD204:DB204"/>
    <mergeCell ref="F210:AO210"/>
    <mergeCell ref="BJ210:CA210"/>
    <mergeCell ref="CD210:DB210"/>
    <mergeCell ref="E201:AP202"/>
    <mergeCell ref="AQ201:AZ202"/>
    <mergeCell ref="BA201:BH202"/>
    <mergeCell ref="BI201:CB202"/>
    <mergeCell ref="CC201:DB202"/>
    <mergeCell ref="E208:AP209"/>
    <mergeCell ref="AQ208:AZ209"/>
    <mergeCell ref="BA208:BH209"/>
    <mergeCell ref="BI208:CB209"/>
    <mergeCell ref="CC208:DB209"/>
    <mergeCell ref="AS203:AX203"/>
    <mergeCell ref="AS210:AX210"/>
    <mergeCell ref="BB210:BG210"/>
    <mergeCell ref="BC203:BF203"/>
    <mergeCell ref="E212:AP212"/>
    <mergeCell ref="BJ212:CA212"/>
    <mergeCell ref="CD212:DB212"/>
    <mergeCell ref="K221:L221"/>
    <mergeCell ref="M221:T221"/>
    <mergeCell ref="U221:Y221"/>
    <mergeCell ref="BX221:CL221"/>
    <mergeCell ref="K222:Y222"/>
    <mergeCell ref="BX222:CL222"/>
    <mergeCell ref="AJ223:AN223"/>
    <mergeCell ref="AO223:AS223"/>
    <mergeCell ref="BD223:BH223"/>
    <mergeCell ref="BI223:BM223"/>
    <mergeCell ref="BN223:BR223"/>
    <mergeCell ref="BS223:BW223"/>
    <mergeCell ref="CH223:CL223"/>
    <mergeCell ref="AJ224:AN224"/>
    <mergeCell ref="AO224:AS224"/>
    <mergeCell ref="BD224:BH224"/>
    <mergeCell ref="BI224:BM224"/>
    <mergeCell ref="BN224:BR224"/>
    <mergeCell ref="BS224:BW224"/>
    <mergeCell ref="CH224:CL224"/>
    <mergeCell ref="E221:J224"/>
    <mergeCell ref="Z221:AS222"/>
    <mergeCell ref="AT221:BW222"/>
    <mergeCell ref="CM221:DB224"/>
    <mergeCell ref="K223:T224"/>
    <mergeCell ref="U223:Y224"/>
    <mergeCell ref="Z223:AD224"/>
    <mergeCell ref="AE223:AI224"/>
    <mergeCell ref="AT223:AX224"/>
    <mergeCell ref="CN226:DB226"/>
    <mergeCell ref="K225:O225"/>
    <mergeCell ref="P225:T225"/>
    <mergeCell ref="U225:Y225"/>
    <mergeCell ref="Z225:AD225"/>
    <mergeCell ref="AE225:AI225"/>
    <mergeCell ref="AJ225:AN225"/>
    <mergeCell ref="AO225:AS225"/>
    <mergeCell ref="AT225:AX225"/>
    <mergeCell ref="AY225:BC225"/>
    <mergeCell ref="BD225:BH225"/>
    <mergeCell ref="BI225:BM225"/>
    <mergeCell ref="BN225:BR225"/>
    <mergeCell ref="BS225:BW225"/>
    <mergeCell ref="BX225:CB225"/>
    <mergeCell ref="CC225:CG225"/>
    <mergeCell ref="CH225:CL225"/>
    <mergeCell ref="CN225:DB225"/>
    <mergeCell ref="BS227:BW227"/>
    <mergeCell ref="BX227:CB227"/>
    <mergeCell ref="CC227:CG227"/>
    <mergeCell ref="CH227:CL227"/>
    <mergeCell ref="K226:O226"/>
    <mergeCell ref="P226:T226"/>
    <mergeCell ref="U226:Y226"/>
    <mergeCell ref="Z226:AD226"/>
    <mergeCell ref="AE226:AI226"/>
    <mergeCell ref="AJ226:AN226"/>
    <mergeCell ref="AO226:AS226"/>
    <mergeCell ref="AT226:AX226"/>
    <mergeCell ref="AY226:BC226"/>
    <mergeCell ref="BD226:BH226"/>
    <mergeCell ref="BI226:BM226"/>
    <mergeCell ref="BN226:BR226"/>
    <mergeCell ref="BS226:BW226"/>
    <mergeCell ref="BX226:CB226"/>
    <mergeCell ref="CC226:CG226"/>
    <mergeCell ref="CH226:CL226"/>
    <mergeCell ref="CN227:DB227"/>
    <mergeCell ref="AQ231:AZ231"/>
    <mergeCell ref="BA231:BJ231"/>
    <mergeCell ref="BK231:BT231"/>
    <mergeCell ref="AQ232:AZ232"/>
    <mergeCell ref="BA232:BJ232"/>
    <mergeCell ref="BK232:BT232"/>
    <mergeCell ref="F233:AO233"/>
    <mergeCell ref="E234:AP234"/>
    <mergeCell ref="P238:S238"/>
    <mergeCell ref="T238:AG238"/>
    <mergeCell ref="AI238:AL238"/>
    <mergeCell ref="P239:AM239"/>
    <mergeCell ref="P240:W240"/>
    <mergeCell ref="X240:AE240"/>
    <mergeCell ref="AF240:AM240"/>
    <mergeCell ref="AN240:AY240"/>
    <mergeCell ref="AZ240:BK240"/>
    <mergeCell ref="BL240:BW240"/>
    <mergeCell ref="E227:J227"/>
    <mergeCell ref="K227:O227"/>
    <mergeCell ref="P227:T227"/>
    <mergeCell ref="U227:Y227"/>
    <mergeCell ref="Z227:AD227"/>
    <mergeCell ref="AE227:AI227"/>
    <mergeCell ref="AJ227:AN227"/>
    <mergeCell ref="AO227:AS227"/>
    <mergeCell ref="AT227:AX227"/>
    <mergeCell ref="AY227:BC227"/>
    <mergeCell ref="BD227:BH227"/>
    <mergeCell ref="BI227:BM227"/>
    <mergeCell ref="BN227:BR227"/>
    <mergeCell ref="E241:N241"/>
    <mergeCell ref="Q241:V241"/>
    <mergeCell ref="Y241:AD241"/>
    <mergeCell ref="AG241:AL241"/>
    <mergeCell ref="AO241:AX241"/>
    <mergeCell ref="BA241:BJ241"/>
    <mergeCell ref="BM241:BV241"/>
    <mergeCell ref="BY241:CH241"/>
    <mergeCell ref="CK241:DA241"/>
    <mergeCell ref="E242:N242"/>
    <mergeCell ref="Q242:V242"/>
    <mergeCell ref="Y242:AD242"/>
    <mergeCell ref="AG242:AL242"/>
    <mergeCell ref="AO242:AX242"/>
    <mergeCell ref="BA242:BJ242"/>
    <mergeCell ref="BM242:BV242"/>
    <mergeCell ref="BY242:CH242"/>
    <mergeCell ref="CK242:DA242"/>
    <mergeCell ref="F260:Q260"/>
    <mergeCell ref="T260:AE260"/>
    <mergeCell ref="AH260:AS260"/>
    <mergeCell ref="AV260:BG260"/>
    <mergeCell ref="BJ260:BU260"/>
    <mergeCell ref="BX260:CI260"/>
    <mergeCell ref="CL260:DB260"/>
    <mergeCell ref="E243:N243"/>
    <mergeCell ref="Q243:V243"/>
    <mergeCell ref="Y243:AD243"/>
    <mergeCell ref="AG243:AL243"/>
    <mergeCell ref="AO243:AX243"/>
    <mergeCell ref="BA243:BJ243"/>
    <mergeCell ref="BM243:BV243"/>
    <mergeCell ref="BY243:CH243"/>
    <mergeCell ref="CK243:DA243"/>
    <mergeCell ref="AP247:AY247"/>
    <mergeCell ref="AZ247:BI247"/>
    <mergeCell ref="BJ247:BS247"/>
    <mergeCell ref="AP248:AY248"/>
    <mergeCell ref="AZ248:BI248"/>
    <mergeCell ref="BJ248:BS248"/>
    <mergeCell ref="E249:AN249"/>
    <mergeCell ref="D250:AO250"/>
    <mergeCell ref="BD273:CH274"/>
    <mergeCell ref="CI273:DB274"/>
    <mergeCell ref="E261:R261"/>
    <mergeCell ref="T261:AE261"/>
    <mergeCell ref="AH261:AS261"/>
    <mergeCell ref="AV261:BG261"/>
    <mergeCell ref="BJ261:BU261"/>
    <mergeCell ref="BX261:CI261"/>
    <mergeCell ref="CL261:DB261"/>
    <mergeCell ref="S265:AH265"/>
    <mergeCell ref="AI265:AX265"/>
    <mergeCell ref="S266:AH266"/>
    <mergeCell ref="AI266:AX266"/>
    <mergeCell ref="F267:Q267"/>
    <mergeCell ref="T267:AG267"/>
    <mergeCell ref="AJ267:AW267"/>
    <mergeCell ref="AZ267:BY267"/>
    <mergeCell ref="CB267:DA267"/>
    <mergeCell ref="F268:Q268"/>
    <mergeCell ref="T268:AG268"/>
    <mergeCell ref="AJ268:AW268"/>
    <mergeCell ref="AZ268:BY268"/>
    <mergeCell ref="CB268:DA268"/>
    <mergeCell ref="E265:R266"/>
    <mergeCell ref="AY265:BZ266"/>
    <mergeCell ref="CA265:DB266"/>
    <mergeCell ref="Y292:AG292"/>
    <mergeCell ref="AH292:AP292"/>
    <mergeCell ref="BU292:CC292"/>
    <mergeCell ref="Y293:AG293"/>
    <mergeCell ref="AH293:AP293"/>
    <mergeCell ref="BU293:CC293"/>
    <mergeCell ref="P294:X294"/>
    <mergeCell ref="Z294:AF294"/>
    <mergeCell ref="AI294:AO294"/>
    <mergeCell ref="AR294:AX294"/>
    <mergeCell ref="BL294:BT294"/>
    <mergeCell ref="BV294:CB294"/>
    <mergeCell ref="D288:O288"/>
    <mergeCell ref="Q288:AG288"/>
    <mergeCell ref="AH288:AX288"/>
    <mergeCell ref="AZ288:BK288"/>
    <mergeCell ref="BL288:CC288"/>
    <mergeCell ref="Y289:AG289"/>
    <mergeCell ref="AH289:AP289"/>
    <mergeCell ref="AQ289:AY289"/>
    <mergeCell ref="AZ289:BK289"/>
    <mergeCell ref="BL289:BT289"/>
    <mergeCell ref="BU289:CC289"/>
    <mergeCell ref="Y290:AG290"/>
    <mergeCell ref="AH290:AP290"/>
    <mergeCell ref="AQ290:AY290"/>
    <mergeCell ref="AZ290:BK290"/>
    <mergeCell ref="BL290:BT290"/>
    <mergeCell ref="BU290:CC290"/>
    <mergeCell ref="D289:O291"/>
    <mergeCell ref="P289:X290"/>
    <mergeCell ref="P291:X291"/>
    <mergeCell ref="P313:X313"/>
    <mergeCell ref="Y313:Z313"/>
    <mergeCell ref="AA313:AD313"/>
    <mergeCell ref="AE313:AH313"/>
    <mergeCell ref="AI313:AL313"/>
    <mergeCell ref="P314:X314"/>
    <mergeCell ref="Y314:Z314"/>
    <mergeCell ref="AA314:AD314"/>
    <mergeCell ref="AE314:AH314"/>
    <mergeCell ref="AI314:AL314"/>
    <mergeCell ref="M7:M8"/>
    <mergeCell ref="N7:T8"/>
    <mergeCell ref="U7:U8"/>
    <mergeCell ref="CP7:DA8"/>
    <mergeCell ref="E8:K9"/>
    <mergeCell ref="N9:T10"/>
    <mergeCell ref="D11:D13"/>
    <mergeCell ref="E11:K13"/>
    <mergeCell ref="L11:L13"/>
    <mergeCell ref="AN11:AN13"/>
    <mergeCell ref="AO11:AU13"/>
    <mergeCell ref="AV11:AV13"/>
    <mergeCell ref="BO11:BO13"/>
    <mergeCell ref="BP11:BV13"/>
    <mergeCell ref="BW11:BW13"/>
    <mergeCell ref="N12:T13"/>
    <mergeCell ref="AX12:BD13"/>
    <mergeCell ref="BS17:BY19"/>
    <mergeCell ref="BZ17:CT19"/>
    <mergeCell ref="CU17:DA19"/>
    <mergeCell ref="D18:E19"/>
    <mergeCell ref="F18:L19"/>
    <mergeCell ref="CE30:CN32"/>
    <mergeCell ref="CO30:DA32"/>
    <mergeCell ref="M30:O30"/>
    <mergeCell ref="P30:AD30"/>
    <mergeCell ref="AE30:AG30"/>
    <mergeCell ref="M31:W31"/>
    <mergeCell ref="X31:AG31"/>
    <mergeCell ref="M32:S32"/>
    <mergeCell ref="T32:Z32"/>
    <mergeCell ref="AA32:AG32"/>
    <mergeCell ref="AH32:AP32"/>
    <mergeCell ref="AQ32:AW32"/>
    <mergeCell ref="AX32:BD32"/>
    <mergeCell ref="BE32:BK32"/>
    <mergeCell ref="D26:M26"/>
    <mergeCell ref="O26:Z26"/>
    <mergeCell ref="AC26:AG26"/>
    <mergeCell ref="CM26:CZ26"/>
    <mergeCell ref="D27:M27"/>
    <mergeCell ref="O27:Z27"/>
    <mergeCell ref="AC27:AG27"/>
    <mergeCell ref="AJ27:AN27"/>
    <mergeCell ref="AQ27:AU27"/>
    <mergeCell ref="AX27:BB27"/>
    <mergeCell ref="BE27:BI27"/>
    <mergeCell ref="BL27:BP27"/>
    <mergeCell ref="BR27:BV27"/>
    <mergeCell ref="BY27:CC27"/>
    <mergeCell ref="CF27:CJ27"/>
    <mergeCell ref="CM27:CZ27"/>
    <mergeCell ref="AD46:AK47"/>
    <mergeCell ref="AL46:AM47"/>
    <mergeCell ref="AN46:AO47"/>
    <mergeCell ref="AP46:AW47"/>
    <mergeCell ref="AX46:AY47"/>
    <mergeCell ref="CJ46:CL47"/>
    <mergeCell ref="CM46:CX47"/>
    <mergeCell ref="CY46:DA47"/>
    <mergeCell ref="AZ47:BA47"/>
    <mergeCell ref="BB47:BI47"/>
    <mergeCell ref="BJ47:BK47"/>
    <mergeCell ref="BL47:BM47"/>
    <mergeCell ref="BN47:BU47"/>
    <mergeCell ref="BV47:BW47"/>
    <mergeCell ref="BX47:BY47"/>
    <mergeCell ref="BZ47:CG47"/>
    <mergeCell ref="CH47:CI47"/>
    <mergeCell ref="CK75:CP75"/>
    <mergeCell ref="AA76:AL76"/>
    <mergeCell ref="BM76:BS76"/>
    <mergeCell ref="BU76:BZ76"/>
    <mergeCell ref="CC76:CH76"/>
    <mergeCell ref="CK76:CP76"/>
    <mergeCell ref="AA77:AL77"/>
    <mergeCell ref="BM77:BS77"/>
    <mergeCell ref="BU77:BZ77"/>
    <mergeCell ref="CC77:CH77"/>
    <mergeCell ref="D38:W39"/>
    <mergeCell ref="X38:Z39"/>
    <mergeCell ref="AA38:AN39"/>
    <mergeCell ref="AO38:AQ39"/>
    <mergeCell ref="AR38:AT39"/>
    <mergeCell ref="AU38:BH39"/>
    <mergeCell ref="BI38:BK39"/>
    <mergeCell ref="BL38:BN39"/>
    <mergeCell ref="BO38:CB39"/>
    <mergeCell ref="CC38:CE39"/>
    <mergeCell ref="CF38:CJ39"/>
    <mergeCell ref="CK38:CV39"/>
    <mergeCell ref="AQ65:AR65"/>
    <mergeCell ref="AS65:AX65"/>
    <mergeCell ref="AZ65:BE65"/>
    <mergeCell ref="BG65:BL65"/>
    <mergeCell ref="BN65:BW65"/>
    <mergeCell ref="BX65:DA65"/>
    <mergeCell ref="CW38:DA39"/>
    <mergeCell ref="D46:O47"/>
    <mergeCell ref="P46:Q47"/>
    <mergeCell ref="R46:Y47"/>
    <mergeCell ref="BF78:BL79"/>
    <mergeCell ref="BM78:BS79"/>
    <mergeCell ref="BU78:BZ79"/>
    <mergeCell ref="CC78:CH79"/>
    <mergeCell ref="CK78:CP79"/>
    <mergeCell ref="AM78:AX79"/>
    <mergeCell ref="AY78:BE79"/>
    <mergeCell ref="BE161:BF161"/>
    <mergeCell ref="S162:AB162"/>
    <mergeCell ref="AC162:AL162"/>
    <mergeCell ref="AM162:AV162"/>
    <mergeCell ref="AW162:BF162"/>
    <mergeCell ref="F156:O156"/>
    <mergeCell ref="Q156:Z156"/>
    <mergeCell ref="E80:N81"/>
    <mergeCell ref="O80:Z81"/>
    <mergeCell ref="AA80:AE81"/>
    <mergeCell ref="AF80:AG81"/>
    <mergeCell ref="AH80:AL81"/>
    <mergeCell ref="AM80:AX81"/>
    <mergeCell ref="AY80:BE81"/>
    <mergeCell ref="BF80:BL81"/>
    <mergeCell ref="BM80:BS81"/>
    <mergeCell ref="E145:S145"/>
    <mergeCell ref="V145:AJ145"/>
    <mergeCell ref="AM145:BA145"/>
    <mergeCell ref="BD145:BR145"/>
    <mergeCell ref="F115:U115"/>
    <mergeCell ref="X115:AO115"/>
    <mergeCell ref="AQ115:BD115"/>
    <mergeCell ref="BE115:BH115"/>
    <mergeCell ref="BU145:CI145"/>
    <mergeCell ref="F275:W275"/>
    <mergeCell ref="Z275:BB275"/>
    <mergeCell ref="BE275:CG275"/>
    <mergeCell ref="CJ275:DB275"/>
    <mergeCell ref="AR291:AX291"/>
    <mergeCell ref="F276:W276"/>
    <mergeCell ref="E135:AP136"/>
    <mergeCell ref="AQ135:AZ136"/>
    <mergeCell ref="BA135:BH136"/>
    <mergeCell ref="BI135:CB136"/>
    <mergeCell ref="CC135:DB136"/>
    <mergeCell ref="D142:T143"/>
    <mergeCell ref="CK142:DA143"/>
    <mergeCell ref="E152:P153"/>
    <mergeCell ref="Q152:AJ153"/>
    <mergeCell ref="CO152:DB155"/>
    <mergeCell ref="BU153:CD154"/>
    <mergeCell ref="CE153:CN155"/>
    <mergeCell ref="E154:P155"/>
    <mergeCell ref="AK154:AV155"/>
    <mergeCell ref="AW154:BH155"/>
    <mergeCell ref="BI154:BT155"/>
    <mergeCell ref="E161:R162"/>
    <mergeCell ref="Z276:BB276"/>
    <mergeCell ref="BE276:CG276"/>
    <mergeCell ref="CJ276:DB276"/>
    <mergeCell ref="E277:X277"/>
    <mergeCell ref="Z277:BB277"/>
    <mergeCell ref="BE277:CG277"/>
    <mergeCell ref="CJ277:DB277"/>
    <mergeCell ref="E273:X274"/>
    <mergeCell ref="Y273:BC274"/>
    <mergeCell ref="AI195:AU195"/>
    <mergeCell ref="AV195:AW195"/>
    <mergeCell ref="AX195:BC195"/>
    <mergeCell ref="BE195:BH195"/>
    <mergeCell ref="BI195:BJ195"/>
    <mergeCell ref="BK195:BP195"/>
    <mergeCell ref="BR195:BU195"/>
    <mergeCell ref="BJ115:CA115"/>
    <mergeCell ref="AN114:AP114"/>
    <mergeCell ref="AQ114:BH114"/>
    <mergeCell ref="E107:U108"/>
    <mergeCell ref="BU107:CK108"/>
    <mergeCell ref="T94:AI94"/>
    <mergeCell ref="AJ94:AY94"/>
    <mergeCell ref="CK80:CP81"/>
    <mergeCell ref="CB269:DA269"/>
    <mergeCell ref="CK82:CP83"/>
    <mergeCell ref="S257:AF257"/>
    <mergeCell ref="AG257:AT257"/>
    <mergeCell ref="AU257:BH257"/>
    <mergeCell ref="BW257:CJ257"/>
    <mergeCell ref="S258:AF258"/>
    <mergeCell ref="AG258:AT258"/>
    <mergeCell ref="AU258:BH258"/>
    <mergeCell ref="BW258:CJ258"/>
    <mergeCell ref="F259:Q259"/>
    <mergeCell ref="T259:AE259"/>
    <mergeCell ref="AH259:AS259"/>
    <mergeCell ref="AV259:BG259"/>
    <mergeCell ref="BJ259:BU259"/>
    <mergeCell ref="BX259:CI259"/>
    <mergeCell ref="CL259:DB259"/>
    <mergeCell ref="AT212:AW212"/>
    <mergeCell ref="BC212:BF212"/>
    <mergeCell ref="AS204:AX204"/>
    <mergeCell ref="BC204:BF204"/>
    <mergeCell ref="BA291:BJ291"/>
    <mergeCell ref="BM291:BS291"/>
    <mergeCell ref="BG161:BX162"/>
    <mergeCell ref="BY161:CP162"/>
    <mergeCell ref="CQ161:DB162"/>
    <mergeCell ref="S161:AB161"/>
    <mergeCell ref="AC161:AG161"/>
    <mergeCell ref="AH161:AX161"/>
    <mergeCell ref="AY161:AZ161"/>
    <mergeCell ref="BA161:BD161"/>
    <mergeCell ref="D247:AO248"/>
    <mergeCell ref="BT247:CC248"/>
    <mergeCell ref="CD247:DA248"/>
    <mergeCell ref="E257:R258"/>
    <mergeCell ref="BI257:BV258"/>
    <mergeCell ref="CK257:DB258"/>
    <mergeCell ref="Z291:AF291"/>
    <mergeCell ref="AI291:AO291"/>
    <mergeCell ref="G194:Q195"/>
    <mergeCell ref="R194:S195"/>
    <mergeCell ref="T194:U195"/>
    <mergeCell ref="V194:AC195"/>
    <mergeCell ref="AD194:AD195"/>
    <mergeCell ref="AE194:AH195"/>
    <mergeCell ref="CI194:DB195"/>
    <mergeCell ref="AI194:BH194"/>
    <mergeCell ref="E178:N178"/>
    <mergeCell ref="BI194:CH194"/>
    <mergeCell ref="Q178:Z178"/>
    <mergeCell ref="AC178:AL178"/>
    <mergeCell ref="CD289:DA290"/>
    <mergeCell ref="D292:O294"/>
    <mergeCell ref="P292:X293"/>
    <mergeCell ref="AQ292:AY293"/>
    <mergeCell ref="AZ292:BK294"/>
    <mergeCell ref="BL292:BT293"/>
    <mergeCell ref="CD292:DA293"/>
    <mergeCell ref="AY223:BC224"/>
    <mergeCell ref="BX223:CB224"/>
    <mergeCell ref="CC223:CG224"/>
    <mergeCell ref="E225:J226"/>
    <mergeCell ref="E231:AP232"/>
    <mergeCell ref="BU231:CD232"/>
    <mergeCell ref="CE231:DB232"/>
    <mergeCell ref="D238:O240"/>
    <mergeCell ref="AN238:AY239"/>
    <mergeCell ref="AZ238:BK239"/>
    <mergeCell ref="BL238:BW239"/>
    <mergeCell ref="BX238:CI240"/>
    <mergeCell ref="CJ238:DA240"/>
    <mergeCell ref="BV195:BW195"/>
    <mergeCell ref="BX195:CC195"/>
    <mergeCell ref="CE195:CH195"/>
    <mergeCell ref="BV291:CB291"/>
    <mergeCell ref="F269:Q269"/>
    <mergeCell ref="T269:AG269"/>
    <mergeCell ref="AJ269:AW269"/>
    <mergeCell ref="AZ269:BY269"/>
    <mergeCell ref="AS211:AX211"/>
    <mergeCell ref="BC211:BF211"/>
  </mergeCells>
  <phoneticPr fontId="7"/>
  <pageMargins left="0.98425196850393704" right="0.19685039370078741" top="0.59055118110236227" bottom="0.39370078740157483" header="0.31496062992125984" footer="0.23622047244094491"/>
  <pageSetup paperSize="9" scale="85" firstPageNumber="27" orientation="landscape" blackAndWhite="1" cellComments="asDisplayed" useFirstPageNumber="1" r:id="rId1"/>
  <headerFooter alignWithMargins="0">
    <oddFooter>&amp;R&amp;P</oddFooter>
  </headerFooter>
  <rowBreaks count="9" manualBreakCount="9">
    <brk id="35" max="107" man="1"/>
    <brk id="70" max="107" man="1"/>
    <brk id="109" max="107" man="1"/>
    <brk id="146" max="107" man="1"/>
    <brk id="181" max="107" man="1"/>
    <brk id="217" max="107" man="1"/>
    <brk id="253" max="107" man="1"/>
    <brk id="284" max="107" man="1"/>
    <brk id="314" max="107"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B1:DL142"/>
  <sheetViews>
    <sheetView zoomScaleSheetLayoutView="100" workbookViewId="0">
      <selection activeCell="V3" sqref="U3:V3"/>
    </sheetView>
  </sheetViews>
  <sheetFormatPr defaultColWidth="9" defaultRowHeight="20.100000000000001" customHeight="1"/>
  <cols>
    <col min="1" max="1" width="2.125" style="1" customWidth="1"/>
    <col min="2" max="108" width="1.25" style="1" customWidth="1"/>
    <col min="109" max="109" width="5.875" style="1" customWidth="1"/>
    <col min="110" max="115" width="1.375" style="1" customWidth="1"/>
    <col min="116" max="116" width="9" style="1" customWidth="1"/>
    <col min="117" max="16384" width="9" style="1"/>
  </cols>
  <sheetData>
    <row r="1" spans="2:112" ht="28.15" customHeight="1">
      <c r="B1" s="3669" t="s">
        <v>1391</v>
      </c>
      <c r="C1" s="3669"/>
      <c r="D1" s="3669"/>
      <c r="E1" s="3669"/>
      <c r="F1" s="3669"/>
      <c r="G1" s="3669"/>
      <c r="H1" s="3669"/>
      <c r="I1" s="3669"/>
      <c r="N1" s="3669" t="s">
        <v>1021</v>
      </c>
      <c r="O1" s="3989"/>
      <c r="P1" s="3989"/>
      <c r="Q1" s="3989"/>
      <c r="R1" s="3989"/>
      <c r="S1" s="3989"/>
      <c r="T1" s="3989"/>
      <c r="U1" s="3989"/>
      <c r="V1" s="3989"/>
      <c r="W1" s="3989"/>
      <c r="X1" s="3989"/>
      <c r="Y1" s="3989"/>
      <c r="Z1" s="3989"/>
      <c r="AA1" s="3989"/>
      <c r="AB1" s="3989"/>
      <c r="AC1" s="3989"/>
      <c r="AD1" s="3989"/>
      <c r="AE1" s="3989"/>
    </row>
    <row r="2" spans="2:112" ht="23.1" customHeight="1">
      <c r="D2" s="3822" t="s">
        <v>677</v>
      </c>
      <c r="E2" s="3822"/>
      <c r="F2" s="3822"/>
      <c r="G2" s="3822"/>
      <c r="H2" s="3822"/>
      <c r="I2" s="3822"/>
      <c r="J2" s="3822"/>
      <c r="K2" s="979"/>
      <c r="N2" s="1" t="s">
        <v>332</v>
      </c>
    </row>
    <row r="3" spans="2:112" s="10" customFormat="1" ht="20.100000000000001" customHeight="1">
      <c r="F3" s="168"/>
      <c r="G3" s="171"/>
      <c r="H3" s="171" t="s">
        <v>1728</v>
      </c>
      <c r="I3" s="171"/>
      <c r="J3" s="171"/>
      <c r="K3" s="171"/>
      <c r="L3" s="171"/>
      <c r="M3" s="171"/>
      <c r="N3" s="171"/>
      <c r="O3" s="171"/>
      <c r="P3" s="171"/>
      <c r="Q3" s="171"/>
      <c r="R3" s="171"/>
      <c r="S3" s="171"/>
      <c r="T3" s="171"/>
      <c r="U3" s="171"/>
      <c r="V3" s="171"/>
      <c r="W3" s="171"/>
      <c r="X3" s="171"/>
      <c r="Y3" s="171"/>
      <c r="Z3" s="171"/>
      <c r="AA3" s="171"/>
      <c r="AB3" s="171"/>
      <c r="AC3" s="171"/>
      <c r="AD3" s="171"/>
      <c r="AE3" s="171"/>
      <c r="AF3" s="171"/>
      <c r="AG3" s="171"/>
      <c r="AH3" s="171"/>
      <c r="AI3" s="171"/>
      <c r="AJ3" s="171"/>
      <c r="AK3" s="171"/>
      <c r="AL3" s="171"/>
      <c r="AM3" s="171"/>
      <c r="AN3" s="171"/>
      <c r="AO3" s="171"/>
      <c r="AP3" s="171"/>
      <c r="AQ3" s="171"/>
      <c r="AR3" s="171"/>
      <c r="AS3" s="171"/>
      <c r="AT3" s="171"/>
      <c r="AU3" s="171"/>
      <c r="AV3" s="171"/>
      <c r="AW3" s="171"/>
      <c r="AX3" s="171"/>
      <c r="AY3" s="171"/>
      <c r="AZ3" s="171"/>
      <c r="BA3" s="171"/>
      <c r="BB3" s="171"/>
      <c r="BC3" s="171"/>
      <c r="BD3" s="171"/>
      <c r="BE3" s="171"/>
      <c r="BF3" s="171"/>
      <c r="BG3" s="171"/>
      <c r="BH3" s="171"/>
      <c r="BI3" s="171"/>
      <c r="BJ3" s="171"/>
      <c r="BK3" s="171"/>
      <c r="BL3" s="171"/>
      <c r="BM3" s="171"/>
      <c r="BN3" s="171"/>
      <c r="BO3" s="171"/>
      <c r="BP3" s="171"/>
      <c r="BQ3" s="171"/>
      <c r="BR3" s="171"/>
      <c r="BS3" s="171"/>
      <c r="BT3" s="171"/>
      <c r="BU3" s="171"/>
      <c r="BV3" s="171"/>
      <c r="BW3" s="171"/>
      <c r="BX3" s="171"/>
      <c r="BY3" s="171"/>
      <c r="BZ3" s="171"/>
      <c r="CA3" s="171"/>
      <c r="CB3" s="171"/>
      <c r="CC3" s="171"/>
      <c r="CD3" s="171"/>
      <c r="CE3" s="171"/>
      <c r="CF3" s="171"/>
      <c r="CG3" s="171"/>
      <c r="CH3" s="171"/>
      <c r="CI3" s="171"/>
      <c r="CJ3" s="171"/>
      <c r="CK3" s="171"/>
      <c r="CL3" s="171"/>
      <c r="CM3" s="171"/>
      <c r="CN3" s="171"/>
      <c r="CO3" s="171"/>
      <c r="CP3" s="171"/>
      <c r="CQ3" s="171"/>
      <c r="CR3" s="171"/>
      <c r="CS3" s="171"/>
      <c r="CT3" s="171"/>
      <c r="CU3" s="171"/>
      <c r="CV3" s="171"/>
      <c r="CW3" s="171"/>
    </row>
    <row r="4" spans="2:112" s="10" customFormat="1" ht="20.100000000000001" customHeight="1">
      <c r="F4" s="169"/>
      <c r="G4" s="169"/>
      <c r="H4" s="169"/>
      <c r="I4" s="169"/>
      <c r="J4" s="169"/>
      <c r="K4" s="169"/>
      <c r="L4" s="169"/>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c r="CK4" s="169"/>
      <c r="CL4" s="169"/>
      <c r="CM4" s="169"/>
      <c r="CN4" s="169"/>
      <c r="CO4" s="169"/>
      <c r="CP4" s="169"/>
      <c r="CQ4" s="169"/>
      <c r="CR4" s="169"/>
      <c r="CS4" s="169"/>
      <c r="CT4" s="169"/>
      <c r="CU4" s="169"/>
      <c r="CV4" s="169"/>
      <c r="CW4" s="169"/>
    </row>
    <row r="5" spans="2:112" s="10" customFormat="1" ht="20.100000000000001" customHeight="1">
      <c r="F5" s="170"/>
      <c r="G5" s="170"/>
      <c r="H5" s="170"/>
      <c r="I5" s="170"/>
      <c r="J5" s="170"/>
      <c r="K5" s="170"/>
      <c r="L5" s="170"/>
      <c r="M5" s="170"/>
      <c r="N5" s="170"/>
      <c r="O5" s="170"/>
      <c r="P5" s="170"/>
      <c r="Q5" s="170"/>
      <c r="R5" s="170"/>
      <c r="S5" s="170"/>
      <c r="T5" s="170"/>
      <c r="U5" s="170"/>
      <c r="V5" s="170"/>
      <c r="W5" s="170"/>
      <c r="X5" s="170"/>
      <c r="Y5" s="170"/>
      <c r="Z5" s="170"/>
      <c r="AA5" s="170"/>
      <c r="AB5" s="170"/>
      <c r="AC5" s="170"/>
      <c r="AD5" s="170"/>
      <c r="AE5" s="170"/>
      <c r="AF5" s="170"/>
      <c r="AG5" s="170"/>
      <c r="AH5" s="170"/>
      <c r="AI5" s="170"/>
      <c r="AJ5" s="170"/>
      <c r="AK5" s="170"/>
      <c r="AL5" s="170"/>
      <c r="AM5" s="170"/>
      <c r="AN5" s="170"/>
      <c r="AO5" s="170"/>
      <c r="AP5" s="170"/>
      <c r="AQ5" s="170"/>
      <c r="AR5" s="170"/>
      <c r="AS5" s="170"/>
      <c r="AT5" s="170"/>
      <c r="AU5" s="170"/>
      <c r="AV5" s="170"/>
      <c r="AW5" s="170"/>
      <c r="AX5" s="170"/>
      <c r="AY5" s="170"/>
      <c r="AZ5" s="170"/>
      <c r="BA5" s="170"/>
      <c r="BB5" s="170"/>
      <c r="BC5" s="170"/>
      <c r="BD5" s="170"/>
      <c r="BE5" s="170"/>
      <c r="BF5" s="170"/>
      <c r="BG5" s="170"/>
      <c r="BH5" s="170"/>
      <c r="BI5" s="170"/>
      <c r="BJ5" s="170"/>
      <c r="BK5" s="170"/>
      <c r="BL5" s="170"/>
      <c r="BM5" s="170"/>
      <c r="BN5" s="170"/>
      <c r="BO5" s="170"/>
      <c r="BP5" s="170"/>
      <c r="BQ5" s="170"/>
      <c r="BR5" s="170"/>
      <c r="BS5" s="170"/>
      <c r="BT5" s="170"/>
      <c r="BU5" s="170"/>
      <c r="BV5" s="170"/>
      <c r="BW5" s="170"/>
      <c r="BX5" s="170"/>
      <c r="BY5" s="170"/>
      <c r="BZ5" s="170"/>
      <c r="CA5" s="170"/>
      <c r="CB5" s="170"/>
      <c r="CC5" s="170"/>
      <c r="CD5" s="170"/>
      <c r="CE5" s="170"/>
      <c r="CF5" s="170"/>
      <c r="CG5" s="170"/>
      <c r="CH5" s="170"/>
      <c r="CI5" s="170"/>
      <c r="CJ5" s="170"/>
      <c r="CK5" s="170"/>
      <c r="CL5" s="170"/>
      <c r="CM5" s="170"/>
      <c r="CN5" s="170"/>
      <c r="CO5" s="170"/>
      <c r="CP5" s="170"/>
      <c r="CQ5" s="170"/>
      <c r="CR5" s="170"/>
      <c r="CS5" s="170"/>
      <c r="CT5" s="170"/>
      <c r="CU5" s="170"/>
      <c r="CV5" s="170"/>
      <c r="CW5" s="170"/>
    </row>
    <row r="7" spans="2:112" ht="23.1" customHeight="1">
      <c r="D7" s="3822" t="s">
        <v>499</v>
      </c>
      <c r="E7" s="3822"/>
      <c r="F7" s="3822"/>
      <c r="G7" s="3822"/>
      <c r="H7" s="3822"/>
      <c r="I7" s="3822"/>
      <c r="J7" s="3822"/>
      <c r="K7" s="979"/>
      <c r="N7" s="1" t="s">
        <v>1369</v>
      </c>
    </row>
    <row r="8" spans="2:112" ht="20.100000000000001" customHeight="1">
      <c r="E8" s="2" t="s">
        <v>1311</v>
      </c>
      <c r="CQ8" s="3824" t="s">
        <v>1442</v>
      </c>
      <c r="CR8" s="3824"/>
      <c r="CS8" s="3824"/>
      <c r="CT8" s="3824"/>
      <c r="CU8" s="3824"/>
      <c r="CV8" s="3824"/>
      <c r="CW8" s="3824"/>
      <c r="CX8" s="3824"/>
      <c r="CY8" s="3824"/>
      <c r="CZ8" s="980"/>
      <c r="DA8" s="980"/>
      <c r="DB8" s="980"/>
      <c r="DC8" s="980"/>
      <c r="DD8" s="980"/>
      <c r="DE8" s="980"/>
      <c r="DF8" s="980"/>
      <c r="DG8" s="980"/>
      <c r="DH8" s="980"/>
    </row>
    <row r="9" spans="2:112" ht="20.100000000000001" customHeight="1">
      <c r="B9" s="994" t="s">
        <v>1729</v>
      </c>
      <c r="C9" s="772"/>
      <c r="F9" s="168"/>
      <c r="CQ9" s="980"/>
      <c r="CR9" s="980"/>
      <c r="CS9" s="980"/>
      <c r="CT9" s="980"/>
      <c r="CU9" s="980"/>
      <c r="CV9" s="980"/>
      <c r="CW9" s="980"/>
      <c r="CX9" s="980"/>
      <c r="CY9" s="980"/>
      <c r="CZ9" s="980"/>
      <c r="DA9" s="980"/>
      <c r="DB9" s="980"/>
      <c r="DC9" s="980"/>
      <c r="DD9" s="980"/>
      <c r="DE9" s="980"/>
      <c r="DF9" s="980"/>
      <c r="DG9" s="980"/>
      <c r="DH9" s="980"/>
    </row>
    <row r="10" spans="2:112" ht="15" customHeight="1">
      <c r="B10" s="3728" t="s">
        <v>1390</v>
      </c>
      <c r="C10" s="3729"/>
      <c r="D10" s="3729"/>
      <c r="E10" s="3729"/>
      <c r="F10" s="3729"/>
      <c r="G10" s="3729"/>
      <c r="H10" s="3729"/>
      <c r="I10" s="3729"/>
      <c r="J10" s="3729"/>
      <c r="K10" s="3729"/>
      <c r="L10" s="3729"/>
      <c r="M10" s="3729"/>
      <c r="N10" s="3729"/>
      <c r="O10" s="3729"/>
      <c r="P10" s="3729"/>
      <c r="Q10" s="3729"/>
      <c r="R10" s="3729"/>
      <c r="S10" s="3729"/>
      <c r="T10" s="3729"/>
      <c r="U10" s="3729"/>
      <c r="V10" s="3729"/>
      <c r="W10" s="3730"/>
      <c r="X10" s="3734" t="s">
        <v>456</v>
      </c>
      <c r="Y10" s="2216"/>
      <c r="Z10" s="2216"/>
      <c r="AA10" s="2216"/>
      <c r="AB10" s="2216"/>
      <c r="AC10" s="2216"/>
      <c r="AD10" s="2216"/>
      <c r="AE10" s="2216"/>
      <c r="AF10" s="2216"/>
      <c r="AG10" s="2216"/>
      <c r="AH10" s="2216"/>
      <c r="AI10" s="2216"/>
      <c r="AJ10" s="2216"/>
      <c r="AK10" s="2216"/>
      <c r="AL10" s="2216"/>
      <c r="AM10" s="2216"/>
      <c r="AN10" s="2216"/>
      <c r="AO10" s="2216"/>
      <c r="AP10" s="2216"/>
      <c r="AQ10" s="2216"/>
      <c r="AR10" s="2216"/>
      <c r="AS10" s="2216"/>
      <c r="AT10" s="2216"/>
      <c r="AU10" s="2216"/>
      <c r="AV10" s="2216"/>
      <c r="AW10" s="2216"/>
      <c r="AX10" s="2216"/>
      <c r="AY10" s="2216"/>
      <c r="AZ10" s="2216"/>
      <c r="BA10" s="2216"/>
      <c r="BB10" s="2216"/>
      <c r="BC10" s="2216"/>
      <c r="BD10" s="2216"/>
      <c r="BE10" s="3735"/>
      <c r="BF10" s="3734" t="s">
        <v>240</v>
      </c>
      <c r="BG10" s="2216"/>
      <c r="BH10" s="2216"/>
      <c r="BI10" s="2216"/>
      <c r="BJ10" s="2216"/>
      <c r="BK10" s="2216"/>
      <c r="BL10" s="2216"/>
      <c r="BM10" s="2216"/>
      <c r="BN10" s="2216"/>
      <c r="BO10" s="3735"/>
      <c r="BP10" s="3734" t="s">
        <v>803</v>
      </c>
      <c r="BQ10" s="2216"/>
      <c r="BR10" s="2216"/>
      <c r="BS10" s="2216"/>
      <c r="BT10" s="2216"/>
      <c r="BU10" s="2216"/>
      <c r="BV10" s="2216"/>
      <c r="BW10" s="2216"/>
      <c r="BX10" s="2216"/>
      <c r="BY10" s="2216"/>
      <c r="BZ10" s="2216"/>
      <c r="CA10" s="2216"/>
      <c r="CB10" s="2216"/>
      <c r="CC10" s="2216"/>
      <c r="CD10" s="2216"/>
      <c r="CE10" s="2216"/>
      <c r="CF10" s="2216"/>
      <c r="CG10" s="2216"/>
      <c r="CH10" s="2216"/>
      <c r="CI10" s="2216"/>
      <c r="CJ10" s="2216"/>
      <c r="CK10" s="2216"/>
      <c r="CL10" s="2216"/>
      <c r="CM10" s="2216"/>
      <c r="CN10" s="2216"/>
      <c r="CO10" s="2216"/>
      <c r="CP10" s="2216"/>
      <c r="CQ10" s="2216"/>
      <c r="CR10" s="2216"/>
      <c r="CS10" s="2216"/>
      <c r="CT10" s="2216"/>
      <c r="CU10" s="2216"/>
      <c r="CV10" s="2216"/>
      <c r="CW10" s="2216"/>
      <c r="CX10" s="2216"/>
      <c r="CY10" s="2217"/>
      <c r="CZ10" s="836"/>
      <c r="DA10" s="836"/>
      <c r="DB10" s="836"/>
      <c r="DC10" s="836"/>
      <c r="DD10" s="836"/>
      <c r="DE10" s="836"/>
      <c r="DF10" s="836"/>
      <c r="DG10" s="836"/>
      <c r="DH10" s="836"/>
    </row>
    <row r="11" spans="2:112" ht="15" customHeight="1">
      <c r="B11" s="3731"/>
      <c r="C11" s="3732"/>
      <c r="D11" s="3732"/>
      <c r="E11" s="3732"/>
      <c r="F11" s="3732"/>
      <c r="G11" s="3732"/>
      <c r="H11" s="3732"/>
      <c r="I11" s="3732"/>
      <c r="J11" s="3732"/>
      <c r="K11" s="3732"/>
      <c r="L11" s="3732"/>
      <c r="M11" s="3732"/>
      <c r="N11" s="3732"/>
      <c r="O11" s="3732"/>
      <c r="P11" s="3732"/>
      <c r="Q11" s="3732"/>
      <c r="R11" s="3732"/>
      <c r="S11" s="3732"/>
      <c r="T11" s="3732"/>
      <c r="U11" s="3732"/>
      <c r="V11" s="3732"/>
      <c r="W11" s="3733"/>
      <c r="X11" s="3736"/>
      <c r="Y11" s="2219"/>
      <c r="Z11" s="2219"/>
      <c r="AA11" s="2219"/>
      <c r="AB11" s="2219"/>
      <c r="AC11" s="2219"/>
      <c r="AD11" s="2219"/>
      <c r="AE11" s="2219"/>
      <c r="AF11" s="2219"/>
      <c r="AG11" s="2219"/>
      <c r="AH11" s="2219"/>
      <c r="AI11" s="2219"/>
      <c r="AJ11" s="2219"/>
      <c r="AK11" s="2219"/>
      <c r="AL11" s="2219"/>
      <c r="AM11" s="2219"/>
      <c r="AN11" s="2219"/>
      <c r="AO11" s="2219"/>
      <c r="AP11" s="2219"/>
      <c r="AQ11" s="2219"/>
      <c r="AR11" s="2219"/>
      <c r="AS11" s="2219"/>
      <c r="AT11" s="2219"/>
      <c r="AU11" s="2219"/>
      <c r="AV11" s="2219"/>
      <c r="AW11" s="2219"/>
      <c r="AX11" s="2219"/>
      <c r="AY11" s="2219"/>
      <c r="AZ11" s="2219"/>
      <c r="BA11" s="2219"/>
      <c r="BB11" s="2219"/>
      <c r="BC11" s="2219"/>
      <c r="BD11" s="2219"/>
      <c r="BE11" s="3737"/>
      <c r="BF11" s="3767" t="s">
        <v>1070</v>
      </c>
      <c r="BG11" s="3694"/>
      <c r="BH11" s="3694"/>
      <c r="BI11" s="3694"/>
      <c r="BJ11" s="3694"/>
      <c r="BK11" s="3694"/>
      <c r="BL11" s="3694"/>
      <c r="BM11" s="3694"/>
      <c r="BN11" s="3694"/>
      <c r="BO11" s="3696"/>
      <c r="BP11" s="3736"/>
      <c r="BQ11" s="2219"/>
      <c r="BR11" s="2219"/>
      <c r="BS11" s="2219"/>
      <c r="BT11" s="2219"/>
      <c r="BU11" s="2219"/>
      <c r="BV11" s="2219"/>
      <c r="BW11" s="2219"/>
      <c r="BX11" s="2219"/>
      <c r="BY11" s="2219"/>
      <c r="BZ11" s="2219"/>
      <c r="CA11" s="2219"/>
      <c r="CB11" s="2219"/>
      <c r="CC11" s="2219"/>
      <c r="CD11" s="2219"/>
      <c r="CE11" s="2219"/>
      <c r="CF11" s="2219"/>
      <c r="CG11" s="2219"/>
      <c r="CH11" s="2219"/>
      <c r="CI11" s="2219"/>
      <c r="CJ11" s="2219"/>
      <c r="CK11" s="2219"/>
      <c r="CL11" s="2219"/>
      <c r="CM11" s="2219"/>
      <c r="CN11" s="2219"/>
      <c r="CO11" s="2219"/>
      <c r="CP11" s="2219"/>
      <c r="CQ11" s="2219"/>
      <c r="CR11" s="2219"/>
      <c r="CS11" s="2219"/>
      <c r="CT11" s="2219"/>
      <c r="CU11" s="2219"/>
      <c r="CV11" s="2219"/>
      <c r="CW11" s="2219"/>
      <c r="CX11" s="2219"/>
      <c r="CY11" s="2220"/>
      <c r="CZ11" s="836"/>
      <c r="DA11" s="836"/>
      <c r="DB11" s="836"/>
      <c r="DC11" s="836"/>
      <c r="DD11" s="836"/>
      <c r="DE11" s="836"/>
      <c r="DF11" s="836"/>
      <c r="DG11" s="836"/>
      <c r="DH11" s="836"/>
    </row>
    <row r="12" spans="2:112" ht="30" customHeight="1">
      <c r="B12" s="153"/>
      <c r="C12" s="161"/>
      <c r="D12" s="161"/>
      <c r="E12" s="3990"/>
      <c r="F12" s="3990"/>
      <c r="G12" s="3990"/>
      <c r="H12" s="3990"/>
      <c r="I12" s="3990"/>
      <c r="J12" s="3990"/>
      <c r="K12" s="3990"/>
      <c r="L12" s="3990"/>
      <c r="M12" s="3990"/>
      <c r="N12" s="3990"/>
      <c r="O12" s="3990"/>
      <c r="P12" s="3990"/>
      <c r="Q12" s="3990"/>
      <c r="R12" s="3990"/>
      <c r="S12" s="3990"/>
      <c r="T12" s="3990"/>
      <c r="U12" s="161"/>
      <c r="V12" s="161"/>
      <c r="W12" s="188"/>
      <c r="X12" s="193"/>
      <c r="Y12" s="981"/>
      <c r="Z12" s="981"/>
      <c r="AA12" s="981"/>
      <c r="AB12" s="981"/>
      <c r="AC12" s="981"/>
      <c r="AD12" s="3991"/>
      <c r="AE12" s="3991"/>
      <c r="AF12" s="3991"/>
      <c r="AG12" s="3991"/>
      <c r="AH12" s="3991"/>
      <c r="AI12" s="3991"/>
      <c r="AJ12" s="3991"/>
      <c r="AK12" s="3991"/>
      <c r="AL12" s="3991"/>
      <c r="AM12" s="3991"/>
      <c r="AN12" s="3991"/>
      <c r="AO12" s="3991"/>
      <c r="AP12" s="3991"/>
      <c r="AQ12" s="3991"/>
      <c r="AR12" s="3991"/>
      <c r="AS12" s="3991"/>
      <c r="AT12" s="3991"/>
      <c r="AU12" s="3991"/>
      <c r="AV12" s="3991"/>
      <c r="AW12" s="3991"/>
      <c r="AX12" s="3991"/>
      <c r="AY12" s="3991"/>
      <c r="AZ12" s="981"/>
      <c r="BA12" s="981"/>
      <c r="BB12" s="981"/>
      <c r="BC12" s="981"/>
      <c r="BD12" s="981"/>
      <c r="BE12" s="188"/>
      <c r="BF12" s="193"/>
      <c r="BG12" s="3837"/>
      <c r="BH12" s="3837"/>
      <c r="BI12" s="3837"/>
      <c r="BJ12" s="3837"/>
      <c r="BK12" s="3837"/>
      <c r="BL12" s="3837"/>
      <c r="BM12" s="3837"/>
      <c r="BN12" s="3837"/>
      <c r="BO12" s="188"/>
      <c r="BP12" s="191"/>
      <c r="BQ12" s="3838"/>
      <c r="BR12" s="3838"/>
      <c r="BS12" s="3838"/>
      <c r="BT12" s="3838"/>
      <c r="BU12" s="3838"/>
      <c r="BV12" s="3838"/>
      <c r="BW12" s="3838"/>
      <c r="BX12" s="3838"/>
      <c r="BY12" s="3838"/>
      <c r="BZ12" s="3838"/>
      <c r="CA12" s="3838"/>
      <c r="CB12" s="3838"/>
      <c r="CC12" s="3838"/>
      <c r="CD12" s="3838"/>
      <c r="CE12" s="3838"/>
      <c r="CF12" s="3838"/>
      <c r="CG12" s="3838"/>
      <c r="CH12" s="3838"/>
      <c r="CI12" s="3838"/>
      <c r="CJ12" s="3838"/>
      <c r="CK12" s="3838"/>
      <c r="CL12" s="3838"/>
      <c r="CM12" s="3838"/>
      <c r="CN12" s="3838"/>
      <c r="CO12" s="3838"/>
      <c r="CP12" s="3838"/>
      <c r="CQ12" s="3838"/>
      <c r="CR12" s="3838"/>
      <c r="CS12" s="3838"/>
      <c r="CT12" s="3838"/>
      <c r="CU12" s="3838"/>
      <c r="CV12" s="3838"/>
      <c r="CW12" s="3838"/>
      <c r="CX12" s="3838"/>
      <c r="CY12" s="220"/>
    </row>
    <row r="13" spans="2:112" ht="30" customHeight="1">
      <c r="B13" s="154"/>
      <c r="C13" s="3839"/>
      <c r="D13" s="3839"/>
      <c r="E13" s="3839"/>
      <c r="F13" s="3839"/>
      <c r="G13" s="3839"/>
      <c r="H13" s="3839"/>
      <c r="I13" s="3839"/>
      <c r="J13" s="3839"/>
      <c r="K13" s="3839"/>
      <c r="L13" s="3839"/>
      <c r="M13" s="3839"/>
      <c r="N13" s="3839"/>
      <c r="O13" s="3839"/>
      <c r="P13" s="3839"/>
      <c r="Q13" s="3839"/>
      <c r="R13" s="3839"/>
      <c r="S13" s="3839"/>
      <c r="T13" s="3839"/>
      <c r="U13" s="3839"/>
      <c r="V13" s="3839"/>
      <c r="W13" s="189"/>
      <c r="X13" s="194"/>
      <c r="Y13" s="3841"/>
      <c r="Z13" s="3841"/>
      <c r="AA13" s="3841"/>
      <c r="AB13" s="3841"/>
      <c r="AC13" s="3841"/>
      <c r="AD13" s="3841"/>
      <c r="AE13" s="3841"/>
      <c r="AF13" s="3841"/>
      <c r="AG13" s="3841"/>
      <c r="AH13" s="3841"/>
      <c r="AI13" s="3841"/>
      <c r="AJ13" s="3841"/>
      <c r="AK13" s="3841"/>
      <c r="AL13" s="3841"/>
      <c r="AM13" s="3841"/>
      <c r="AN13" s="3841"/>
      <c r="AO13" s="3841"/>
      <c r="AP13" s="3841"/>
      <c r="AQ13" s="3841"/>
      <c r="AR13" s="3841"/>
      <c r="AS13" s="3841"/>
      <c r="AT13" s="3841"/>
      <c r="AU13" s="3841"/>
      <c r="AV13" s="3841"/>
      <c r="AW13" s="3841"/>
      <c r="AX13" s="3841"/>
      <c r="AY13" s="3841"/>
      <c r="AZ13" s="3841"/>
      <c r="BA13" s="3841"/>
      <c r="BB13" s="3841"/>
      <c r="BC13" s="3841"/>
      <c r="BD13" s="3841"/>
      <c r="BE13" s="189"/>
      <c r="BF13" s="194"/>
      <c r="BG13" s="3765"/>
      <c r="BH13" s="3765"/>
      <c r="BI13" s="3765"/>
      <c r="BJ13" s="3765"/>
      <c r="BK13" s="3765"/>
      <c r="BL13" s="3765"/>
      <c r="BM13" s="3765"/>
      <c r="BN13" s="3765"/>
      <c r="BO13" s="189"/>
      <c r="BP13" s="192"/>
      <c r="BQ13" s="3841"/>
      <c r="BR13" s="3841"/>
      <c r="BS13" s="3841"/>
      <c r="BT13" s="3841"/>
      <c r="BU13" s="3841"/>
      <c r="BV13" s="3841"/>
      <c r="BW13" s="3841"/>
      <c r="BX13" s="3841"/>
      <c r="BY13" s="3841"/>
      <c r="BZ13" s="3841"/>
      <c r="CA13" s="3841"/>
      <c r="CB13" s="3841"/>
      <c r="CC13" s="3841"/>
      <c r="CD13" s="3841"/>
      <c r="CE13" s="3841"/>
      <c r="CF13" s="3841"/>
      <c r="CG13" s="3841"/>
      <c r="CH13" s="3841"/>
      <c r="CI13" s="3841"/>
      <c r="CJ13" s="3841"/>
      <c r="CK13" s="3841"/>
      <c r="CL13" s="3841"/>
      <c r="CM13" s="3841"/>
      <c r="CN13" s="3841"/>
      <c r="CO13" s="3841"/>
      <c r="CP13" s="3841"/>
      <c r="CQ13" s="3841"/>
      <c r="CR13" s="3841"/>
      <c r="CS13" s="3841"/>
      <c r="CT13" s="3841"/>
      <c r="CU13" s="3841"/>
      <c r="CV13" s="3841"/>
      <c r="CW13" s="3841"/>
      <c r="CX13" s="3841"/>
      <c r="CY13" s="221"/>
    </row>
    <row r="14" spans="2:112" ht="20.100000000000001" customHeight="1">
      <c r="B14" s="155"/>
      <c r="C14" s="3986" t="s">
        <v>298</v>
      </c>
      <c r="D14" s="3986"/>
      <c r="E14" s="3986"/>
      <c r="F14" s="3986"/>
      <c r="G14" s="3986"/>
      <c r="H14" s="3986"/>
      <c r="I14" s="3986"/>
      <c r="J14" s="3986"/>
      <c r="K14" s="3986"/>
      <c r="L14" s="3986"/>
      <c r="M14" s="3986"/>
      <c r="N14" s="3986"/>
      <c r="O14" s="3986"/>
      <c r="P14" s="3986"/>
      <c r="Q14" s="3986"/>
      <c r="R14" s="3986"/>
      <c r="S14" s="3986"/>
      <c r="T14" s="3986"/>
      <c r="U14" s="3986"/>
      <c r="V14" s="3986"/>
      <c r="W14" s="190"/>
      <c r="X14" s="187"/>
      <c r="Y14" s="3821"/>
      <c r="Z14" s="3821"/>
      <c r="AA14" s="3821"/>
      <c r="AB14" s="3821"/>
      <c r="AC14" s="3821"/>
      <c r="AD14" s="3821"/>
      <c r="AE14" s="3821"/>
      <c r="AF14" s="3821"/>
      <c r="AG14" s="3821"/>
      <c r="AH14" s="3821"/>
      <c r="AI14" s="3821"/>
      <c r="AJ14" s="3821"/>
      <c r="AK14" s="3821"/>
      <c r="AL14" s="3821"/>
      <c r="AM14" s="3821"/>
      <c r="AN14" s="3821"/>
      <c r="AO14" s="3821"/>
      <c r="AP14" s="3821"/>
      <c r="AQ14" s="3821"/>
      <c r="AR14" s="3821"/>
      <c r="AS14" s="3821"/>
      <c r="AT14" s="3821"/>
      <c r="AU14" s="3821"/>
      <c r="AV14" s="3821"/>
      <c r="AW14" s="3821"/>
      <c r="AX14" s="3821"/>
      <c r="AY14" s="3821"/>
      <c r="AZ14" s="3821"/>
      <c r="BA14" s="3821"/>
      <c r="BB14" s="3821"/>
      <c r="BC14" s="3821"/>
      <c r="BD14" s="3821"/>
      <c r="BE14" s="190"/>
      <c r="BF14" s="187"/>
      <c r="BG14" s="3986">
        <f>SUM(BG12:BN13)</f>
        <v>0</v>
      </c>
      <c r="BH14" s="3986"/>
      <c r="BI14" s="3986"/>
      <c r="BJ14" s="3986"/>
      <c r="BK14" s="3986"/>
      <c r="BL14" s="3986"/>
      <c r="BM14" s="3986"/>
      <c r="BN14" s="3986"/>
      <c r="BO14" s="190"/>
      <c r="BP14" s="180"/>
      <c r="BQ14" s="3821"/>
      <c r="BR14" s="3821"/>
      <c r="BS14" s="3821"/>
      <c r="BT14" s="3821"/>
      <c r="BU14" s="3821"/>
      <c r="BV14" s="3821"/>
      <c r="BW14" s="3821"/>
      <c r="BX14" s="3821"/>
      <c r="BY14" s="3821"/>
      <c r="BZ14" s="3821"/>
      <c r="CA14" s="3821"/>
      <c r="CB14" s="3821"/>
      <c r="CC14" s="3821"/>
      <c r="CD14" s="3821"/>
      <c r="CE14" s="3821"/>
      <c r="CF14" s="3821"/>
      <c r="CG14" s="3821"/>
      <c r="CH14" s="3821"/>
      <c r="CI14" s="3821"/>
      <c r="CJ14" s="3821"/>
      <c r="CK14" s="3821"/>
      <c r="CL14" s="3821"/>
      <c r="CM14" s="3821"/>
      <c r="CN14" s="3821"/>
      <c r="CO14" s="3821"/>
      <c r="CP14" s="3821"/>
      <c r="CQ14" s="3821"/>
      <c r="CR14" s="3821"/>
      <c r="CS14" s="3821"/>
      <c r="CT14" s="3821"/>
      <c r="CU14" s="3821"/>
      <c r="CV14" s="3821"/>
      <c r="CW14" s="3821"/>
      <c r="CX14" s="3821"/>
      <c r="CY14" s="222"/>
    </row>
    <row r="15" spans="2:112" ht="20.100000000000001" customHeight="1">
      <c r="AW15" s="3824"/>
      <c r="AX15" s="3824"/>
      <c r="AY15" s="3987"/>
      <c r="AZ15" s="3988"/>
      <c r="BA15" s="3988"/>
      <c r="BB15" s="3988"/>
      <c r="BC15" s="3824"/>
      <c r="BD15" s="3824"/>
    </row>
    <row r="16" spans="2:112" ht="20.100000000000001" customHeight="1">
      <c r="E16" s="2" t="s">
        <v>1441</v>
      </c>
    </row>
    <row r="17" spans="2:115" s="10" customFormat="1" ht="20.100000000000001" customHeight="1">
      <c r="G17" s="14"/>
      <c r="H17" s="995" t="s">
        <v>1440</v>
      </c>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row>
    <row r="18" spans="2:115" s="10" customFormat="1" ht="20.100000000000001" customHeight="1">
      <c r="G18" s="170"/>
      <c r="H18" s="170"/>
      <c r="I18" s="170"/>
      <c r="J18" s="170"/>
      <c r="K18" s="170"/>
      <c r="L18" s="170"/>
      <c r="M18" s="170"/>
      <c r="N18" s="170"/>
      <c r="O18" s="170"/>
      <c r="P18" s="170"/>
      <c r="Q18" s="170"/>
      <c r="R18" s="170"/>
      <c r="S18" s="170"/>
      <c r="T18" s="170"/>
      <c r="U18" s="170"/>
      <c r="V18" s="170"/>
      <c r="W18" s="170"/>
      <c r="X18" s="170"/>
      <c r="Y18" s="170"/>
      <c r="Z18" s="170"/>
      <c r="AA18" s="170"/>
      <c r="AB18" s="170"/>
      <c r="AC18" s="170"/>
      <c r="AD18" s="170"/>
      <c r="AE18" s="170"/>
      <c r="AF18" s="170"/>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c r="BI18" s="170"/>
      <c r="BJ18" s="170"/>
      <c r="BK18" s="170"/>
      <c r="BL18" s="170"/>
      <c r="BM18" s="170"/>
      <c r="BN18" s="170"/>
      <c r="BO18" s="170"/>
      <c r="BP18" s="170"/>
      <c r="BQ18" s="170"/>
      <c r="BR18" s="170"/>
      <c r="BS18" s="170"/>
      <c r="BT18" s="170"/>
      <c r="BU18" s="170"/>
      <c r="BV18" s="170"/>
      <c r="BW18" s="170"/>
      <c r="BX18" s="170"/>
      <c r="BY18" s="170"/>
      <c r="BZ18" s="170"/>
      <c r="CA18" s="170"/>
      <c r="CB18" s="170"/>
      <c r="CC18" s="170"/>
      <c r="CD18" s="170"/>
      <c r="CE18" s="170"/>
      <c r="CF18" s="170"/>
      <c r="CG18" s="170"/>
      <c r="CH18" s="170"/>
      <c r="CI18" s="170"/>
      <c r="CJ18" s="170"/>
      <c r="CK18" s="170"/>
      <c r="CL18" s="170"/>
      <c r="CM18" s="170"/>
      <c r="CN18" s="170"/>
      <c r="CO18" s="170"/>
      <c r="CP18" s="170"/>
      <c r="CQ18" s="170"/>
      <c r="CR18" s="170"/>
      <c r="CS18" s="170"/>
      <c r="CT18" s="170"/>
      <c r="CU18" s="170"/>
      <c r="CV18" s="170"/>
      <c r="CW18" s="170"/>
    </row>
    <row r="19" spans="2:115" s="10" customFormat="1" ht="20.100000000000001" customHeight="1"/>
    <row r="20" spans="2:115" ht="23.1" customHeight="1">
      <c r="D20" s="3822" t="s">
        <v>692</v>
      </c>
      <c r="E20" s="3822"/>
      <c r="F20" s="3822"/>
      <c r="G20" s="3822"/>
      <c r="H20" s="3822"/>
      <c r="I20" s="3822"/>
      <c r="J20" s="3822"/>
      <c r="K20" s="979"/>
      <c r="N20" s="1" t="s">
        <v>414</v>
      </c>
    </row>
    <row r="21" spans="2:115" ht="20.100000000000001" customHeight="1">
      <c r="E21" s="2" t="s">
        <v>92</v>
      </c>
      <c r="W21" s="996" t="s">
        <v>1729</v>
      </c>
      <c r="CQ21" s="3824" t="s">
        <v>1439</v>
      </c>
      <c r="CR21" s="3824"/>
      <c r="CS21" s="3824"/>
      <c r="CT21" s="3824"/>
      <c r="CU21" s="3824"/>
      <c r="CV21" s="3824"/>
      <c r="CW21" s="3824"/>
      <c r="CX21" s="3824"/>
      <c r="CY21" s="3824"/>
      <c r="CZ21" s="980"/>
      <c r="DA21" s="980"/>
      <c r="DB21" s="980"/>
      <c r="DC21" s="980"/>
      <c r="DD21" s="980"/>
      <c r="DE21" s="980"/>
      <c r="DF21" s="980"/>
      <c r="DG21" s="980"/>
      <c r="DH21" s="980"/>
    </row>
    <row r="22" spans="2:115" ht="20.100000000000001" customHeight="1">
      <c r="B22" s="3974" t="s">
        <v>1390</v>
      </c>
      <c r="C22" s="3975"/>
      <c r="D22" s="3975"/>
      <c r="E22" s="3975"/>
      <c r="F22" s="3975"/>
      <c r="G22" s="3975"/>
      <c r="H22" s="3975"/>
      <c r="I22" s="3975"/>
      <c r="J22" s="3975"/>
      <c r="K22" s="3975"/>
      <c r="L22" s="3975"/>
      <c r="M22" s="3975"/>
      <c r="N22" s="3975"/>
      <c r="O22" s="3975"/>
      <c r="P22" s="3975"/>
      <c r="Q22" s="3975"/>
      <c r="R22" s="3975"/>
      <c r="S22" s="3975"/>
      <c r="T22" s="3975"/>
      <c r="U22" s="3975"/>
      <c r="V22" s="3975"/>
      <c r="W22" s="3975"/>
      <c r="X22" s="3975"/>
      <c r="Y22" s="3975"/>
      <c r="Z22" s="3975"/>
      <c r="AA22" s="3975"/>
      <c r="AB22" s="3975"/>
      <c r="AC22" s="3975"/>
      <c r="AD22" s="3975"/>
      <c r="AE22" s="3976"/>
      <c r="AF22" s="3977" t="s">
        <v>1389</v>
      </c>
      <c r="AG22" s="3978"/>
      <c r="AH22" s="3978"/>
      <c r="AI22" s="3978"/>
      <c r="AJ22" s="3978"/>
      <c r="AK22" s="3978"/>
      <c r="AL22" s="3978"/>
      <c r="AM22" s="3978"/>
      <c r="AN22" s="3978"/>
      <c r="AO22" s="3978"/>
      <c r="AP22" s="3978"/>
      <c r="AQ22" s="3978"/>
      <c r="AR22" s="3978"/>
      <c r="AS22" s="3978"/>
      <c r="AT22" s="3978"/>
      <c r="AU22" s="3978"/>
      <c r="AV22" s="3978"/>
      <c r="AW22" s="3978"/>
      <c r="AX22" s="3978"/>
      <c r="AY22" s="3978"/>
      <c r="AZ22" s="3978"/>
      <c r="BA22" s="3978"/>
      <c r="BB22" s="3978"/>
      <c r="BC22" s="3978"/>
      <c r="BD22" s="3978"/>
      <c r="BE22" s="3978"/>
      <c r="BF22" s="3978"/>
      <c r="BG22" s="3978"/>
      <c r="BH22" s="3978"/>
      <c r="BI22" s="3978"/>
      <c r="BJ22" s="3978"/>
      <c r="BK22" s="3978"/>
      <c r="BL22" s="3978"/>
      <c r="BM22" s="3978"/>
      <c r="BN22" s="3978"/>
      <c r="BO22" s="3978"/>
      <c r="BP22" s="3978"/>
      <c r="BQ22" s="3978"/>
      <c r="BR22" s="3978"/>
      <c r="BS22" s="3978"/>
      <c r="BT22" s="3978"/>
      <c r="BU22" s="3978"/>
      <c r="BV22" s="3978"/>
      <c r="BW22" s="3978"/>
      <c r="BX22" s="3978"/>
      <c r="BY22" s="3978"/>
      <c r="BZ22" s="3978"/>
      <c r="CA22" s="3978"/>
      <c r="CB22" s="3978"/>
      <c r="CC22" s="3978"/>
      <c r="CD22" s="3978"/>
      <c r="CE22" s="3979"/>
      <c r="CF22" s="3977" t="s">
        <v>1063</v>
      </c>
      <c r="CG22" s="3975"/>
      <c r="CH22" s="3975"/>
      <c r="CI22" s="3975"/>
      <c r="CJ22" s="3975"/>
      <c r="CK22" s="3975"/>
      <c r="CL22" s="3975"/>
      <c r="CM22" s="3975"/>
      <c r="CN22" s="3975"/>
      <c r="CO22" s="3975"/>
      <c r="CP22" s="3975"/>
      <c r="CQ22" s="3975"/>
      <c r="CR22" s="3975"/>
      <c r="CS22" s="3975"/>
      <c r="CT22" s="3975"/>
      <c r="CU22" s="3975"/>
      <c r="CV22" s="3975"/>
      <c r="CW22" s="3975"/>
      <c r="CX22" s="3975"/>
      <c r="CY22" s="3980"/>
      <c r="CZ22" s="836"/>
      <c r="DA22" s="836"/>
      <c r="DB22" s="836"/>
      <c r="DC22" s="836"/>
      <c r="DD22" s="836"/>
      <c r="DE22" s="836"/>
      <c r="DF22" s="836"/>
      <c r="DG22" s="836"/>
      <c r="DH22" s="836"/>
    </row>
    <row r="23" spans="2:115" ht="20.100000000000001" customHeight="1">
      <c r="B23" s="156"/>
      <c r="C23" s="987"/>
      <c r="D23" s="987"/>
      <c r="E23" s="987"/>
      <c r="F23" s="987"/>
      <c r="G23" s="3738"/>
      <c r="H23" s="3738"/>
      <c r="I23" s="3738"/>
      <c r="J23" s="3738"/>
      <c r="K23" s="3738"/>
      <c r="L23" s="3738"/>
      <c r="M23" s="3738"/>
      <c r="N23" s="3738"/>
      <c r="O23" s="3738"/>
      <c r="P23" s="3738"/>
      <c r="Q23" s="3738"/>
      <c r="R23" s="3738"/>
      <c r="S23" s="3738"/>
      <c r="T23" s="3738"/>
      <c r="U23" s="3738"/>
      <c r="V23" s="3738"/>
      <c r="W23" s="3738"/>
      <c r="X23" s="3738"/>
      <c r="Y23" s="3738"/>
      <c r="Z23" s="3738"/>
      <c r="AA23" s="987"/>
      <c r="AB23" s="987"/>
      <c r="AC23" s="987"/>
      <c r="AD23" s="987"/>
      <c r="AE23" s="183"/>
      <c r="AF23" s="163"/>
      <c r="AG23" s="3741"/>
      <c r="AH23" s="3741"/>
      <c r="AI23" s="3741"/>
      <c r="AJ23" s="3741"/>
      <c r="AK23" s="3741"/>
      <c r="AL23" s="3741"/>
      <c r="AM23" s="3741"/>
      <c r="AN23" s="3741"/>
      <c r="AO23" s="3741"/>
      <c r="AP23" s="3741"/>
      <c r="AQ23" s="3741"/>
      <c r="AR23" s="3741"/>
      <c r="AS23" s="3741"/>
      <c r="AT23" s="3741"/>
      <c r="AU23" s="3741"/>
      <c r="AV23" s="3741"/>
      <c r="AW23" s="3741"/>
      <c r="AX23" s="3741"/>
      <c r="AY23" s="3741"/>
      <c r="AZ23" s="3741"/>
      <c r="BA23" s="3741"/>
      <c r="BB23" s="3741"/>
      <c r="BC23" s="3741"/>
      <c r="BD23" s="3741"/>
      <c r="BE23" s="3741"/>
      <c r="BF23" s="3741"/>
      <c r="BG23" s="3741"/>
      <c r="BH23" s="3741"/>
      <c r="BI23" s="3741"/>
      <c r="BJ23" s="3741"/>
      <c r="BK23" s="3741"/>
      <c r="BL23" s="3741"/>
      <c r="BM23" s="3741"/>
      <c r="BN23" s="3741"/>
      <c r="BO23" s="3741"/>
      <c r="BP23" s="3741"/>
      <c r="BQ23" s="3741"/>
      <c r="BR23" s="3741"/>
      <c r="BS23" s="3741"/>
      <c r="BT23" s="3741"/>
      <c r="BU23" s="3741"/>
      <c r="BV23" s="3741"/>
      <c r="BW23" s="3741"/>
      <c r="BX23" s="3741"/>
      <c r="BY23" s="3741"/>
      <c r="BZ23" s="3741"/>
      <c r="CA23" s="3741"/>
      <c r="CB23" s="3741"/>
      <c r="CC23" s="3741"/>
      <c r="CD23" s="3741"/>
      <c r="CE23" s="163"/>
      <c r="CF23" s="204"/>
      <c r="CG23" s="3894"/>
      <c r="CH23" s="3894"/>
      <c r="CI23" s="3894"/>
      <c r="CJ23" s="3894"/>
      <c r="CK23" s="3894"/>
      <c r="CL23" s="3894"/>
      <c r="CM23" s="3894"/>
      <c r="CN23" s="3894"/>
      <c r="CO23" s="3894"/>
      <c r="CP23" s="3894"/>
      <c r="CQ23" s="3894"/>
      <c r="CR23" s="3894"/>
      <c r="CS23" s="3894"/>
      <c r="CT23" s="3894"/>
      <c r="CU23" s="3894"/>
      <c r="CV23" s="3894"/>
      <c r="CW23" s="3894"/>
      <c r="CX23" s="3894"/>
      <c r="CY23" s="988"/>
      <c r="CZ23" s="991"/>
      <c r="DA23" s="991"/>
      <c r="DB23" s="991"/>
      <c r="DC23" s="991"/>
      <c r="DD23" s="991"/>
      <c r="DE23" s="991"/>
      <c r="DF23" s="991"/>
      <c r="DG23" s="991"/>
      <c r="DH23" s="991"/>
    </row>
    <row r="24" spans="2:115" ht="20.100000000000001" customHeight="1">
      <c r="B24" s="157"/>
      <c r="C24" s="975"/>
      <c r="D24" s="975"/>
      <c r="E24" s="975"/>
      <c r="F24" s="975"/>
      <c r="G24" s="3739"/>
      <c r="H24" s="3739"/>
      <c r="I24" s="3739"/>
      <c r="J24" s="3739"/>
      <c r="K24" s="3739"/>
      <c r="L24" s="3739"/>
      <c r="M24" s="3739"/>
      <c r="N24" s="3739"/>
      <c r="O24" s="3739"/>
      <c r="P24" s="3739"/>
      <c r="Q24" s="3739"/>
      <c r="R24" s="3739"/>
      <c r="S24" s="3739"/>
      <c r="T24" s="3739"/>
      <c r="U24" s="3739"/>
      <c r="V24" s="3739"/>
      <c r="W24" s="3739"/>
      <c r="X24" s="3739"/>
      <c r="Y24" s="3739"/>
      <c r="Z24" s="3739"/>
      <c r="AA24" s="975"/>
      <c r="AB24" s="975"/>
      <c r="AC24" s="975"/>
      <c r="AD24" s="975"/>
      <c r="AE24" s="182"/>
      <c r="AG24" s="3742"/>
      <c r="AH24" s="3742"/>
      <c r="AI24" s="3742"/>
      <c r="AJ24" s="3742"/>
      <c r="AK24" s="3742"/>
      <c r="AL24" s="3742"/>
      <c r="AM24" s="3742"/>
      <c r="AN24" s="3742"/>
      <c r="AO24" s="3742"/>
      <c r="AP24" s="3742"/>
      <c r="AQ24" s="3742"/>
      <c r="AR24" s="3742"/>
      <c r="AS24" s="3742"/>
      <c r="AT24" s="3742"/>
      <c r="AU24" s="3742"/>
      <c r="AV24" s="3742"/>
      <c r="AW24" s="3742"/>
      <c r="AX24" s="3742"/>
      <c r="AY24" s="3742"/>
      <c r="AZ24" s="3742"/>
      <c r="BA24" s="3742"/>
      <c r="BB24" s="3742"/>
      <c r="BC24" s="3742"/>
      <c r="BD24" s="3742"/>
      <c r="BE24" s="3742"/>
      <c r="BF24" s="3742"/>
      <c r="BG24" s="3742"/>
      <c r="BH24" s="3742"/>
      <c r="BI24" s="3742"/>
      <c r="BJ24" s="3742"/>
      <c r="BK24" s="3742"/>
      <c r="BL24" s="3742"/>
      <c r="BM24" s="3742"/>
      <c r="BN24" s="3742"/>
      <c r="BO24" s="3742"/>
      <c r="BP24" s="3742"/>
      <c r="BQ24" s="3742"/>
      <c r="BR24" s="3742"/>
      <c r="BS24" s="3742"/>
      <c r="BT24" s="3742"/>
      <c r="BU24" s="3742"/>
      <c r="BV24" s="3742"/>
      <c r="BW24" s="3742"/>
      <c r="BX24" s="3742"/>
      <c r="BY24" s="3742"/>
      <c r="BZ24" s="3742"/>
      <c r="CA24" s="3742"/>
      <c r="CB24" s="3742"/>
      <c r="CC24" s="3742"/>
      <c r="CD24" s="3742"/>
      <c r="CF24" s="205"/>
      <c r="CG24" s="3981"/>
      <c r="CH24" s="3981"/>
      <c r="CI24" s="3981"/>
      <c r="CJ24" s="3981"/>
      <c r="CK24" s="3981"/>
      <c r="CL24" s="3981"/>
      <c r="CM24" s="3981"/>
      <c r="CN24" s="3981"/>
      <c r="CO24" s="3981"/>
      <c r="CP24" s="3981"/>
      <c r="CQ24" s="3981"/>
      <c r="CR24" s="3981"/>
      <c r="CS24" s="3981"/>
      <c r="CT24" s="3981"/>
      <c r="CU24" s="3981"/>
      <c r="CV24" s="3981"/>
      <c r="CW24" s="3981"/>
      <c r="CX24" s="3981"/>
      <c r="CY24" s="223"/>
      <c r="CZ24" s="991"/>
      <c r="DA24" s="991"/>
      <c r="DB24" s="991"/>
      <c r="DC24" s="991"/>
      <c r="DD24" s="991"/>
      <c r="DE24" s="991"/>
      <c r="DF24" s="991"/>
      <c r="DG24" s="991"/>
      <c r="DH24" s="991"/>
    </row>
    <row r="25" spans="2:115" ht="20.100000000000001" customHeight="1">
      <c r="B25" s="155"/>
      <c r="C25" s="162"/>
      <c r="D25" s="162"/>
      <c r="E25" s="162"/>
      <c r="F25" s="162"/>
      <c r="G25" s="3740"/>
      <c r="H25" s="3740"/>
      <c r="I25" s="3740"/>
      <c r="J25" s="3740"/>
      <c r="K25" s="3740"/>
      <c r="L25" s="3740"/>
      <c r="M25" s="3740"/>
      <c r="N25" s="3740"/>
      <c r="O25" s="3740"/>
      <c r="P25" s="3740"/>
      <c r="Q25" s="3740"/>
      <c r="R25" s="3740"/>
      <c r="S25" s="3740"/>
      <c r="T25" s="3740"/>
      <c r="U25" s="3740"/>
      <c r="V25" s="3740"/>
      <c r="W25" s="3740"/>
      <c r="X25" s="3740"/>
      <c r="Y25" s="3740"/>
      <c r="Z25" s="3740"/>
      <c r="AA25" s="162"/>
      <c r="AB25" s="162"/>
      <c r="AC25" s="162"/>
      <c r="AD25" s="162"/>
      <c r="AE25" s="190"/>
      <c r="AF25" s="180"/>
      <c r="AG25" s="3743"/>
      <c r="AH25" s="3743"/>
      <c r="AI25" s="3743"/>
      <c r="AJ25" s="3743"/>
      <c r="AK25" s="3743"/>
      <c r="AL25" s="3743"/>
      <c r="AM25" s="3743"/>
      <c r="AN25" s="3743"/>
      <c r="AO25" s="3743"/>
      <c r="AP25" s="3743"/>
      <c r="AQ25" s="3743"/>
      <c r="AR25" s="3743"/>
      <c r="AS25" s="3743"/>
      <c r="AT25" s="3743"/>
      <c r="AU25" s="3743"/>
      <c r="AV25" s="3743"/>
      <c r="AW25" s="3743"/>
      <c r="AX25" s="3743"/>
      <c r="AY25" s="3743"/>
      <c r="AZ25" s="3743"/>
      <c r="BA25" s="3743"/>
      <c r="BB25" s="3743"/>
      <c r="BC25" s="3743"/>
      <c r="BD25" s="3743"/>
      <c r="BE25" s="3743"/>
      <c r="BF25" s="3743"/>
      <c r="BG25" s="3743"/>
      <c r="BH25" s="3743"/>
      <c r="BI25" s="3743"/>
      <c r="BJ25" s="3743"/>
      <c r="BK25" s="3743"/>
      <c r="BL25" s="3743"/>
      <c r="BM25" s="3743"/>
      <c r="BN25" s="3743"/>
      <c r="BO25" s="3743"/>
      <c r="BP25" s="3743"/>
      <c r="BQ25" s="3743"/>
      <c r="BR25" s="3743"/>
      <c r="BS25" s="3743"/>
      <c r="BT25" s="3743"/>
      <c r="BU25" s="3743"/>
      <c r="BV25" s="3743"/>
      <c r="BW25" s="3743"/>
      <c r="BX25" s="3743"/>
      <c r="BY25" s="3743"/>
      <c r="BZ25" s="3743"/>
      <c r="CA25" s="3743"/>
      <c r="CB25" s="3743"/>
      <c r="CC25" s="3743"/>
      <c r="CD25" s="3743"/>
      <c r="CE25" s="180"/>
      <c r="CF25" s="187"/>
      <c r="CG25" s="3821"/>
      <c r="CH25" s="3821"/>
      <c r="CI25" s="3821"/>
      <c r="CJ25" s="3821"/>
      <c r="CK25" s="3821"/>
      <c r="CL25" s="3821"/>
      <c r="CM25" s="3821"/>
      <c r="CN25" s="3821"/>
      <c r="CO25" s="3821"/>
      <c r="CP25" s="3821"/>
      <c r="CQ25" s="3821"/>
      <c r="CR25" s="3821"/>
      <c r="CS25" s="3821"/>
      <c r="CT25" s="3821"/>
      <c r="CU25" s="3821"/>
      <c r="CV25" s="3821"/>
      <c r="CW25" s="3821"/>
      <c r="CX25" s="3821"/>
      <c r="CY25" s="984"/>
      <c r="CZ25" s="991"/>
      <c r="DA25" s="991"/>
      <c r="DB25" s="991"/>
      <c r="DC25" s="991"/>
      <c r="DD25" s="991"/>
      <c r="DE25" s="991"/>
      <c r="DF25" s="991"/>
      <c r="DG25" s="991"/>
      <c r="DH25" s="991"/>
    </row>
    <row r="26" spans="2:115" ht="20.100000000000001" customHeight="1">
      <c r="B26" s="158"/>
      <c r="C26" s="3982"/>
      <c r="D26" s="3982"/>
      <c r="E26" s="3982"/>
      <c r="F26" s="3982"/>
      <c r="G26" s="3982"/>
      <c r="H26" s="3982"/>
      <c r="I26" s="3982"/>
      <c r="J26" s="3982"/>
      <c r="K26" s="3982"/>
      <c r="L26" s="3982"/>
      <c r="M26" s="3982"/>
      <c r="N26" s="3982"/>
      <c r="O26" s="3982"/>
      <c r="P26" s="3982"/>
      <c r="Q26" s="3982"/>
      <c r="R26" s="3982"/>
      <c r="S26" s="3982"/>
      <c r="T26" s="3982"/>
      <c r="U26" s="3982"/>
      <c r="V26" s="3982"/>
      <c r="W26" s="3982"/>
      <c r="X26" s="3982"/>
      <c r="Y26" s="3982"/>
      <c r="Z26" s="3982"/>
      <c r="AA26" s="3982"/>
      <c r="AB26" s="3982"/>
      <c r="AC26" s="3982"/>
      <c r="AD26" s="3982"/>
      <c r="AE26" s="195"/>
      <c r="AF26" s="196"/>
      <c r="AG26" s="3983"/>
      <c r="AH26" s="3983"/>
      <c r="AI26" s="3983"/>
      <c r="AJ26" s="3983"/>
      <c r="AK26" s="3983"/>
      <c r="AL26" s="3983"/>
      <c r="AM26" s="3983"/>
      <c r="AN26" s="3983"/>
      <c r="AO26" s="3983"/>
      <c r="AP26" s="3983"/>
      <c r="AQ26" s="3983"/>
      <c r="AR26" s="3983"/>
      <c r="AS26" s="3983"/>
      <c r="AT26" s="3983"/>
      <c r="AU26" s="3983"/>
      <c r="AV26" s="3983"/>
      <c r="AW26" s="3983"/>
      <c r="AX26" s="3983"/>
      <c r="AY26" s="3983"/>
      <c r="AZ26" s="3983"/>
      <c r="BA26" s="3983"/>
      <c r="BB26" s="3983"/>
      <c r="BC26" s="3983"/>
      <c r="BD26" s="3983"/>
      <c r="BE26" s="3983"/>
      <c r="BF26" s="3983"/>
      <c r="BG26" s="3983"/>
      <c r="BH26" s="3983"/>
      <c r="BI26" s="3983"/>
      <c r="BJ26" s="3983"/>
      <c r="BK26" s="3983"/>
      <c r="BL26" s="3983"/>
      <c r="BM26" s="3983"/>
      <c r="BN26" s="3983"/>
      <c r="BO26" s="3983"/>
      <c r="BP26" s="3983"/>
      <c r="BQ26" s="3983"/>
      <c r="BR26" s="3983"/>
      <c r="BS26" s="3983"/>
      <c r="BT26" s="3983"/>
      <c r="BU26" s="3983"/>
      <c r="BV26" s="3983"/>
      <c r="BW26" s="3983"/>
      <c r="BX26" s="3983"/>
      <c r="BY26" s="3983"/>
      <c r="BZ26" s="3983"/>
      <c r="CA26" s="3983"/>
      <c r="CB26" s="3983"/>
      <c r="CC26" s="3983"/>
      <c r="CD26" s="3983"/>
      <c r="CE26" s="196"/>
      <c r="CF26" s="213"/>
      <c r="CG26" s="3984"/>
      <c r="CH26" s="3984"/>
      <c r="CI26" s="3984"/>
      <c r="CJ26" s="3984"/>
      <c r="CK26" s="3984"/>
      <c r="CL26" s="3984"/>
      <c r="CM26" s="3984"/>
      <c r="CN26" s="3984"/>
      <c r="CO26" s="3984"/>
      <c r="CP26" s="3984"/>
      <c r="CQ26" s="3984"/>
      <c r="CR26" s="3984"/>
      <c r="CS26" s="3984"/>
      <c r="CT26" s="3984"/>
      <c r="CU26" s="3984"/>
      <c r="CV26" s="3984"/>
      <c r="CW26" s="3984"/>
      <c r="CX26" s="3984"/>
      <c r="CY26" s="3985"/>
      <c r="CZ26" s="991"/>
      <c r="DA26" s="991"/>
      <c r="DB26" s="991"/>
      <c r="DC26" s="991"/>
      <c r="DD26" s="991"/>
      <c r="DE26" s="991"/>
      <c r="DF26" s="991"/>
      <c r="DG26" s="991"/>
      <c r="DH26" s="991"/>
    </row>
    <row r="28" spans="2:115" ht="20.100000000000001" customHeight="1">
      <c r="E28" s="2" t="s">
        <v>183</v>
      </c>
      <c r="U28" s="996" t="s">
        <v>1729</v>
      </c>
      <c r="CQ28" s="3824" t="s">
        <v>848</v>
      </c>
      <c r="CR28" s="3824"/>
      <c r="CS28" s="3824"/>
      <c r="CT28" s="3824"/>
      <c r="CU28" s="3824"/>
      <c r="CV28" s="3824"/>
      <c r="CW28" s="3824"/>
      <c r="CX28" s="3824"/>
      <c r="CY28" s="3824"/>
      <c r="CZ28" s="980"/>
      <c r="DA28" s="980"/>
      <c r="DB28" s="980"/>
      <c r="DC28" s="980"/>
      <c r="DD28" s="980"/>
      <c r="DE28" s="980"/>
      <c r="DF28" s="980"/>
      <c r="DG28" s="980"/>
      <c r="DH28" s="980"/>
    </row>
    <row r="29" spans="2:115" ht="15" customHeight="1">
      <c r="B29" s="3744"/>
      <c r="C29" s="3745"/>
      <c r="D29" s="3745"/>
      <c r="E29" s="3729" t="s">
        <v>479</v>
      </c>
      <c r="F29" s="2216"/>
      <c r="G29" s="2216"/>
      <c r="H29" s="2216"/>
      <c r="I29" s="3735"/>
      <c r="J29" s="3968" t="s">
        <v>578</v>
      </c>
      <c r="K29" s="3837"/>
      <c r="L29" s="3837"/>
      <c r="M29" s="3837"/>
      <c r="N29" s="3837"/>
      <c r="O29" s="3837"/>
      <c r="P29" s="3837"/>
      <c r="Q29" s="3837"/>
      <c r="R29" s="3837"/>
      <c r="S29" s="3837"/>
      <c r="T29" s="3837"/>
      <c r="U29" s="3837"/>
      <c r="V29" s="3837"/>
      <c r="W29" s="3837"/>
      <c r="X29" s="3837"/>
      <c r="Y29" s="3837"/>
      <c r="Z29" s="3837"/>
      <c r="AA29" s="3837"/>
      <c r="AB29" s="3837"/>
      <c r="AC29" s="3837"/>
      <c r="AD29" s="3837"/>
      <c r="AE29" s="3837"/>
      <c r="AF29" s="3837"/>
      <c r="AG29" s="3837"/>
      <c r="AH29" s="3837"/>
      <c r="AI29" s="3837"/>
      <c r="AJ29" s="3837"/>
      <c r="AK29" s="3837"/>
      <c r="AL29" s="3837"/>
      <c r="AM29" s="3837"/>
      <c r="AN29" s="3837"/>
      <c r="AO29" s="3837"/>
      <c r="AP29" s="3837"/>
      <c r="AQ29" s="3837"/>
      <c r="AR29" s="3837"/>
      <c r="AS29" s="3837"/>
      <c r="AT29" s="3837"/>
      <c r="AU29" s="3837"/>
      <c r="AV29" s="3837"/>
      <c r="AW29" s="3837"/>
      <c r="AX29" s="3837"/>
      <c r="AY29" s="3837"/>
      <c r="AZ29" s="3969"/>
      <c r="BA29" s="3968" t="s">
        <v>201</v>
      </c>
      <c r="BB29" s="3837"/>
      <c r="BC29" s="3837"/>
      <c r="BD29" s="3837"/>
      <c r="BE29" s="3837"/>
      <c r="BF29" s="3837"/>
      <c r="BG29" s="3837"/>
      <c r="BH29" s="3837"/>
      <c r="BI29" s="3837"/>
      <c r="BJ29" s="3837"/>
      <c r="BK29" s="3837"/>
      <c r="BL29" s="3837"/>
      <c r="BM29" s="3837"/>
      <c r="BN29" s="3837"/>
      <c r="BO29" s="3837"/>
      <c r="BP29" s="3837"/>
      <c r="BQ29" s="3837"/>
      <c r="BR29" s="3837"/>
      <c r="BS29" s="3837"/>
      <c r="BT29" s="3837"/>
      <c r="BU29" s="3837"/>
      <c r="BV29" s="3837"/>
      <c r="BW29" s="3837"/>
      <c r="BX29" s="3837"/>
      <c r="BY29" s="3837"/>
      <c r="BZ29" s="3837"/>
      <c r="CA29" s="3837"/>
      <c r="CB29" s="3837"/>
      <c r="CC29" s="3837"/>
      <c r="CD29" s="2211"/>
      <c r="CE29" s="2211"/>
      <c r="CF29" s="2211"/>
      <c r="CG29" s="3970"/>
      <c r="CH29" s="193"/>
      <c r="CI29" s="191" t="s">
        <v>1250</v>
      </c>
      <c r="CJ29" s="191"/>
      <c r="CK29" s="191"/>
      <c r="CL29" s="191"/>
      <c r="CM29" s="191"/>
      <c r="CN29" s="191"/>
      <c r="CO29" s="191"/>
      <c r="CP29" s="191"/>
      <c r="CQ29" s="191"/>
      <c r="CR29" s="191"/>
      <c r="CS29" s="191"/>
      <c r="CT29" s="188"/>
      <c r="CU29" s="3845"/>
      <c r="CV29" s="3745"/>
      <c r="CW29" s="3745"/>
      <c r="CX29" s="986"/>
      <c r="CY29" s="3845"/>
      <c r="CZ29" s="3745"/>
      <c r="DA29" s="3745"/>
      <c r="DB29" s="3566"/>
      <c r="DC29" s="973"/>
      <c r="DD29" s="973"/>
      <c r="DE29" s="973"/>
      <c r="DF29" s="973"/>
      <c r="DG29" s="973"/>
      <c r="DH29" s="973"/>
      <c r="DI29" s="973"/>
      <c r="DJ29" s="973"/>
      <c r="DK29" s="973"/>
    </row>
    <row r="30" spans="2:115" ht="15" customHeight="1">
      <c r="B30" s="3746"/>
      <c r="C30" s="3693"/>
      <c r="D30" s="3693"/>
      <c r="E30" s="3747" t="s">
        <v>1286</v>
      </c>
      <c r="F30" s="3747"/>
      <c r="G30" s="3747"/>
      <c r="H30" s="3747"/>
      <c r="I30" s="3748"/>
      <c r="J30" s="3706" t="s">
        <v>469</v>
      </c>
      <c r="K30" s="3715"/>
      <c r="L30" s="3716"/>
      <c r="M30" s="3706" t="s">
        <v>230</v>
      </c>
      <c r="N30" s="3715"/>
      <c r="O30" s="3716"/>
      <c r="P30" s="3749" t="s">
        <v>765</v>
      </c>
      <c r="Q30" s="3750"/>
      <c r="R30" s="3751"/>
      <c r="S30" s="3749" t="s">
        <v>843</v>
      </c>
      <c r="T30" s="3750"/>
      <c r="U30" s="3751"/>
      <c r="V30" s="3749" t="s">
        <v>1378</v>
      </c>
      <c r="W30" s="3750"/>
      <c r="X30" s="3751"/>
      <c r="Y30" s="3758" t="s">
        <v>1438</v>
      </c>
      <c r="Z30" s="3759"/>
      <c r="AA30" s="3759"/>
      <c r="AB30" s="3759"/>
      <c r="AC30" s="3759"/>
      <c r="AD30" s="3759"/>
      <c r="AE30" s="3759"/>
      <c r="AF30" s="3759"/>
      <c r="AG30" s="3759"/>
      <c r="AH30" s="2232"/>
      <c r="AI30" s="3764" t="s">
        <v>298</v>
      </c>
      <c r="AJ30" s="3765"/>
      <c r="AK30" s="3765"/>
      <c r="AL30" s="3765"/>
      <c r="AM30" s="3758" t="s">
        <v>1429</v>
      </c>
      <c r="AN30" s="3768"/>
      <c r="AO30" s="3768"/>
      <c r="AP30" s="3768"/>
      <c r="AQ30" s="3768"/>
      <c r="AR30" s="3768"/>
      <c r="AS30" s="3768"/>
      <c r="AT30" s="3768"/>
      <c r="AU30" s="3768"/>
      <c r="AV30" s="3769"/>
      <c r="AW30" s="3774" t="s">
        <v>1309</v>
      </c>
      <c r="AX30" s="3775"/>
      <c r="AY30" s="3775"/>
      <c r="AZ30" s="3776"/>
      <c r="BA30" s="3783" t="s">
        <v>1388</v>
      </c>
      <c r="BB30" s="3784"/>
      <c r="BC30" s="3784"/>
      <c r="BD30" s="3784"/>
      <c r="BE30" s="3784"/>
      <c r="BF30" s="3784"/>
      <c r="BG30" s="3784"/>
      <c r="BH30" s="3784"/>
      <c r="BI30" s="3784"/>
      <c r="BJ30" s="3785"/>
      <c r="BK30" s="3764"/>
      <c r="BL30" s="3765"/>
      <c r="BM30" s="3792"/>
      <c r="BN30" s="3764"/>
      <c r="BO30" s="3765"/>
      <c r="BP30" s="3792"/>
      <c r="BQ30" s="3764"/>
      <c r="BR30" s="3765"/>
      <c r="BS30" s="3792"/>
      <c r="BT30" s="3765"/>
      <c r="BU30" s="3765"/>
      <c r="BV30" s="3765"/>
      <c r="BW30" s="3764"/>
      <c r="BX30" s="3765"/>
      <c r="BY30" s="3792"/>
      <c r="BZ30" s="3774" t="s">
        <v>298</v>
      </c>
      <c r="CA30" s="3775"/>
      <c r="CB30" s="3775"/>
      <c r="CC30" s="3776"/>
      <c r="CD30" s="3774" t="s">
        <v>1309</v>
      </c>
      <c r="CE30" s="3775"/>
      <c r="CF30" s="3775"/>
      <c r="CG30" s="3775"/>
      <c r="CH30" s="3764" t="s">
        <v>1387</v>
      </c>
      <c r="CI30" s="3765"/>
      <c r="CJ30" s="3792"/>
      <c r="CK30" s="3764" t="s">
        <v>460</v>
      </c>
      <c r="CL30" s="3765"/>
      <c r="CM30" s="3792"/>
      <c r="CN30" s="3764"/>
      <c r="CO30" s="3765"/>
      <c r="CP30" s="3792"/>
      <c r="CQ30" s="3774" t="s">
        <v>1309</v>
      </c>
      <c r="CR30" s="3775"/>
      <c r="CS30" s="3775"/>
      <c r="CT30" s="3776"/>
      <c r="CU30" s="3766"/>
      <c r="CV30" s="3963" t="s">
        <v>1386</v>
      </c>
      <c r="CW30" s="3963"/>
      <c r="CX30" s="974"/>
      <c r="CY30" s="3766"/>
      <c r="CZ30" s="3963" t="s">
        <v>1384</v>
      </c>
      <c r="DA30" s="3963"/>
      <c r="DB30" s="3567"/>
      <c r="DC30" s="973"/>
      <c r="DD30" s="973"/>
      <c r="DE30" s="973"/>
      <c r="DF30" s="973"/>
      <c r="DG30" s="973"/>
      <c r="DH30" s="973"/>
      <c r="DI30" s="973"/>
      <c r="DJ30" s="973"/>
      <c r="DK30" s="973"/>
    </row>
    <row r="31" spans="2:115" ht="15" customHeight="1">
      <c r="B31" s="3746"/>
      <c r="C31" s="3693"/>
      <c r="D31" s="3693"/>
      <c r="E31" s="3747"/>
      <c r="F31" s="3747"/>
      <c r="G31" s="3747"/>
      <c r="H31" s="3747"/>
      <c r="I31" s="3748"/>
      <c r="J31" s="3717"/>
      <c r="K31" s="3718"/>
      <c r="L31" s="3719"/>
      <c r="M31" s="3717"/>
      <c r="N31" s="3718"/>
      <c r="O31" s="3719"/>
      <c r="P31" s="3752"/>
      <c r="Q31" s="3753"/>
      <c r="R31" s="3754"/>
      <c r="S31" s="3752"/>
      <c r="T31" s="3753"/>
      <c r="U31" s="3754"/>
      <c r="V31" s="3752"/>
      <c r="W31" s="3753"/>
      <c r="X31" s="3754"/>
      <c r="Y31" s="3760"/>
      <c r="Z31" s="3761"/>
      <c r="AA31" s="3761"/>
      <c r="AB31" s="3761"/>
      <c r="AC31" s="3761"/>
      <c r="AD31" s="3761"/>
      <c r="AE31" s="3761"/>
      <c r="AF31" s="3761"/>
      <c r="AG31" s="3761"/>
      <c r="AH31" s="3762"/>
      <c r="AI31" s="3766"/>
      <c r="AJ31" s="3693"/>
      <c r="AK31" s="3693"/>
      <c r="AL31" s="3693"/>
      <c r="AM31" s="3770"/>
      <c r="AN31" s="3747"/>
      <c r="AO31" s="3747"/>
      <c r="AP31" s="3747"/>
      <c r="AQ31" s="3747"/>
      <c r="AR31" s="3747"/>
      <c r="AS31" s="3747"/>
      <c r="AT31" s="3747"/>
      <c r="AU31" s="3747"/>
      <c r="AV31" s="3748"/>
      <c r="AW31" s="3777"/>
      <c r="AX31" s="3778"/>
      <c r="AY31" s="3778"/>
      <c r="AZ31" s="3779"/>
      <c r="BA31" s="3786"/>
      <c r="BB31" s="3787"/>
      <c r="BC31" s="3787"/>
      <c r="BD31" s="3787"/>
      <c r="BE31" s="3787"/>
      <c r="BF31" s="3787"/>
      <c r="BG31" s="3787"/>
      <c r="BH31" s="3787"/>
      <c r="BI31" s="3787"/>
      <c r="BJ31" s="3788"/>
      <c r="BK31" s="3962" t="s">
        <v>1287</v>
      </c>
      <c r="BL31" s="3963"/>
      <c r="BM31" s="3964"/>
      <c r="BN31" s="3965" t="s">
        <v>703</v>
      </c>
      <c r="BO31" s="3966" t="s">
        <v>1383</v>
      </c>
      <c r="BP31" s="3967" t="s">
        <v>1379</v>
      </c>
      <c r="BQ31" s="3965" t="s">
        <v>1382</v>
      </c>
      <c r="BR31" s="3966" t="s">
        <v>1381</v>
      </c>
      <c r="BS31" s="3967" t="s">
        <v>1379</v>
      </c>
      <c r="BT31" s="3966" t="s">
        <v>1251</v>
      </c>
      <c r="BU31" s="3966" t="s">
        <v>1380</v>
      </c>
      <c r="BV31" s="3966" t="s">
        <v>1379</v>
      </c>
      <c r="BW31" s="3962" t="s">
        <v>1022</v>
      </c>
      <c r="BX31" s="3971"/>
      <c r="BY31" s="3972"/>
      <c r="BZ31" s="3777"/>
      <c r="CA31" s="3778"/>
      <c r="CB31" s="3778"/>
      <c r="CC31" s="3779"/>
      <c r="CD31" s="3777"/>
      <c r="CE31" s="3778"/>
      <c r="CF31" s="3778"/>
      <c r="CG31" s="3778"/>
      <c r="CH31" s="3766"/>
      <c r="CI31" s="3693"/>
      <c r="CJ31" s="3695"/>
      <c r="CK31" s="3766"/>
      <c r="CL31" s="3693"/>
      <c r="CM31" s="3695"/>
      <c r="CN31" s="3962" t="s">
        <v>1437</v>
      </c>
      <c r="CO31" s="3971"/>
      <c r="CP31" s="3972"/>
      <c r="CQ31" s="3777"/>
      <c r="CR31" s="3778"/>
      <c r="CS31" s="3778"/>
      <c r="CT31" s="3779"/>
      <c r="CU31" s="3766"/>
      <c r="CV31" s="3963"/>
      <c r="CW31" s="3963"/>
      <c r="CX31" s="974"/>
      <c r="CY31" s="3766"/>
      <c r="CZ31" s="3963"/>
      <c r="DA31" s="3963"/>
      <c r="DB31" s="3567"/>
      <c r="DC31" s="973"/>
      <c r="DD31" s="973"/>
      <c r="DE31" s="973"/>
      <c r="DF31" s="973"/>
      <c r="DG31" s="973"/>
      <c r="DH31" s="973"/>
      <c r="DI31" s="973"/>
      <c r="DJ31" s="973"/>
      <c r="DK31" s="973"/>
    </row>
    <row r="32" spans="2:115" ht="15" customHeight="1">
      <c r="B32" s="3746"/>
      <c r="C32" s="3693"/>
      <c r="D32" s="3693"/>
      <c r="E32" s="3693"/>
      <c r="F32" s="3693"/>
      <c r="G32" s="3693"/>
      <c r="H32" s="3693"/>
      <c r="I32" s="3695"/>
      <c r="J32" s="3717"/>
      <c r="K32" s="3718"/>
      <c r="L32" s="3719"/>
      <c r="M32" s="3717"/>
      <c r="N32" s="3718"/>
      <c r="O32" s="3719"/>
      <c r="P32" s="3752"/>
      <c r="Q32" s="3753"/>
      <c r="R32" s="3754"/>
      <c r="S32" s="3752"/>
      <c r="T32" s="3753"/>
      <c r="U32" s="3754"/>
      <c r="V32" s="3752"/>
      <c r="W32" s="3753"/>
      <c r="X32" s="3754"/>
      <c r="Y32" s="2229"/>
      <c r="Z32" s="3763"/>
      <c r="AA32" s="3763"/>
      <c r="AB32" s="3763"/>
      <c r="AC32" s="3763"/>
      <c r="AD32" s="3763"/>
      <c r="AE32" s="3763"/>
      <c r="AF32" s="3763"/>
      <c r="AG32" s="3763"/>
      <c r="AH32" s="2233"/>
      <c r="AI32" s="3766"/>
      <c r="AJ32" s="3693"/>
      <c r="AK32" s="3693"/>
      <c r="AL32" s="3693"/>
      <c r="AM32" s="3771"/>
      <c r="AN32" s="3772"/>
      <c r="AO32" s="3772"/>
      <c r="AP32" s="3772"/>
      <c r="AQ32" s="3772"/>
      <c r="AR32" s="3772"/>
      <c r="AS32" s="3772"/>
      <c r="AT32" s="3772"/>
      <c r="AU32" s="3772"/>
      <c r="AV32" s="3773"/>
      <c r="AW32" s="3777"/>
      <c r="AX32" s="3778"/>
      <c r="AY32" s="3778"/>
      <c r="AZ32" s="3779"/>
      <c r="BA32" s="3789"/>
      <c r="BB32" s="3790"/>
      <c r="BC32" s="3790"/>
      <c r="BD32" s="3790"/>
      <c r="BE32" s="3790"/>
      <c r="BF32" s="3790"/>
      <c r="BG32" s="3790"/>
      <c r="BH32" s="3790"/>
      <c r="BI32" s="3790"/>
      <c r="BJ32" s="3791"/>
      <c r="BK32" s="3962"/>
      <c r="BL32" s="3963"/>
      <c r="BM32" s="3964"/>
      <c r="BN32" s="3965"/>
      <c r="BO32" s="3966"/>
      <c r="BP32" s="3967"/>
      <c r="BQ32" s="3965"/>
      <c r="BR32" s="3966"/>
      <c r="BS32" s="3967"/>
      <c r="BT32" s="3966"/>
      <c r="BU32" s="3966"/>
      <c r="BV32" s="3966"/>
      <c r="BW32" s="3973"/>
      <c r="BX32" s="3971"/>
      <c r="BY32" s="3972"/>
      <c r="BZ32" s="3777"/>
      <c r="CA32" s="3778"/>
      <c r="CB32" s="3778"/>
      <c r="CC32" s="3779"/>
      <c r="CD32" s="3777"/>
      <c r="CE32" s="3778"/>
      <c r="CF32" s="3778"/>
      <c r="CG32" s="3778"/>
      <c r="CH32" s="3766"/>
      <c r="CI32" s="3693"/>
      <c r="CJ32" s="3695"/>
      <c r="CK32" s="3766"/>
      <c r="CL32" s="3693"/>
      <c r="CM32" s="3695"/>
      <c r="CN32" s="3973"/>
      <c r="CO32" s="3971"/>
      <c r="CP32" s="3972"/>
      <c r="CQ32" s="3777"/>
      <c r="CR32" s="3778"/>
      <c r="CS32" s="3778"/>
      <c r="CT32" s="3779"/>
      <c r="CU32" s="3766"/>
      <c r="CV32" s="3963"/>
      <c r="CW32" s="3963"/>
      <c r="CX32" s="974"/>
      <c r="CY32" s="3766"/>
      <c r="CZ32" s="3963"/>
      <c r="DA32" s="3963"/>
      <c r="DB32" s="3567"/>
      <c r="DC32" s="973"/>
      <c r="DD32" s="973"/>
      <c r="DE32" s="973"/>
      <c r="DF32" s="973"/>
      <c r="DG32" s="973"/>
      <c r="DH32" s="973"/>
      <c r="DI32" s="973"/>
      <c r="DJ32" s="973"/>
      <c r="DK32" s="973"/>
    </row>
    <row r="33" spans="2:115" ht="15" customHeight="1">
      <c r="B33" s="3689" t="s">
        <v>1390</v>
      </c>
      <c r="C33" s="3690"/>
      <c r="D33" s="3693"/>
      <c r="E33" s="3693" t="s">
        <v>1405</v>
      </c>
      <c r="F33" s="3693"/>
      <c r="G33" s="3693"/>
      <c r="H33" s="3693"/>
      <c r="I33" s="3695"/>
      <c r="J33" s="3717"/>
      <c r="K33" s="3718"/>
      <c r="L33" s="3719"/>
      <c r="M33" s="3717"/>
      <c r="N33" s="3718"/>
      <c r="O33" s="3719"/>
      <c r="P33" s="3752"/>
      <c r="Q33" s="3753"/>
      <c r="R33" s="3754"/>
      <c r="S33" s="3752"/>
      <c r="T33" s="3753"/>
      <c r="U33" s="3754"/>
      <c r="V33" s="3752"/>
      <c r="W33" s="3753"/>
      <c r="X33" s="3754"/>
      <c r="Y33" s="3697" t="s">
        <v>1436</v>
      </c>
      <c r="Z33" s="3698"/>
      <c r="AA33" s="3699"/>
      <c r="AB33" s="3706" t="s">
        <v>1378</v>
      </c>
      <c r="AC33" s="3707"/>
      <c r="AD33" s="3708"/>
      <c r="AE33" s="3706" t="s">
        <v>1435</v>
      </c>
      <c r="AF33" s="3707"/>
      <c r="AG33" s="3707"/>
      <c r="AH33" s="3708"/>
      <c r="AI33" s="3766"/>
      <c r="AJ33" s="3693"/>
      <c r="AK33" s="3693"/>
      <c r="AL33" s="3693"/>
      <c r="AM33" s="3706" t="s">
        <v>1044</v>
      </c>
      <c r="AN33" s="3715"/>
      <c r="AO33" s="3716"/>
      <c r="AP33" s="3709" t="s">
        <v>1378</v>
      </c>
      <c r="AQ33" s="3710"/>
      <c r="AR33" s="3711"/>
      <c r="AS33" s="3706" t="s">
        <v>298</v>
      </c>
      <c r="AT33" s="3707"/>
      <c r="AU33" s="3707"/>
      <c r="AV33" s="3708"/>
      <c r="AW33" s="3777"/>
      <c r="AX33" s="3778"/>
      <c r="AY33" s="3778"/>
      <c r="AZ33" s="3779"/>
      <c r="BA33" s="3774" t="s">
        <v>1434</v>
      </c>
      <c r="BB33" s="3775"/>
      <c r="BC33" s="3776"/>
      <c r="BD33" s="3709" t="s">
        <v>1378</v>
      </c>
      <c r="BE33" s="3710"/>
      <c r="BF33" s="3711"/>
      <c r="BG33" s="3766" t="s">
        <v>298</v>
      </c>
      <c r="BH33" s="3693"/>
      <c r="BI33" s="3693"/>
      <c r="BJ33" s="3693"/>
      <c r="BK33" s="3962"/>
      <c r="BL33" s="3963"/>
      <c r="BM33" s="3964"/>
      <c r="BN33" s="3965"/>
      <c r="BO33" s="3966"/>
      <c r="BP33" s="3967"/>
      <c r="BQ33" s="3965"/>
      <c r="BR33" s="3966"/>
      <c r="BS33" s="3967"/>
      <c r="BT33" s="3966"/>
      <c r="BU33" s="3966"/>
      <c r="BV33" s="3966"/>
      <c r="BW33" s="3973"/>
      <c r="BX33" s="3971"/>
      <c r="BY33" s="3972"/>
      <c r="BZ33" s="3777"/>
      <c r="CA33" s="3778"/>
      <c r="CB33" s="3778"/>
      <c r="CC33" s="3779"/>
      <c r="CD33" s="3777"/>
      <c r="CE33" s="3778"/>
      <c r="CF33" s="3778"/>
      <c r="CG33" s="3778"/>
      <c r="CH33" s="3766"/>
      <c r="CI33" s="3693"/>
      <c r="CJ33" s="3695"/>
      <c r="CK33" s="3766"/>
      <c r="CL33" s="3693"/>
      <c r="CM33" s="3695"/>
      <c r="CN33" s="3973"/>
      <c r="CO33" s="3971"/>
      <c r="CP33" s="3972"/>
      <c r="CQ33" s="3777"/>
      <c r="CR33" s="3778"/>
      <c r="CS33" s="3778"/>
      <c r="CT33" s="3779"/>
      <c r="CU33" s="3766"/>
      <c r="CV33" s="3963"/>
      <c r="CW33" s="3963"/>
      <c r="CX33" s="974"/>
      <c r="CY33" s="3766"/>
      <c r="CZ33" s="3963"/>
      <c r="DA33" s="3963"/>
      <c r="DB33" s="3567"/>
      <c r="DC33" s="973"/>
      <c r="DD33" s="973"/>
      <c r="DE33" s="973"/>
      <c r="DF33" s="973"/>
      <c r="DG33" s="973"/>
      <c r="DH33" s="973"/>
      <c r="DI33" s="973"/>
      <c r="DJ33" s="973"/>
      <c r="DK33" s="973"/>
    </row>
    <row r="34" spans="2:115" ht="15" customHeight="1">
      <c r="B34" s="3689"/>
      <c r="C34" s="3690"/>
      <c r="D34" s="3693"/>
      <c r="E34" s="3693"/>
      <c r="F34" s="3693"/>
      <c r="G34" s="3693"/>
      <c r="H34" s="3693"/>
      <c r="I34" s="3695"/>
      <c r="J34" s="3717"/>
      <c r="K34" s="3718"/>
      <c r="L34" s="3719"/>
      <c r="M34" s="3717"/>
      <c r="N34" s="3718"/>
      <c r="O34" s="3719"/>
      <c r="P34" s="3752"/>
      <c r="Q34" s="3753"/>
      <c r="R34" s="3754"/>
      <c r="S34" s="3752"/>
      <c r="T34" s="3753"/>
      <c r="U34" s="3754"/>
      <c r="V34" s="3752"/>
      <c r="W34" s="3753"/>
      <c r="X34" s="3754"/>
      <c r="Y34" s="3700"/>
      <c r="Z34" s="3701"/>
      <c r="AA34" s="3702"/>
      <c r="AB34" s="3709"/>
      <c r="AC34" s="3710"/>
      <c r="AD34" s="3711"/>
      <c r="AE34" s="3709"/>
      <c r="AF34" s="3710"/>
      <c r="AG34" s="3710"/>
      <c r="AH34" s="3711"/>
      <c r="AI34" s="3766"/>
      <c r="AJ34" s="3693"/>
      <c r="AK34" s="3693"/>
      <c r="AL34" s="3693"/>
      <c r="AM34" s="3717"/>
      <c r="AN34" s="3718"/>
      <c r="AO34" s="3719"/>
      <c r="AP34" s="3709"/>
      <c r="AQ34" s="3710"/>
      <c r="AR34" s="3711"/>
      <c r="AS34" s="3709"/>
      <c r="AT34" s="3710"/>
      <c r="AU34" s="3710"/>
      <c r="AV34" s="3711"/>
      <c r="AW34" s="3777"/>
      <c r="AX34" s="3778"/>
      <c r="AY34" s="3778"/>
      <c r="AZ34" s="3779"/>
      <c r="BA34" s="3777"/>
      <c r="BB34" s="3778"/>
      <c r="BC34" s="3779"/>
      <c r="BD34" s="3709"/>
      <c r="BE34" s="3710"/>
      <c r="BF34" s="3711"/>
      <c r="BG34" s="3766"/>
      <c r="BH34" s="3693"/>
      <c r="BI34" s="3693"/>
      <c r="BJ34" s="3693"/>
      <c r="BK34" s="3962"/>
      <c r="BL34" s="3963"/>
      <c r="BM34" s="3964"/>
      <c r="BN34" s="3965"/>
      <c r="BO34" s="3966"/>
      <c r="BP34" s="3967"/>
      <c r="BQ34" s="3965"/>
      <c r="BR34" s="3966"/>
      <c r="BS34" s="3967"/>
      <c r="BT34" s="3966"/>
      <c r="BU34" s="3966"/>
      <c r="BV34" s="3966"/>
      <c r="BW34" s="3973"/>
      <c r="BX34" s="3971"/>
      <c r="BY34" s="3972"/>
      <c r="BZ34" s="3777"/>
      <c r="CA34" s="3778"/>
      <c r="CB34" s="3778"/>
      <c r="CC34" s="3779"/>
      <c r="CD34" s="3777"/>
      <c r="CE34" s="3778"/>
      <c r="CF34" s="3778"/>
      <c r="CG34" s="3778"/>
      <c r="CH34" s="3766"/>
      <c r="CI34" s="3693"/>
      <c r="CJ34" s="3695"/>
      <c r="CK34" s="3766"/>
      <c r="CL34" s="3693"/>
      <c r="CM34" s="3695"/>
      <c r="CN34" s="3973"/>
      <c r="CO34" s="3971"/>
      <c r="CP34" s="3972"/>
      <c r="CQ34" s="3777"/>
      <c r="CR34" s="3778"/>
      <c r="CS34" s="3778"/>
      <c r="CT34" s="3779"/>
      <c r="CU34" s="3766"/>
      <c r="CV34" s="3963"/>
      <c r="CW34" s="3963"/>
      <c r="CX34" s="974"/>
      <c r="CY34" s="3766"/>
      <c r="CZ34" s="3963"/>
      <c r="DA34" s="3963"/>
      <c r="DB34" s="3567"/>
      <c r="DC34" s="973"/>
      <c r="DD34" s="973"/>
      <c r="DE34" s="973"/>
      <c r="DF34" s="973"/>
      <c r="DG34" s="973"/>
      <c r="DH34" s="973"/>
      <c r="DI34" s="973"/>
      <c r="DJ34" s="973"/>
      <c r="DK34" s="973"/>
    </row>
    <row r="35" spans="2:115" ht="15" customHeight="1">
      <c r="B35" s="3691"/>
      <c r="C35" s="3692"/>
      <c r="D35" s="3694"/>
      <c r="F35" s="3694" t="s">
        <v>1433</v>
      </c>
      <c r="G35" s="3694"/>
      <c r="H35" s="3694"/>
      <c r="I35" s="3696"/>
      <c r="J35" s="3720"/>
      <c r="K35" s="3721"/>
      <c r="L35" s="3722"/>
      <c r="M35" s="3720"/>
      <c r="N35" s="3721"/>
      <c r="O35" s="3722"/>
      <c r="P35" s="3755"/>
      <c r="Q35" s="3756"/>
      <c r="R35" s="3757"/>
      <c r="S35" s="3755"/>
      <c r="T35" s="3756"/>
      <c r="U35" s="3757"/>
      <c r="V35" s="3755"/>
      <c r="W35" s="3756"/>
      <c r="X35" s="3757"/>
      <c r="Y35" s="3703"/>
      <c r="Z35" s="3704"/>
      <c r="AA35" s="3705"/>
      <c r="AB35" s="3712"/>
      <c r="AC35" s="3713"/>
      <c r="AD35" s="3714"/>
      <c r="AE35" s="3712"/>
      <c r="AF35" s="3713"/>
      <c r="AG35" s="3713"/>
      <c r="AH35" s="3714"/>
      <c r="AI35" s="3767"/>
      <c r="AJ35" s="3694"/>
      <c r="AK35" s="3694"/>
      <c r="AL35" s="3694"/>
      <c r="AM35" s="3720"/>
      <c r="AN35" s="3721"/>
      <c r="AO35" s="3722"/>
      <c r="AP35" s="3709"/>
      <c r="AQ35" s="3710"/>
      <c r="AR35" s="3711"/>
      <c r="AS35" s="3712"/>
      <c r="AT35" s="3713"/>
      <c r="AU35" s="3713"/>
      <c r="AV35" s="3714"/>
      <c r="AW35" s="3780"/>
      <c r="AX35" s="3781"/>
      <c r="AY35" s="3781"/>
      <c r="AZ35" s="3782"/>
      <c r="BA35" s="3780"/>
      <c r="BB35" s="3781"/>
      <c r="BC35" s="3782"/>
      <c r="BD35" s="3709"/>
      <c r="BE35" s="3710"/>
      <c r="BF35" s="3711"/>
      <c r="BG35" s="3767"/>
      <c r="BH35" s="3694"/>
      <c r="BI35" s="3694"/>
      <c r="BJ35" s="3694"/>
      <c r="BK35" s="3767"/>
      <c r="BL35" s="3694"/>
      <c r="BM35" s="3696"/>
      <c r="BN35" s="3767"/>
      <c r="BO35" s="3694"/>
      <c r="BP35" s="3696"/>
      <c r="BQ35" s="3766"/>
      <c r="BR35" s="3693"/>
      <c r="BS35" s="3695"/>
      <c r="BT35" s="3693"/>
      <c r="BU35" s="3693"/>
      <c r="BV35" s="3693"/>
      <c r="BW35" s="3767"/>
      <c r="BX35" s="3694"/>
      <c r="BY35" s="3696"/>
      <c r="BZ35" s="3780"/>
      <c r="CA35" s="3781"/>
      <c r="CB35" s="3781"/>
      <c r="CC35" s="3782"/>
      <c r="CD35" s="3777"/>
      <c r="CE35" s="3778"/>
      <c r="CF35" s="3778"/>
      <c r="CG35" s="3778"/>
      <c r="CH35" s="3767"/>
      <c r="CI35" s="3694"/>
      <c r="CJ35" s="3696"/>
      <c r="CK35" s="3767"/>
      <c r="CL35" s="3694"/>
      <c r="CM35" s="3696"/>
      <c r="CN35" s="3767"/>
      <c r="CO35" s="3694"/>
      <c r="CP35" s="3696"/>
      <c r="CQ35" s="3780"/>
      <c r="CR35" s="3781"/>
      <c r="CS35" s="3781"/>
      <c r="CT35" s="3782"/>
      <c r="CU35" s="3766"/>
      <c r="CV35" s="3693"/>
      <c r="CW35" s="3693"/>
      <c r="CX35" s="974"/>
      <c r="CY35" s="3767"/>
      <c r="CZ35" s="3694"/>
      <c r="DA35" s="3694"/>
      <c r="DB35" s="3568"/>
      <c r="DC35" s="973"/>
      <c r="DD35" s="973"/>
      <c r="DE35" s="973"/>
      <c r="DF35" s="973"/>
      <c r="DG35" s="973"/>
      <c r="DH35" s="973"/>
      <c r="DI35" s="973"/>
      <c r="DJ35" s="973"/>
      <c r="DK35" s="973"/>
    </row>
    <row r="36" spans="2:115" ht="15" customHeight="1">
      <c r="B36" s="3616" t="s">
        <v>220</v>
      </c>
      <c r="C36" s="3617"/>
      <c r="D36" s="3622" t="s">
        <v>1432</v>
      </c>
      <c r="E36" s="3623"/>
      <c r="F36" s="3623"/>
      <c r="G36" s="3623"/>
      <c r="H36" s="3623"/>
      <c r="I36" s="3624"/>
      <c r="J36" s="3936"/>
      <c r="K36" s="3937"/>
      <c r="L36" s="3938"/>
      <c r="M36" s="3936"/>
      <c r="N36" s="3937"/>
      <c r="O36" s="3938"/>
      <c r="P36" s="3936"/>
      <c r="Q36" s="3937"/>
      <c r="R36" s="3937"/>
      <c r="S36" s="3936"/>
      <c r="T36" s="3937"/>
      <c r="U36" s="3938"/>
      <c r="V36" s="3936"/>
      <c r="W36" s="3937"/>
      <c r="X36" s="3938"/>
      <c r="Y36" s="3960"/>
      <c r="Z36" s="3961"/>
      <c r="AA36" s="3961"/>
      <c r="AB36" s="3936"/>
      <c r="AC36" s="3937"/>
      <c r="AD36" s="3938"/>
      <c r="AE36" s="3936"/>
      <c r="AF36" s="3937"/>
      <c r="AG36" s="3937"/>
      <c r="AH36" s="3938"/>
      <c r="AI36" s="3937"/>
      <c r="AJ36" s="3937"/>
      <c r="AK36" s="3937"/>
      <c r="AL36" s="3937"/>
      <c r="AM36" s="3936"/>
      <c r="AN36" s="3937"/>
      <c r="AO36" s="3937"/>
      <c r="AP36" s="3936"/>
      <c r="AQ36" s="3937"/>
      <c r="AR36" s="3938"/>
      <c r="AS36" s="3936"/>
      <c r="AT36" s="3937"/>
      <c r="AU36" s="3937"/>
      <c r="AV36" s="3938"/>
      <c r="AW36" s="3937"/>
      <c r="AX36" s="3937"/>
      <c r="AY36" s="3937"/>
      <c r="AZ36" s="3938"/>
      <c r="BA36" s="3937"/>
      <c r="BB36" s="3937"/>
      <c r="BC36" s="3937"/>
      <c r="BD36" s="3936"/>
      <c r="BE36" s="3937"/>
      <c r="BF36" s="3938"/>
      <c r="BG36" s="3961"/>
      <c r="BH36" s="3961"/>
      <c r="BI36" s="3961"/>
      <c r="BJ36" s="3961"/>
      <c r="BK36" s="3936"/>
      <c r="BL36" s="3937"/>
      <c r="BM36" s="3938"/>
      <c r="BN36" s="3937"/>
      <c r="BO36" s="3937"/>
      <c r="BP36" s="3937"/>
      <c r="BQ36" s="3936"/>
      <c r="BR36" s="3937"/>
      <c r="BS36" s="3938"/>
      <c r="BT36" s="3937"/>
      <c r="BU36" s="3937"/>
      <c r="BV36" s="3937"/>
      <c r="BW36" s="3936"/>
      <c r="BX36" s="3937"/>
      <c r="BY36" s="3938"/>
      <c r="BZ36" s="3937"/>
      <c r="CA36" s="3937"/>
      <c r="CB36" s="3937"/>
      <c r="CC36" s="3937"/>
      <c r="CD36" s="3960"/>
      <c r="CE36" s="3961"/>
      <c r="CF36" s="3961"/>
      <c r="CG36" s="3961"/>
      <c r="CH36" s="3936"/>
      <c r="CI36" s="3937"/>
      <c r="CJ36" s="3937"/>
      <c r="CK36" s="3936"/>
      <c r="CL36" s="3937"/>
      <c r="CM36" s="3938"/>
      <c r="CN36" s="3937"/>
      <c r="CO36" s="3937"/>
      <c r="CP36" s="3938"/>
      <c r="CQ36" s="3936"/>
      <c r="CR36" s="3937"/>
      <c r="CS36" s="3937"/>
      <c r="CT36" s="3937"/>
      <c r="CU36" s="3936"/>
      <c r="CV36" s="3937"/>
      <c r="CW36" s="3937"/>
      <c r="CX36" s="3938"/>
      <c r="CY36" s="3937"/>
      <c r="CZ36" s="3937"/>
      <c r="DA36" s="3937"/>
      <c r="DB36" s="3949"/>
      <c r="DC36" s="186"/>
      <c r="DD36" s="186"/>
      <c r="DE36" s="186"/>
      <c r="DF36" s="186"/>
      <c r="DG36" s="186"/>
      <c r="DH36" s="186"/>
      <c r="DI36" s="186"/>
      <c r="DJ36" s="186"/>
      <c r="DK36" s="186"/>
    </row>
    <row r="37" spans="2:115" ht="15" customHeight="1">
      <c r="B37" s="3618"/>
      <c r="C37" s="3619"/>
      <c r="D37" s="3625"/>
      <c r="E37" s="3626"/>
      <c r="F37" s="3626"/>
      <c r="G37" s="3626"/>
      <c r="H37" s="3626"/>
      <c r="I37" s="3627"/>
      <c r="J37" s="3950"/>
      <c r="K37" s="3951"/>
      <c r="L37" s="3951"/>
      <c r="M37" s="3943"/>
      <c r="N37" s="3944"/>
      <c r="O37" s="3945"/>
      <c r="P37" s="3944"/>
      <c r="Q37" s="3944"/>
      <c r="R37" s="3944"/>
      <c r="S37" s="3943"/>
      <c r="T37" s="3944"/>
      <c r="U37" s="3945"/>
      <c r="V37" s="3943"/>
      <c r="W37" s="3944"/>
      <c r="X37" s="3944"/>
      <c r="Y37" s="3943"/>
      <c r="Z37" s="3944"/>
      <c r="AA37" s="3944"/>
      <c r="AB37" s="3943"/>
      <c r="AC37" s="3944"/>
      <c r="AD37" s="3945"/>
      <c r="AE37" s="3944"/>
      <c r="AF37" s="3944"/>
      <c r="AG37" s="3944"/>
      <c r="AH37" s="3945"/>
      <c r="AI37" s="3944"/>
      <c r="AJ37" s="3944"/>
      <c r="AK37" s="3944"/>
      <c r="AL37" s="3944"/>
      <c r="AM37" s="3943"/>
      <c r="AN37" s="3944"/>
      <c r="AO37" s="3944"/>
      <c r="AP37" s="3943"/>
      <c r="AQ37" s="3944"/>
      <c r="AR37" s="3945"/>
      <c r="AS37" s="3944"/>
      <c r="AT37" s="3944"/>
      <c r="AU37" s="3944"/>
      <c r="AV37" s="3945"/>
      <c r="AW37" s="3944"/>
      <c r="AX37" s="3944"/>
      <c r="AY37" s="3944"/>
      <c r="AZ37" s="3945"/>
      <c r="BA37" s="3944"/>
      <c r="BB37" s="3944"/>
      <c r="BC37" s="3944"/>
      <c r="BD37" s="3943"/>
      <c r="BE37" s="3944"/>
      <c r="BF37" s="3945"/>
      <c r="BG37" s="3959"/>
      <c r="BH37" s="3959"/>
      <c r="BI37" s="3959"/>
      <c r="BJ37" s="3959"/>
      <c r="BK37" s="3943"/>
      <c r="BL37" s="3944"/>
      <c r="BM37" s="3945"/>
      <c r="BN37" s="3944"/>
      <c r="BO37" s="3944"/>
      <c r="BP37" s="3944"/>
      <c r="BQ37" s="3943"/>
      <c r="BR37" s="3944"/>
      <c r="BS37" s="3945"/>
      <c r="BT37" s="3944"/>
      <c r="BU37" s="3944"/>
      <c r="BV37" s="3944"/>
      <c r="BW37" s="3943"/>
      <c r="BX37" s="3944"/>
      <c r="BY37" s="3945"/>
      <c r="BZ37" s="3944"/>
      <c r="CA37" s="3944"/>
      <c r="CB37" s="3944"/>
      <c r="CC37" s="3944"/>
      <c r="CD37" s="3958"/>
      <c r="CE37" s="3959"/>
      <c r="CF37" s="3959"/>
      <c r="CG37" s="3959"/>
      <c r="CH37" s="3943"/>
      <c r="CI37" s="3944"/>
      <c r="CJ37" s="3944"/>
      <c r="CK37" s="3943"/>
      <c r="CL37" s="3944"/>
      <c r="CM37" s="3945"/>
      <c r="CN37" s="3944"/>
      <c r="CO37" s="3944"/>
      <c r="CP37" s="3945"/>
      <c r="CQ37" s="3943"/>
      <c r="CR37" s="3944"/>
      <c r="CS37" s="3944"/>
      <c r="CT37" s="3944"/>
      <c r="CU37" s="3943"/>
      <c r="CV37" s="3944"/>
      <c r="CW37" s="3944"/>
      <c r="CX37" s="3945"/>
      <c r="CY37" s="3944"/>
      <c r="CZ37" s="3944"/>
      <c r="DA37" s="3944"/>
      <c r="DB37" s="3948"/>
      <c r="DC37" s="226"/>
      <c r="DD37" s="226"/>
      <c r="DE37" s="226"/>
      <c r="DF37" s="226"/>
      <c r="DG37" s="226"/>
      <c r="DH37" s="226"/>
      <c r="DI37" s="226"/>
      <c r="DJ37" s="226"/>
      <c r="DK37" s="226"/>
    </row>
    <row r="38" spans="2:115" ht="15" customHeight="1">
      <c r="B38" s="3618"/>
      <c r="C38" s="3619"/>
      <c r="D38" s="3628" t="s">
        <v>1430</v>
      </c>
      <c r="E38" s="3629"/>
      <c r="F38" s="3629"/>
      <c r="G38" s="3629"/>
      <c r="H38" s="3629"/>
      <c r="I38" s="3630"/>
      <c r="J38" s="3914"/>
      <c r="K38" s="3915"/>
      <c r="L38" s="3915"/>
      <c r="M38" s="3914"/>
      <c r="N38" s="3915"/>
      <c r="O38" s="3916"/>
      <c r="P38" s="3915"/>
      <c r="Q38" s="3915"/>
      <c r="R38" s="3915"/>
      <c r="S38" s="3914"/>
      <c r="T38" s="3915"/>
      <c r="U38" s="3916"/>
      <c r="V38" s="3914"/>
      <c r="W38" s="3915"/>
      <c r="X38" s="3915"/>
      <c r="Y38" s="3914"/>
      <c r="Z38" s="3915"/>
      <c r="AA38" s="3915"/>
      <c r="AB38" s="3914"/>
      <c r="AC38" s="3915"/>
      <c r="AD38" s="3916"/>
      <c r="AE38" s="3915"/>
      <c r="AF38" s="3915"/>
      <c r="AG38" s="3915"/>
      <c r="AH38" s="3916"/>
      <c r="AI38" s="3915"/>
      <c r="AJ38" s="3915"/>
      <c r="AK38" s="3915"/>
      <c r="AL38" s="3915"/>
      <c r="AM38" s="3956"/>
      <c r="AN38" s="3957"/>
      <c r="AO38" s="3957"/>
      <c r="AP38" s="3914"/>
      <c r="AQ38" s="3915"/>
      <c r="AR38" s="3916"/>
      <c r="AS38" s="3915"/>
      <c r="AT38" s="3915"/>
      <c r="AU38" s="3915"/>
      <c r="AV38" s="3916"/>
      <c r="AW38" s="3915"/>
      <c r="AX38" s="3915"/>
      <c r="AY38" s="3915"/>
      <c r="AZ38" s="3916"/>
      <c r="BA38" s="3915"/>
      <c r="BB38" s="3915"/>
      <c r="BC38" s="3915"/>
      <c r="BD38" s="3914"/>
      <c r="BE38" s="3915"/>
      <c r="BF38" s="3916"/>
      <c r="BG38" s="3957"/>
      <c r="BH38" s="3957"/>
      <c r="BI38" s="3957"/>
      <c r="BJ38" s="3957"/>
      <c r="BK38" s="3914"/>
      <c r="BL38" s="3915"/>
      <c r="BM38" s="3916"/>
      <c r="BN38" s="3915"/>
      <c r="BO38" s="3915"/>
      <c r="BP38" s="3915"/>
      <c r="BQ38" s="3914"/>
      <c r="BR38" s="3915"/>
      <c r="BS38" s="3916"/>
      <c r="BT38" s="3915"/>
      <c r="BU38" s="3915"/>
      <c r="BV38" s="3915"/>
      <c r="BW38" s="3914"/>
      <c r="BX38" s="3915"/>
      <c r="BY38" s="3916"/>
      <c r="BZ38" s="3915"/>
      <c r="CA38" s="3915"/>
      <c r="CB38" s="3915"/>
      <c r="CC38" s="3915"/>
      <c r="CD38" s="3956"/>
      <c r="CE38" s="3957"/>
      <c r="CF38" s="3957"/>
      <c r="CG38" s="3957"/>
      <c r="CH38" s="3914"/>
      <c r="CI38" s="3915"/>
      <c r="CJ38" s="3915"/>
      <c r="CK38" s="3914"/>
      <c r="CL38" s="3915"/>
      <c r="CM38" s="3916"/>
      <c r="CN38" s="3915"/>
      <c r="CO38" s="3915"/>
      <c r="CP38" s="3916"/>
      <c r="CQ38" s="3914"/>
      <c r="CR38" s="3915"/>
      <c r="CS38" s="3915"/>
      <c r="CT38" s="3915"/>
      <c r="CU38" s="3914"/>
      <c r="CV38" s="3915"/>
      <c r="CW38" s="3915"/>
      <c r="CX38" s="3916"/>
      <c r="CY38" s="3915"/>
      <c r="CZ38" s="3915"/>
      <c r="DA38" s="3915"/>
      <c r="DB38" s="3939"/>
      <c r="DC38" s="186"/>
      <c r="DD38" s="186"/>
      <c r="DE38" s="186"/>
      <c r="DF38" s="186"/>
      <c r="DG38" s="186"/>
      <c r="DH38" s="186"/>
      <c r="DI38" s="186"/>
      <c r="DJ38" s="186"/>
      <c r="DK38" s="186"/>
    </row>
    <row r="39" spans="2:115" ht="15" customHeight="1">
      <c r="B39" s="3620"/>
      <c r="C39" s="3621"/>
      <c r="D39" s="3631"/>
      <c r="E39" s="3632"/>
      <c r="F39" s="3632"/>
      <c r="G39" s="3632"/>
      <c r="H39" s="3632"/>
      <c r="I39" s="3633"/>
      <c r="J39" s="3917"/>
      <c r="K39" s="3918"/>
      <c r="L39" s="3918"/>
      <c r="M39" s="3928"/>
      <c r="N39" s="3929"/>
      <c r="O39" s="3932"/>
      <c r="P39" s="3929"/>
      <c r="Q39" s="3929"/>
      <c r="R39" s="3929"/>
      <c r="S39" s="3928"/>
      <c r="T39" s="3929"/>
      <c r="U39" s="3932"/>
      <c r="V39" s="3928"/>
      <c r="W39" s="3929"/>
      <c r="X39" s="3929"/>
      <c r="Y39" s="3928"/>
      <c r="Z39" s="3929"/>
      <c r="AA39" s="3929"/>
      <c r="AB39" s="3928"/>
      <c r="AC39" s="3929"/>
      <c r="AD39" s="3932"/>
      <c r="AE39" s="3929"/>
      <c r="AF39" s="3929"/>
      <c r="AG39" s="3929"/>
      <c r="AH39" s="3932"/>
      <c r="AI39" s="3929"/>
      <c r="AJ39" s="3929"/>
      <c r="AK39" s="3929"/>
      <c r="AL39" s="3929"/>
      <c r="AM39" s="3928"/>
      <c r="AN39" s="3929"/>
      <c r="AO39" s="3929"/>
      <c r="AP39" s="3928"/>
      <c r="AQ39" s="3929"/>
      <c r="AR39" s="3932"/>
      <c r="AS39" s="3929"/>
      <c r="AT39" s="3929"/>
      <c r="AU39" s="3929"/>
      <c r="AV39" s="3932"/>
      <c r="AW39" s="3929"/>
      <c r="AX39" s="3929"/>
      <c r="AY39" s="3929"/>
      <c r="AZ39" s="3932"/>
      <c r="BA39" s="3929"/>
      <c r="BB39" s="3929"/>
      <c r="BC39" s="3929"/>
      <c r="BD39" s="3940"/>
      <c r="BE39" s="3929"/>
      <c r="BF39" s="3932"/>
      <c r="BG39" s="3929"/>
      <c r="BH39" s="3929"/>
      <c r="BI39" s="3929"/>
      <c r="BJ39" s="3929"/>
      <c r="BK39" s="3928"/>
      <c r="BL39" s="3929"/>
      <c r="BM39" s="3932"/>
      <c r="BN39" s="3929"/>
      <c r="BO39" s="3929"/>
      <c r="BP39" s="3929"/>
      <c r="BQ39" s="3928"/>
      <c r="BR39" s="3929"/>
      <c r="BS39" s="3932"/>
      <c r="BT39" s="3929"/>
      <c r="BU39" s="3929"/>
      <c r="BV39" s="3929"/>
      <c r="BW39" s="3928"/>
      <c r="BX39" s="3929"/>
      <c r="BY39" s="3932"/>
      <c r="BZ39" s="3929"/>
      <c r="CA39" s="3929"/>
      <c r="CB39" s="3929"/>
      <c r="CC39" s="3929"/>
      <c r="CD39" s="3954"/>
      <c r="CE39" s="3955"/>
      <c r="CF39" s="3955"/>
      <c r="CG39" s="3955"/>
      <c r="CH39" s="3928"/>
      <c r="CI39" s="3929"/>
      <c r="CJ39" s="3929"/>
      <c r="CK39" s="3928"/>
      <c r="CL39" s="3929"/>
      <c r="CM39" s="3932"/>
      <c r="CN39" s="3929"/>
      <c r="CO39" s="3929"/>
      <c r="CP39" s="3932"/>
      <c r="CQ39" s="3928"/>
      <c r="CR39" s="3929"/>
      <c r="CS39" s="3929"/>
      <c r="CT39" s="3929"/>
      <c r="CU39" s="3928"/>
      <c r="CV39" s="3929"/>
      <c r="CW39" s="3929"/>
      <c r="CX39" s="3932"/>
      <c r="CY39" s="3929"/>
      <c r="CZ39" s="3929"/>
      <c r="DA39" s="3929"/>
      <c r="DB39" s="3935"/>
      <c r="DC39" s="226"/>
      <c r="DD39" s="226"/>
      <c r="DE39" s="226"/>
      <c r="DF39" s="226"/>
      <c r="DG39" s="226"/>
      <c r="DH39" s="226"/>
      <c r="DI39" s="226"/>
      <c r="DJ39" s="226"/>
      <c r="DK39" s="226"/>
    </row>
    <row r="40" spans="2:115" ht="15" customHeight="1">
      <c r="B40" s="3634"/>
      <c r="C40" s="3635"/>
      <c r="D40" s="3640" t="s">
        <v>978</v>
      </c>
      <c r="E40" s="3641"/>
      <c r="F40" s="3641"/>
      <c r="G40" s="3641"/>
      <c r="H40" s="3641"/>
      <c r="I40" s="3642"/>
      <c r="J40" s="3924"/>
      <c r="K40" s="3925"/>
      <c r="L40" s="3926"/>
      <c r="M40" s="3936"/>
      <c r="N40" s="3937"/>
      <c r="O40" s="3938"/>
      <c r="P40" s="3936"/>
      <c r="Q40" s="3937"/>
      <c r="R40" s="3937"/>
      <c r="S40" s="3936"/>
      <c r="T40" s="3937"/>
      <c r="U40" s="3938"/>
      <c r="V40" s="3936"/>
      <c r="W40" s="3937"/>
      <c r="X40" s="3938"/>
      <c r="Y40" s="3936"/>
      <c r="Z40" s="3937"/>
      <c r="AA40" s="3937"/>
      <c r="AB40" s="3936"/>
      <c r="AC40" s="3937"/>
      <c r="AD40" s="3938"/>
      <c r="AE40" s="3936"/>
      <c r="AF40" s="3937"/>
      <c r="AG40" s="3937"/>
      <c r="AH40" s="3938"/>
      <c r="AI40" s="3937"/>
      <c r="AJ40" s="3937"/>
      <c r="AK40" s="3937"/>
      <c r="AL40" s="3937"/>
      <c r="AM40" s="3936"/>
      <c r="AN40" s="3937"/>
      <c r="AO40" s="3937"/>
      <c r="AP40" s="3936"/>
      <c r="AQ40" s="3937"/>
      <c r="AR40" s="3938"/>
      <c r="AS40" s="3936"/>
      <c r="AT40" s="3937"/>
      <c r="AU40" s="3937"/>
      <c r="AV40" s="3938"/>
      <c r="AW40" s="3937"/>
      <c r="AX40" s="3937"/>
      <c r="AY40" s="3937"/>
      <c r="AZ40" s="3938"/>
      <c r="BA40" s="3937"/>
      <c r="BB40" s="3937"/>
      <c r="BC40" s="3937"/>
      <c r="BD40" s="3936"/>
      <c r="BE40" s="3937"/>
      <c r="BF40" s="3938"/>
      <c r="BG40" s="3937"/>
      <c r="BH40" s="3937"/>
      <c r="BI40" s="3937"/>
      <c r="BJ40" s="3937"/>
      <c r="BK40" s="3936"/>
      <c r="BL40" s="3937"/>
      <c r="BM40" s="3938"/>
      <c r="BN40" s="3937"/>
      <c r="BO40" s="3937"/>
      <c r="BP40" s="3937"/>
      <c r="BQ40" s="3936"/>
      <c r="BR40" s="3937"/>
      <c r="BS40" s="3938"/>
      <c r="BT40" s="3937"/>
      <c r="BU40" s="3937"/>
      <c r="BV40" s="3937"/>
      <c r="BW40" s="3936"/>
      <c r="BX40" s="3937"/>
      <c r="BY40" s="3938"/>
      <c r="BZ40" s="3937"/>
      <c r="CA40" s="3937"/>
      <c r="CB40" s="3937"/>
      <c r="CC40" s="3937"/>
      <c r="CD40" s="3936"/>
      <c r="CE40" s="3937"/>
      <c r="CF40" s="3937"/>
      <c r="CG40" s="3937"/>
      <c r="CH40" s="3936"/>
      <c r="CI40" s="3937"/>
      <c r="CJ40" s="3937"/>
      <c r="CK40" s="3936"/>
      <c r="CL40" s="3937"/>
      <c r="CM40" s="3938"/>
      <c r="CN40" s="3952"/>
      <c r="CO40" s="3952"/>
      <c r="CP40" s="3953"/>
      <c r="CQ40" s="3936"/>
      <c r="CR40" s="3937"/>
      <c r="CS40" s="3937"/>
      <c r="CT40" s="3938"/>
      <c r="CU40" s="3936"/>
      <c r="CV40" s="3937"/>
      <c r="CW40" s="3937"/>
      <c r="CX40" s="3938"/>
      <c r="CY40" s="3937"/>
      <c r="CZ40" s="3937"/>
      <c r="DA40" s="3937"/>
      <c r="DB40" s="3949"/>
      <c r="DC40" s="186"/>
      <c r="DD40" s="186"/>
      <c r="DE40" s="186"/>
      <c r="DF40" s="186"/>
      <c r="DG40" s="186"/>
      <c r="DH40" s="186"/>
      <c r="DI40" s="186"/>
      <c r="DJ40" s="186"/>
      <c r="DK40" s="186"/>
    </row>
    <row r="41" spans="2:115" ht="15" customHeight="1">
      <c r="B41" s="3636"/>
      <c r="C41" s="3637"/>
      <c r="D41" s="3643"/>
      <c r="E41" s="3644"/>
      <c r="F41" s="3644"/>
      <c r="G41" s="3644"/>
      <c r="H41" s="3644"/>
      <c r="I41" s="3645"/>
      <c r="J41" s="3950"/>
      <c r="K41" s="3951"/>
      <c r="L41" s="3951"/>
      <c r="M41" s="3943"/>
      <c r="N41" s="3944"/>
      <c r="O41" s="3945"/>
      <c r="P41" s="3944"/>
      <c r="Q41" s="3944"/>
      <c r="R41" s="3944"/>
      <c r="S41" s="3943"/>
      <c r="T41" s="3944"/>
      <c r="U41" s="3945"/>
      <c r="V41" s="3943"/>
      <c r="W41" s="3944"/>
      <c r="X41" s="3944"/>
      <c r="Y41" s="3943"/>
      <c r="Z41" s="3944"/>
      <c r="AA41" s="3944"/>
      <c r="AB41" s="3943"/>
      <c r="AC41" s="3944"/>
      <c r="AD41" s="3945"/>
      <c r="AE41" s="3944"/>
      <c r="AF41" s="3944"/>
      <c r="AG41" s="3944"/>
      <c r="AH41" s="3945"/>
      <c r="AI41" s="3944"/>
      <c r="AJ41" s="3944"/>
      <c r="AK41" s="3944"/>
      <c r="AL41" s="3944"/>
      <c r="AM41" s="3943"/>
      <c r="AN41" s="3944"/>
      <c r="AO41" s="3944"/>
      <c r="AP41" s="3943"/>
      <c r="AQ41" s="3944"/>
      <c r="AR41" s="3945"/>
      <c r="AS41" s="3944"/>
      <c r="AT41" s="3944"/>
      <c r="AU41" s="3944"/>
      <c r="AV41" s="3945"/>
      <c r="AW41" s="3944"/>
      <c r="AX41" s="3944"/>
      <c r="AY41" s="3944"/>
      <c r="AZ41" s="3945"/>
      <c r="BA41" s="3944"/>
      <c r="BB41" s="3944"/>
      <c r="BC41" s="3944"/>
      <c r="BD41" s="3943"/>
      <c r="BE41" s="3944"/>
      <c r="BF41" s="3945"/>
      <c r="BG41" s="3944"/>
      <c r="BH41" s="3944"/>
      <c r="BI41" s="3944"/>
      <c r="BJ41" s="3944"/>
      <c r="BK41" s="3943"/>
      <c r="BL41" s="3944"/>
      <c r="BM41" s="3945"/>
      <c r="BN41" s="3944"/>
      <c r="BO41" s="3944"/>
      <c r="BP41" s="3944"/>
      <c r="BQ41" s="3943"/>
      <c r="BR41" s="3944"/>
      <c r="BS41" s="3945"/>
      <c r="BT41" s="3944"/>
      <c r="BU41" s="3944"/>
      <c r="BV41" s="3944"/>
      <c r="BW41" s="3943"/>
      <c r="BX41" s="3944"/>
      <c r="BY41" s="3945"/>
      <c r="BZ41" s="3944"/>
      <c r="CA41" s="3944"/>
      <c r="CB41" s="3944"/>
      <c r="CC41" s="3944"/>
      <c r="CD41" s="3943"/>
      <c r="CE41" s="3944"/>
      <c r="CF41" s="3944"/>
      <c r="CG41" s="3944"/>
      <c r="CH41" s="3943"/>
      <c r="CI41" s="3944"/>
      <c r="CJ41" s="3944"/>
      <c r="CK41" s="3943"/>
      <c r="CL41" s="3944"/>
      <c r="CM41" s="3945"/>
      <c r="CN41" s="3946"/>
      <c r="CO41" s="3946"/>
      <c r="CP41" s="3947"/>
      <c r="CQ41" s="3943"/>
      <c r="CR41" s="3944"/>
      <c r="CS41" s="3944"/>
      <c r="CT41" s="3944"/>
      <c r="CU41" s="3943"/>
      <c r="CV41" s="3944"/>
      <c r="CW41" s="3944"/>
      <c r="CX41" s="3945"/>
      <c r="CY41" s="3944"/>
      <c r="CZ41" s="3944"/>
      <c r="DA41" s="3944"/>
      <c r="DB41" s="3948"/>
      <c r="DC41" s="226"/>
      <c r="DD41" s="226"/>
      <c r="DE41" s="226"/>
      <c r="DF41" s="226"/>
      <c r="DG41" s="226"/>
      <c r="DH41" s="226"/>
      <c r="DI41" s="226"/>
      <c r="DJ41" s="226"/>
      <c r="DK41" s="226"/>
    </row>
    <row r="42" spans="2:115" ht="15" customHeight="1">
      <c r="B42" s="3636"/>
      <c r="C42" s="3637"/>
      <c r="D42" s="3628" t="s">
        <v>1430</v>
      </c>
      <c r="E42" s="3629"/>
      <c r="F42" s="3629"/>
      <c r="G42" s="3629"/>
      <c r="H42" s="3629"/>
      <c r="I42" s="3630"/>
      <c r="J42" s="3905"/>
      <c r="K42" s="3906"/>
      <c r="L42" s="3906"/>
      <c r="M42" s="3914"/>
      <c r="N42" s="3915"/>
      <c r="O42" s="3916"/>
      <c r="P42" s="3915"/>
      <c r="Q42" s="3915"/>
      <c r="R42" s="3915"/>
      <c r="S42" s="3914"/>
      <c r="T42" s="3915"/>
      <c r="U42" s="3916"/>
      <c r="V42" s="3914"/>
      <c r="W42" s="3915"/>
      <c r="X42" s="3915"/>
      <c r="Y42" s="3914"/>
      <c r="Z42" s="3915"/>
      <c r="AA42" s="3915"/>
      <c r="AB42" s="3914"/>
      <c r="AC42" s="3915"/>
      <c r="AD42" s="3916"/>
      <c r="AE42" s="3915"/>
      <c r="AF42" s="3915"/>
      <c r="AG42" s="3915"/>
      <c r="AH42" s="3916"/>
      <c r="AI42" s="3915"/>
      <c r="AJ42" s="3915"/>
      <c r="AK42" s="3915"/>
      <c r="AL42" s="3915"/>
      <c r="AM42" s="3914"/>
      <c r="AN42" s="3915"/>
      <c r="AO42" s="3915"/>
      <c r="AP42" s="3914"/>
      <c r="AQ42" s="3915"/>
      <c r="AR42" s="3916"/>
      <c r="AS42" s="3915"/>
      <c r="AT42" s="3915"/>
      <c r="AU42" s="3915"/>
      <c r="AV42" s="3916"/>
      <c r="AW42" s="3915"/>
      <c r="AX42" s="3915"/>
      <c r="AY42" s="3915"/>
      <c r="AZ42" s="3916"/>
      <c r="BA42" s="3915"/>
      <c r="BB42" s="3915"/>
      <c r="BC42" s="3915"/>
      <c r="BD42" s="3914"/>
      <c r="BE42" s="3915"/>
      <c r="BF42" s="3916"/>
      <c r="BG42" s="3915"/>
      <c r="BH42" s="3915"/>
      <c r="BI42" s="3915"/>
      <c r="BJ42" s="3915"/>
      <c r="BK42" s="3914"/>
      <c r="BL42" s="3915"/>
      <c r="BM42" s="3916"/>
      <c r="BN42" s="3915"/>
      <c r="BO42" s="3915"/>
      <c r="BP42" s="3915"/>
      <c r="BQ42" s="3914"/>
      <c r="BR42" s="3915"/>
      <c r="BS42" s="3916"/>
      <c r="BT42" s="3915"/>
      <c r="BU42" s="3915"/>
      <c r="BV42" s="3915"/>
      <c r="BW42" s="3914"/>
      <c r="BX42" s="3915"/>
      <c r="BY42" s="3916"/>
      <c r="BZ42" s="3915"/>
      <c r="CA42" s="3915"/>
      <c r="CB42" s="3915"/>
      <c r="CC42" s="3915"/>
      <c r="CD42" s="3914"/>
      <c r="CE42" s="3915"/>
      <c r="CF42" s="3915"/>
      <c r="CG42" s="3915"/>
      <c r="CH42" s="3914"/>
      <c r="CI42" s="3915"/>
      <c r="CJ42" s="3915"/>
      <c r="CK42" s="3914"/>
      <c r="CL42" s="3915"/>
      <c r="CM42" s="3916"/>
      <c r="CN42" s="3941"/>
      <c r="CO42" s="3941"/>
      <c r="CP42" s="3942"/>
      <c r="CQ42" s="3914"/>
      <c r="CR42" s="3915"/>
      <c r="CS42" s="3915"/>
      <c r="CT42" s="3916"/>
      <c r="CU42" s="3914"/>
      <c r="CV42" s="3915"/>
      <c r="CW42" s="3915"/>
      <c r="CX42" s="3916"/>
      <c r="CY42" s="3915"/>
      <c r="CZ42" s="3915"/>
      <c r="DA42" s="3915"/>
      <c r="DB42" s="3939"/>
      <c r="DC42" s="186"/>
      <c r="DD42" s="186"/>
      <c r="DE42" s="186"/>
      <c r="DF42" s="186"/>
      <c r="DG42" s="186"/>
      <c r="DH42" s="186"/>
      <c r="DI42" s="186"/>
      <c r="DJ42" s="186"/>
      <c r="DK42" s="186"/>
    </row>
    <row r="43" spans="2:115" ht="15" customHeight="1">
      <c r="B43" s="3638"/>
      <c r="C43" s="3639"/>
      <c r="D43" s="3646"/>
      <c r="E43" s="3647"/>
      <c r="F43" s="3647"/>
      <c r="G43" s="3647"/>
      <c r="H43" s="3647"/>
      <c r="I43" s="3648"/>
      <c r="J43" s="3917"/>
      <c r="K43" s="3918"/>
      <c r="L43" s="3918"/>
      <c r="M43" s="3928"/>
      <c r="N43" s="3929"/>
      <c r="O43" s="3932"/>
      <c r="P43" s="3929"/>
      <c r="Q43" s="3929"/>
      <c r="R43" s="3929"/>
      <c r="S43" s="3928"/>
      <c r="T43" s="3929"/>
      <c r="U43" s="3932"/>
      <c r="V43" s="3928"/>
      <c r="W43" s="3929"/>
      <c r="X43" s="3929"/>
      <c r="Y43" s="3928"/>
      <c r="Z43" s="3929"/>
      <c r="AA43" s="3929"/>
      <c r="AB43" s="3928"/>
      <c r="AC43" s="3929"/>
      <c r="AD43" s="3932"/>
      <c r="AE43" s="3929"/>
      <c r="AF43" s="3929"/>
      <c r="AG43" s="3929"/>
      <c r="AH43" s="3932"/>
      <c r="AI43" s="3929"/>
      <c r="AJ43" s="3929"/>
      <c r="AK43" s="3929"/>
      <c r="AL43" s="3929"/>
      <c r="AM43" s="3928"/>
      <c r="AN43" s="3929"/>
      <c r="AO43" s="3929"/>
      <c r="AP43" s="3928"/>
      <c r="AQ43" s="3929"/>
      <c r="AR43" s="3932"/>
      <c r="AS43" s="3929"/>
      <c r="AT43" s="3929"/>
      <c r="AU43" s="3929"/>
      <c r="AV43" s="3932"/>
      <c r="AW43" s="3929"/>
      <c r="AX43" s="3929"/>
      <c r="AY43" s="3929"/>
      <c r="AZ43" s="3932"/>
      <c r="BA43" s="3929"/>
      <c r="BB43" s="3929"/>
      <c r="BC43" s="3929"/>
      <c r="BD43" s="3940"/>
      <c r="BE43" s="3929"/>
      <c r="BF43" s="3932"/>
      <c r="BG43" s="3929"/>
      <c r="BH43" s="3929"/>
      <c r="BI43" s="3929"/>
      <c r="BJ43" s="3929"/>
      <c r="BK43" s="3928"/>
      <c r="BL43" s="3929"/>
      <c r="BM43" s="3932"/>
      <c r="BN43" s="3929"/>
      <c r="BO43" s="3929"/>
      <c r="BP43" s="3929"/>
      <c r="BQ43" s="3928"/>
      <c r="BR43" s="3929"/>
      <c r="BS43" s="3932"/>
      <c r="BT43" s="3929"/>
      <c r="BU43" s="3929"/>
      <c r="BV43" s="3929"/>
      <c r="BW43" s="3928"/>
      <c r="BX43" s="3929"/>
      <c r="BY43" s="3932"/>
      <c r="BZ43" s="3929"/>
      <c r="CA43" s="3929"/>
      <c r="CB43" s="3929"/>
      <c r="CC43" s="3929"/>
      <c r="CD43" s="3928"/>
      <c r="CE43" s="3929"/>
      <c r="CF43" s="3929"/>
      <c r="CG43" s="3929"/>
      <c r="CH43" s="3928"/>
      <c r="CI43" s="3929"/>
      <c r="CJ43" s="3929"/>
      <c r="CK43" s="3928"/>
      <c r="CL43" s="3929"/>
      <c r="CM43" s="3932"/>
      <c r="CN43" s="3933"/>
      <c r="CO43" s="3933"/>
      <c r="CP43" s="3934"/>
      <c r="CQ43" s="3928"/>
      <c r="CR43" s="3929"/>
      <c r="CS43" s="3929"/>
      <c r="CT43" s="3929"/>
      <c r="CU43" s="3928"/>
      <c r="CV43" s="3929"/>
      <c r="CW43" s="3929"/>
      <c r="CX43" s="3932"/>
      <c r="CY43" s="3929"/>
      <c r="CZ43" s="3929"/>
      <c r="DA43" s="3929"/>
      <c r="DB43" s="3935"/>
      <c r="DC43" s="226"/>
      <c r="DD43" s="226"/>
      <c r="DE43" s="226"/>
      <c r="DF43" s="226"/>
      <c r="DG43" s="226"/>
      <c r="DH43" s="226"/>
      <c r="DI43" s="226"/>
      <c r="DJ43" s="226"/>
      <c r="DK43" s="226"/>
    </row>
    <row r="44" spans="2:115" ht="15" customHeight="1">
      <c r="B44" s="3649" t="s">
        <v>1431</v>
      </c>
      <c r="C44" s="3650"/>
      <c r="D44" s="3650"/>
      <c r="E44" s="3651"/>
      <c r="F44" s="3640" t="s">
        <v>978</v>
      </c>
      <c r="G44" s="3658"/>
      <c r="H44" s="3658"/>
      <c r="I44" s="3659"/>
      <c r="J44" s="3936"/>
      <c r="K44" s="3937"/>
      <c r="L44" s="3938"/>
      <c r="M44" s="3924"/>
      <c r="N44" s="3925"/>
      <c r="O44" s="3926"/>
      <c r="P44" s="3936"/>
      <c r="Q44" s="3937"/>
      <c r="R44" s="3937"/>
      <c r="S44" s="3924"/>
      <c r="T44" s="3925"/>
      <c r="U44" s="3926"/>
      <c r="V44" s="3924"/>
      <c r="W44" s="3925"/>
      <c r="X44" s="3926"/>
      <c r="Y44" s="3924"/>
      <c r="Z44" s="3925"/>
      <c r="AA44" s="3926"/>
      <c r="AB44" s="3924"/>
      <c r="AC44" s="3925"/>
      <c r="AD44" s="3926"/>
      <c r="AE44" s="3924"/>
      <c r="AF44" s="3925"/>
      <c r="AG44" s="3925"/>
      <c r="AH44" s="3926"/>
      <c r="AI44" s="3924"/>
      <c r="AJ44" s="3925"/>
      <c r="AK44" s="3925"/>
      <c r="AL44" s="3926"/>
      <c r="AM44" s="3924"/>
      <c r="AN44" s="3925"/>
      <c r="AO44" s="3926"/>
      <c r="AP44" s="3924"/>
      <c r="AQ44" s="3925"/>
      <c r="AR44" s="3926"/>
      <c r="AS44" s="3925"/>
      <c r="AT44" s="3925"/>
      <c r="AU44" s="3925"/>
      <c r="AV44" s="3926"/>
      <c r="AW44" s="3925"/>
      <c r="AX44" s="3925"/>
      <c r="AY44" s="3925"/>
      <c r="AZ44" s="3926"/>
      <c r="BA44" s="3924"/>
      <c r="BB44" s="3925"/>
      <c r="BC44" s="3926"/>
      <c r="BD44" s="3924"/>
      <c r="BE44" s="3925"/>
      <c r="BF44" s="3926"/>
      <c r="BG44" s="3931"/>
      <c r="BH44" s="3931"/>
      <c r="BI44" s="3931"/>
      <c r="BJ44" s="3931"/>
      <c r="BK44" s="3924"/>
      <c r="BL44" s="3925"/>
      <c r="BM44" s="3926"/>
      <c r="BN44" s="3924"/>
      <c r="BO44" s="3925"/>
      <c r="BP44" s="3926"/>
      <c r="BQ44" s="3924"/>
      <c r="BR44" s="3925"/>
      <c r="BS44" s="3926"/>
      <c r="BT44" s="3924"/>
      <c r="BU44" s="3925"/>
      <c r="BV44" s="3926"/>
      <c r="BW44" s="3924"/>
      <c r="BX44" s="3925"/>
      <c r="BY44" s="3926"/>
      <c r="BZ44" s="3925"/>
      <c r="CA44" s="3925"/>
      <c r="CB44" s="3925"/>
      <c r="CC44" s="3925"/>
      <c r="CD44" s="3930"/>
      <c r="CE44" s="3931"/>
      <c r="CF44" s="3931"/>
      <c r="CG44" s="3931"/>
      <c r="CH44" s="3924"/>
      <c r="CI44" s="3925"/>
      <c r="CJ44" s="3926"/>
      <c r="CK44" s="3924"/>
      <c r="CL44" s="3925"/>
      <c r="CM44" s="3926"/>
      <c r="CN44" s="3924"/>
      <c r="CO44" s="3925"/>
      <c r="CP44" s="3926"/>
      <c r="CQ44" s="3924"/>
      <c r="CR44" s="3925"/>
      <c r="CS44" s="3925"/>
      <c r="CT44" s="3925"/>
      <c r="CU44" s="3924"/>
      <c r="CV44" s="3925"/>
      <c r="CW44" s="3925"/>
      <c r="CX44" s="3926"/>
      <c r="CY44" s="3925"/>
      <c r="CZ44" s="3925"/>
      <c r="DA44" s="3925"/>
      <c r="DB44" s="3927"/>
      <c r="DC44" s="186"/>
      <c r="DD44" s="186"/>
      <c r="DE44" s="186"/>
      <c r="DF44" s="186"/>
      <c r="DG44" s="186"/>
      <c r="DH44" s="186"/>
      <c r="DI44" s="186"/>
      <c r="DJ44" s="186"/>
      <c r="DK44" s="186"/>
    </row>
    <row r="45" spans="2:115" ht="15" customHeight="1">
      <c r="B45" s="3652"/>
      <c r="C45" s="3653"/>
      <c r="D45" s="3653"/>
      <c r="E45" s="3654"/>
      <c r="F45" s="3660"/>
      <c r="G45" s="3661"/>
      <c r="H45" s="3661"/>
      <c r="I45" s="3662"/>
      <c r="J45" s="3928"/>
      <c r="K45" s="3929"/>
      <c r="L45" s="3929"/>
      <c r="M45" s="3917"/>
      <c r="N45" s="3918"/>
      <c r="O45" s="3919"/>
      <c r="P45" s="3929"/>
      <c r="Q45" s="3929"/>
      <c r="R45" s="3929"/>
      <c r="S45" s="3917"/>
      <c r="T45" s="3918"/>
      <c r="U45" s="3919"/>
      <c r="V45" s="3917"/>
      <c r="W45" s="3918"/>
      <c r="X45" s="3918"/>
      <c r="Y45" s="3917"/>
      <c r="Z45" s="3918"/>
      <c r="AA45" s="3918"/>
      <c r="AB45" s="3917"/>
      <c r="AC45" s="3918"/>
      <c r="AD45" s="3919"/>
      <c r="AE45" s="3918"/>
      <c r="AF45" s="3918"/>
      <c r="AG45" s="3918"/>
      <c r="AH45" s="3919"/>
      <c r="AI45" s="3918"/>
      <c r="AJ45" s="3918"/>
      <c r="AK45" s="3918"/>
      <c r="AL45" s="3918"/>
      <c r="AM45" s="3917"/>
      <c r="AN45" s="3918"/>
      <c r="AO45" s="3918"/>
      <c r="AP45" s="3917"/>
      <c r="AQ45" s="3918"/>
      <c r="AR45" s="3919"/>
      <c r="AS45" s="3918"/>
      <c r="AT45" s="3918"/>
      <c r="AU45" s="3918"/>
      <c r="AV45" s="3919"/>
      <c r="AW45" s="3917"/>
      <c r="AX45" s="3918"/>
      <c r="AY45" s="3918"/>
      <c r="AZ45" s="3919"/>
      <c r="BA45" s="3918"/>
      <c r="BB45" s="3918"/>
      <c r="BC45" s="3918"/>
      <c r="BD45" s="3917"/>
      <c r="BE45" s="3918"/>
      <c r="BF45" s="3919"/>
      <c r="BG45" s="3918"/>
      <c r="BH45" s="3918"/>
      <c r="BI45" s="3918"/>
      <c r="BJ45" s="3918"/>
      <c r="BK45" s="3917"/>
      <c r="BL45" s="3918"/>
      <c r="BM45" s="3919"/>
      <c r="BN45" s="3918"/>
      <c r="BO45" s="3918"/>
      <c r="BP45" s="3918"/>
      <c r="BQ45" s="3917"/>
      <c r="BR45" s="3918"/>
      <c r="BS45" s="3919"/>
      <c r="BT45" s="3918"/>
      <c r="BU45" s="3918"/>
      <c r="BV45" s="3918"/>
      <c r="BW45" s="3917"/>
      <c r="BX45" s="3918"/>
      <c r="BY45" s="3919"/>
      <c r="BZ45" s="3918"/>
      <c r="CA45" s="3918"/>
      <c r="CB45" s="3918"/>
      <c r="CC45" s="3918"/>
      <c r="CD45" s="3920"/>
      <c r="CE45" s="3921"/>
      <c r="CF45" s="3921"/>
      <c r="CG45" s="3922"/>
      <c r="CH45" s="3917"/>
      <c r="CI45" s="3918"/>
      <c r="CJ45" s="3918"/>
      <c r="CK45" s="3917"/>
      <c r="CL45" s="3918"/>
      <c r="CM45" s="3919"/>
      <c r="CN45" s="3918"/>
      <c r="CO45" s="3918"/>
      <c r="CP45" s="3919"/>
      <c r="CQ45" s="3917"/>
      <c r="CR45" s="3918"/>
      <c r="CS45" s="3918"/>
      <c r="CT45" s="3919"/>
      <c r="CU45" s="3917"/>
      <c r="CV45" s="3918"/>
      <c r="CW45" s="3918"/>
      <c r="CX45" s="3919"/>
      <c r="CY45" s="3917"/>
      <c r="CZ45" s="3918"/>
      <c r="DA45" s="3918"/>
      <c r="DB45" s="3923"/>
      <c r="DC45" s="226"/>
      <c r="DD45" s="226"/>
      <c r="DE45" s="226"/>
      <c r="DF45" s="226"/>
      <c r="DG45" s="226"/>
      <c r="DH45" s="226"/>
      <c r="DI45" s="226"/>
      <c r="DJ45" s="226"/>
      <c r="DK45" s="226"/>
    </row>
    <row r="46" spans="2:115" ht="15" customHeight="1">
      <c r="B46" s="3652"/>
      <c r="C46" s="3653"/>
      <c r="D46" s="3653"/>
      <c r="E46" s="3654"/>
      <c r="F46" s="3631" t="s">
        <v>1430</v>
      </c>
      <c r="G46" s="3663"/>
      <c r="H46" s="3663"/>
      <c r="I46" s="3664"/>
      <c r="J46" s="3914"/>
      <c r="K46" s="3915"/>
      <c r="L46" s="3916"/>
      <c r="M46" s="3905"/>
      <c r="N46" s="3906"/>
      <c r="O46" s="3907"/>
      <c r="P46" s="3914"/>
      <c r="Q46" s="3915"/>
      <c r="R46" s="3915"/>
      <c r="S46" s="3905"/>
      <c r="T46" s="3906"/>
      <c r="U46" s="3907"/>
      <c r="V46" s="3905"/>
      <c r="W46" s="3906"/>
      <c r="X46" s="3907"/>
      <c r="Y46" s="3905"/>
      <c r="Z46" s="3906"/>
      <c r="AA46" s="3907"/>
      <c r="AB46" s="3905"/>
      <c r="AC46" s="3906"/>
      <c r="AD46" s="3907"/>
      <c r="AE46" s="3905"/>
      <c r="AF46" s="3906"/>
      <c r="AG46" s="3906"/>
      <c r="AH46" s="3907"/>
      <c r="AI46" s="3906"/>
      <c r="AJ46" s="3906"/>
      <c r="AK46" s="3906"/>
      <c r="AL46" s="3906"/>
      <c r="AM46" s="3911"/>
      <c r="AN46" s="3912"/>
      <c r="AO46" s="3913"/>
      <c r="AP46" s="3905"/>
      <c r="AQ46" s="3906"/>
      <c r="AR46" s="3907"/>
      <c r="AS46" s="3906"/>
      <c r="AT46" s="3906"/>
      <c r="AU46" s="3906"/>
      <c r="AV46" s="3907"/>
      <c r="AW46" s="3906"/>
      <c r="AX46" s="3906"/>
      <c r="AY46" s="3906"/>
      <c r="AZ46" s="3907"/>
      <c r="BA46" s="3905"/>
      <c r="BB46" s="3906"/>
      <c r="BC46" s="3907"/>
      <c r="BD46" s="3905"/>
      <c r="BE46" s="3906"/>
      <c r="BF46" s="3907"/>
      <c r="BG46" s="3912"/>
      <c r="BH46" s="3912"/>
      <c r="BI46" s="3912"/>
      <c r="BJ46" s="3912"/>
      <c r="BK46" s="3905"/>
      <c r="BL46" s="3906"/>
      <c r="BM46" s="3907"/>
      <c r="BN46" s="3905"/>
      <c r="BO46" s="3906"/>
      <c r="BP46" s="3907"/>
      <c r="BQ46" s="3905"/>
      <c r="BR46" s="3906"/>
      <c r="BS46" s="3907"/>
      <c r="BT46" s="3905"/>
      <c r="BU46" s="3906"/>
      <c r="BV46" s="3907"/>
      <c r="BW46" s="3905"/>
      <c r="BX46" s="3906"/>
      <c r="BY46" s="3907"/>
      <c r="BZ46" s="3906"/>
      <c r="CA46" s="3906"/>
      <c r="CB46" s="3906"/>
      <c r="CC46" s="3906"/>
      <c r="CD46" s="3911"/>
      <c r="CE46" s="3912"/>
      <c r="CF46" s="3912"/>
      <c r="CG46" s="3912"/>
      <c r="CH46" s="3905"/>
      <c r="CI46" s="3906"/>
      <c r="CJ46" s="3907"/>
      <c r="CK46" s="3905"/>
      <c r="CL46" s="3906"/>
      <c r="CM46" s="3907"/>
      <c r="CN46" s="3905"/>
      <c r="CO46" s="3906"/>
      <c r="CP46" s="3907"/>
      <c r="CQ46" s="3905"/>
      <c r="CR46" s="3906"/>
      <c r="CS46" s="3906"/>
      <c r="CT46" s="3906"/>
      <c r="CU46" s="3905"/>
      <c r="CV46" s="3906"/>
      <c r="CW46" s="3906"/>
      <c r="CX46" s="3907"/>
      <c r="CY46" s="3906"/>
      <c r="CZ46" s="3906"/>
      <c r="DA46" s="3906"/>
      <c r="DB46" s="3908"/>
      <c r="DC46" s="186"/>
      <c r="DD46" s="186"/>
      <c r="DE46" s="186"/>
      <c r="DF46" s="186"/>
      <c r="DG46" s="186"/>
      <c r="DH46" s="186"/>
      <c r="DI46" s="186"/>
      <c r="DJ46" s="186"/>
      <c r="DK46" s="186"/>
    </row>
    <row r="47" spans="2:115" ht="15" customHeight="1">
      <c r="B47" s="3655"/>
      <c r="C47" s="3656"/>
      <c r="D47" s="3656"/>
      <c r="E47" s="3657"/>
      <c r="F47" s="3665"/>
      <c r="G47" s="3666"/>
      <c r="H47" s="3666"/>
      <c r="I47" s="3667"/>
      <c r="J47" s="3900"/>
      <c r="K47" s="3900"/>
      <c r="L47" s="3900"/>
      <c r="M47" s="3899"/>
      <c r="N47" s="3900"/>
      <c r="O47" s="3901"/>
      <c r="P47" s="3909"/>
      <c r="Q47" s="3909"/>
      <c r="R47" s="3909"/>
      <c r="S47" s="3899"/>
      <c r="T47" s="3900"/>
      <c r="U47" s="3901"/>
      <c r="V47" s="3899"/>
      <c r="W47" s="3900"/>
      <c r="X47" s="3900"/>
      <c r="Y47" s="3899"/>
      <c r="Z47" s="3900"/>
      <c r="AA47" s="3900"/>
      <c r="AB47" s="3899"/>
      <c r="AC47" s="3900"/>
      <c r="AD47" s="3901"/>
      <c r="AE47" s="3900"/>
      <c r="AF47" s="3900"/>
      <c r="AG47" s="3900"/>
      <c r="AH47" s="3901"/>
      <c r="AI47" s="3899"/>
      <c r="AJ47" s="3900"/>
      <c r="AK47" s="3900"/>
      <c r="AL47" s="3901"/>
      <c r="AM47" s="3899"/>
      <c r="AN47" s="3900"/>
      <c r="AO47" s="3900"/>
      <c r="AP47" s="3899"/>
      <c r="AQ47" s="3900"/>
      <c r="AR47" s="3901"/>
      <c r="AS47" s="3900"/>
      <c r="AT47" s="3900"/>
      <c r="AU47" s="3900"/>
      <c r="AV47" s="3901"/>
      <c r="AW47" s="3899"/>
      <c r="AX47" s="3900"/>
      <c r="AY47" s="3900"/>
      <c r="AZ47" s="3901"/>
      <c r="BA47" s="3899"/>
      <c r="BB47" s="3900"/>
      <c r="BC47" s="3900"/>
      <c r="BD47" s="3899"/>
      <c r="BE47" s="3900"/>
      <c r="BF47" s="3901"/>
      <c r="BG47" s="3900"/>
      <c r="BH47" s="3900"/>
      <c r="BI47" s="3900"/>
      <c r="BJ47" s="3900"/>
      <c r="BK47" s="3899"/>
      <c r="BL47" s="3900"/>
      <c r="BM47" s="3901"/>
      <c r="BN47" s="3900"/>
      <c r="BO47" s="3900"/>
      <c r="BP47" s="3900"/>
      <c r="BQ47" s="3899"/>
      <c r="BR47" s="3900"/>
      <c r="BS47" s="3901"/>
      <c r="BT47" s="3900"/>
      <c r="BU47" s="3900"/>
      <c r="BV47" s="3900"/>
      <c r="BW47" s="3899"/>
      <c r="BX47" s="3900"/>
      <c r="BY47" s="3901"/>
      <c r="BZ47" s="3900"/>
      <c r="CA47" s="3900"/>
      <c r="CB47" s="3900"/>
      <c r="CC47" s="3900"/>
      <c r="CD47" s="3902"/>
      <c r="CE47" s="3903"/>
      <c r="CF47" s="3903"/>
      <c r="CG47" s="3904"/>
      <c r="CH47" s="3899"/>
      <c r="CI47" s="3900"/>
      <c r="CJ47" s="3900"/>
      <c r="CK47" s="3899"/>
      <c r="CL47" s="3900"/>
      <c r="CM47" s="3901"/>
      <c r="CN47" s="3900"/>
      <c r="CO47" s="3900"/>
      <c r="CP47" s="3901"/>
      <c r="CQ47" s="3899"/>
      <c r="CR47" s="3900"/>
      <c r="CS47" s="3900"/>
      <c r="CT47" s="3901"/>
      <c r="CU47" s="3899"/>
      <c r="CV47" s="3900"/>
      <c r="CW47" s="3900"/>
      <c r="CX47" s="3901"/>
      <c r="CY47" s="3899"/>
      <c r="CZ47" s="3900"/>
      <c r="DA47" s="3900"/>
      <c r="DB47" s="3910"/>
      <c r="DC47" s="226"/>
      <c r="DD47" s="226"/>
      <c r="DE47" s="226"/>
      <c r="DF47" s="226"/>
      <c r="DG47" s="226"/>
      <c r="DH47" s="226"/>
      <c r="DI47" s="226"/>
      <c r="DJ47" s="226"/>
      <c r="DK47" s="226"/>
    </row>
    <row r="48" spans="2:115" ht="20.100000000000001" customHeight="1">
      <c r="B48" s="836"/>
      <c r="C48" s="836"/>
      <c r="D48" s="836"/>
      <c r="E48" s="836"/>
      <c r="F48" s="8"/>
      <c r="G48" s="8"/>
      <c r="H48" s="8"/>
      <c r="I48" s="8"/>
      <c r="J48" s="176"/>
      <c r="K48" s="176"/>
      <c r="L48" s="176"/>
      <c r="M48" s="179"/>
      <c r="N48" s="179"/>
      <c r="O48" s="179"/>
      <c r="P48" s="186"/>
      <c r="Q48" s="186"/>
      <c r="R48" s="186"/>
      <c r="S48" s="186"/>
      <c r="T48" s="186"/>
      <c r="U48" s="186"/>
      <c r="V48" s="186"/>
      <c r="W48" s="186"/>
      <c r="X48" s="186"/>
      <c r="Y48" s="186"/>
      <c r="Z48" s="186"/>
      <c r="AA48" s="186"/>
      <c r="AB48" s="186"/>
      <c r="AC48" s="186"/>
      <c r="AD48" s="186"/>
      <c r="AE48" s="186"/>
      <c r="AF48" s="179"/>
      <c r="AG48" s="179"/>
      <c r="AH48" s="179"/>
      <c r="AI48" s="179"/>
      <c r="AJ48" s="186"/>
      <c r="AK48" s="186"/>
      <c r="AL48" s="186"/>
      <c r="AM48" s="186"/>
      <c r="AN48" s="186"/>
      <c r="AO48" s="186"/>
      <c r="AP48" s="186"/>
      <c r="AQ48" s="186"/>
      <c r="AR48" s="186"/>
      <c r="AS48" s="186"/>
      <c r="AT48" s="179"/>
      <c r="AU48" s="179"/>
      <c r="AV48" s="179"/>
      <c r="AW48" s="179"/>
      <c r="AX48" s="186"/>
      <c r="AY48" s="186"/>
      <c r="AZ48" s="186"/>
      <c r="BA48" s="186"/>
      <c r="BB48" s="186"/>
      <c r="BC48" s="186"/>
      <c r="BD48" s="186"/>
      <c r="BE48" s="186"/>
      <c r="BF48" s="186"/>
      <c r="BG48" s="186"/>
      <c r="BH48" s="186"/>
      <c r="BI48" s="186"/>
      <c r="BJ48" s="186"/>
      <c r="BK48" s="186"/>
      <c r="BL48" s="186"/>
      <c r="BM48" s="186"/>
      <c r="BN48" s="186"/>
      <c r="BO48" s="186"/>
      <c r="BP48" s="186"/>
      <c r="BQ48" s="210"/>
      <c r="BR48" s="210"/>
      <c r="BS48" s="210"/>
      <c r="BT48" s="186"/>
      <c r="BU48" s="186"/>
      <c r="BV48" s="186"/>
      <c r="BW48" s="186"/>
      <c r="BX48" s="186"/>
      <c r="BY48" s="186"/>
      <c r="BZ48" s="186"/>
      <c r="CA48" s="179"/>
      <c r="CB48" s="179"/>
      <c r="CC48" s="179"/>
      <c r="CD48" s="179"/>
      <c r="CE48" s="179"/>
      <c r="CF48" s="179"/>
      <c r="CG48" s="179"/>
      <c r="CH48" s="186"/>
      <c r="CI48" s="186"/>
      <c r="CJ48" s="186"/>
      <c r="CK48" s="186"/>
      <c r="CL48" s="186"/>
      <c r="CM48" s="186"/>
      <c r="CN48" s="186"/>
      <c r="CO48" s="186"/>
      <c r="CP48" s="186"/>
      <c r="CQ48" s="186"/>
      <c r="CR48" s="186"/>
      <c r="CS48" s="186"/>
      <c r="CT48" s="186"/>
      <c r="CU48" s="186"/>
      <c r="CV48" s="179"/>
      <c r="CW48" s="179"/>
      <c r="CX48" s="179"/>
      <c r="CY48" s="179"/>
      <c r="CZ48" s="179"/>
      <c r="DA48" s="179"/>
      <c r="DB48" s="179"/>
      <c r="DC48" s="179"/>
      <c r="DD48" s="179"/>
      <c r="DE48" s="179"/>
      <c r="DF48" s="179"/>
      <c r="DG48" s="179"/>
      <c r="DH48" s="179"/>
    </row>
    <row r="49" spans="2:112" ht="20.100000000000001" customHeight="1">
      <c r="E49" s="2" t="s">
        <v>442</v>
      </c>
      <c r="X49" s="996" t="s">
        <v>1729</v>
      </c>
      <c r="CQ49" s="3824" t="s">
        <v>164</v>
      </c>
      <c r="CR49" s="3824"/>
      <c r="CS49" s="3824"/>
      <c r="CT49" s="3824"/>
      <c r="CU49" s="3824"/>
      <c r="CV49" s="3824"/>
      <c r="CW49" s="3824"/>
      <c r="CX49" s="3824"/>
      <c r="CY49" s="3824"/>
      <c r="CZ49" s="980"/>
      <c r="DA49" s="980"/>
      <c r="DB49" s="980"/>
      <c r="DC49" s="980"/>
      <c r="DD49" s="980"/>
      <c r="DE49" s="980"/>
      <c r="DF49" s="980"/>
      <c r="DG49" s="980"/>
      <c r="DH49" s="980"/>
    </row>
    <row r="50" spans="2:112" ht="16.149999999999999" customHeight="1">
      <c r="B50" s="3744"/>
      <c r="C50" s="3745"/>
      <c r="D50" s="3745"/>
      <c r="E50" s="3745"/>
      <c r="F50" s="3745"/>
      <c r="G50" s="3745"/>
      <c r="H50" s="3729" t="s">
        <v>956</v>
      </c>
      <c r="I50" s="2216"/>
      <c r="J50" s="2216"/>
      <c r="K50" s="2216"/>
      <c r="L50" s="2216"/>
      <c r="M50" s="3735"/>
      <c r="N50" s="3845"/>
      <c r="O50" s="3745"/>
      <c r="P50" s="3846" t="s">
        <v>1232</v>
      </c>
      <c r="Q50" s="3846"/>
      <c r="R50" s="3846"/>
      <c r="S50" s="3846"/>
      <c r="T50" s="3846"/>
      <c r="U50" s="3846"/>
      <c r="V50" s="3846"/>
      <c r="W50" s="3846"/>
      <c r="X50" s="3846"/>
      <c r="Y50" s="3846"/>
      <c r="Z50" s="3846"/>
      <c r="AA50" s="3846"/>
      <c r="AB50" s="3846"/>
      <c r="AC50" s="3846"/>
      <c r="AD50" s="3745"/>
      <c r="AE50" s="3848"/>
      <c r="AF50" s="3896" t="s">
        <v>1377</v>
      </c>
      <c r="AG50" s="3897"/>
      <c r="AH50" s="3897"/>
      <c r="AI50" s="3897"/>
      <c r="AJ50" s="3897"/>
      <c r="AK50" s="3897"/>
      <c r="AL50" s="3897"/>
      <c r="AM50" s="3897"/>
      <c r="AN50" s="3897"/>
      <c r="AO50" s="3897"/>
      <c r="AP50" s="3897"/>
      <c r="AQ50" s="3897"/>
      <c r="AR50" s="3897"/>
      <c r="AS50" s="3897"/>
      <c r="AT50" s="3897"/>
      <c r="AU50" s="3897"/>
      <c r="AV50" s="3897"/>
      <c r="AW50" s="3897"/>
      <c r="AX50" s="3897"/>
      <c r="AY50" s="3897"/>
      <c r="AZ50" s="3897"/>
      <c r="BA50" s="3897"/>
      <c r="BB50" s="3897"/>
      <c r="BC50" s="3897"/>
      <c r="BD50" s="3897"/>
      <c r="BE50" s="3897"/>
      <c r="BF50" s="3897"/>
      <c r="BG50" s="3897"/>
      <c r="BH50" s="3897"/>
      <c r="BI50" s="3897"/>
      <c r="BJ50" s="3897"/>
      <c r="BK50" s="3897"/>
      <c r="BL50" s="3897"/>
      <c r="BM50" s="3897"/>
      <c r="BN50" s="3897"/>
      <c r="BO50" s="3897"/>
      <c r="BP50" s="3897"/>
      <c r="BQ50" s="3897"/>
      <c r="BR50" s="3897"/>
      <c r="BS50" s="3897"/>
      <c r="BT50" s="3897"/>
      <c r="BU50" s="3897"/>
      <c r="BV50" s="3897"/>
      <c r="BW50" s="3897"/>
      <c r="BX50" s="3897"/>
      <c r="BY50" s="3897"/>
      <c r="BZ50" s="3897"/>
      <c r="CA50" s="3897"/>
      <c r="CB50" s="3897"/>
      <c r="CC50" s="3897"/>
      <c r="CD50" s="3897"/>
      <c r="CE50" s="3897"/>
      <c r="CF50" s="3897"/>
      <c r="CG50" s="3897"/>
      <c r="CH50" s="3897"/>
      <c r="CI50" s="3897"/>
      <c r="CJ50" s="3897"/>
      <c r="CK50" s="3897"/>
      <c r="CL50" s="3897"/>
      <c r="CM50" s="3898"/>
      <c r="CN50" s="3734" t="s">
        <v>803</v>
      </c>
      <c r="CO50" s="2216"/>
      <c r="CP50" s="2216"/>
      <c r="CQ50" s="2216"/>
      <c r="CR50" s="2216"/>
      <c r="CS50" s="2216"/>
      <c r="CT50" s="2216"/>
      <c r="CU50" s="2216"/>
      <c r="CV50" s="2216"/>
      <c r="CW50" s="2216"/>
      <c r="CX50" s="2216"/>
      <c r="CY50" s="2217"/>
      <c r="CZ50" s="836"/>
      <c r="DA50" s="836"/>
      <c r="DB50" s="836"/>
      <c r="DC50" s="836"/>
      <c r="DD50" s="836"/>
      <c r="DE50" s="836"/>
      <c r="DF50" s="836"/>
      <c r="DG50" s="836"/>
      <c r="DH50" s="836"/>
    </row>
    <row r="51" spans="2:112" ht="16.149999999999999" customHeight="1">
      <c r="B51" s="3855" t="s">
        <v>1390</v>
      </c>
      <c r="C51" s="3856"/>
      <c r="D51" s="3856"/>
      <c r="E51" s="3856"/>
      <c r="F51" s="3856"/>
      <c r="G51" s="3856"/>
      <c r="H51" s="3694"/>
      <c r="I51" s="3694"/>
      <c r="J51" s="3694"/>
      <c r="K51" s="3694"/>
      <c r="L51" s="3694"/>
      <c r="M51" s="3696"/>
      <c r="N51" s="3767"/>
      <c r="O51" s="3694"/>
      <c r="P51" s="3822" t="s">
        <v>1376</v>
      </c>
      <c r="Q51" s="3822"/>
      <c r="R51" s="3822"/>
      <c r="S51" s="3822"/>
      <c r="T51" s="3822"/>
      <c r="U51" s="3822"/>
      <c r="V51" s="3822"/>
      <c r="W51" s="3822"/>
      <c r="X51" s="3822"/>
      <c r="Y51" s="3822"/>
      <c r="Z51" s="3822"/>
      <c r="AA51" s="3822"/>
      <c r="AB51" s="3822"/>
      <c r="AC51" s="3822"/>
      <c r="AD51" s="3694"/>
      <c r="AE51" s="3696"/>
      <c r="AF51" s="3890" t="s">
        <v>1220</v>
      </c>
      <c r="AG51" s="3891"/>
      <c r="AH51" s="3891"/>
      <c r="AI51" s="3891"/>
      <c r="AJ51" s="3891"/>
      <c r="AK51" s="3891"/>
      <c r="AL51" s="3891"/>
      <c r="AM51" s="3891"/>
      <c r="AN51" s="3891"/>
      <c r="AO51" s="3891"/>
      <c r="AP51" s="3891"/>
      <c r="AQ51" s="3891"/>
      <c r="AR51" s="3891"/>
      <c r="AS51" s="3891"/>
      <c r="AT51" s="3891"/>
      <c r="AU51" s="3891"/>
      <c r="AV51" s="3891"/>
      <c r="AW51" s="3892"/>
      <c r="AX51" s="3890" t="s">
        <v>1471</v>
      </c>
      <c r="AY51" s="3891"/>
      <c r="AZ51" s="3891"/>
      <c r="BA51" s="3891"/>
      <c r="BB51" s="3891"/>
      <c r="BC51" s="3891"/>
      <c r="BD51" s="3891"/>
      <c r="BE51" s="3891"/>
      <c r="BF51" s="3891"/>
      <c r="BG51" s="3891"/>
      <c r="BH51" s="3891"/>
      <c r="BI51" s="3891"/>
      <c r="BJ51" s="3891"/>
      <c r="BK51" s="3891"/>
      <c r="BL51" s="3891"/>
      <c r="BM51" s="3891"/>
      <c r="BN51" s="3891"/>
      <c r="BO51" s="3892"/>
      <c r="BP51" s="3890" t="s">
        <v>373</v>
      </c>
      <c r="BQ51" s="3891"/>
      <c r="BR51" s="3891"/>
      <c r="BS51" s="3891"/>
      <c r="BT51" s="3891"/>
      <c r="BU51" s="3891"/>
      <c r="BV51" s="3891"/>
      <c r="BW51" s="3891"/>
      <c r="BX51" s="3891"/>
      <c r="BY51" s="3891"/>
      <c r="BZ51" s="3891"/>
      <c r="CA51" s="3891"/>
      <c r="CB51" s="3891"/>
      <c r="CC51" s="3891"/>
      <c r="CD51" s="3891"/>
      <c r="CE51" s="3891"/>
      <c r="CF51" s="3891"/>
      <c r="CG51" s="3891"/>
      <c r="CH51" s="3891"/>
      <c r="CI51" s="3891"/>
      <c r="CJ51" s="3891"/>
      <c r="CK51" s="3891"/>
      <c r="CL51" s="3891"/>
      <c r="CM51" s="3892"/>
      <c r="CN51" s="3736"/>
      <c r="CO51" s="2219"/>
      <c r="CP51" s="2219"/>
      <c r="CQ51" s="2219"/>
      <c r="CR51" s="2219"/>
      <c r="CS51" s="2219"/>
      <c r="CT51" s="2219"/>
      <c r="CU51" s="2219"/>
      <c r="CV51" s="2219"/>
      <c r="CW51" s="2219"/>
      <c r="CX51" s="2219"/>
      <c r="CY51" s="2220"/>
      <c r="CZ51" s="836"/>
      <c r="DA51" s="836"/>
      <c r="DB51" s="836"/>
      <c r="DC51" s="836"/>
      <c r="DD51" s="836"/>
      <c r="DE51" s="836"/>
      <c r="DF51" s="836"/>
      <c r="DG51" s="836"/>
      <c r="DH51" s="836"/>
    </row>
    <row r="52" spans="2:112" ht="20.100000000000001" customHeight="1">
      <c r="B52" s="3862"/>
      <c r="C52" s="3863"/>
      <c r="D52" s="3863"/>
      <c r="E52" s="3863"/>
      <c r="F52" s="3863"/>
      <c r="G52" s="3863"/>
      <c r="H52" s="3863"/>
      <c r="I52" s="3863"/>
      <c r="J52" s="3863"/>
      <c r="K52" s="3863"/>
      <c r="L52" s="3863"/>
      <c r="M52" s="3864"/>
      <c r="N52" s="163"/>
      <c r="O52" s="3871"/>
      <c r="P52" s="3745"/>
      <c r="Q52" s="3745"/>
      <c r="R52" s="3745"/>
      <c r="S52" s="3745"/>
      <c r="T52" s="3745"/>
      <c r="U52" s="3745"/>
      <c r="V52" s="3745"/>
      <c r="W52" s="3745"/>
      <c r="X52" s="3745"/>
      <c r="Y52" s="3745"/>
      <c r="Z52" s="3745"/>
      <c r="AA52" s="3745"/>
      <c r="AB52" s="3745"/>
      <c r="AC52" s="3745"/>
      <c r="AD52" s="3745"/>
      <c r="AE52" s="163"/>
      <c r="AF52" s="3873"/>
      <c r="AG52" s="3741"/>
      <c r="AH52" s="3741"/>
      <c r="AI52" s="3741"/>
      <c r="AJ52" s="3741"/>
      <c r="AK52" s="3741"/>
      <c r="AL52" s="3741"/>
      <c r="AM52" s="3741"/>
      <c r="AN52" s="3741"/>
      <c r="AO52" s="3741"/>
      <c r="AP52" s="3741"/>
      <c r="AQ52" s="3741"/>
      <c r="AR52" s="3741"/>
      <c r="AS52" s="3741"/>
      <c r="AT52" s="3741"/>
      <c r="AU52" s="3741"/>
      <c r="AV52" s="3741"/>
      <c r="AW52" s="3874"/>
      <c r="AX52" s="204"/>
      <c r="AY52" s="3879"/>
      <c r="AZ52" s="3879"/>
      <c r="BA52" s="3879"/>
      <c r="BB52" s="3879"/>
      <c r="BC52" s="3879"/>
      <c r="BD52" s="3879"/>
      <c r="BE52" s="3879"/>
      <c r="BF52" s="3879"/>
      <c r="BG52" s="3879"/>
      <c r="BH52" s="3879"/>
      <c r="BI52" s="3879"/>
      <c r="BJ52" s="3879"/>
      <c r="BK52" s="3879"/>
      <c r="BL52" s="3879"/>
      <c r="BM52" s="3879"/>
      <c r="BN52" s="3879"/>
      <c r="BO52" s="183"/>
      <c r="BP52" s="204"/>
      <c r="BQ52" s="3745"/>
      <c r="BR52" s="3745"/>
      <c r="BS52" s="3745"/>
      <c r="BT52" s="3745"/>
      <c r="BU52" s="3745"/>
      <c r="BV52" s="3745"/>
      <c r="BW52" s="3745"/>
      <c r="BX52" s="3745"/>
      <c r="BY52" s="3745"/>
      <c r="BZ52" s="3745"/>
      <c r="CA52" s="3745"/>
      <c r="CB52" s="3745"/>
      <c r="CC52" s="3745"/>
      <c r="CD52" s="3745"/>
      <c r="CE52" s="3745"/>
      <c r="CF52" s="3745"/>
      <c r="CG52" s="3745"/>
      <c r="CH52" s="3745"/>
      <c r="CI52" s="3745"/>
      <c r="CJ52" s="3745"/>
      <c r="CK52" s="3745"/>
      <c r="CL52" s="3745"/>
      <c r="CM52" s="183"/>
      <c r="CN52" s="3893"/>
      <c r="CO52" s="3894"/>
      <c r="CP52" s="3894"/>
      <c r="CQ52" s="3894"/>
      <c r="CR52" s="3894"/>
      <c r="CS52" s="3894"/>
      <c r="CT52" s="3894"/>
      <c r="CU52" s="3894"/>
      <c r="CV52" s="3894"/>
      <c r="CW52" s="3894"/>
      <c r="CX52" s="3894"/>
      <c r="CY52" s="3895"/>
      <c r="CZ52" s="991"/>
      <c r="DA52" s="991"/>
      <c r="DB52" s="991"/>
      <c r="DC52" s="991"/>
      <c r="DD52" s="991"/>
      <c r="DE52" s="991"/>
      <c r="DF52" s="991"/>
      <c r="DG52" s="991"/>
      <c r="DH52" s="991"/>
    </row>
    <row r="53" spans="2:112" ht="20.100000000000001" customHeight="1">
      <c r="B53" s="3865"/>
      <c r="C53" s="3866"/>
      <c r="D53" s="3866"/>
      <c r="E53" s="3866"/>
      <c r="F53" s="3866"/>
      <c r="G53" s="3866"/>
      <c r="H53" s="3866"/>
      <c r="I53" s="3866"/>
      <c r="J53" s="3866"/>
      <c r="K53" s="3866"/>
      <c r="L53" s="3866"/>
      <c r="M53" s="3867"/>
      <c r="O53" s="3747"/>
      <c r="P53" s="3693"/>
      <c r="Q53" s="3693"/>
      <c r="R53" s="3693"/>
      <c r="S53" s="3693"/>
      <c r="T53" s="3693"/>
      <c r="U53" s="3693"/>
      <c r="V53" s="3693"/>
      <c r="W53" s="3693"/>
      <c r="X53" s="3693"/>
      <c r="Y53" s="3693"/>
      <c r="Z53" s="3693"/>
      <c r="AA53" s="3693"/>
      <c r="AB53" s="3693"/>
      <c r="AC53" s="3693"/>
      <c r="AD53" s="3693"/>
      <c r="AF53" s="3875"/>
      <c r="AG53" s="3742"/>
      <c r="AH53" s="3742"/>
      <c r="AI53" s="3742"/>
      <c r="AJ53" s="3742"/>
      <c r="AK53" s="3742"/>
      <c r="AL53" s="3742"/>
      <c r="AM53" s="3742"/>
      <c r="AN53" s="3742"/>
      <c r="AO53" s="3742"/>
      <c r="AP53" s="3742"/>
      <c r="AQ53" s="3742"/>
      <c r="AR53" s="3742"/>
      <c r="AS53" s="3742"/>
      <c r="AT53" s="3742"/>
      <c r="AU53" s="3742"/>
      <c r="AV53" s="3742"/>
      <c r="AW53" s="3876"/>
      <c r="AX53" s="205"/>
      <c r="AY53" s="3880"/>
      <c r="AZ53" s="3880"/>
      <c r="BA53" s="3880"/>
      <c r="BB53" s="3880"/>
      <c r="BC53" s="3880"/>
      <c r="BD53" s="3880"/>
      <c r="BE53" s="3880"/>
      <c r="BF53" s="3880"/>
      <c r="BG53" s="3880"/>
      <c r="BH53" s="3880"/>
      <c r="BI53" s="3880"/>
      <c r="BJ53" s="3880"/>
      <c r="BK53" s="3880"/>
      <c r="BL53" s="3880"/>
      <c r="BM53" s="3880"/>
      <c r="BN53" s="3880"/>
      <c r="BO53" s="182"/>
      <c r="BP53" s="205"/>
      <c r="BQ53" s="3693"/>
      <c r="BR53" s="3693"/>
      <c r="BS53" s="3693"/>
      <c r="BT53" s="3693"/>
      <c r="BU53" s="3693"/>
      <c r="BV53" s="3693"/>
      <c r="BW53" s="3693"/>
      <c r="BX53" s="3693"/>
      <c r="BY53" s="3693"/>
      <c r="BZ53" s="3693"/>
      <c r="CA53" s="3693"/>
      <c r="CB53" s="3693"/>
      <c r="CC53" s="3693"/>
      <c r="CD53" s="3693"/>
      <c r="CE53" s="3693"/>
      <c r="CF53" s="3693"/>
      <c r="CG53" s="3693"/>
      <c r="CH53" s="3693"/>
      <c r="CI53" s="3693"/>
      <c r="CJ53" s="3693"/>
      <c r="CK53" s="3693"/>
      <c r="CL53" s="3693"/>
      <c r="CM53" s="182"/>
      <c r="CN53" s="991"/>
      <c r="CO53" s="991"/>
      <c r="CP53" s="991"/>
      <c r="CQ53" s="991"/>
      <c r="CR53" s="991"/>
      <c r="CS53" s="991"/>
      <c r="CT53" s="991"/>
      <c r="CU53" s="991"/>
      <c r="CV53" s="991"/>
      <c r="CW53" s="991"/>
      <c r="CX53" s="991"/>
      <c r="CY53" s="223"/>
      <c r="CZ53" s="991"/>
      <c r="DA53" s="991"/>
      <c r="DB53" s="991"/>
      <c r="DC53" s="991"/>
      <c r="DD53" s="991"/>
      <c r="DE53" s="991"/>
      <c r="DF53" s="991"/>
      <c r="DG53" s="991"/>
      <c r="DH53" s="991"/>
    </row>
    <row r="54" spans="2:112" ht="20.100000000000001" customHeight="1">
      <c r="B54" s="3868"/>
      <c r="C54" s="3869"/>
      <c r="D54" s="3869"/>
      <c r="E54" s="3869"/>
      <c r="F54" s="3869"/>
      <c r="G54" s="3869"/>
      <c r="H54" s="3869"/>
      <c r="I54" s="3869"/>
      <c r="J54" s="3869"/>
      <c r="K54" s="3869"/>
      <c r="L54" s="3869"/>
      <c r="M54" s="3870"/>
      <c r="N54" s="180"/>
      <c r="O54" s="3872"/>
      <c r="P54" s="3872"/>
      <c r="Q54" s="3872"/>
      <c r="R54" s="3872"/>
      <c r="S54" s="3872"/>
      <c r="T54" s="3872"/>
      <c r="U54" s="3872"/>
      <c r="V54" s="3872"/>
      <c r="W54" s="3872"/>
      <c r="X54" s="3872"/>
      <c r="Y54" s="3872"/>
      <c r="Z54" s="3872"/>
      <c r="AA54" s="3872"/>
      <c r="AB54" s="3872"/>
      <c r="AC54" s="3872"/>
      <c r="AD54" s="3872"/>
      <c r="AE54" s="180"/>
      <c r="AF54" s="3877"/>
      <c r="AG54" s="3743"/>
      <c r="AH54" s="3743"/>
      <c r="AI54" s="3743"/>
      <c r="AJ54" s="3743"/>
      <c r="AK54" s="3743"/>
      <c r="AL54" s="3743"/>
      <c r="AM54" s="3743"/>
      <c r="AN54" s="3743"/>
      <c r="AO54" s="3743"/>
      <c r="AP54" s="3743"/>
      <c r="AQ54" s="3743"/>
      <c r="AR54" s="3743"/>
      <c r="AS54" s="3743"/>
      <c r="AT54" s="3743"/>
      <c r="AU54" s="3743"/>
      <c r="AV54" s="3743"/>
      <c r="AW54" s="3878"/>
      <c r="AX54" s="187"/>
      <c r="AY54" s="3881"/>
      <c r="AZ54" s="3881"/>
      <c r="BA54" s="3881"/>
      <c r="BB54" s="3881"/>
      <c r="BC54" s="3881"/>
      <c r="BD54" s="3881"/>
      <c r="BE54" s="3881"/>
      <c r="BF54" s="3881"/>
      <c r="BG54" s="3881"/>
      <c r="BH54" s="3881"/>
      <c r="BI54" s="3881"/>
      <c r="BJ54" s="3881"/>
      <c r="BK54" s="3881"/>
      <c r="BL54" s="3881"/>
      <c r="BM54" s="3881"/>
      <c r="BN54" s="3881"/>
      <c r="BO54" s="190"/>
      <c r="BP54" s="187"/>
      <c r="BQ54" s="3882"/>
      <c r="BR54" s="3882"/>
      <c r="BS54" s="3882"/>
      <c r="BT54" s="3882"/>
      <c r="BU54" s="3882"/>
      <c r="BV54" s="3882"/>
      <c r="BW54" s="3882"/>
      <c r="BX54" s="3882"/>
      <c r="BY54" s="3882"/>
      <c r="BZ54" s="3882"/>
      <c r="CA54" s="3882"/>
      <c r="CB54" s="3882"/>
      <c r="CC54" s="3882"/>
      <c r="CD54" s="3882"/>
      <c r="CE54" s="3882"/>
      <c r="CF54" s="3882"/>
      <c r="CG54" s="3882"/>
      <c r="CH54" s="3882"/>
      <c r="CI54" s="3882"/>
      <c r="CJ54" s="3882"/>
      <c r="CK54" s="3882"/>
      <c r="CL54" s="3882"/>
      <c r="CM54" s="190"/>
      <c r="CN54" s="3821"/>
      <c r="CO54" s="3821"/>
      <c r="CP54" s="3821"/>
      <c r="CQ54" s="3821"/>
      <c r="CR54" s="3821"/>
      <c r="CS54" s="3821"/>
      <c r="CT54" s="3821"/>
      <c r="CU54" s="3821"/>
      <c r="CV54" s="3821"/>
      <c r="CW54" s="3821"/>
      <c r="CX54" s="3821"/>
      <c r="CY54" s="3842"/>
      <c r="CZ54" s="991"/>
      <c r="DA54" s="991"/>
      <c r="DB54" s="991"/>
      <c r="DC54" s="991"/>
      <c r="DD54" s="991"/>
      <c r="DE54" s="991"/>
      <c r="DF54" s="991"/>
      <c r="DG54" s="991"/>
      <c r="DH54" s="991"/>
    </row>
    <row r="55" spans="2:112" ht="15" customHeight="1"/>
    <row r="56" spans="2:112" ht="20.100000000000001" customHeight="1">
      <c r="E56" s="2" t="s">
        <v>1428</v>
      </c>
      <c r="X56" s="996" t="s">
        <v>1729</v>
      </c>
      <c r="CQ56" s="3824" t="s">
        <v>1427</v>
      </c>
      <c r="CR56" s="3824"/>
      <c r="CS56" s="3824"/>
      <c r="CT56" s="3824"/>
      <c r="CU56" s="3824"/>
      <c r="CV56" s="3824"/>
      <c r="CW56" s="3824"/>
      <c r="CX56" s="3824"/>
      <c r="CY56" s="3824"/>
      <c r="CZ56" s="980"/>
      <c r="DA56" s="980"/>
      <c r="DB56" s="980"/>
      <c r="DC56" s="980"/>
      <c r="DD56" s="980"/>
      <c r="DE56" s="980"/>
      <c r="DF56" s="980"/>
      <c r="DG56" s="980"/>
      <c r="DH56" s="980"/>
    </row>
    <row r="57" spans="2:112" ht="15" customHeight="1">
      <c r="B57" s="156"/>
      <c r="C57" s="163"/>
      <c r="D57" s="163"/>
      <c r="E57" s="163"/>
      <c r="F57" s="163"/>
      <c r="G57" s="163"/>
      <c r="H57" s="163"/>
      <c r="I57" s="163"/>
      <c r="J57" s="3729" t="s">
        <v>956</v>
      </c>
      <c r="K57" s="2216"/>
      <c r="L57" s="2216"/>
      <c r="M57" s="2216"/>
      <c r="N57" s="2216"/>
      <c r="O57" s="3735"/>
      <c r="P57" s="3734" t="s">
        <v>479</v>
      </c>
      <c r="Q57" s="3729"/>
      <c r="R57" s="3729"/>
      <c r="S57" s="3729"/>
      <c r="T57" s="3729"/>
      <c r="U57" s="3729"/>
      <c r="V57" s="3729"/>
      <c r="W57" s="3729"/>
      <c r="X57" s="3729"/>
      <c r="Y57" s="3729"/>
      <c r="Z57" s="3729"/>
      <c r="AA57" s="3730"/>
      <c r="AB57" s="3845"/>
      <c r="AC57" s="3745"/>
      <c r="AD57" s="3846" t="s">
        <v>1426</v>
      </c>
      <c r="AE57" s="3849"/>
      <c r="AF57" s="3849"/>
      <c r="AG57" s="3849"/>
      <c r="AH57" s="3849"/>
      <c r="AI57" s="3849"/>
      <c r="AJ57" s="3849"/>
      <c r="AK57" s="3849"/>
      <c r="AL57" s="3849"/>
      <c r="AM57" s="3849"/>
      <c r="AN57" s="3849"/>
      <c r="AO57" s="3849"/>
      <c r="AP57" s="3849"/>
      <c r="AQ57" s="3849"/>
      <c r="AR57" s="3849"/>
      <c r="AS57" s="3849"/>
      <c r="AT57" s="3849"/>
      <c r="AU57" s="3849"/>
      <c r="AV57" s="3849"/>
      <c r="AW57" s="3849"/>
      <c r="AX57" s="3745"/>
      <c r="AY57" s="3848"/>
      <c r="AZ57" s="3734" t="s">
        <v>240</v>
      </c>
      <c r="BA57" s="3729"/>
      <c r="BB57" s="3729"/>
      <c r="BC57" s="3729"/>
      <c r="BD57" s="3729"/>
      <c r="BE57" s="3729"/>
      <c r="BF57" s="3729"/>
      <c r="BG57" s="3729"/>
      <c r="BH57" s="3729"/>
      <c r="BI57" s="3729"/>
      <c r="BJ57" s="3729"/>
      <c r="BK57" s="3730"/>
      <c r="BL57" s="3734" t="s">
        <v>1374</v>
      </c>
      <c r="BM57" s="3729"/>
      <c r="BN57" s="3729"/>
      <c r="BO57" s="3729"/>
      <c r="BP57" s="3729"/>
      <c r="BQ57" s="3729"/>
      <c r="BR57" s="3729"/>
      <c r="BS57" s="3729"/>
      <c r="BT57" s="3729"/>
      <c r="BU57" s="3729"/>
      <c r="BV57" s="3729"/>
      <c r="BW57" s="3730"/>
      <c r="BX57" s="3884" t="s">
        <v>737</v>
      </c>
      <c r="BY57" s="3885"/>
      <c r="BZ57" s="3885"/>
      <c r="CA57" s="3885"/>
      <c r="CB57" s="3885"/>
      <c r="CC57" s="3885"/>
      <c r="CD57" s="3885"/>
      <c r="CE57" s="3885"/>
      <c r="CF57" s="3885"/>
      <c r="CG57" s="3885"/>
      <c r="CH57" s="3885"/>
      <c r="CI57" s="3886"/>
      <c r="CJ57" s="3734" t="s">
        <v>803</v>
      </c>
      <c r="CK57" s="2216"/>
      <c r="CL57" s="2216"/>
      <c r="CM57" s="2216"/>
      <c r="CN57" s="2216"/>
      <c r="CO57" s="2216"/>
      <c r="CP57" s="2216"/>
      <c r="CQ57" s="2216"/>
      <c r="CR57" s="2216"/>
      <c r="CS57" s="2216"/>
      <c r="CT57" s="2216"/>
      <c r="CU57" s="2216"/>
      <c r="CV57" s="2216"/>
      <c r="CW57" s="2216"/>
      <c r="CX57" s="2216"/>
      <c r="CY57" s="2217"/>
      <c r="CZ57" s="836"/>
      <c r="DA57" s="836"/>
      <c r="DB57" s="836"/>
      <c r="DC57" s="836"/>
      <c r="DD57" s="836"/>
      <c r="DE57" s="836"/>
      <c r="DF57" s="836"/>
      <c r="DG57" s="836"/>
      <c r="DH57" s="836"/>
    </row>
    <row r="58" spans="2:112" ht="15" customHeight="1">
      <c r="B58" s="3855" t="s">
        <v>1425</v>
      </c>
      <c r="C58" s="3856"/>
      <c r="D58" s="3856"/>
      <c r="E58" s="3856"/>
      <c r="F58" s="3856"/>
      <c r="G58" s="3856"/>
      <c r="O58" s="182"/>
      <c r="P58" s="3829"/>
      <c r="Q58" s="3732"/>
      <c r="R58" s="3732"/>
      <c r="S58" s="3732"/>
      <c r="T58" s="3732"/>
      <c r="U58" s="3732"/>
      <c r="V58" s="3732"/>
      <c r="W58" s="3732"/>
      <c r="X58" s="3732"/>
      <c r="Y58" s="3732"/>
      <c r="Z58" s="3732"/>
      <c r="AA58" s="3733"/>
      <c r="AB58" s="3767"/>
      <c r="AC58" s="3694"/>
      <c r="AD58" s="3883"/>
      <c r="AE58" s="3883"/>
      <c r="AF58" s="3883"/>
      <c r="AG58" s="3883"/>
      <c r="AH58" s="3883"/>
      <c r="AI58" s="3883"/>
      <c r="AJ58" s="3883"/>
      <c r="AK58" s="3883"/>
      <c r="AL58" s="3883"/>
      <c r="AM58" s="3883"/>
      <c r="AN58" s="3883"/>
      <c r="AO58" s="3883"/>
      <c r="AP58" s="3883"/>
      <c r="AQ58" s="3883"/>
      <c r="AR58" s="3883"/>
      <c r="AS58" s="3883"/>
      <c r="AT58" s="3883"/>
      <c r="AU58" s="3883"/>
      <c r="AV58" s="3883"/>
      <c r="AW58" s="3883"/>
      <c r="AX58" s="3694"/>
      <c r="AY58" s="3696"/>
      <c r="AZ58" s="3767" t="s">
        <v>1424</v>
      </c>
      <c r="BA58" s="3694"/>
      <c r="BB58" s="3694"/>
      <c r="BC58" s="3694"/>
      <c r="BD58" s="3694"/>
      <c r="BE58" s="3694"/>
      <c r="BF58" s="3694"/>
      <c r="BG58" s="3694"/>
      <c r="BH58" s="3694"/>
      <c r="BI58" s="3694"/>
      <c r="BJ58" s="3694"/>
      <c r="BK58" s="3696"/>
      <c r="BL58" s="3829"/>
      <c r="BM58" s="3732"/>
      <c r="BN58" s="3732"/>
      <c r="BO58" s="3732"/>
      <c r="BP58" s="3732"/>
      <c r="BQ58" s="3732"/>
      <c r="BR58" s="3732"/>
      <c r="BS58" s="3732"/>
      <c r="BT58" s="3732"/>
      <c r="BU58" s="3732"/>
      <c r="BV58" s="3732"/>
      <c r="BW58" s="3733"/>
      <c r="BX58" s="3887"/>
      <c r="BY58" s="3888"/>
      <c r="BZ58" s="3888"/>
      <c r="CA58" s="3888"/>
      <c r="CB58" s="3888"/>
      <c r="CC58" s="3888"/>
      <c r="CD58" s="3888"/>
      <c r="CE58" s="3888"/>
      <c r="CF58" s="3888"/>
      <c r="CG58" s="3888"/>
      <c r="CH58" s="3888"/>
      <c r="CI58" s="3889"/>
      <c r="CJ58" s="3736"/>
      <c r="CK58" s="2219"/>
      <c r="CL58" s="2219"/>
      <c r="CM58" s="2219"/>
      <c r="CN58" s="2219"/>
      <c r="CO58" s="2219"/>
      <c r="CP58" s="2219"/>
      <c r="CQ58" s="2219"/>
      <c r="CR58" s="2219"/>
      <c r="CS58" s="2219"/>
      <c r="CT58" s="2219"/>
      <c r="CU58" s="2219"/>
      <c r="CV58" s="2219"/>
      <c r="CW58" s="2219"/>
      <c r="CX58" s="2219"/>
      <c r="CY58" s="2220"/>
      <c r="CZ58" s="836"/>
      <c r="DA58" s="836"/>
      <c r="DB58" s="836"/>
      <c r="DC58" s="836"/>
      <c r="DD58" s="836"/>
      <c r="DE58" s="836"/>
      <c r="DF58" s="836"/>
      <c r="DG58" s="836"/>
      <c r="DH58" s="836"/>
    </row>
    <row r="59" spans="2:112" ht="20.100000000000001" customHeight="1">
      <c r="B59" s="156"/>
      <c r="C59" s="164"/>
      <c r="D59" s="163"/>
      <c r="E59" s="163"/>
      <c r="F59" s="163"/>
      <c r="G59" s="163"/>
      <c r="H59" s="163"/>
      <c r="I59" s="163"/>
      <c r="J59" s="163"/>
      <c r="K59" s="163"/>
      <c r="L59" s="163"/>
      <c r="M59" s="163"/>
      <c r="N59" s="163"/>
      <c r="O59" s="183"/>
      <c r="P59" s="3857"/>
      <c r="Q59" s="3858"/>
      <c r="R59" s="3858"/>
      <c r="S59" s="3858"/>
      <c r="T59" s="3858"/>
      <c r="U59" s="3858"/>
      <c r="V59" s="3858"/>
      <c r="W59" s="3858"/>
      <c r="X59" s="3858"/>
      <c r="Y59" s="3858"/>
      <c r="Z59" s="3858"/>
      <c r="AA59" s="3859"/>
      <c r="AB59" s="193"/>
      <c r="AC59" s="3838"/>
      <c r="AD59" s="3838"/>
      <c r="AE59" s="3838"/>
      <c r="AF59" s="3838"/>
      <c r="AG59" s="3838"/>
      <c r="AH59" s="3838"/>
      <c r="AI59" s="3838"/>
      <c r="AJ59" s="3838"/>
      <c r="AK59" s="3838"/>
      <c r="AL59" s="3838"/>
      <c r="AM59" s="3838"/>
      <c r="AN59" s="3838"/>
      <c r="AO59" s="3838"/>
      <c r="AP59" s="3838"/>
      <c r="AQ59" s="3838"/>
      <c r="AR59" s="3838"/>
      <c r="AS59" s="3838"/>
      <c r="AT59" s="3838"/>
      <c r="AU59" s="3838"/>
      <c r="AV59" s="3838"/>
      <c r="AW59" s="3838"/>
      <c r="AX59" s="3838"/>
      <c r="AY59" s="188"/>
      <c r="AZ59" s="191"/>
      <c r="BA59" s="3860"/>
      <c r="BB59" s="3860"/>
      <c r="BC59" s="3860"/>
      <c r="BD59" s="3860"/>
      <c r="BE59" s="3860"/>
      <c r="BF59" s="3860"/>
      <c r="BG59" s="3860"/>
      <c r="BH59" s="3860"/>
      <c r="BI59" s="3860"/>
      <c r="BJ59" s="3860"/>
      <c r="BK59" s="191"/>
      <c r="BL59" s="193"/>
      <c r="BM59" s="3858"/>
      <c r="BN59" s="3858"/>
      <c r="BO59" s="3858"/>
      <c r="BP59" s="3858"/>
      <c r="BQ59" s="3858"/>
      <c r="BR59" s="3858"/>
      <c r="BS59" s="3858"/>
      <c r="BT59" s="3858"/>
      <c r="BU59" s="3858"/>
      <c r="BV59" s="3858"/>
      <c r="BW59" s="188"/>
      <c r="BX59" s="193"/>
      <c r="BY59" s="3837"/>
      <c r="BZ59" s="3837"/>
      <c r="CA59" s="3837"/>
      <c r="CB59" s="3837"/>
      <c r="CC59" s="3837"/>
      <c r="CD59" s="3837"/>
      <c r="CE59" s="3837"/>
      <c r="CF59" s="3837"/>
      <c r="CG59" s="3837"/>
      <c r="CH59" s="3837"/>
      <c r="CI59" s="188"/>
      <c r="CJ59" s="191"/>
      <c r="CK59" s="3838"/>
      <c r="CL59" s="3838"/>
      <c r="CM59" s="3838"/>
      <c r="CN59" s="3838"/>
      <c r="CO59" s="3838"/>
      <c r="CP59" s="3838"/>
      <c r="CQ59" s="3838"/>
      <c r="CR59" s="3838"/>
      <c r="CS59" s="3838"/>
      <c r="CT59" s="3838"/>
      <c r="CU59" s="3838"/>
      <c r="CV59" s="3838"/>
      <c r="CW59" s="3838"/>
      <c r="CX59" s="3838"/>
      <c r="CY59" s="3861"/>
      <c r="CZ59" s="991"/>
      <c r="DA59" s="991"/>
      <c r="DB59" s="991"/>
      <c r="DC59" s="991"/>
      <c r="DD59" s="991"/>
      <c r="DE59" s="991"/>
      <c r="DF59" s="991"/>
      <c r="DG59" s="991"/>
      <c r="DH59" s="991"/>
    </row>
    <row r="60" spans="2:112" ht="20.100000000000001" customHeight="1">
      <c r="B60" s="159"/>
      <c r="C60" s="165"/>
      <c r="D60" s="165"/>
      <c r="E60" s="165"/>
      <c r="F60" s="165"/>
      <c r="G60" s="165"/>
      <c r="H60" s="165"/>
      <c r="I60" s="165"/>
      <c r="J60" s="165"/>
      <c r="K60" s="165"/>
      <c r="L60" s="165"/>
      <c r="M60" s="165"/>
      <c r="N60" s="165"/>
      <c r="O60" s="184"/>
      <c r="P60" s="3851"/>
      <c r="Q60" s="3852"/>
      <c r="R60" s="3852"/>
      <c r="S60" s="3852"/>
      <c r="T60" s="3852"/>
      <c r="U60" s="3852"/>
      <c r="V60" s="3852"/>
      <c r="W60" s="3852"/>
      <c r="X60" s="3852"/>
      <c r="Y60" s="3852"/>
      <c r="Z60" s="3852"/>
      <c r="AA60" s="189"/>
      <c r="AB60" s="194"/>
      <c r="AC60" s="3841"/>
      <c r="AD60" s="3841"/>
      <c r="AE60" s="3841"/>
      <c r="AF60" s="3841"/>
      <c r="AG60" s="3841"/>
      <c r="AH60" s="3841"/>
      <c r="AI60" s="3841"/>
      <c r="AJ60" s="3841"/>
      <c r="AK60" s="3841"/>
      <c r="AL60" s="3841"/>
      <c r="AM60" s="3841"/>
      <c r="AN60" s="3841"/>
      <c r="AO60" s="3841"/>
      <c r="AP60" s="3841"/>
      <c r="AQ60" s="3841"/>
      <c r="AR60" s="3841"/>
      <c r="AS60" s="3841"/>
      <c r="AT60" s="3841"/>
      <c r="AU60" s="3841"/>
      <c r="AV60" s="3841"/>
      <c r="AW60" s="3841"/>
      <c r="AX60" s="3841"/>
      <c r="AY60" s="189"/>
      <c r="AZ60" s="192"/>
      <c r="BA60" s="3853"/>
      <c r="BB60" s="3853"/>
      <c r="BC60" s="3853"/>
      <c r="BD60" s="3853"/>
      <c r="BE60" s="3853"/>
      <c r="BF60" s="3853"/>
      <c r="BG60" s="3853"/>
      <c r="BH60" s="3853"/>
      <c r="BI60" s="3853"/>
      <c r="BJ60" s="3853"/>
      <c r="BK60" s="192"/>
      <c r="BL60" s="194"/>
      <c r="BM60" s="3841"/>
      <c r="BN60" s="3841"/>
      <c r="BO60" s="3841"/>
      <c r="BP60" s="3841"/>
      <c r="BQ60" s="3841"/>
      <c r="BR60" s="3841"/>
      <c r="BS60" s="3841"/>
      <c r="BT60" s="3841"/>
      <c r="BU60" s="3841"/>
      <c r="BV60" s="3841"/>
      <c r="BW60" s="189"/>
      <c r="BX60" s="194"/>
      <c r="BY60" s="3840"/>
      <c r="BZ60" s="3840"/>
      <c r="CA60" s="3840"/>
      <c r="CB60" s="3840"/>
      <c r="CC60" s="3840"/>
      <c r="CD60" s="3840"/>
      <c r="CE60" s="3840"/>
      <c r="CF60" s="3840"/>
      <c r="CG60" s="3840"/>
      <c r="CH60" s="3840"/>
      <c r="CI60" s="189"/>
      <c r="CJ60" s="192"/>
      <c r="CK60" s="983"/>
      <c r="CL60" s="983"/>
      <c r="CM60" s="983"/>
      <c r="CN60" s="983"/>
      <c r="CO60" s="983"/>
      <c r="CP60" s="983"/>
      <c r="CQ60" s="983"/>
      <c r="CR60" s="983"/>
      <c r="CS60" s="983"/>
      <c r="CT60" s="983"/>
      <c r="CU60" s="983"/>
      <c r="CV60" s="983"/>
      <c r="CW60" s="983"/>
      <c r="CX60" s="983"/>
      <c r="CY60" s="224"/>
      <c r="CZ60" s="991"/>
      <c r="DA60" s="991"/>
      <c r="DB60" s="991"/>
      <c r="DC60" s="991"/>
      <c r="DD60" s="991"/>
      <c r="DE60" s="991"/>
      <c r="DF60" s="991"/>
      <c r="DG60" s="991"/>
      <c r="DH60" s="991"/>
    </row>
    <row r="61" spans="2:112" ht="20.100000000000001" customHeight="1">
      <c r="B61" s="160"/>
      <c r="C61" s="166"/>
      <c r="D61" s="166"/>
      <c r="E61" s="166"/>
      <c r="F61" s="166"/>
      <c r="G61" s="166"/>
      <c r="H61" s="166"/>
      <c r="I61" s="166"/>
      <c r="J61" s="166"/>
      <c r="K61" s="166"/>
      <c r="L61" s="166"/>
      <c r="M61" s="166"/>
      <c r="N61" s="166"/>
      <c r="O61" s="185"/>
      <c r="P61" s="187"/>
      <c r="Q61" s="3694"/>
      <c r="R61" s="3694"/>
      <c r="S61" s="3694"/>
      <c r="T61" s="3694"/>
      <c r="U61" s="3694"/>
      <c r="V61" s="3694"/>
      <c r="W61" s="3694"/>
      <c r="X61" s="3694"/>
      <c r="Y61" s="3694"/>
      <c r="Z61" s="3694"/>
      <c r="AA61" s="190"/>
      <c r="AB61" s="187"/>
      <c r="AC61" s="3821"/>
      <c r="AD61" s="3821"/>
      <c r="AE61" s="3821"/>
      <c r="AF61" s="3821"/>
      <c r="AG61" s="3821"/>
      <c r="AH61" s="3821"/>
      <c r="AI61" s="3821"/>
      <c r="AJ61" s="3821"/>
      <c r="AK61" s="3821"/>
      <c r="AL61" s="3821"/>
      <c r="AM61" s="3821"/>
      <c r="AN61" s="3821"/>
      <c r="AO61" s="3821"/>
      <c r="AP61" s="3821"/>
      <c r="AQ61" s="3821"/>
      <c r="AR61" s="3821"/>
      <c r="AS61" s="3821"/>
      <c r="AT61" s="3821"/>
      <c r="AU61" s="3821"/>
      <c r="AV61" s="3821"/>
      <c r="AW61" s="3821"/>
      <c r="AX61" s="3821"/>
      <c r="AY61" s="190"/>
      <c r="AZ61" s="180"/>
      <c r="BA61" s="3854"/>
      <c r="BB61" s="3854"/>
      <c r="BC61" s="3854"/>
      <c r="BD61" s="3854"/>
      <c r="BE61" s="3854"/>
      <c r="BF61" s="3854"/>
      <c r="BG61" s="3854"/>
      <c r="BH61" s="3854"/>
      <c r="BI61" s="3854"/>
      <c r="BJ61" s="3854"/>
      <c r="BK61" s="180"/>
      <c r="BL61" s="187"/>
      <c r="BM61" s="3821"/>
      <c r="BN61" s="3821"/>
      <c r="BO61" s="3821"/>
      <c r="BP61" s="3821"/>
      <c r="BQ61" s="3821"/>
      <c r="BR61" s="3821"/>
      <c r="BS61" s="3821"/>
      <c r="BT61" s="3821"/>
      <c r="BU61" s="3821"/>
      <c r="BV61" s="3821"/>
      <c r="BW61" s="190"/>
      <c r="BX61" s="187"/>
      <c r="BY61" s="3821"/>
      <c r="BZ61" s="3821"/>
      <c r="CA61" s="3821"/>
      <c r="CB61" s="3821"/>
      <c r="CC61" s="3821"/>
      <c r="CD61" s="3821"/>
      <c r="CE61" s="3821"/>
      <c r="CF61" s="3821"/>
      <c r="CG61" s="3821"/>
      <c r="CH61" s="3821"/>
      <c r="CI61" s="190"/>
      <c r="CJ61" s="180"/>
      <c r="CK61" s="3821"/>
      <c r="CL61" s="3821"/>
      <c r="CM61" s="3821"/>
      <c r="CN61" s="3821"/>
      <c r="CO61" s="3821"/>
      <c r="CP61" s="3821"/>
      <c r="CQ61" s="3821"/>
      <c r="CR61" s="3821"/>
      <c r="CS61" s="3821"/>
      <c r="CT61" s="3821"/>
      <c r="CU61" s="3821"/>
      <c r="CV61" s="3821"/>
      <c r="CW61" s="3821"/>
      <c r="CX61" s="3821"/>
      <c r="CY61" s="3842"/>
      <c r="CZ61" s="991"/>
      <c r="DA61" s="991"/>
      <c r="DB61" s="991"/>
      <c r="DC61" s="991"/>
      <c r="DD61" s="991"/>
      <c r="DE61" s="991"/>
      <c r="DF61" s="991"/>
      <c r="DG61" s="991"/>
      <c r="DH61" s="991"/>
    </row>
    <row r="63" spans="2:112" ht="23.1" customHeight="1">
      <c r="D63" s="3822" t="s">
        <v>655</v>
      </c>
      <c r="E63" s="3822"/>
      <c r="F63" s="3822"/>
      <c r="G63" s="3822"/>
      <c r="H63" s="3822"/>
      <c r="I63" s="3822"/>
      <c r="J63" s="3822"/>
      <c r="K63" s="979"/>
      <c r="N63" s="1" t="s">
        <v>1423</v>
      </c>
    </row>
    <row r="64" spans="2:112" ht="20.100000000000001" customHeight="1">
      <c r="E64" s="2" t="s">
        <v>1422</v>
      </c>
    </row>
    <row r="65" spans="2:112" s="10" customFormat="1" ht="20.100000000000001" customHeight="1">
      <c r="E65" s="131"/>
      <c r="F65" s="10" t="s">
        <v>1586</v>
      </c>
      <c r="T65" s="3843"/>
      <c r="U65" s="3843"/>
      <c r="V65" s="3843"/>
      <c r="W65" s="3843"/>
      <c r="X65" s="3843"/>
      <c r="Y65" s="3843"/>
      <c r="Z65" s="3843"/>
      <c r="AA65" s="3843"/>
      <c r="AB65" s="3843"/>
      <c r="AC65" s="3843"/>
      <c r="AD65" s="3843"/>
      <c r="AE65" s="3843"/>
      <c r="AF65" s="3843"/>
    </row>
    <row r="66" spans="2:112" ht="20.100000000000001" customHeight="1">
      <c r="E66" s="167"/>
      <c r="F66" s="167"/>
      <c r="G66" s="167"/>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67"/>
      <c r="AJ66" s="167"/>
      <c r="AK66" s="167"/>
      <c r="AL66" s="167"/>
      <c r="AM66" s="167"/>
      <c r="AN66" s="167"/>
      <c r="AO66" s="167"/>
      <c r="AP66" s="167"/>
      <c r="AQ66" s="167"/>
      <c r="AR66" s="167"/>
      <c r="AS66" s="167"/>
      <c r="AT66" s="167"/>
      <c r="AU66" s="167"/>
      <c r="AV66" s="167"/>
      <c r="AW66" s="167"/>
      <c r="AX66" s="167"/>
      <c r="AY66" s="167"/>
      <c r="AZ66" s="167"/>
      <c r="BA66" s="167"/>
      <c r="BB66" s="167"/>
      <c r="BC66" s="167"/>
      <c r="BD66" s="167"/>
      <c r="BE66" s="167"/>
      <c r="BF66" s="167"/>
      <c r="BG66" s="167"/>
      <c r="BH66" s="167"/>
      <c r="BI66" s="167"/>
      <c r="BJ66" s="167"/>
      <c r="BK66" s="167"/>
      <c r="BL66" s="167"/>
      <c r="BM66" s="167"/>
      <c r="BN66" s="167"/>
      <c r="BO66" s="167"/>
      <c r="BP66" s="167"/>
      <c r="BQ66" s="167"/>
      <c r="BR66" s="167"/>
      <c r="BS66" s="167"/>
      <c r="BT66" s="167"/>
      <c r="BU66" s="167"/>
      <c r="BV66" s="167"/>
      <c r="BW66" s="167"/>
      <c r="BX66" s="167"/>
      <c r="BY66" s="167"/>
      <c r="BZ66" s="167"/>
      <c r="CA66" s="167"/>
      <c r="CB66" s="167"/>
      <c r="CC66" s="167"/>
      <c r="CD66" s="167"/>
      <c r="CE66" s="167"/>
      <c r="CF66" s="167"/>
      <c r="CG66" s="167"/>
      <c r="CH66" s="167"/>
      <c r="CI66" s="167"/>
      <c r="CJ66" s="167"/>
      <c r="CK66" s="167"/>
      <c r="CL66" s="167"/>
      <c r="CM66" s="167"/>
      <c r="CN66" s="167"/>
      <c r="CO66" s="167"/>
      <c r="CP66" s="167"/>
      <c r="CQ66" s="167"/>
      <c r="CR66" s="167"/>
      <c r="CS66" s="167"/>
      <c r="CT66" s="167"/>
      <c r="CU66" s="167"/>
      <c r="CV66" s="167"/>
      <c r="CW66" s="167"/>
    </row>
    <row r="67" spans="2:112" ht="20.100000000000001" customHeight="1">
      <c r="E67" s="2" t="s">
        <v>1421</v>
      </c>
    </row>
    <row r="68" spans="2:112" s="10" customFormat="1" ht="20.100000000000001" customHeight="1">
      <c r="E68" s="131"/>
      <c r="F68" s="10" t="s">
        <v>1586</v>
      </c>
      <c r="G68" s="14"/>
      <c r="H68" s="14"/>
      <c r="I68" s="14"/>
      <c r="J68" s="14"/>
      <c r="K68" s="14"/>
      <c r="L68" s="14"/>
      <c r="M68" s="14"/>
      <c r="N68" s="14"/>
      <c r="O68" s="14"/>
      <c r="P68" s="14"/>
      <c r="Q68" s="14"/>
      <c r="R68" s="14"/>
      <c r="S68" s="14"/>
      <c r="T68" s="3843"/>
      <c r="U68" s="3843"/>
      <c r="V68" s="3843"/>
      <c r="W68" s="3843"/>
      <c r="X68" s="3843"/>
      <c r="Y68" s="3843"/>
      <c r="Z68" s="3843"/>
      <c r="AA68" s="3843"/>
      <c r="AB68" s="3843"/>
      <c r="AC68" s="3843"/>
      <c r="AD68" s="3843"/>
      <c r="AE68" s="3843"/>
      <c r="AF68" s="3843"/>
      <c r="AG68" s="3843"/>
      <c r="AH68" s="3843"/>
      <c r="AI68" s="3843"/>
      <c r="AJ68" s="3843"/>
      <c r="AK68" s="3843"/>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row>
    <row r="70" spans="2:112" ht="23.1" customHeight="1">
      <c r="D70" s="3822" t="s">
        <v>1135</v>
      </c>
      <c r="E70" s="3822"/>
      <c r="F70" s="3822"/>
      <c r="G70" s="3822"/>
      <c r="H70" s="3822"/>
      <c r="I70" s="3822"/>
      <c r="J70" s="3822"/>
      <c r="K70" s="979"/>
      <c r="N70" s="1" t="s">
        <v>1420</v>
      </c>
      <c r="AH70" s="996" t="s">
        <v>1729</v>
      </c>
      <c r="CQ70" s="3824" t="s">
        <v>1419</v>
      </c>
      <c r="CR70" s="3824"/>
      <c r="CS70" s="3824"/>
      <c r="CT70" s="3824"/>
      <c r="CU70" s="3824"/>
      <c r="CV70" s="3824"/>
      <c r="CW70" s="3824"/>
      <c r="CX70" s="3824"/>
      <c r="CY70" s="3824"/>
      <c r="CZ70" s="980"/>
      <c r="DA70" s="980"/>
      <c r="DB70" s="980"/>
      <c r="DC70" s="980"/>
      <c r="DD70" s="980"/>
      <c r="DE70" s="980"/>
      <c r="DF70" s="980"/>
      <c r="DG70" s="980"/>
      <c r="DH70" s="980"/>
    </row>
    <row r="71" spans="2:112" ht="16.149999999999999" customHeight="1">
      <c r="B71" s="3744"/>
      <c r="C71" s="3745"/>
      <c r="D71" s="3745"/>
      <c r="E71" s="3745"/>
      <c r="F71" s="3745"/>
      <c r="G71" s="3745"/>
      <c r="H71" s="3745"/>
      <c r="I71" s="3745"/>
      <c r="J71" s="3745"/>
      <c r="K71" s="3745"/>
      <c r="L71" s="3745"/>
      <c r="M71" s="3729" t="s">
        <v>956</v>
      </c>
      <c r="N71" s="2216"/>
      <c r="O71" s="2216"/>
      <c r="P71" s="2216"/>
      <c r="Q71" s="2216"/>
      <c r="R71" s="2216"/>
      <c r="S71" s="3735"/>
      <c r="T71" s="3845"/>
      <c r="U71" s="3846" t="s">
        <v>807</v>
      </c>
      <c r="V71" s="3846"/>
      <c r="W71" s="3846"/>
      <c r="X71" s="3846"/>
      <c r="Y71" s="3846"/>
      <c r="Z71" s="3846"/>
      <c r="AA71" s="3846"/>
      <c r="AB71" s="3846"/>
      <c r="AC71" s="3846"/>
      <c r="AD71" s="3846"/>
      <c r="AE71" s="3846"/>
      <c r="AF71" s="3846"/>
      <c r="AG71" s="3846"/>
      <c r="AH71" s="3846"/>
      <c r="AI71" s="3846"/>
      <c r="AJ71" s="3846"/>
      <c r="AK71" s="3846"/>
      <c r="AL71" s="3846"/>
      <c r="AM71" s="3848"/>
      <c r="AN71" s="3845"/>
      <c r="AO71" s="3846" t="s">
        <v>1271</v>
      </c>
      <c r="AP71" s="3846"/>
      <c r="AQ71" s="3846"/>
      <c r="AR71" s="3846"/>
      <c r="AS71" s="3846"/>
      <c r="AT71" s="3846"/>
      <c r="AU71" s="3846"/>
      <c r="AV71" s="3846"/>
      <c r="AW71" s="3846"/>
      <c r="AX71" s="3846"/>
      <c r="AY71" s="3846"/>
      <c r="AZ71" s="3846"/>
      <c r="BA71" s="3846"/>
      <c r="BB71" s="3846"/>
      <c r="BC71" s="3846"/>
      <c r="BD71" s="3846"/>
      <c r="BE71" s="3846"/>
      <c r="BF71" s="3846"/>
      <c r="BG71" s="3848"/>
      <c r="BH71" s="3745"/>
      <c r="BI71" s="3846" t="s">
        <v>1372</v>
      </c>
      <c r="BJ71" s="3849"/>
      <c r="BK71" s="3849"/>
      <c r="BL71" s="3849"/>
      <c r="BM71" s="3849"/>
      <c r="BN71" s="3849"/>
      <c r="BO71" s="3849"/>
      <c r="BP71" s="3849"/>
      <c r="BQ71" s="3849"/>
      <c r="BR71" s="3849"/>
      <c r="BS71" s="3849"/>
      <c r="BT71" s="3849"/>
      <c r="BU71" s="3849"/>
      <c r="BV71" s="3849"/>
      <c r="BW71" s="3849"/>
      <c r="BX71" s="3849"/>
      <c r="BY71" s="3849"/>
      <c r="BZ71" s="3849"/>
      <c r="CA71" s="3745"/>
      <c r="CB71" s="3734" t="s">
        <v>803</v>
      </c>
      <c r="CC71" s="2216"/>
      <c r="CD71" s="2216"/>
      <c r="CE71" s="2216"/>
      <c r="CF71" s="2216"/>
      <c r="CG71" s="2216"/>
      <c r="CH71" s="2216"/>
      <c r="CI71" s="2216"/>
      <c r="CJ71" s="2216"/>
      <c r="CK71" s="2216"/>
      <c r="CL71" s="2216"/>
      <c r="CM71" s="2216"/>
      <c r="CN71" s="2216"/>
      <c r="CO71" s="2216"/>
      <c r="CP71" s="2216"/>
      <c r="CQ71" s="2216"/>
      <c r="CR71" s="2216"/>
      <c r="CS71" s="2216"/>
      <c r="CT71" s="2216"/>
      <c r="CU71" s="2216"/>
      <c r="CV71" s="2216"/>
      <c r="CW71" s="2216"/>
      <c r="CX71" s="2216"/>
      <c r="CY71" s="2217"/>
      <c r="CZ71" s="836"/>
      <c r="DA71" s="836"/>
      <c r="DB71" s="836"/>
      <c r="DC71" s="836"/>
      <c r="DD71" s="836"/>
      <c r="DE71" s="836"/>
      <c r="DF71" s="836"/>
      <c r="DG71" s="836"/>
      <c r="DH71" s="836"/>
    </row>
    <row r="72" spans="2:112" ht="16.149999999999999" customHeight="1">
      <c r="B72" s="3844" t="s">
        <v>1390</v>
      </c>
      <c r="C72" s="2179"/>
      <c r="D72" s="2179"/>
      <c r="E72" s="2179"/>
      <c r="F72" s="2179"/>
      <c r="G72" s="2179"/>
      <c r="H72" s="2179"/>
      <c r="I72" s="3694"/>
      <c r="J72" s="3694"/>
      <c r="K72" s="3694"/>
      <c r="L72" s="3694"/>
      <c r="M72" s="3694"/>
      <c r="N72" s="3694"/>
      <c r="O72" s="3694"/>
      <c r="P72" s="3694"/>
      <c r="Q72" s="3694"/>
      <c r="R72" s="3694"/>
      <c r="S72" s="3696"/>
      <c r="T72" s="3767"/>
      <c r="U72" s="3847"/>
      <c r="V72" s="3847"/>
      <c r="W72" s="3847"/>
      <c r="X72" s="3847"/>
      <c r="Y72" s="3847"/>
      <c r="Z72" s="3847"/>
      <c r="AA72" s="3847"/>
      <c r="AB72" s="3847"/>
      <c r="AC72" s="3847"/>
      <c r="AD72" s="3847"/>
      <c r="AE72" s="3847"/>
      <c r="AF72" s="3847"/>
      <c r="AG72" s="3847"/>
      <c r="AH72" s="3847"/>
      <c r="AI72" s="3847"/>
      <c r="AJ72" s="3847"/>
      <c r="AK72" s="3847"/>
      <c r="AL72" s="3847"/>
      <c r="AM72" s="3696"/>
      <c r="AN72" s="3767"/>
      <c r="AO72" s="3847"/>
      <c r="AP72" s="3847"/>
      <c r="AQ72" s="3847"/>
      <c r="AR72" s="3847"/>
      <c r="AS72" s="3847"/>
      <c r="AT72" s="3847"/>
      <c r="AU72" s="3847"/>
      <c r="AV72" s="3847"/>
      <c r="AW72" s="3847"/>
      <c r="AX72" s="3847"/>
      <c r="AY72" s="3847"/>
      <c r="AZ72" s="3847"/>
      <c r="BA72" s="3847"/>
      <c r="BB72" s="3847"/>
      <c r="BC72" s="3847"/>
      <c r="BD72" s="3847"/>
      <c r="BE72" s="3847"/>
      <c r="BF72" s="3847"/>
      <c r="BG72" s="3696"/>
      <c r="BH72" s="3693"/>
      <c r="BI72" s="3850"/>
      <c r="BJ72" s="3850"/>
      <c r="BK72" s="3850"/>
      <c r="BL72" s="3850"/>
      <c r="BM72" s="3850"/>
      <c r="BN72" s="3850"/>
      <c r="BO72" s="3850"/>
      <c r="BP72" s="3850"/>
      <c r="BQ72" s="3850"/>
      <c r="BR72" s="3850"/>
      <c r="BS72" s="3850"/>
      <c r="BT72" s="3850"/>
      <c r="BU72" s="3850"/>
      <c r="BV72" s="3850"/>
      <c r="BW72" s="3850"/>
      <c r="BX72" s="3850"/>
      <c r="BY72" s="3850"/>
      <c r="BZ72" s="3850"/>
      <c r="CA72" s="3693"/>
      <c r="CB72" s="3736"/>
      <c r="CC72" s="2219"/>
      <c r="CD72" s="2219"/>
      <c r="CE72" s="2219"/>
      <c r="CF72" s="2219"/>
      <c r="CG72" s="2219"/>
      <c r="CH72" s="2219"/>
      <c r="CI72" s="2219"/>
      <c r="CJ72" s="2219"/>
      <c r="CK72" s="2219"/>
      <c r="CL72" s="2219"/>
      <c r="CM72" s="2219"/>
      <c r="CN72" s="2219"/>
      <c r="CO72" s="2219"/>
      <c r="CP72" s="2219"/>
      <c r="CQ72" s="2219"/>
      <c r="CR72" s="2219"/>
      <c r="CS72" s="2219"/>
      <c r="CT72" s="2219"/>
      <c r="CU72" s="2219"/>
      <c r="CV72" s="2219"/>
      <c r="CW72" s="2219"/>
      <c r="CX72" s="2219"/>
      <c r="CY72" s="2220"/>
      <c r="CZ72" s="836"/>
      <c r="DA72" s="836"/>
      <c r="DB72" s="836"/>
      <c r="DC72" s="836"/>
      <c r="DD72" s="836"/>
      <c r="DE72" s="836"/>
      <c r="DF72" s="836"/>
      <c r="DG72" s="836"/>
      <c r="DH72" s="836"/>
    </row>
    <row r="73" spans="2:112" ht="25.15" customHeight="1">
      <c r="B73" s="153"/>
      <c r="C73" s="3836"/>
      <c r="D73" s="3836"/>
      <c r="E73" s="3836"/>
      <c r="F73" s="3836"/>
      <c r="G73" s="3836"/>
      <c r="H73" s="3836"/>
      <c r="I73" s="3836"/>
      <c r="J73" s="3836"/>
      <c r="K73" s="3836"/>
      <c r="L73" s="3836"/>
      <c r="M73" s="3836"/>
      <c r="N73" s="3836"/>
      <c r="O73" s="3836"/>
      <c r="P73" s="3836"/>
      <c r="Q73" s="3836"/>
      <c r="R73" s="3836"/>
      <c r="S73" s="188"/>
      <c r="T73" s="191"/>
      <c r="U73" s="3837"/>
      <c r="V73" s="3837"/>
      <c r="W73" s="3837"/>
      <c r="X73" s="3837"/>
      <c r="Y73" s="3837"/>
      <c r="Z73" s="3837"/>
      <c r="AA73" s="3837"/>
      <c r="AB73" s="3837"/>
      <c r="AC73" s="3837"/>
      <c r="AD73" s="3837"/>
      <c r="AE73" s="3837"/>
      <c r="AF73" s="3837"/>
      <c r="AG73" s="3837"/>
      <c r="AH73" s="3837"/>
      <c r="AI73" s="3837"/>
      <c r="AJ73" s="3837"/>
      <c r="AK73" s="3837"/>
      <c r="AL73" s="3837"/>
      <c r="AM73" s="981"/>
      <c r="AN73" s="989"/>
      <c r="AO73" s="3837"/>
      <c r="AP73" s="3837"/>
      <c r="AQ73" s="3837"/>
      <c r="AR73" s="3837"/>
      <c r="AS73" s="3837"/>
      <c r="AT73" s="3837"/>
      <c r="AU73" s="3837"/>
      <c r="AV73" s="3837"/>
      <c r="AW73" s="3837"/>
      <c r="AX73" s="3837"/>
      <c r="AY73" s="3837"/>
      <c r="AZ73" s="3837"/>
      <c r="BA73" s="3837"/>
      <c r="BB73" s="3837"/>
      <c r="BC73" s="3837"/>
      <c r="BD73" s="3837"/>
      <c r="BE73" s="3837"/>
      <c r="BF73" s="3837"/>
      <c r="BG73" s="990"/>
      <c r="BH73" s="981"/>
      <c r="BI73" s="3837"/>
      <c r="BJ73" s="3837"/>
      <c r="BK73" s="3837"/>
      <c r="BL73" s="3837"/>
      <c r="BM73" s="3837"/>
      <c r="BN73" s="3837"/>
      <c r="BO73" s="3837"/>
      <c r="BP73" s="3837"/>
      <c r="BQ73" s="3837"/>
      <c r="BR73" s="3837"/>
      <c r="BS73" s="3837"/>
      <c r="BT73" s="3837"/>
      <c r="BU73" s="3837"/>
      <c r="BV73" s="3837"/>
      <c r="BW73" s="3837"/>
      <c r="BX73" s="3837"/>
      <c r="BY73" s="3837"/>
      <c r="BZ73" s="3837"/>
      <c r="CA73" s="191"/>
      <c r="CB73" s="193"/>
      <c r="CC73" s="3838"/>
      <c r="CD73" s="3838"/>
      <c r="CE73" s="3838"/>
      <c r="CF73" s="3838"/>
      <c r="CG73" s="3838"/>
      <c r="CH73" s="3838"/>
      <c r="CI73" s="3838"/>
      <c r="CJ73" s="3838"/>
      <c r="CK73" s="3838"/>
      <c r="CL73" s="3838"/>
      <c r="CM73" s="3838"/>
      <c r="CN73" s="3838"/>
      <c r="CO73" s="3838"/>
      <c r="CP73" s="3838"/>
      <c r="CQ73" s="3838"/>
      <c r="CR73" s="3838"/>
      <c r="CS73" s="3838"/>
      <c r="CT73" s="3838"/>
      <c r="CU73" s="3838"/>
      <c r="CV73" s="3838"/>
      <c r="CW73" s="3838"/>
      <c r="CX73" s="3838"/>
      <c r="CY73" s="220"/>
    </row>
    <row r="74" spans="2:112" ht="25.15" customHeight="1">
      <c r="B74" s="154"/>
      <c r="C74" s="3839"/>
      <c r="D74" s="3839"/>
      <c r="E74" s="3839"/>
      <c r="F74" s="3839"/>
      <c r="G74" s="3839"/>
      <c r="H74" s="3839"/>
      <c r="I74" s="3839"/>
      <c r="J74" s="3839"/>
      <c r="K74" s="3839"/>
      <c r="L74" s="3839"/>
      <c r="M74" s="3839"/>
      <c r="N74" s="3839"/>
      <c r="O74" s="3839"/>
      <c r="P74" s="3839"/>
      <c r="Q74" s="3839"/>
      <c r="R74" s="3839"/>
      <c r="S74" s="189"/>
      <c r="T74" s="192"/>
      <c r="U74" s="3840"/>
      <c r="V74" s="3840"/>
      <c r="W74" s="3840"/>
      <c r="X74" s="3840"/>
      <c r="Y74" s="3840"/>
      <c r="Z74" s="3840"/>
      <c r="AA74" s="3840"/>
      <c r="AB74" s="3840"/>
      <c r="AC74" s="3840"/>
      <c r="AD74" s="3840"/>
      <c r="AE74" s="3840"/>
      <c r="AF74" s="3840"/>
      <c r="AG74" s="3840"/>
      <c r="AH74" s="3840"/>
      <c r="AI74" s="3840"/>
      <c r="AJ74" s="3840"/>
      <c r="AK74" s="3840"/>
      <c r="AL74" s="3840"/>
      <c r="AM74" s="982"/>
      <c r="AN74" s="202"/>
      <c r="AO74" s="3840"/>
      <c r="AP74" s="3840"/>
      <c r="AQ74" s="3840"/>
      <c r="AR74" s="3840"/>
      <c r="AS74" s="3840"/>
      <c r="AT74" s="3840"/>
      <c r="AU74" s="3840"/>
      <c r="AV74" s="3840"/>
      <c r="AW74" s="3840"/>
      <c r="AX74" s="3840"/>
      <c r="AY74" s="3840"/>
      <c r="AZ74" s="3840"/>
      <c r="BA74" s="3840"/>
      <c r="BB74" s="3840"/>
      <c r="BC74" s="3840"/>
      <c r="BD74" s="3840"/>
      <c r="BE74" s="3840"/>
      <c r="BF74" s="3840"/>
      <c r="BG74" s="209"/>
      <c r="BH74" s="982"/>
      <c r="BI74" s="3840"/>
      <c r="BJ74" s="3840"/>
      <c r="BK74" s="3840"/>
      <c r="BL74" s="3840"/>
      <c r="BM74" s="3840"/>
      <c r="BN74" s="3840"/>
      <c r="BO74" s="3840"/>
      <c r="BP74" s="3840"/>
      <c r="BQ74" s="3840"/>
      <c r="BR74" s="3840"/>
      <c r="BS74" s="3840"/>
      <c r="BT74" s="3840"/>
      <c r="BU74" s="3840"/>
      <c r="BV74" s="3840"/>
      <c r="BW74" s="3840"/>
      <c r="BX74" s="3840"/>
      <c r="BY74" s="3840"/>
      <c r="BZ74" s="3840"/>
      <c r="CA74" s="192"/>
      <c r="CB74" s="194"/>
      <c r="CC74" s="3841"/>
      <c r="CD74" s="3841"/>
      <c r="CE74" s="3841"/>
      <c r="CF74" s="3841"/>
      <c r="CG74" s="3841"/>
      <c r="CH74" s="3841"/>
      <c r="CI74" s="3841"/>
      <c r="CJ74" s="3841"/>
      <c r="CK74" s="3841"/>
      <c r="CL74" s="3841"/>
      <c r="CM74" s="3841"/>
      <c r="CN74" s="3841"/>
      <c r="CO74" s="3841"/>
      <c r="CP74" s="3841"/>
      <c r="CQ74" s="3841"/>
      <c r="CR74" s="3841"/>
      <c r="CS74" s="3841"/>
      <c r="CT74" s="3841"/>
      <c r="CU74" s="3841"/>
      <c r="CV74" s="3841"/>
      <c r="CW74" s="3841"/>
      <c r="CX74" s="3841"/>
      <c r="CY74" s="221"/>
    </row>
    <row r="75" spans="2:112" ht="25.15" customHeight="1">
      <c r="B75" s="155"/>
      <c r="C75" s="3821"/>
      <c r="D75" s="3821"/>
      <c r="E75" s="3821"/>
      <c r="F75" s="3821"/>
      <c r="G75" s="3821"/>
      <c r="H75" s="3821"/>
      <c r="I75" s="3821"/>
      <c r="J75" s="3821"/>
      <c r="K75" s="3821"/>
      <c r="L75" s="3821"/>
      <c r="M75" s="3821"/>
      <c r="N75" s="3821"/>
      <c r="O75" s="3821"/>
      <c r="P75" s="3821"/>
      <c r="Q75" s="3821"/>
      <c r="R75" s="3821"/>
      <c r="S75" s="190"/>
      <c r="T75" s="180"/>
      <c r="U75" s="180"/>
      <c r="V75" s="180"/>
      <c r="W75" s="180"/>
      <c r="X75" s="180"/>
      <c r="Y75" s="180"/>
      <c r="Z75" s="180"/>
      <c r="AA75" s="180"/>
      <c r="AB75" s="180"/>
      <c r="AC75" s="180"/>
      <c r="AD75" s="180"/>
      <c r="AE75" s="180"/>
      <c r="AF75" s="180"/>
      <c r="AG75" s="180"/>
      <c r="AH75" s="180"/>
      <c r="AI75" s="180"/>
      <c r="AJ75" s="180"/>
      <c r="AK75" s="180"/>
      <c r="AL75" s="180"/>
      <c r="AM75" s="180"/>
      <c r="AN75" s="187"/>
      <c r="AO75" s="180"/>
      <c r="AP75" s="180"/>
      <c r="AQ75" s="180"/>
      <c r="AR75" s="180"/>
      <c r="AS75" s="180"/>
      <c r="AT75" s="180"/>
      <c r="AU75" s="180"/>
      <c r="AV75" s="180"/>
      <c r="AW75" s="180"/>
      <c r="AX75" s="180"/>
      <c r="AY75" s="180"/>
      <c r="AZ75" s="180"/>
      <c r="BA75" s="180"/>
      <c r="BB75" s="180"/>
      <c r="BC75" s="180"/>
      <c r="BD75" s="180"/>
      <c r="BE75" s="180"/>
      <c r="BF75" s="180"/>
      <c r="BG75" s="190"/>
      <c r="BH75" s="180"/>
      <c r="BI75" s="180"/>
      <c r="BJ75" s="180"/>
      <c r="BK75" s="180"/>
      <c r="BL75" s="180"/>
      <c r="BM75" s="180"/>
      <c r="BN75" s="180"/>
      <c r="BO75" s="180"/>
      <c r="BP75" s="180"/>
      <c r="BQ75" s="180"/>
      <c r="BR75" s="180"/>
      <c r="BS75" s="180"/>
      <c r="BT75" s="180"/>
      <c r="BU75" s="180"/>
      <c r="BV75" s="180"/>
      <c r="BW75" s="180"/>
      <c r="BX75" s="180"/>
      <c r="BY75" s="180"/>
      <c r="BZ75" s="180"/>
      <c r="CA75" s="180"/>
      <c r="CB75" s="187"/>
      <c r="CC75" s="3821"/>
      <c r="CD75" s="3821"/>
      <c r="CE75" s="3821"/>
      <c r="CF75" s="3821"/>
      <c r="CG75" s="3821"/>
      <c r="CH75" s="3821"/>
      <c r="CI75" s="3821"/>
      <c r="CJ75" s="3821"/>
      <c r="CK75" s="3821"/>
      <c r="CL75" s="3821"/>
      <c r="CM75" s="3821"/>
      <c r="CN75" s="3821"/>
      <c r="CO75" s="3821"/>
      <c r="CP75" s="3821"/>
      <c r="CQ75" s="3821"/>
      <c r="CR75" s="3821"/>
      <c r="CS75" s="3821"/>
      <c r="CT75" s="3821"/>
      <c r="CU75" s="3821"/>
      <c r="CV75" s="3821"/>
      <c r="CW75" s="3821"/>
      <c r="CX75" s="3821"/>
      <c r="CY75" s="222"/>
    </row>
    <row r="76" spans="2:112" ht="20.100000000000001" customHeight="1">
      <c r="C76" s="991"/>
      <c r="D76" s="991"/>
      <c r="E76" s="991"/>
      <c r="F76" s="991"/>
      <c r="G76" s="991"/>
      <c r="H76" s="991"/>
      <c r="I76" s="991"/>
      <c r="J76" s="991"/>
      <c r="K76" s="991"/>
      <c r="L76" s="991"/>
      <c r="M76" s="991"/>
      <c r="N76" s="991"/>
      <c r="O76" s="991"/>
      <c r="P76" s="991"/>
      <c r="Q76" s="991"/>
      <c r="R76" s="991"/>
      <c r="CC76" s="991"/>
      <c r="CD76" s="991"/>
      <c r="CE76" s="991"/>
      <c r="CF76" s="991"/>
      <c r="CG76" s="991"/>
      <c r="CH76" s="991"/>
      <c r="CI76" s="991"/>
      <c r="CJ76" s="991"/>
      <c r="CK76" s="991"/>
      <c r="CL76" s="991"/>
      <c r="CM76" s="991"/>
      <c r="CN76" s="991"/>
      <c r="CO76" s="991"/>
      <c r="CP76" s="991"/>
      <c r="CQ76" s="991"/>
      <c r="CR76" s="991"/>
      <c r="CS76" s="991"/>
      <c r="CT76" s="991"/>
      <c r="CU76" s="991"/>
      <c r="CV76" s="991"/>
      <c r="CW76" s="991"/>
      <c r="CX76" s="991"/>
    </row>
    <row r="77" spans="2:112" ht="23.1" customHeight="1">
      <c r="D77" s="3822" t="s">
        <v>1121</v>
      </c>
      <c r="E77" s="3822"/>
      <c r="F77" s="3822"/>
      <c r="G77" s="3822"/>
      <c r="H77" s="3822"/>
      <c r="I77" s="3822"/>
      <c r="J77" s="3822"/>
      <c r="K77" s="979"/>
      <c r="N77" s="1" t="s">
        <v>1418</v>
      </c>
      <c r="CQ77" s="980"/>
      <c r="CR77" s="980"/>
      <c r="CS77" s="980"/>
      <c r="CT77" s="980"/>
      <c r="CU77" s="980"/>
      <c r="CV77" s="980"/>
      <c r="CW77" s="980"/>
      <c r="CX77" s="980"/>
      <c r="CY77" s="980"/>
      <c r="CZ77" s="980"/>
      <c r="DA77" s="980"/>
      <c r="DB77" s="980"/>
      <c r="DC77" s="980"/>
      <c r="DD77" s="980"/>
      <c r="DE77" s="980"/>
      <c r="DF77" s="980"/>
      <c r="DG77" s="980"/>
      <c r="DH77" s="980"/>
    </row>
    <row r="78" spans="2:112" s="10" customFormat="1" ht="20.100000000000001" customHeight="1">
      <c r="E78" s="18"/>
      <c r="F78" s="14" t="s">
        <v>1586</v>
      </c>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row>
    <row r="79" spans="2:112" s="10" customFormat="1" ht="20.100000000000001" customHeight="1">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row>
    <row r="80" spans="2:112" ht="15" customHeight="1"/>
    <row r="81" spans="2:112" ht="28.15" customHeight="1">
      <c r="B81" s="3669" t="s">
        <v>1246</v>
      </c>
      <c r="C81" s="3669"/>
      <c r="D81" s="3669"/>
      <c r="E81" s="3669"/>
      <c r="F81" s="3669"/>
      <c r="G81" s="3669"/>
      <c r="H81" s="3669"/>
      <c r="I81" s="3669"/>
      <c r="N81" s="181" t="s">
        <v>1417</v>
      </c>
      <c r="O81" s="365"/>
      <c r="P81" s="365"/>
      <c r="Q81" s="365"/>
      <c r="R81" s="365"/>
      <c r="S81" s="365"/>
      <c r="T81" s="365"/>
      <c r="U81" s="365"/>
      <c r="V81" s="365"/>
      <c r="W81" s="365"/>
      <c r="X81" s="365"/>
      <c r="Y81" s="365"/>
      <c r="Z81" s="365"/>
      <c r="AA81" s="365"/>
      <c r="AB81" s="365"/>
      <c r="AC81" s="365"/>
      <c r="AD81" s="365"/>
      <c r="AE81" s="365"/>
    </row>
    <row r="82" spans="2:112" ht="20.100000000000001" customHeight="1">
      <c r="G82" s="985"/>
      <c r="H82" s="985"/>
      <c r="I82" s="985"/>
      <c r="J82" s="985"/>
      <c r="K82" s="985"/>
      <c r="L82" s="985"/>
      <c r="M82" s="985"/>
      <c r="N82" s="180"/>
      <c r="O82" s="180"/>
      <c r="P82" s="180"/>
      <c r="Q82" s="180"/>
      <c r="R82" s="180"/>
      <c r="S82" s="180"/>
      <c r="T82" s="180"/>
      <c r="U82" s="180"/>
      <c r="V82" s="180"/>
      <c r="W82" s="180"/>
      <c r="X82" s="180"/>
      <c r="Y82" s="180"/>
      <c r="Z82" s="180"/>
      <c r="AA82" s="180"/>
      <c r="AB82" s="180"/>
      <c r="AC82" s="180"/>
      <c r="AD82" s="180"/>
      <c r="AE82" s="180"/>
      <c r="AF82" s="180"/>
      <c r="AG82" s="180"/>
      <c r="AH82" s="180"/>
      <c r="AI82" s="180"/>
      <c r="AJ82" s="180"/>
      <c r="AK82" s="180"/>
      <c r="AL82" s="180"/>
      <c r="AM82" s="180"/>
      <c r="AN82" s="180"/>
      <c r="AO82" s="180"/>
      <c r="AP82" s="180"/>
      <c r="AQ82" s="180"/>
      <c r="AR82" s="180"/>
      <c r="AS82" s="180"/>
      <c r="AT82" s="180"/>
      <c r="AU82" s="180"/>
      <c r="AV82" s="180"/>
      <c r="AW82" s="180"/>
      <c r="AX82" s="180"/>
      <c r="AY82" s="180"/>
      <c r="AZ82" s="180"/>
      <c r="BA82" s="180"/>
      <c r="BB82" s="180"/>
      <c r="BC82" s="180"/>
      <c r="BD82" s="180"/>
      <c r="BE82" s="180"/>
      <c r="BF82" s="180"/>
      <c r="BG82" s="180"/>
      <c r="BH82" s="180"/>
      <c r="BI82" s="180"/>
      <c r="BJ82" s="180"/>
      <c r="BK82" s="180"/>
      <c r="BL82" s="180"/>
      <c r="BM82" s="180"/>
      <c r="BN82" s="180"/>
      <c r="BO82" s="180"/>
      <c r="BP82" s="180"/>
      <c r="BQ82" s="180"/>
      <c r="BR82" s="180"/>
      <c r="BS82" s="180"/>
      <c r="BT82" s="180"/>
      <c r="BU82" s="180"/>
      <c r="BV82" s="180"/>
      <c r="BW82" s="180"/>
      <c r="BX82" s="180"/>
      <c r="BY82" s="180"/>
      <c r="BZ82" s="180"/>
      <c r="CA82" s="180"/>
      <c r="CB82" s="180"/>
      <c r="CC82" s="180"/>
      <c r="CD82" s="180"/>
      <c r="CE82" s="180"/>
      <c r="CF82" s="180"/>
      <c r="CG82" s="180"/>
      <c r="CH82" s="180"/>
      <c r="CI82" s="180"/>
      <c r="CJ82" s="180"/>
      <c r="CK82" s="180"/>
      <c r="CL82" s="180"/>
      <c r="CM82" s="180"/>
      <c r="CN82" s="180"/>
      <c r="CO82" s="180"/>
      <c r="CP82" s="180"/>
      <c r="CQ82" s="3823" t="s">
        <v>256</v>
      </c>
      <c r="CR82" s="3823"/>
      <c r="CS82" s="3823"/>
      <c r="CT82" s="3823"/>
      <c r="CU82" s="3823"/>
      <c r="CV82" s="3823"/>
      <c r="CW82" s="3823"/>
      <c r="CX82" s="3824"/>
      <c r="CY82" s="3824"/>
      <c r="CZ82" s="980"/>
      <c r="DA82" s="980"/>
      <c r="DB82" s="980"/>
      <c r="DC82" s="980"/>
      <c r="DD82" s="980"/>
      <c r="DE82" s="980"/>
      <c r="DF82" s="980"/>
      <c r="DG82" s="980"/>
      <c r="DH82" s="980"/>
    </row>
    <row r="83" spans="2:112" ht="18" customHeight="1">
      <c r="E83" s="3825"/>
      <c r="F83" s="3826"/>
      <c r="G83" s="3826"/>
      <c r="H83" s="3826"/>
      <c r="I83" s="3826"/>
      <c r="J83" s="3826"/>
      <c r="K83" s="3826"/>
      <c r="L83" s="3826"/>
      <c r="M83" s="3826"/>
      <c r="N83" s="3826"/>
      <c r="O83" s="3826"/>
      <c r="P83" s="3729" t="s">
        <v>1375</v>
      </c>
      <c r="Q83" s="3729"/>
      <c r="R83" s="3729"/>
      <c r="S83" s="3729"/>
      <c r="T83" s="3729"/>
      <c r="U83" s="3729"/>
      <c r="V83" s="3729"/>
      <c r="W83" s="3729"/>
      <c r="X83" s="3729"/>
      <c r="Y83" s="3729"/>
      <c r="Z83" s="3730"/>
      <c r="AA83" s="3734" t="s">
        <v>1257</v>
      </c>
      <c r="AB83" s="3729"/>
      <c r="AC83" s="3729"/>
      <c r="AD83" s="3729"/>
      <c r="AE83" s="3729"/>
      <c r="AF83" s="3729"/>
      <c r="AG83" s="3729"/>
      <c r="AH83" s="3729"/>
      <c r="AI83" s="3729"/>
      <c r="AJ83" s="3729"/>
      <c r="AK83" s="3729"/>
      <c r="AL83" s="3729"/>
      <c r="AM83" s="3729"/>
      <c r="AN83" s="3729"/>
      <c r="AO83" s="3729"/>
      <c r="AP83" s="3729"/>
      <c r="AQ83" s="3729"/>
      <c r="AR83" s="3729"/>
      <c r="AS83" s="3729"/>
      <c r="AT83" s="3729"/>
      <c r="AU83" s="3729"/>
      <c r="AV83" s="3729"/>
      <c r="AW83" s="3729"/>
      <c r="AX83" s="3729"/>
      <c r="AY83" s="3729"/>
      <c r="AZ83" s="3729"/>
      <c r="BA83" s="3729"/>
      <c r="BB83" s="3729"/>
      <c r="BC83" s="3729"/>
      <c r="BD83" s="3730"/>
      <c r="BE83" s="3734" t="s">
        <v>1373</v>
      </c>
      <c r="BF83" s="3729"/>
      <c r="BG83" s="3729"/>
      <c r="BH83" s="3729"/>
      <c r="BI83" s="3729"/>
      <c r="BJ83" s="3729"/>
      <c r="BK83" s="3729"/>
      <c r="BL83" s="3729"/>
      <c r="BM83" s="3729"/>
      <c r="BN83" s="3729"/>
      <c r="BO83" s="3729"/>
      <c r="BP83" s="3729"/>
      <c r="BQ83" s="3729"/>
      <c r="BR83" s="3729"/>
      <c r="BS83" s="3729"/>
      <c r="BT83" s="3729"/>
      <c r="BU83" s="3729"/>
      <c r="BV83" s="3729"/>
      <c r="BW83" s="3729"/>
      <c r="BX83" s="3729"/>
      <c r="BY83" s="3729"/>
      <c r="BZ83" s="3729"/>
      <c r="CA83" s="3729"/>
      <c r="CB83" s="3729"/>
      <c r="CC83" s="3729"/>
      <c r="CD83" s="3729"/>
      <c r="CE83" s="3730"/>
      <c r="CF83" s="3830" t="s">
        <v>789</v>
      </c>
      <c r="CG83" s="3831"/>
      <c r="CH83" s="3831"/>
      <c r="CI83" s="3831"/>
      <c r="CJ83" s="3831"/>
      <c r="CK83" s="3831"/>
      <c r="CL83" s="3831"/>
      <c r="CM83" s="3831"/>
      <c r="CN83" s="3831"/>
      <c r="CO83" s="3831"/>
      <c r="CP83" s="3831"/>
      <c r="CQ83" s="3831"/>
      <c r="CR83" s="3831"/>
      <c r="CS83" s="3831"/>
      <c r="CT83" s="3831"/>
      <c r="CU83" s="3831"/>
      <c r="CV83" s="3831"/>
      <c r="CW83" s="3831"/>
      <c r="CX83" s="3831"/>
      <c r="CY83" s="3832"/>
      <c r="CZ83" s="225"/>
      <c r="DA83" s="225"/>
      <c r="DB83" s="225"/>
      <c r="DC83" s="225"/>
      <c r="DD83" s="225"/>
      <c r="DE83" s="225"/>
      <c r="DF83" s="225"/>
      <c r="DG83" s="225"/>
      <c r="DH83" s="225"/>
    </row>
    <row r="84" spans="2:112" ht="18" customHeight="1">
      <c r="E84" s="3731" t="s">
        <v>1416</v>
      </c>
      <c r="F84" s="3732"/>
      <c r="G84" s="3732"/>
      <c r="H84" s="3732"/>
      <c r="I84" s="3732"/>
      <c r="J84" s="3732"/>
      <c r="K84" s="3732"/>
      <c r="L84" s="3732"/>
      <c r="M84" s="3732"/>
      <c r="N84" s="3732"/>
      <c r="O84" s="3732"/>
      <c r="P84" s="3827"/>
      <c r="Q84" s="3827"/>
      <c r="R84" s="3827"/>
      <c r="S84" s="3827"/>
      <c r="T84" s="3827"/>
      <c r="U84" s="3827"/>
      <c r="V84" s="3827"/>
      <c r="W84" s="3827"/>
      <c r="X84" s="3827"/>
      <c r="Y84" s="3827"/>
      <c r="Z84" s="3828"/>
      <c r="AA84" s="3829"/>
      <c r="AB84" s="3732"/>
      <c r="AC84" s="3732"/>
      <c r="AD84" s="3732"/>
      <c r="AE84" s="3732"/>
      <c r="AF84" s="3732"/>
      <c r="AG84" s="3732"/>
      <c r="AH84" s="3732"/>
      <c r="AI84" s="3732"/>
      <c r="AJ84" s="3732"/>
      <c r="AK84" s="3732"/>
      <c r="AL84" s="3732"/>
      <c r="AM84" s="3732"/>
      <c r="AN84" s="3732"/>
      <c r="AO84" s="3732"/>
      <c r="AP84" s="3732"/>
      <c r="AQ84" s="3732"/>
      <c r="AR84" s="3732"/>
      <c r="AS84" s="3732"/>
      <c r="AT84" s="3732"/>
      <c r="AU84" s="3732"/>
      <c r="AV84" s="3732"/>
      <c r="AW84" s="3732"/>
      <c r="AX84" s="3732"/>
      <c r="AY84" s="3732"/>
      <c r="AZ84" s="3732"/>
      <c r="BA84" s="3732"/>
      <c r="BB84" s="3732"/>
      <c r="BC84" s="3732"/>
      <c r="BD84" s="3733"/>
      <c r="BE84" s="3829"/>
      <c r="BF84" s="3732"/>
      <c r="BG84" s="3732"/>
      <c r="BH84" s="3732"/>
      <c r="BI84" s="3732"/>
      <c r="BJ84" s="3732"/>
      <c r="BK84" s="3732"/>
      <c r="BL84" s="3732"/>
      <c r="BM84" s="3732"/>
      <c r="BN84" s="3732"/>
      <c r="BO84" s="3732"/>
      <c r="BP84" s="3732"/>
      <c r="BQ84" s="3732"/>
      <c r="BR84" s="3732"/>
      <c r="BS84" s="3732"/>
      <c r="BT84" s="3732"/>
      <c r="BU84" s="3732"/>
      <c r="BV84" s="3732"/>
      <c r="BW84" s="3732"/>
      <c r="BX84" s="3732"/>
      <c r="BY84" s="3732"/>
      <c r="BZ84" s="3732"/>
      <c r="CA84" s="3732"/>
      <c r="CB84" s="3732"/>
      <c r="CC84" s="3732"/>
      <c r="CD84" s="3732"/>
      <c r="CE84" s="3733"/>
      <c r="CF84" s="3833"/>
      <c r="CG84" s="3834"/>
      <c r="CH84" s="3834"/>
      <c r="CI84" s="3834"/>
      <c r="CJ84" s="3834"/>
      <c r="CK84" s="3834"/>
      <c r="CL84" s="3834"/>
      <c r="CM84" s="3834"/>
      <c r="CN84" s="3834"/>
      <c r="CO84" s="3834"/>
      <c r="CP84" s="3834"/>
      <c r="CQ84" s="3834"/>
      <c r="CR84" s="3834"/>
      <c r="CS84" s="3834"/>
      <c r="CT84" s="3834"/>
      <c r="CU84" s="3834"/>
      <c r="CV84" s="3834"/>
      <c r="CW84" s="3834"/>
      <c r="CX84" s="3834"/>
      <c r="CY84" s="3835"/>
      <c r="CZ84" s="225"/>
      <c r="DA84" s="225"/>
      <c r="DB84" s="225"/>
      <c r="DC84" s="225"/>
      <c r="DD84" s="225"/>
      <c r="DE84" s="225"/>
      <c r="DF84" s="225"/>
      <c r="DG84" s="225"/>
      <c r="DH84" s="225"/>
    </row>
    <row r="85" spans="2:112" s="118" customFormat="1" ht="15" customHeight="1">
      <c r="E85" s="997"/>
      <c r="F85" s="998"/>
      <c r="G85" s="998"/>
      <c r="H85" s="998"/>
      <c r="I85" s="998"/>
      <c r="J85" s="998"/>
      <c r="K85" s="998"/>
      <c r="L85" s="998"/>
      <c r="M85" s="998"/>
      <c r="N85" s="998"/>
      <c r="O85" s="998"/>
      <c r="P85" s="998"/>
      <c r="Q85" s="998"/>
      <c r="R85" s="998"/>
      <c r="S85" s="998"/>
      <c r="T85" s="998"/>
      <c r="U85" s="999"/>
      <c r="V85" s="999"/>
      <c r="W85" s="999"/>
      <c r="X85" s="999"/>
      <c r="Y85" s="999"/>
      <c r="Z85" s="1000"/>
      <c r="AA85" s="1001"/>
      <c r="AB85" s="1002"/>
      <c r="AC85" s="1002"/>
      <c r="AD85" s="1002"/>
      <c r="AE85" s="1002"/>
      <c r="AF85" s="1002"/>
      <c r="AG85" s="1002"/>
      <c r="AH85" s="1002"/>
      <c r="AI85" s="1002"/>
      <c r="AJ85" s="808"/>
      <c r="AK85" s="808"/>
      <c r="AL85" s="808"/>
      <c r="AM85" s="1002"/>
      <c r="AN85" s="1002"/>
      <c r="AO85" s="1002"/>
      <c r="AP85" s="1002"/>
      <c r="AQ85" s="1002"/>
      <c r="AR85" s="1002"/>
      <c r="AS85" s="1002"/>
      <c r="AT85" s="1002"/>
      <c r="AU85" s="1002"/>
      <c r="AV85" s="1002"/>
      <c r="AW85" s="1002"/>
      <c r="AX85" s="1002"/>
      <c r="AY85" s="1002"/>
      <c r="AZ85" s="1003"/>
      <c r="BA85" s="808"/>
      <c r="BB85" s="808"/>
      <c r="BC85" s="808"/>
      <c r="BD85" s="1004"/>
      <c r="BE85" s="1005"/>
      <c r="BF85" s="1003"/>
      <c r="BG85" s="1003"/>
      <c r="BH85" s="1003"/>
      <c r="BI85" s="1003"/>
      <c r="BJ85" s="1003"/>
      <c r="BK85" s="1003"/>
      <c r="BL85" s="1003"/>
      <c r="BM85" s="1003"/>
      <c r="BN85" s="1003"/>
      <c r="BO85" s="1003"/>
      <c r="BP85" s="1003"/>
      <c r="BQ85" s="1003"/>
      <c r="BR85" s="1003"/>
      <c r="BS85" s="1003"/>
      <c r="BT85" s="1003"/>
      <c r="BU85" s="1003"/>
      <c r="BV85" s="1003"/>
      <c r="BW85" s="1003"/>
      <c r="BX85" s="1003"/>
      <c r="BY85" s="1003"/>
      <c r="BZ85" s="1003"/>
      <c r="CA85" s="1003"/>
      <c r="CB85" s="1003" t="s">
        <v>854</v>
      </c>
      <c r="CC85" s="1003"/>
      <c r="CD85" s="1003"/>
      <c r="CE85" s="873"/>
      <c r="CF85" s="1005"/>
      <c r="CG85" s="998"/>
      <c r="CH85" s="998"/>
      <c r="CI85" s="998"/>
      <c r="CJ85" s="998"/>
      <c r="CK85" s="998"/>
      <c r="CL85" s="998"/>
      <c r="CM85" s="998"/>
      <c r="CN85" s="998"/>
      <c r="CO85" s="998"/>
      <c r="CP85" s="998"/>
      <c r="CQ85" s="998"/>
      <c r="CR85" s="998"/>
      <c r="CS85" s="998"/>
      <c r="CT85" s="998"/>
      <c r="CU85" s="998"/>
      <c r="CV85" s="998"/>
      <c r="CW85" s="998"/>
      <c r="CX85" s="998"/>
      <c r="CY85" s="321"/>
      <c r="CZ85" s="127"/>
      <c r="DA85" s="127"/>
      <c r="DB85" s="127"/>
      <c r="DC85" s="127"/>
      <c r="DD85" s="127"/>
      <c r="DE85" s="127"/>
      <c r="DF85" s="127"/>
      <c r="DG85" s="127"/>
      <c r="DH85" s="127"/>
    </row>
    <row r="86" spans="2:112" s="118" customFormat="1" ht="20.100000000000001" customHeight="1">
      <c r="E86" s="711"/>
      <c r="F86" s="3386" t="s">
        <v>86</v>
      </c>
      <c r="G86" s="3386"/>
      <c r="H86" s="3386"/>
      <c r="I86" s="3386"/>
      <c r="J86" s="3386"/>
      <c r="K86" s="3386"/>
      <c r="L86" s="3386"/>
      <c r="M86" s="3386"/>
      <c r="N86" s="3386"/>
      <c r="O86" s="3386"/>
      <c r="P86" s="378"/>
      <c r="Q86" s="378"/>
      <c r="R86" s="378"/>
      <c r="S86" s="378"/>
      <c r="T86" s="378"/>
      <c r="U86" s="378"/>
      <c r="V86" s="378"/>
      <c r="W86" s="378"/>
      <c r="X86" s="378"/>
      <c r="Y86" s="378"/>
      <c r="Z86" s="261"/>
      <c r="AA86" s="377"/>
      <c r="AB86" s="378"/>
      <c r="AC86" s="2550"/>
      <c r="AD86" s="2550"/>
      <c r="AE86" s="2550"/>
      <c r="AF86" s="2550"/>
      <c r="AG86" s="2550"/>
      <c r="AH86" s="2550"/>
      <c r="AI86" s="2550"/>
      <c r="AJ86" s="2550"/>
      <c r="AK86" s="2550"/>
      <c r="AL86" s="2550"/>
      <c r="AM86" s="2550"/>
      <c r="AN86" s="2550"/>
      <c r="AO86" s="2550"/>
      <c r="AP86" s="2550"/>
      <c r="AQ86" s="2550"/>
      <c r="AR86" s="2550"/>
      <c r="AS86" s="2550"/>
      <c r="AT86" s="2550"/>
      <c r="AU86" s="2550"/>
      <c r="AV86" s="2550"/>
      <c r="AW86" s="2550"/>
      <c r="AX86" s="2550"/>
      <c r="AY86" s="2550"/>
      <c r="AZ86" s="2550"/>
      <c r="BA86" s="2550"/>
      <c r="BB86" s="2550"/>
      <c r="BC86" s="856"/>
      <c r="BD86" s="859"/>
      <c r="BE86" s="377"/>
      <c r="BF86" s="370"/>
      <c r="BG86" s="370"/>
      <c r="BH86" s="370"/>
      <c r="BI86" s="370"/>
      <c r="BJ86" s="370"/>
      <c r="BK86" s="370"/>
      <c r="BL86" s="370"/>
      <c r="BM86" s="370"/>
      <c r="BN86" s="3819">
        <f>SUM(BN87:BW91)</f>
        <v>212000</v>
      </c>
      <c r="BO86" s="3819"/>
      <c r="BP86" s="3819"/>
      <c r="BQ86" s="3819"/>
      <c r="BR86" s="3819"/>
      <c r="BS86" s="3819"/>
      <c r="BT86" s="3819"/>
      <c r="BU86" s="3819"/>
      <c r="BV86" s="3819"/>
      <c r="BW86" s="3819"/>
      <c r="BX86" s="1006"/>
      <c r="BY86" s="1006"/>
      <c r="BZ86" s="1006"/>
      <c r="CA86" s="1006"/>
      <c r="CB86" s="370"/>
      <c r="CC86" s="370"/>
      <c r="CD86" s="370"/>
      <c r="CE86" s="882"/>
      <c r="CF86" s="377"/>
      <c r="CG86" s="378"/>
      <c r="CH86" s="378"/>
      <c r="CI86" s="378"/>
      <c r="CJ86" s="378"/>
      <c r="CK86" s="378"/>
      <c r="CL86" s="378"/>
      <c r="CM86" s="378"/>
      <c r="CN86" s="378"/>
      <c r="CO86" s="378"/>
      <c r="CP86" s="378"/>
      <c r="CQ86" s="378"/>
      <c r="CR86" s="378"/>
      <c r="CS86" s="378"/>
      <c r="CT86" s="378"/>
      <c r="CU86" s="378"/>
      <c r="CV86" s="378"/>
      <c r="CW86" s="378"/>
      <c r="CX86" s="378"/>
      <c r="CY86" s="1007"/>
      <c r="CZ86" s="127"/>
      <c r="DA86" s="127"/>
      <c r="DB86" s="127"/>
      <c r="DC86" s="127"/>
      <c r="DD86" s="127"/>
      <c r="DE86" s="127"/>
      <c r="DF86" s="127"/>
      <c r="DG86" s="127"/>
      <c r="DH86" s="127"/>
    </row>
    <row r="87" spans="2:112" s="118" customFormat="1" ht="20.100000000000001" customHeight="1">
      <c r="E87" s="711"/>
      <c r="F87" s="378"/>
      <c r="G87" s="378"/>
      <c r="H87" s="1008" t="s">
        <v>550</v>
      </c>
      <c r="I87" s="378"/>
      <c r="J87" s="325"/>
      <c r="K87" s="3386" t="s">
        <v>1415</v>
      </c>
      <c r="L87" s="3386"/>
      <c r="M87" s="3386"/>
      <c r="N87" s="3386"/>
      <c r="O87" s="3386"/>
      <c r="P87" s="3386"/>
      <c r="Q87" s="3386"/>
      <c r="R87" s="3386"/>
      <c r="S87" s="3386"/>
      <c r="T87" s="3386"/>
      <c r="U87" s="3386"/>
      <c r="V87" s="3386"/>
      <c r="W87" s="325"/>
      <c r="X87" s="325"/>
      <c r="Y87" s="325"/>
      <c r="Z87" s="261"/>
      <c r="AA87" s="1009"/>
      <c r="AB87" s="1010"/>
      <c r="AC87" s="2550" t="s">
        <v>1735</v>
      </c>
      <c r="AD87" s="2550"/>
      <c r="AE87" s="2550"/>
      <c r="AF87" s="2550"/>
      <c r="AG87" s="2550"/>
      <c r="AH87" s="2550"/>
      <c r="AI87" s="2550"/>
      <c r="AJ87" s="2550"/>
      <c r="AK87" s="2550"/>
      <c r="AL87" s="2550"/>
      <c r="AM87" s="2550"/>
      <c r="AN87" s="2550"/>
      <c r="AO87" s="2550"/>
      <c r="AP87" s="2550"/>
      <c r="AQ87" s="2550"/>
      <c r="AR87" s="2550"/>
      <c r="AS87" s="2550"/>
      <c r="AT87" s="2550"/>
      <c r="AU87" s="2550"/>
      <c r="AV87" s="2550"/>
      <c r="AW87" s="2550"/>
      <c r="AX87" s="2550"/>
      <c r="AY87" s="2550"/>
      <c r="AZ87" s="2550"/>
      <c r="BA87" s="2550"/>
      <c r="BB87" s="2550"/>
      <c r="BC87" s="856"/>
      <c r="BD87" s="859"/>
      <c r="BE87" s="377"/>
      <c r="BF87" s="370"/>
      <c r="BG87" s="370"/>
      <c r="BH87" s="370"/>
      <c r="BI87" s="370"/>
      <c r="BJ87" s="370"/>
      <c r="BK87" s="370"/>
      <c r="BL87" s="370"/>
      <c r="BM87" s="370"/>
      <c r="BN87" s="3816">
        <v>32000</v>
      </c>
      <c r="BO87" s="3816"/>
      <c r="BP87" s="3816"/>
      <c r="BQ87" s="3816"/>
      <c r="BR87" s="3816"/>
      <c r="BS87" s="3816"/>
      <c r="BT87" s="3816"/>
      <c r="BU87" s="3816"/>
      <c r="BV87" s="3816"/>
      <c r="BW87" s="3816"/>
      <c r="BX87" s="1006"/>
      <c r="BY87" s="1006"/>
      <c r="BZ87" s="1006"/>
      <c r="CA87" s="1006"/>
      <c r="CB87" s="370"/>
      <c r="CC87" s="370"/>
      <c r="CD87" s="370"/>
      <c r="CE87" s="882"/>
      <c r="CF87" s="377"/>
      <c r="CG87" s="378"/>
      <c r="CH87" s="378"/>
      <c r="CI87" s="378"/>
      <c r="CJ87" s="378"/>
      <c r="CK87" s="378"/>
      <c r="CL87" s="378"/>
      <c r="CM87" s="378"/>
      <c r="CN87" s="378"/>
      <c r="CO87" s="378"/>
      <c r="CP87" s="378"/>
      <c r="CQ87" s="378"/>
      <c r="CR87" s="378"/>
      <c r="CS87" s="378"/>
      <c r="CT87" s="378"/>
      <c r="CU87" s="378"/>
      <c r="CV87" s="378"/>
      <c r="CW87" s="378"/>
      <c r="CX87" s="378"/>
      <c r="CY87" s="1007"/>
      <c r="CZ87" s="127"/>
      <c r="DA87" s="127"/>
      <c r="DB87" s="127"/>
      <c r="DC87" s="127"/>
      <c r="DD87" s="127"/>
      <c r="DE87" s="127"/>
      <c r="DF87" s="127"/>
      <c r="DG87" s="127"/>
      <c r="DH87" s="127"/>
    </row>
    <row r="88" spans="2:112" s="118" customFormat="1" ht="20.100000000000001" customHeight="1">
      <c r="E88" s="711"/>
      <c r="F88" s="378"/>
      <c r="G88" s="378"/>
      <c r="H88" s="1008" t="s">
        <v>1479</v>
      </c>
      <c r="I88" s="378"/>
      <c r="J88" s="325"/>
      <c r="K88" s="3386" t="s">
        <v>1731</v>
      </c>
      <c r="L88" s="3386"/>
      <c r="M88" s="3386"/>
      <c r="N88" s="3386"/>
      <c r="O88" s="3386"/>
      <c r="P88" s="3386"/>
      <c r="Q88" s="3386"/>
      <c r="R88" s="3386"/>
      <c r="S88" s="3386"/>
      <c r="T88" s="3386"/>
      <c r="U88" s="3386"/>
      <c r="V88" s="3386"/>
      <c r="W88" s="325"/>
      <c r="X88" s="325"/>
      <c r="Y88" s="325"/>
      <c r="Z88" s="261"/>
      <c r="AA88" s="1009"/>
      <c r="AB88" s="1010"/>
      <c r="AC88" s="2550" t="s">
        <v>1736</v>
      </c>
      <c r="AD88" s="2550"/>
      <c r="AE88" s="2550"/>
      <c r="AF88" s="2550"/>
      <c r="AG88" s="2550"/>
      <c r="AH88" s="2550"/>
      <c r="AI88" s="2550"/>
      <c r="AJ88" s="2550"/>
      <c r="AK88" s="2550"/>
      <c r="AL88" s="2550"/>
      <c r="AM88" s="2550"/>
      <c r="AN88" s="2550"/>
      <c r="AO88" s="2550"/>
      <c r="AP88" s="2550"/>
      <c r="AQ88" s="2550"/>
      <c r="AR88" s="2550"/>
      <c r="AS88" s="2550"/>
      <c r="AT88" s="2550"/>
      <c r="AU88" s="2550"/>
      <c r="AV88" s="2550"/>
      <c r="AW88" s="2550"/>
      <c r="AX88" s="2550"/>
      <c r="AY88" s="2550"/>
      <c r="AZ88" s="2550"/>
      <c r="BA88" s="2550"/>
      <c r="BB88" s="2550"/>
      <c r="BC88" s="856"/>
      <c r="BD88" s="859"/>
      <c r="BE88" s="377"/>
      <c r="BF88" s="370"/>
      <c r="BG88" s="370"/>
      <c r="BH88" s="370"/>
      <c r="BI88" s="370"/>
      <c r="BJ88" s="370"/>
      <c r="BK88" s="370"/>
      <c r="BL88" s="370"/>
      <c r="BM88" s="370"/>
      <c r="BN88" s="3816">
        <v>22000</v>
      </c>
      <c r="BO88" s="3816"/>
      <c r="BP88" s="3816"/>
      <c r="BQ88" s="3816"/>
      <c r="BR88" s="3816"/>
      <c r="BS88" s="3816"/>
      <c r="BT88" s="3816"/>
      <c r="BU88" s="3816"/>
      <c r="BV88" s="3816"/>
      <c r="BW88" s="3816"/>
      <c r="BX88" s="1006"/>
      <c r="BY88" s="1006"/>
      <c r="BZ88" s="1006"/>
      <c r="CA88" s="1006"/>
      <c r="CB88" s="370"/>
      <c r="CC88" s="370"/>
      <c r="CD88" s="370"/>
      <c r="CE88" s="882"/>
      <c r="CF88" s="377"/>
      <c r="CG88" s="378"/>
      <c r="CH88" s="378"/>
      <c r="CI88" s="378"/>
      <c r="CJ88" s="378"/>
      <c r="CK88" s="378"/>
      <c r="CL88" s="378"/>
      <c r="CM88" s="378"/>
      <c r="CN88" s="378"/>
      <c r="CO88" s="378"/>
      <c r="CP88" s="378"/>
      <c r="CQ88" s="378"/>
      <c r="CR88" s="378"/>
      <c r="CS88" s="378"/>
      <c r="CT88" s="378"/>
      <c r="CU88" s="378"/>
      <c r="CV88" s="378"/>
      <c r="CW88" s="378"/>
      <c r="CX88" s="378"/>
      <c r="CY88" s="1007"/>
      <c r="CZ88" s="127"/>
      <c r="DA88" s="127"/>
      <c r="DB88" s="127"/>
      <c r="DC88" s="127"/>
      <c r="DD88" s="127"/>
      <c r="DE88" s="127"/>
      <c r="DF88" s="127"/>
      <c r="DG88" s="127"/>
      <c r="DH88" s="127"/>
    </row>
    <row r="89" spans="2:112" s="118" customFormat="1" ht="20.100000000000001" customHeight="1">
      <c r="E89" s="711"/>
      <c r="F89" s="378"/>
      <c r="G89" s="378"/>
      <c r="H89" s="1008" t="s">
        <v>1734</v>
      </c>
      <c r="I89" s="378"/>
      <c r="J89" s="325"/>
      <c r="K89" s="3820" t="s">
        <v>1730</v>
      </c>
      <c r="L89" s="3820"/>
      <c r="M89" s="3820"/>
      <c r="N89" s="3820"/>
      <c r="O89" s="3820"/>
      <c r="P89" s="3820"/>
      <c r="Q89" s="3820"/>
      <c r="R89" s="3820"/>
      <c r="S89" s="3820"/>
      <c r="T89" s="3820"/>
      <c r="U89" s="3820"/>
      <c r="V89" s="3820"/>
      <c r="W89" s="3820"/>
      <c r="X89" s="3820"/>
      <c r="Y89" s="325"/>
      <c r="Z89" s="261"/>
      <c r="AA89" s="1009"/>
      <c r="AB89" s="1010"/>
      <c r="AC89" s="2550" t="s">
        <v>1794</v>
      </c>
      <c r="AD89" s="2550"/>
      <c r="AE89" s="2550"/>
      <c r="AF89" s="2550"/>
      <c r="AG89" s="2550"/>
      <c r="AH89" s="2550"/>
      <c r="AI89" s="2550"/>
      <c r="AJ89" s="2550"/>
      <c r="AK89" s="2550"/>
      <c r="AL89" s="2550"/>
      <c r="AM89" s="2550"/>
      <c r="AN89" s="2550"/>
      <c r="AO89" s="2550"/>
      <c r="AP89" s="2550"/>
      <c r="AQ89" s="2550"/>
      <c r="AR89" s="2550"/>
      <c r="AS89" s="2550"/>
      <c r="AT89" s="2550"/>
      <c r="AU89" s="2550"/>
      <c r="AV89" s="2550"/>
      <c r="AW89" s="2550"/>
      <c r="AX89" s="2550"/>
      <c r="AY89" s="2550"/>
      <c r="AZ89" s="2550"/>
      <c r="BA89" s="2550"/>
      <c r="BB89" s="2550"/>
      <c r="BC89" s="856"/>
      <c r="BD89" s="859"/>
      <c r="BE89" s="377"/>
      <c r="BF89" s="370"/>
      <c r="BG89" s="370"/>
      <c r="BH89" s="370"/>
      <c r="BI89" s="370"/>
      <c r="BJ89" s="370"/>
      <c r="BK89" s="370"/>
      <c r="BL89" s="370"/>
      <c r="BM89" s="370"/>
      <c r="BN89" s="3816">
        <v>107000</v>
      </c>
      <c r="BO89" s="3816"/>
      <c r="BP89" s="3816"/>
      <c r="BQ89" s="3816"/>
      <c r="BR89" s="3816"/>
      <c r="BS89" s="3816"/>
      <c r="BT89" s="3816"/>
      <c r="BU89" s="3816"/>
      <c r="BV89" s="3816"/>
      <c r="BW89" s="3816"/>
      <c r="BX89" s="1006"/>
      <c r="BY89" s="1006"/>
      <c r="BZ89" s="1006"/>
      <c r="CA89" s="1006"/>
      <c r="CB89" s="370"/>
      <c r="CC89" s="370"/>
      <c r="CD89" s="370"/>
      <c r="CE89" s="882"/>
      <c r="CF89" s="377"/>
      <c r="CG89" s="378"/>
      <c r="CH89" s="378"/>
      <c r="CI89" s="378"/>
      <c r="CJ89" s="378"/>
      <c r="CK89" s="378"/>
      <c r="CL89" s="378"/>
      <c r="CM89" s="378"/>
      <c r="CN89" s="378"/>
      <c r="CO89" s="378"/>
      <c r="CP89" s="378"/>
      <c r="CQ89" s="378"/>
      <c r="CR89" s="378"/>
      <c r="CS89" s="378"/>
      <c r="CT89" s="378"/>
      <c r="CU89" s="378"/>
      <c r="CV89" s="378"/>
      <c r="CW89" s="378"/>
      <c r="CX89" s="378"/>
      <c r="CY89" s="1007"/>
      <c r="CZ89" s="127"/>
      <c r="DA89" s="127"/>
      <c r="DB89" s="127"/>
      <c r="DC89" s="127"/>
      <c r="DD89" s="127"/>
      <c r="DE89" s="127"/>
      <c r="DF89" s="127"/>
      <c r="DG89" s="127"/>
      <c r="DH89" s="127"/>
    </row>
    <row r="90" spans="2:112" s="118" customFormat="1" ht="20.100000000000001" customHeight="1">
      <c r="E90" s="711"/>
      <c r="F90" s="378"/>
      <c r="G90" s="378"/>
      <c r="H90" s="1008" t="s">
        <v>1733</v>
      </c>
      <c r="I90" s="378"/>
      <c r="J90" s="325"/>
      <c r="K90" s="3386" t="s">
        <v>1732</v>
      </c>
      <c r="L90" s="3386"/>
      <c r="M90" s="3386"/>
      <c r="N90" s="3386"/>
      <c r="O90" s="3386"/>
      <c r="P90" s="3386"/>
      <c r="Q90" s="3386"/>
      <c r="R90" s="3386"/>
      <c r="S90" s="3386"/>
      <c r="T90" s="3386"/>
      <c r="U90" s="3386"/>
      <c r="V90" s="3386"/>
      <c r="W90" s="325"/>
      <c r="X90" s="325"/>
      <c r="Y90" s="325"/>
      <c r="Z90" s="261"/>
      <c r="AA90" s="1009"/>
      <c r="AB90" s="1010"/>
      <c r="AC90" s="2550" t="s">
        <v>1735</v>
      </c>
      <c r="AD90" s="2550"/>
      <c r="AE90" s="2550"/>
      <c r="AF90" s="2550"/>
      <c r="AG90" s="2550"/>
      <c r="AH90" s="2550"/>
      <c r="AI90" s="2550"/>
      <c r="AJ90" s="2550"/>
      <c r="AK90" s="2550"/>
      <c r="AL90" s="2550"/>
      <c r="AM90" s="2550"/>
      <c r="AN90" s="2550"/>
      <c r="AO90" s="2550"/>
      <c r="AP90" s="2550"/>
      <c r="AQ90" s="2550"/>
      <c r="AR90" s="2550"/>
      <c r="AS90" s="2550"/>
      <c r="AT90" s="2550"/>
      <c r="AU90" s="2550"/>
      <c r="AV90" s="2550"/>
      <c r="AW90" s="2550"/>
      <c r="AX90" s="2550"/>
      <c r="AY90" s="2550"/>
      <c r="AZ90" s="2550"/>
      <c r="BA90" s="2550"/>
      <c r="BB90" s="2550"/>
      <c r="BC90" s="856"/>
      <c r="BD90" s="859"/>
      <c r="BE90" s="377"/>
      <c r="BF90" s="370"/>
      <c r="BG90" s="370"/>
      <c r="BH90" s="370"/>
      <c r="BI90" s="370"/>
      <c r="BJ90" s="370"/>
      <c r="BK90" s="370"/>
      <c r="BL90" s="370"/>
      <c r="BM90" s="370"/>
      <c r="BN90" s="3816">
        <v>26000</v>
      </c>
      <c r="BO90" s="3816"/>
      <c r="BP90" s="3816"/>
      <c r="BQ90" s="3816"/>
      <c r="BR90" s="3816"/>
      <c r="BS90" s="3816"/>
      <c r="BT90" s="3816"/>
      <c r="BU90" s="3816"/>
      <c r="BV90" s="3816"/>
      <c r="BW90" s="3816"/>
      <c r="BX90" s="1006"/>
      <c r="BY90" s="1006"/>
      <c r="BZ90" s="1006"/>
      <c r="CA90" s="1006"/>
      <c r="CB90" s="370"/>
      <c r="CC90" s="370"/>
      <c r="CD90" s="370"/>
      <c r="CE90" s="882"/>
      <c r="CF90" s="377"/>
      <c r="CG90" s="378"/>
      <c r="CH90" s="378"/>
      <c r="CI90" s="378"/>
      <c r="CJ90" s="378"/>
      <c r="CK90" s="378"/>
      <c r="CL90" s="378"/>
      <c r="CM90" s="378"/>
      <c r="CN90" s="378"/>
      <c r="CO90" s="378"/>
      <c r="CP90" s="378"/>
      <c r="CQ90" s="378"/>
      <c r="CR90" s="378"/>
      <c r="CS90" s="378"/>
      <c r="CT90" s="378"/>
      <c r="CU90" s="378"/>
      <c r="CV90" s="378"/>
      <c r="CW90" s="378"/>
      <c r="CX90" s="378"/>
      <c r="CY90" s="1007"/>
      <c r="CZ90" s="127"/>
      <c r="DA90" s="127"/>
      <c r="DB90" s="127"/>
      <c r="DC90" s="127"/>
      <c r="DD90" s="127"/>
      <c r="DE90" s="127"/>
      <c r="DF90" s="127"/>
      <c r="DG90" s="127"/>
      <c r="DH90" s="127"/>
    </row>
    <row r="91" spans="2:112" s="118" customFormat="1" ht="20.100000000000001" customHeight="1">
      <c r="E91" s="711"/>
      <c r="F91" s="378"/>
      <c r="G91" s="378"/>
      <c r="H91" s="1008" t="s">
        <v>1737</v>
      </c>
      <c r="I91" s="378"/>
      <c r="J91" s="325"/>
      <c r="K91" s="3386" t="s">
        <v>1738</v>
      </c>
      <c r="L91" s="3386"/>
      <c r="M91" s="3386"/>
      <c r="N91" s="3386"/>
      <c r="O91" s="3386"/>
      <c r="P91" s="3386"/>
      <c r="Q91" s="3386"/>
      <c r="R91" s="3386"/>
      <c r="S91" s="3386"/>
      <c r="T91" s="3386"/>
      <c r="U91" s="3386"/>
      <c r="V91" s="3386"/>
      <c r="W91" s="325"/>
      <c r="X91" s="325"/>
      <c r="Y91" s="325"/>
      <c r="Z91" s="261"/>
      <c r="AA91" s="1009"/>
      <c r="AB91" s="1010"/>
      <c r="AC91" s="2550" t="s">
        <v>1409</v>
      </c>
      <c r="AD91" s="2550"/>
      <c r="AE91" s="2550"/>
      <c r="AF91" s="2550"/>
      <c r="AG91" s="2550"/>
      <c r="AH91" s="2550"/>
      <c r="AI91" s="2550"/>
      <c r="AJ91" s="2550"/>
      <c r="AK91" s="2550"/>
      <c r="AL91" s="2550"/>
      <c r="AM91" s="2550"/>
      <c r="AN91" s="2550"/>
      <c r="AO91" s="2550"/>
      <c r="AP91" s="2550"/>
      <c r="AQ91" s="2550"/>
      <c r="AR91" s="2550"/>
      <c r="AS91" s="2550"/>
      <c r="AT91" s="2550"/>
      <c r="AU91" s="2550"/>
      <c r="AV91" s="2550"/>
      <c r="AW91" s="2550"/>
      <c r="AX91" s="2550"/>
      <c r="AY91" s="2550"/>
      <c r="AZ91" s="2550"/>
      <c r="BA91" s="2550"/>
      <c r="BB91" s="2550"/>
      <c r="BC91" s="856"/>
      <c r="BD91" s="859"/>
      <c r="BE91" s="377"/>
      <c r="BF91" s="370"/>
      <c r="BG91" s="370"/>
      <c r="BH91" s="370"/>
      <c r="BI91" s="370"/>
      <c r="BJ91" s="370"/>
      <c r="BK91" s="370"/>
      <c r="BL91" s="370"/>
      <c r="BM91" s="370"/>
      <c r="BN91" s="3816">
        <v>25000</v>
      </c>
      <c r="BO91" s="3816"/>
      <c r="BP91" s="3816"/>
      <c r="BQ91" s="3816"/>
      <c r="BR91" s="3816"/>
      <c r="BS91" s="3816"/>
      <c r="BT91" s="3816"/>
      <c r="BU91" s="3816"/>
      <c r="BV91" s="3816"/>
      <c r="BW91" s="3816"/>
      <c r="BX91" s="1006"/>
      <c r="BY91" s="1006"/>
      <c r="BZ91" s="1006"/>
      <c r="CA91" s="1006"/>
      <c r="CB91" s="370"/>
      <c r="CC91" s="370"/>
      <c r="CD91" s="370"/>
      <c r="CE91" s="882"/>
      <c r="CF91" s="377"/>
      <c r="CG91" s="378"/>
      <c r="CH91" s="378"/>
      <c r="CI91" s="378"/>
      <c r="CJ91" s="378"/>
      <c r="CK91" s="378"/>
      <c r="CL91" s="378"/>
      <c r="CM91" s="378"/>
      <c r="CN91" s="378"/>
      <c r="CO91" s="378"/>
      <c r="CP91" s="378"/>
      <c r="CQ91" s="378"/>
      <c r="CR91" s="378"/>
      <c r="CS91" s="378"/>
      <c r="CT91" s="378"/>
      <c r="CU91" s="378"/>
      <c r="CV91" s="378"/>
      <c r="CW91" s="378"/>
      <c r="CX91" s="378"/>
      <c r="CY91" s="1007"/>
      <c r="CZ91" s="127"/>
      <c r="DA91" s="127"/>
      <c r="DB91" s="127"/>
      <c r="DC91" s="127"/>
      <c r="DD91" s="127"/>
      <c r="DE91" s="127"/>
      <c r="DF91" s="127"/>
      <c r="DG91" s="127"/>
      <c r="DH91" s="127"/>
    </row>
    <row r="92" spans="2:112" s="118" customFormat="1" ht="20.100000000000001" customHeight="1">
      <c r="E92" s="711"/>
      <c r="F92" s="378"/>
      <c r="G92" s="378"/>
      <c r="H92" s="378"/>
      <c r="I92" s="378"/>
      <c r="J92" s="378"/>
      <c r="K92" s="378"/>
      <c r="L92" s="378"/>
      <c r="M92" s="378"/>
      <c r="N92" s="378"/>
      <c r="O92" s="378"/>
      <c r="P92" s="378"/>
      <c r="Q92" s="378"/>
      <c r="R92" s="378"/>
      <c r="S92" s="378"/>
      <c r="T92" s="378"/>
      <c r="U92" s="370"/>
      <c r="V92" s="370"/>
      <c r="W92" s="370"/>
      <c r="X92" s="370"/>
      <c r="Y92" s="370"/>
      <c r="Z92" s="261"/>
      <c r="AA92" s="1009"/>
      <c r="AB92" s="1010"/>
      <c r="AC92" s="1010"/>
      <c r="AD92" s="1010"/>
      <c r="AE92" s="1011"/>
      <c r="AF92" s="1011"/>
      <c r="AG92" s="1011"/>
      <c r="AH92" s="1012"/>
      <c r="AI92" s="1012"/>
      <c r="AJ92" s="1012"/>
      <c r="AK92" s="1012"/>
      <c r="AL92" s="1011"/>
      <c r="AM92" s="1011"/>
      <c r="AN92" s="1011"/>
      <c r="AO92" s="856"/>
      <c r="AP92" s="856"/>
      <c r="AQ92" s="1011"/>
      <c r="AR92" s="1011"/>
      <c r="AS92" s="1011"/>
      <c r="AT92" s="1011"/>
      <c r="AU92" s="1011"/>
      <c r="AV92" s="1011"/>
      <c r="AW92" s="1011"/>
      <c r="AX92" s="1011"/>
      <c r="AY92" s="1011"/>
      <c r="AZ92" s="1011"/>
      <c r="BA92" s="856"/>
      <c r="BB92" s="856"/>
      <c r="BC92" s="856"/>
      <c r="BD92" s="859"/>
      <c r="BE92" s="377"/>
      <c r="BF92" s="370"/>
      <c r="BG92" s="370"/>
      <c r="BH92" s="370"/>
      <c r="BI92" s="370"/>
      <c r="BJ92" s="370"/>
      <c r="BK92" s="370"/>
      <c r="BL92" s="370"/>
      <c r="BM92" s="370"/>
      <c r="BN92" s="3816"/>
      <c r="BO92" s="3816"/>
      <c r="BP92" s="3816"/>
      <c r="BQ92" s="3816"/>
      <c r="BR92" s="3816"/>
      <c r="BS92" s="3816"/>
      <c r="BT92" s="3816"/>
      <c r="BU92" s="3816"/>
      <c r="BV92" s="3816"/>
      <c r="BW92" s="3816"/>
      <c r="BX92" s="1006"/>
      <c r="BY92" s="1006"/>
      <c r="BZ92" s="1006"/>
      <c r="CA92" s="1006"/>
      <c r="CB92" s="370"/>
      <c r="CC92" s="370"/>
      <c r="CD92" s="370"/>
      <c r="CE92" s="882"/>
      <c r="CF92" s="377"/>
      <c r="CG92" s="378"/>
      <c r="CH92" s="378"/>
      <c r="CI92" s="378"/>
      <c r="CJ92" s="378"/>
      <c r="CK92" s="378"/>
      <c r="CL92" s="378"/>
      <c r="CM92" s="378"/>
      <c r="CN92" s="378"/>
      <c r="CO92" s="378"/>
      <c r="CP92" s="378"/>
      <c r="CQ92" s="378"/>
      <c r="CR92" s="378"/>
      <c r="CS92" s="378"/>
      <c r="CT92" s="378"/>
      <c r="CU92" s="378"/>
      <c r="CV92" s="378"/>
      <c r="CW92" s="378"/>
      <c r="CX92" s="378"/>
      <c r="CY92" s="1007"/>
      <c r="CZ92" s="127"/>
      <c r="DA92" s="127"/>
      <c r="DB92" s="127"/>
      <c r="DC92" s="127"/>
      <c r="DD92" s="127"/>
      <c r="DE92" s="127"/>
      <c r="DF92" s="127"/>
      <c r="DG92" s="127"/>
      <c r="DH92" s="127"/>
    </row>
    <row r="93" spans="2:112" s="118" customFormat="1" ht="20.100000000000001" customHeight="1">
      <c r="E93" s="1013"/>
      <c r="F93" s="3811" t="s">
        <v>957</v>
      </c>
      <c r="G93" s="3811"/>
      <c r="H93" s="3811"/>
      <c r="I93" s="3811"/>
      <c r="J93" s="3811"/>
      <c r="K93" s="3811"/>
      <c r="L93" s="3811"/>
      <c r="M93" s="3811"/>
      <c r="N93" s="3811"/>
      <c r="O93" s="3811"/>
      <c r="P93" s="1014"/>
      <c r="Q93" s="1014"/>
      <c r="R93" s="1014"/>
      <c r="S93" s="1014"/>
      <c r="T93" s="1014"/>
      <c r="U93" s="1014"/>
      <c r="V93" s="1014"/>
      <c r="W93" s="1014"/>
      <c r="X93" s="1014"/>
      <c r="Y93" s="1014"/>
      <c r="Z93" s="1015"/>
      <c r="AA93" s="1016"/>
      <c r="AB93" s="1017"/>
      <c r="AC93" s="3812"/>
      <c r="AD93" s="3812"/>
      <c r="AE93" s="3812"/>
      <c r="AF93" s="3812"/>
      <c r="AG93" s="3812"/>
      <c r="AH93" s="3812"/>
      <c r="AI93" s="3812"/>
      <c r="AJ93" s="3812"/>
      <c r="AK93" s="3812"/>
      <c r="AL93" s="3812"/>
      <c r="AM93" s="3812"/>
      <c r="AN93" s="3812"/>
      <c r="AO93" s="3812"/>
      <c r="AP93" s="3812"/>
      <c r="AQ93" s="3812"/>
      <c r="AR93" s="3812"/>
      <c r="AS93" s="3812"/>
      <c r="AT93" s="3812"/>
      <c r="AU93" s="3812"/>
      <c r="AV93" s="3812"/>
      <c r="AW93" s="3812"/>
      <c r="AX93" s="3812"/>
      <c r="AY93" s="3812"/>
      <c r="AZ93" s="3812"/>
      <c r="BA93" s="3812"/>
      <c r="BB93" s="3812"/>
      <c r="BC93" s="1018"/>
      <c r="BD93" s="1019"/>
      <c r="BE93" s="1020"/>
      <c r="BF93" s="1021"/>
      <c r="BG93" s="1021"/>
      <c r="BH93" s="1021"/>
      <c r="BI93" s="1021"/>
      <c r="BJ93" s="1021"/>
      <c r="BK93" s="1021"/>
      <c r="BL93" s="1021"/>
      <c r="BM93" s="1021"/>
      <c r="BN93" s="3815">
        <f>SUM(BN94:BW95)</f>
        <v>35000</v>
      </c>
      <c r="BO93" s="3815"/>
      <c r="BP93" s="3815"/>
      <c r="BQ93" s="3815"/>
      <c r="BR93" s="3815"/>
      <c r="BS93" s="3815"/>
      <c r="BT93" s="3815"/>
      <c r="BU93" s="3815"/>
      <c r="BV93" s="3815"/>
      <c r="BW93" s="3815"/>
      <c r="BX93" s="1022"/>
      <c r="BY93" s="1022"/>
      <c r="BZ93" s="1022"/>
      <c r="CA93" s="1022"/>
      <c r="CB93" s="1021"/>
      <c r="CC93" s="1021"/>
      <c r="CD93" s="1021"/>
      <c r="CE93" s="1023"/>
      <c r="CF93" s="1024"/>
      <c r="CG93" s="1021"/>
      <c r="CH93" s="1021"/>
      <c r="CI93" s="1021"/>
      <c r="CJ93" s="1021"/>
      <c r="CK93" s="1021"/>
      <c r="CL93" s="1021"/>
      <c r="CM93" s="1021"/>
      <c r="CN93" s="1021"/>
      <c r="CO93" s="1021"/>
      <c r="CP93" s="1021"/>
      <c r="CQ93" s="1021"/>
      <c r="CR93" s="1021"/>
      <c r="CS93" s="1021"/>
      <c r="CT93" s="1021"/>
      <c r="CU93" s="1021"/>
      <c r="CV93" s="1021"/>
      <c r="CW93" s="1021"/>
      <c r="CX93" s="1021"/>
      <c r="CY93" s="1025"/>
      <c r="CZ93" s="127"/>
      <c r="DA93" s="127"/>
      <c r="DB93" s="127"/>
      <c r="DC93" s="127"/>
      <c r="DD93" s="127"/>
      <c r="DE93" s="127"/>
      <c r="DF93" s="127"/>
      <c r="DG93" s="127"/>
      <c r="DH93" s="127"/>
    </row>
    <row r="94" spans="2:112" s="118" customFormat="1" ht="20.100000000000001" customHeight="1">
      <c r="E94" s="711"/>
      <c r="F94" s="378"/>
      <c r="G94" s="378"/>
      <c r="H94" s="1008" t="s">
        <v>550</v>
      </c>
      <c r="I94" s="378"/>
      <c r="J94" s="325"/>
      <c r="K94" s="3386" t="s">
        <v>1030</v>
      </c>
      <c r="L94" s="3386"/>
      <c r="M94" s="3386"/>
      <c r="N94" s="3386"/>
      <c r="O94" s="3386"/>
      <c r="P94" s="3386"/>
      <c r="Q94" s="3386"/>
      <c r="R94" s="3386"/>
      <c r="S94" s="3386"/>
      <c r="T94" s="3386"/>
      <c r="U94" s="3386"/>
      <c r="V94" s="3386"/>
      <c r="W94" s="945"/>
      <c r="X94" s="945"/>
      <c r="Y94" s="945"/>
      <c r="Z94" s="261"/>
      <c r="AA94" s="1009"/>
      <c r="AB94" s="1010"/>
      <c r="AC94" s="2550" t="s">
        <v>1409</v>
      </c>
      <c r="AD94" s="2550"/>
      <c r="AE94" s="2550"/>
      <c r="AF94" s="2550"/>
      <c r="AG94" s="2550"/>
      <c r="AH94" s="2550"/>
      <c r="AI94" s="2550"/>
      <c r="AJ94" s="2550"/>
      <c r="AK94" s="2550"/>
      <c r="AL94" s="2550"/>
      <c r="AM94" s="2550"/>
      <c r="AN94" s="2550"/>
      <c r="AO94" s="2550"/>
      <c r="AP94" s="2550"/>
      <c r="AQ94" s="2550"/>
      <c r="AR94" s="2550"/>
      <c r="AS94" s="2550"/>
      <c r="AT94" s="2550"/>
      <c r="AU94" s="2550"/>
      <c r="AV94" s="2550"/>
      <c r="AW94" s="2550"/>
      <c r="AX94" s="2550"/>
      <c r="AY94" s="2550"/>
      <c r="AZ94" s="2550"/>
      <c r="BA94" s="2550"/>
      <c r="BB94" s="2550"/>
      <c r="BC94" s="856"/>
      <c r="BD94" s="859"/>
      <c r="BE94" s="377"/>
      <c r="BF94" s="370"/>
      <c r="BG94" s="370"/>
      <c r="BH94" s="370"/>
      <c r="BI94" s="370"/>
      <c r="BJ94" s="370"/>
      <c r="BK94" s="370"/>
      <c r="BL94" s="370"/>
      <c r="BM94" s="370"/>
      <c r="BN94" s="3816">
        <v>35000</v>
      </c>
      <c r="BO94" s="3816"/>
      <c r="BP94" s="3816"/>
      <c r="BQ94" s="3816"/>
      <c r="BR94" s="3816"/>
      <c r="BS94" s="3816"/>
      <c r="BT94" s="3816"/>
      <c r="BU94" s="3816"/>
      <c r="BV94" s="3816"/>
      <c r="BW94" s="3816"/>
      <c r="BX94" s="1026"/>
      <c r="BY94" s="1026"/>
      <c r="BZ94" s="1026"/>
      <c r="CA94" s="1026"/>
      <c r="CB94" s="370"/>
      <c r="CC94" s="370"/>
      <c r="CD94" s="370"/>
      <c r="CE94" s="882"/>
      <c r="CF94" s="938"/>
      <c r="CG94" s="370"/>
      <c r="CH94" s="370"/>
      <c r="CI94" s="370"/>
      <c r="CJ94" s="370"/>
      <c r="CK94" s="370"/>
      <c r="CL94" s="370"/>
      <c r="CM94" s="370"/>
      <c r="CN94" s="370"/>
      <c r="CO94" s="370"/>
      <c r="CP94" s="370"/>
      <c r="CQ94" s="370"/>
      <c r="CR94" s="370"/>
      <c r="CS94" s="370"/>
      <c r="CT94" s="370"/>
      <c r="CU94" s="370"/>
      <c r="CV94" s="370"/>
      <c r="CW94" s="370"/>
      <c r="CX94" s="370"/>
      <c r="CY94" s="371"/>
      <c r="CZ94" s="127"/>
      <c r="DA94" s="127"/>
      <c r="DB94" s="127"/>
      <c r="DC94" s="127"/>
      <c r="DD94" s="127"/>
      <c r="DE94" s="127"/>
      <c r="DF94" s="127"/>
      <c r="DG94" s="127"/>
      <c r="DH94" s="127"/>
    </row>
    <row r="95" spans="2:112" s="118" customFormat="1" ht="20.100000000000001" customHeight="1">
      <c r="E95" s="892"/>
      <c r="F95" s="1027"/>
      <c r="G95" s="1027"/>
      <c r="H95" s="1008"/>
      <c r="I95" s="378"/>
      <c r="J95" s="325"/>
      <c r="K95" s="3386"/>
      <c r="L95" s="3386"/>
      <c r="M95" s="3386"/>
      <c r="N95" s="3386"/>
      <c r="O95" s="3386"/>
      <c r="P95" s="3386"/>
      <c r="Q95" s="3386"/>
      <c r="R95" s="3386"/>
      <c r="S95" s="3386"/>
      <c r="T95" s="3386"/>
      <c r="U95" s="3386"/>
      <c r="V95" s="3386"/>
      <c r="W95" s="378"/>
      <c r="X95" s="378"/>
      <c r="Y95" s="378"/>
      <c r="Z95" s="859"/>
      <c r="AA95" s="377"/>
      <c r="AB95" s="378"/>
      <c r="AC95" s="2550"/>
      <c r="AD95" s="2550"/>
      <c r="AE95" s="2550"/>
      <c r="AF95" s="2550"/>
      <c r="AG95" s="2550"/>
      <c r="AH95" s="2550"/>
      <c r="AI95" s="2550"/>
      <c r="AJ95" s="2550"/>
      <c r="AK95" s="2550"/>
      <c r="AL95" s="2550"/>
      <c r="AM95" s="2550"/>
      <c r="AN95" s="2550"/>
      <c r="AO95" s="2550"/>
      <c r="AP95" s="2550"/>
      <c r="AQ95" s="2550"/>
      <c r="AR95" s="2550"/>
      <c r="AS95" s="2550"/>
      <c r="AT95" s="2550"/>
      <c r="AU95" s="2550"/>
      <c r="AV95" s="2550"/>
      <c r="AW95" s="2550"/>
      <c r="AX95" s="2550"/>
      <c r="AY95" s="2550"/>
      <c r="AZ95" s="2550"/>
      <c r="BA95" s="2550"/>
      <c r="BB95" s="2550"/>
      <c r="BC95" s="856"/>
      <c r="BD95" s="859"/>
      <c r="BE95" s="377"/>
      <c r="BF95" s="370"/>
      <c r="BG95" s="370"/>
      <c r="BH95" s="370"/>
      <c r="BI95" s="370"/>
      <c r="BJ95" s="370"/>
      <c r="BK95" s="370"/>
      <c r="BL95" s="370"/>
      <c r="BM95" s="370"/>
      <c r="BN95" s="3816"/>
      <c r="BO95" s="3816"/>
      <c r="BP95" s="3816"/>
      <c r="BQ95" s="3816"/>
      <c r="BR95" s="3816"/>
      <c r="BS95" s="3816"/>
      <c r="BT95" s="3816"/>
      <c r="BU95" s="3816"/>
      <c r="BV95" s="3816"/>
      <c r="BW95" s="3816"/>
      <c r="BX95" s="1006"/>
      <c r="BY95" s="1006"/>
      <c r="BZ95" s="1006"/>
      <c r="CA95" s="1006"/>
      <c r="CB95" s="370"/>
      <c r="CC95" s="370"/>
      <c r="CD95" s="370"/>
      <c r="CE95" s="882"/>
      <c r="CF95" s="1028"/>
      <c r="CG95" s="1029"/>
      <c r="CH95" s="1029"/>
      <c r="CI95" s="1029"/>
      <c r="CJ95" s="1029"/>
      <c r="CK95" s="1029"/>
      <c r="CL95" s="1029"/>
      <c r="CM95" s="1029"/>
      <c r="CN95" s="1029"/>
      <c r="CO95" s="1029"/>
      <c r="CP95" s="1029"/>
      <c r="CQ95" s="1029"/>
      <c r="CR95" s="1029"/>
      <c r="CS95" s="1029"/>
      <c r="CT95" s="1029"/>
      <c r="CU95" s="1029"/>
      <c r="CV95" s="1029"/>
      <c r="CW95" s="1029"/>
      <c r="CX95" s="1029"/>
      <c r="CY95" s="1030"/>
      <c r="CZ95" s="127"/>
      <c r="DA95" s="127"/>
      <c r="DB95" s="127"/>
      <c r="DC95" s="127"/>
      <c r="DD95" s="127"/>
      <c r="DE95" s="127"/>
      <c r="DF95" s="127"/>
      <c r="DG95" s="127"/>
      <c r="DH95" s="127"/>
    </row>
    <row r="96" spans="2:112" s="118" customFormat="1" ht="20.100000000000001" customHeight="1">
      <c r="E96" s="892"/>
      <c r="F96" s="1031"/>
      <c r="G96" s="1031"/>
      <c r="H96" s="1031"/>
      <c r="I96" s="958"/>
      <c r="J96" s="378"/>
      <c r="K96" s="378"/>
      <c r="L96" s="378"/>
      <c r="M96" s="378"/>
      <c r="N96" s="378"/>
      <c r="O96" s="378"/>
      <c r="P96" s="378"/>
      <c r="Q96" s="378"/>
      <c r="R96" s="378"/>
      <c r="S96" s="378"/>
      <c r="T96" s="378"/>
      <c r="U96" s="378"/>
      <c r="V96" s="378"/>
      <c r="W96" s="378"/>
      <c r="X96" s="378"/>
      <c r="Y96" s="378"/>
      <c r="Z96" s="261"/>
      <c r="AA96" s="377"/>
      <c r="AB96" s="378"/>
      <c r="AC96" s="378"/>
      <c r="AD96" s="378"/>
      <c r="AE96" s="378"/>
      <c r="AF96" s="378"/>
      <c r="AG96" s="378"/>
      <c r="AH96" s="378"/>
      <c r="AI96" s="378"/>
      <c r="AJ96" s="378"/>
      <c r="AK96" s="378"/>
      <c r="AL96" s="378"/>
      <c r="AM96" s="378"/>
      <c r="AN96" s="378"/>
      <c r="AO96" s="378"/>
      <c r="AP96" s="378"/>
      <c r="AQ96" s="378"/>
      <c r="AR96" s="378"/>
      <c r="AS96" s="378"/>
      <c r="AT96" s="378"/>
      <c r="AU96" s="378"/>
      <c r="AV96" s="378"/>
      <c r="AW96" s="1011"/>
      <c r="AX96" s="1011"/>
      <c r="AY96" s="1011"/>
      <c r="AZ96" s="856"/>
      <c r="BA96" s="856"/>
      <c r="BB96" s="856"/>
      <c r="BC96" s="856"/>
      <c r="BD96" s="859"/>
      <c r="BE96" s="377"/>
      <c r="BF96" s="370"/>
      <c r="BG96" s="370"/>
      <c r="BH96" s="370"/>
      <c r="BI96" s="370"/>
      <c r="BJ96" s="370"/>
      <c r="BK96" s="370"/>
      <c r="BL96" s="370"/>
      <c r="BM96" s="370"/>
      <c r="BN96" s="3816"/>
      <c r="BO96" s="3816"/>
      <c r="BP96" s="3816"/>
      <c r="BQ96" s="3816"/>
      <c r="BR96" s="3816"/>
      <c r="BS96" s="3816"/>
      <c r="BT96" s="3816"/>
      <c r="BU96" s="3816"/>
      <c r="BV96" s="3816"/>
      <c r="BW96" s="3816"/>
      <c r="BX96" s="1006"/>
      <c r="BY96" s="1006"/>
      <c r="BZ96" s="1006"/>
      <c r="CA96" s="1006"/>
      <c r="CB96" s="370"/>
      <c r="CC96" s="370"/>
      <c r="CD96" s="370"/>
      <c r="CE96" s="882"/>
      <c r="CF96" s="377"/>
      <c r="CG96" s="378"/>
      <c r="CH96" s="378"/>
      <c r="CI96" s="378"/>
      <c r="CJ96" s="378"/>
      <c r="CK96" s="378"/>
      <c r="CL96" s="378"/>
      <c r="CM96" s="378"/>
      <c r="CN96" s="378"/>
      <c r="CO96" s="378"/>
      <c r="CP96" s="378"/>
      <c r="CQ96" s="378"/>
      <c r="CR96" s="378"/>
      <c r="CS96" s="378"/>
      <c r="CT96" s="378"/>
      <c r="CU96" s="378"/>
      <c r="CV96" s="378"/>
      <c r="CW96" s="378"/>
      <c r="CX96" s="378"/>
      <c r="CY96" s="1007"/>
      <c r="CZ96" s="127"/>
      <c r="DA96" s="127"/>
      <c r="DB96" s="127"/>
      <c r="DC96" s="127"/>
      <c r="DD96" s="127"/>
      <c r="DE96" s="127"/>
      <c r="DF96" s="127"/>
      <c r="DG96" s="127"/>
      <c r="DH96" s="127"/>
    </row>
    <row r="97" spans="2:116" s="118" customFormat="1" ht="20.100000000000001" customHeight="1">
      <c r="E97" s="1013"/>
      <c r="F97" s="3811" t="s">
        <v>1414</v>
      </c>
      <c r="G97" s="3811"/>
      <c r="H97" s="3811"/>
      <c r="I97" s="3811"/>
      <c r="J97" s="3811"/>
      <c r="K97" s="3811"/>
      <c r="L97" s="3811"/>
      <c r="M97" s="3811"/>
      <c r="N97" s="3811"/>
      <c r="O97" s="3811"/>
      <c r="P97" s="3811"/>
      <c r="Q97" s="3811"/>
      <c r="R97" s="3811"/>
      <c r="S97" s="1014"/>
      <c r="T97" s="1014"/>
      <c r="U97" s="1014"/>
      <c r="V97" s="1014"/>
      <c r="W97" s="1014"/>
      <c r="X97" s="1014"/>
      <c r="Y97" s="1014"/>
      <c r="Z97" s="1015"/>
      <c r="AA97" s="1016"/>
      <c r="AB97" s="1017"/>
      <c r="AC97" s="3812"/>
      <c r="AD97" s="3812"/>
      <c r="AE97" s="3812"/>
      <c r="AF97" s="3812"/>
      <c r="AG97" s="3812"/>
      <c r="AH97" s="3812"/>
      <c r="AI97" s="3812"/>
      <c r="AJ97" s="3812"/>
      <c r="AK97" s="3812"/>
      <c r="AL97" s="3812"/>
      <c r="AM97" s="3812"/>
      <c r="AN97" s="3812"/>
      <c r="AO97" s="3812"/>
      <c r="AP97" s="3812"/>
      <c r="AQ97" s="3812"/>
      <c r="AR97" s="3812"/>
      <c r="AS97" s="3812"/>
      <c r="AT97" s="3812"/>
      <c r="AU97" s="3812"/>
      <c r="AV97" s="3812"/>
      <c r="AW97" s="3812"/>
      <c r="AX97" s="3812"/>
      <c r="AY97" s="3812"/>
      <c r="AZ97" s="3812"/>
      <c r="BA97" s="3812"/>
      <c r="BB97" s="3812"/>
      <c r="BC97" s="1018"/>
      <c r="BD97" s="1019"/>
      <c r="BE97" s="1020"/>
      <c r="BF97" s="1021"/>
      <c r="BG97" s="1021"/>
      <c r="BH97" s="1021"/>
      <c r="BI97" s="1021"/>
      <c r="BJ97" s="1021"/>
      <c r="BK97" s="1021"/>
      <c r="BL97" s="1021"/>
      <c r="BM97" s="1021"/>
      <c r="BN97" s="3815">
        <f>SUM(BN98:BW99)</f>
        <v>41000</v>
      </c>
      <c r="BO97" s="3815"/>
      <c r="BP97" s="3815"/>
      <c r="BQ97" s="3815"/>
      <c r="BR97" s="3815"/>
      <c r="BS97" s="3815"/>
      <c r="BT97" s="3815"/>
      <c r="BU97" s="3815"/>
      <c r="BV97" s="3815"/>
      <c r="BW97" s="3815"/>
      <c r="BX97" s="1022"/>
      <c r="BY97" s="1022"/>
      <c r="BZ97" s="1022"/>
      <c r="CA97" s="1022"/>
      <c r="CB97" s="1021"/>
      <c r="CC97" s="1021"/>
      <c r="CD97" s="1021"/>
      <c r="CE97" s="1023"/>
      <c r="CF97" s="1024"/>
      <c r="CG97" s="1021"/>
      <c r="CH97" s="1021"/>
      <c r="CI97" s="1021"/>
      <c r="CJ97" s="1021"/>
      <c r="CK97" s="1021"/>
      <c r="CL97" s="1021"/>
      <c r="CM97" s="1021"/>
      <c r="CN97" s="1021"/>
      <c r="CO97" s="1021"/>
      <c r="CP97" s="1021"/>
      <c r="CQ97" s="1021"/>
      <c r="CR97" s="1021"/>
      <c r="CS97" s="1021"/>
      <c r="CT97" s="1021"/>
      <c r="CU97" s="1021"/>
      <c r="CV97" s="1021"/>
      <c r="CW97" s="1021"/>
      <c r="CX97" s="1021"/>
      <c r="CY97" s="1025"/>
      <c r="CZ97" s="127"/>
      <c r="DA97" s="127"/>
      <c r="DB97" s="127"/>
      <c r="DC97" s="127"/>
      <c r="DD97" s="127"/>
      <c r="DE97" s="127"/>
      <c r="DF97" s="127"/>
      <c r="DG97" s="127"/>
      <c r="DH97" s="127"/>
    </row>
    <row r="98" spans="2:116" s="118" customFormat="1" ht="20.100000000000001" customHeight="1">
      <c r="E98" s="711"/>
      <c r="F98" s="378"/>
      <c r="G98" s="378"/>
      <c r="H98" s="1008" t="s">
        <v>550</v>
      </c>
      <c r="I98" s="378"/>
      <c r="J98" s="325"/>
      <c r="K98" s="3386" t="s">
        <v>1413</v>
      </c>
      <c r="L98" s="3386"/>
      <c r="M98" s="3386"/>
      <c r="N98" s="3386"/>
      <c r="O98" s="3386"/>
      <c r="P98" s="3386"/>
      <c r="Q98" s="3386"/>
      <c r="R98" s="3386"/>
      <c r="S98" s="3386"/>
      <c r="T98" s="3386"/>
      <c r="U98" s="3386"/>
      <c r="V98" s="3386"/>
      <c r="W98" s="958"/>
      <c r="X98" s="958"/>
      <c r="Y98" s="958"/>
      <c r="Z98" s="261"/>
      <c r="AA98" s="1009"/>
      <c r="AB98" s="1010"/>
      <c r="AC98" s="2550" t="s">
        <v>1409</v>
      </c>
      <c r="AD98" s="2550"/>
      <c r="AE98" s="2550"/>
      <c r="AF98" s="2550"/>
      <c r="AG98" s="2550"/>
      <c r="AH98" s="2550"/>
      <c r="AI98" s="2550"/>
      <c r="AJ98" s="2550"/>
      <c r="AK98" s="2550"/>
      <c r="AL98" s="2550"/>
      <c r="AM98" s="2550"/>
      <c r="AN98" s="2550"/>
      <c r="AO98" s="2550"/>
      <c r="AP98" s="2550"/>
      <c r="AQ98" s="2550"/>
      <c r="AR98" s="2550"/>
      <c r="AS98" s="2550"/>
      <c r="AT98" s="2550"/>
      <c r="AU98" s="2550"/>
      <c r="AV98" s="2550"/>
      <c r="AW98" s="2550"/>
      <c r="AX98" s="2550"/>
      <c r="AY98" s="2550"/>
      <c r="AZ98" s="2550"/>
      <c r="BA98" s="2550"/>
      <c r="BB98" s="2550"/>
      <c r="BC98" s="856"/>
      <c r="BD98" s="859"/>
      <c r="BE98" s="377"/>
      <c r="BF98" s="370"/>
      <c r="BG98" s="370"/>
      <c r="BH98" s="370"/>
      <c r="BI98" s="370"/>
      <c r="BJ98" s="370"/>
      <c r="BK98" s="370"/>
      <c r="BL98" s="370"/>
      <c r="BM98" s="370"/>
      <c r="BN98" s="3818">
        <v>19000</v>
      </c>
      <c r="BO98" s="3818"/>
      <c r="BP98" s="3818"/>
      <c r="BQ98" s="3818"/>
      <c r="BR98" s="3818"/>
      <c r="BS98" s="3818"/>
      <c r="BT98" s="3818"/>
      <c r="BU98" s="3818"/>
      <c r="BV98" s="3818"/>
      <c r="BW98" s="3818"/>
      <c r="BX98" s="1026"/>
      <c r="BY98" s="1026"/>
      <c r="BZ98" s="1026"/>
      <c r="CA98" s="1026"/>
      <c r="CB98" s="370"/>
      <c r="CC98" s="370"/>
      <c r="CD98" s="370"/>
      <c r="CE98" s="882"/>
      <c r="CF98" s="938"/>
      <c r="CG98" s="370"/>
      <c r="CH98" s="370"/>
      <c r="CI98" s="370"/>
      <c r="CJ98" s="370"/>
      <c r="CK98" s="370"/>
      <c r="CL98" s="370"/>
      <c r="CM98" s="370"/>
      <c r="CN98" s="370"/>
      <c r="CO98" s="370"/>
      <c r="CP98" s="370"/>
      <c r="CQ98" s="370"/>
      <c r="CR98" s="370"/>
      <c r="CS98" s="370"/>
      <c r="CT98" s="370"/>
      <c r="CU98" s="370"/>
      <c r="CV98" s="370"/>
      <c r="CW98" s="370"/>
      <c r="CX98" s="370"/>
      <c r="CY98" s="371"/>
      <c r="CZ98" s="127"/>
      <c r="DA98" s="127"/>
      <c r="DB98" s="127"/>
      <c r="DC98" s="127"/>
      <c r="DD98" s="127"/>
      <c r="DE98" s="127"/>
      <c r="DF98" s="127"/>
      <c r="DG98" s="127"/>
      <c r="DH98" s="127"/>
    </row>
    <row r="99" spans="2:116" s="118" customFormat="1" ht="20.100000000000001" customHeight="1">
      <c r="E99" s="711"/>
      <c r="F99" s="378"/>
      <c r="G99" s="378"/>
      <c r="H99" s="1008" t="s">
        <v>1347</v>
      </c>
      <c r="I99" s="378"/>
      <c r="J99" s="325"/>
      <c r="K99" s="3386" t="s">
        <v>1412</v>
      </c>
      <c r="L99" s="3386"/>
      <c r="M99" s="3386"/>
      <c r="N99" s="3386"/>
      <c r="O99" s="3386"/>
      <c r="P99" s="3386"/>
      <c r="Q99" s="3386"/>
      <c r="R99" s="3386"/>
      <c r="S99" s="3386"/>
      <c r="T99" s="3386"/>
      <c r="U99" s="3386"/>
      <c r="V99" s="3386"/>
      <c r="W99" s="958"/>
      <c r="X99" s="958"/>
      <c r="Y99" s="958"/>
      <c r="Z99" s="261"/>
      <c r="AA99" s="377"/>
      <c r="AB99" s="378"/>
      <c r="AC99" s="2550" t="s">
        <v>1409</v>
      </c>
      <c r="AD99" s="2550"/>
      <c r="AE99" s="2550"/>
      <c r="AF99" s="2550"/>
      <c r="AG99" s="2550"/>
      <c r="AH99" s="2550"/>
      <c r="AI99" s="2550"/>
      <c r="AJ99" s="2550"/>
      <c r="AK99" s="2550"/>
      <c r="AL99" s="2550"/>
      <c r="AM99" s="2550"/>
      <c r="AN99" s="2550"/>
      <c r="AO99" s="2550"/>
      <c r="AP99" s="2550"/>
      <c r="AQ99" s="2550"/>
      <c r="AR99" s="2550"/>
      <c r="AS99" s="2550"/>
      <c r="AT99" s="2550"/>
      <c r="AU99" s="2550"/>
      <c r="AV99" s="2550"/>
      <c r="AW99" s="2550"/>
      <c r="AX99" s="2550"/>
      <c r="AY99" s="2550"/>
      <c r="AZ99" s="2550"/>
      <c r="BA99" s="2550"/>
      <c r="BB99" s="2550"/>
      <c r="BC99" s="856"/>
      <c r="BD99" s="859"/>
      <c r="BE99" s="377"/>
      <c r="BF99" s="370"/>
      <c r="BG99" s="370"/>
      <c r="BH99" s="370"/>
      <c r="BI99" s="370"/>
      <c r="BJ99" s="370"/>
      <c r="BK99" s="370"/>
      <c r="BL99" s="370"/>
      <c r="BM99" s="370"/>
      <c r="BN99" s="3816">
        <v>22000</v>
      </c>
      <c r="BO99" s="3816"/>
      <c r="BP99" s="3816"/>
      <c r="BQ99" s="3816"/>
      <c r="BR99" s="3816"/>
      <c r="BS99" s="3816"/>
      <c r="BT99" s="3816"/>
      <c r="BU99" s="3816"/>
      <c r="BV99" s="3816"/>
      <c r="BW99" s="3816"/>
      <c r="BX99" s="1026"/>
      <c r="BY99" s="1026"/>
      <c r="BZ99" s="1026"/>
      <c r="CA99" s="1026"/>
      <c r="CB99" s="370"/>
      <c r="CC99" s="370"/>
      <c r="CD99" s="370"/>
      <c r="CE99" s="882"/>
      <c r="CF99" s="938"/>
      <c r="CG99" s="370"/>
      <c r="CH99" s="370"/>
      <c r="CI99" s="370"/>
      <c r="CJ99" s="370"/>
      <c r="CK99" s="370"/>
      <c r="CL99" s="370"/>
      <c r="CM99" s="370"/>
      <c r="CN99" s="370"/>
      <c r="CO99" s="370"/>
      <c r="CP99" s="370"/>
      <c r="CQ99" s="370"/>
      <c r="CR99" s="370"/>
      <c r="CS99" s="370"/>
      <c r="CT99" s="370"/>
      <c r="CU99" s="370"/>
      <c r="CV99" s="370"/>
      <c r="CW99" s="370"/>
      <c r="CX99" s="370"/>
      <c r="CY99" s="371"/>
      <c r="CZ99" s="127"/>
      <c r="DA99" s="127"/>
      <c r="DB99" s="127"/>
      <c r="DC99" s="127"/>
      <c r="DD99" s="127"/>
      <c r="DE99" s="127"/>
      <c r="DF99" s="127"/>
      <c r="DG99" s="127"/>
      <c r="DH99" s="127"/>
    </row>
    <row r="100" spans="2:116" s="118" customFormat="1" ht="20.100000000000001" customHeight="1">
      <c r="E100" s="711"/>
      <c r="F100" s="378"/>
      <c r="G100" s="378"/>
      <c r="H100" s="1008"/>
      <c r="I100" s="1008"/>
      <c r="J100" s="325"/>
      <c r="K100" s="958"/>
      <c r="L100" s="958"/>
      <c r="M100" s="958"/>
      <c r="N100" s="958"/>
      <c r="O100" s="958"/>
      <c r="P100" s="958"/>
      <c r="Q100" s="958"/>
      <c r="R100" s="958"/>
      <c r="S100" s="958"/>
      <c r="T100" s="958"/>
      <c r="U100" s="958"/>
      <c r="V100" s="958"/>
      <c r="W100" s="958"/>
      <c r="X100" s="958"/>
      <c r="Y100" s="958"/>
      <c r="Z100" s="261"/>
      <c r="AA100" s="377"/>
      <c r="AB100" s="378"/>
      <c r="AC100" s="2550"/>
      <c r="AD100" s="2550"/>
      <c r="AE100" s="2550"/>
      <c r="AF100" s="2550"/>
      <c r="AG100" s="2550"/>
      <c r="AH100" s="2550"/>
      <c r="AI100" s="2550"/>
      <c r="AJ100" s="2550"/>
      <c r="AK100" s="2550"/>
      <c r="AL100" s="2550"/>
      <c r="AM100" s="2550"/>
      <c r="AN100" s="2550"/>
      <c r="AO100" s="2550"/>
      <c r="AP100" s="2550"/>
      <c r="AQ100" s="2550"/>
      <c r="AR100" s="2550"/>
      <c r="AS100" s="2550"/>
      <c r="AT100" s="2550"/>
      <c r="AU100" s="2550"/>
      <c r="AV100" s="2550"/>
      <c r="AW100" s="2550"/>
      <c r="AX100" s="2550"/>
      <c r="AY100" s="2550"/>
      <c r="AZ100" s="2550"/>
      <c r="BA100" s="2550"/>
      <c r="BB100" s="2550"/>
      <c r="BC100" s="856"/>
      <c r="BD100" s="859"/>
      <c r="BE100" s="377"/>
      <c r="BF100" s="370"/>
      <c r="BG100" s="370"/>
      <c r="BH100" s="370"/>
      <c r="BI100" s="370"/>
      <c r="BJ100" s="370"/>
      <c r="BK100" s="370"/>
      <c r="BL100" s="370"/>
      <c r="BM100" s="370"/>
      <c r="BN100" s="3816"/>
      <c r="BO100" s="3816"/>
      <c r="BP100" s="3816"/>
      <c r="BQ100" s="3816"/>
      <c r="BR100" s="3816"/>
      <c r="BS100" s="3816"/>
      <c r="BT100" s="3816"/>
      <c r="BU100" s="3816"/>
      <c r="BV100" s="3816"/>
      <c r="BW100" s="3816"/>
      <c r="BX100" s="1026"/>
      <c r="BY100" s="1026"/>
      <c r="BZ100" s="1026"/>
      <c r="CA100" s="1026"/>
      <c r="CB100" s="370"/>
      <c r="CC100" s="370"/>
      <c r="CD100" s="370"/>
      <c r="CE100" s="882"/>
      <c r="CF100" s="938"/>
      <c r="CG100" s="370"/>
      <c r="CH100" s="370"/>
      <c r="CI100" s="370"/>
      <c r="CJ100" s="370"/>
      <c r="CK100" s="370"/>
      <c r="CL100" s="370"/>
      <c r="CM100" s="370"/>
      <c r="CN100" s="370"/>
      <c r="CO100" s="370"/>
      <c r="CP100" s="370"/>
      <c r="CQ100" s="370"/>
      <c r="CR100" s="370"/>
      <c r="CS100" s="370"/>
      <c r="CT100" s="370"/>
      <c r="CU100" s="370"/>
      <c r="CV100" s="370"/>
      <c r="CW100" s="370"/>
      <c r="CX100" s="370"/>
      <c r="CY100" s="371"/>
      <c r="CZ100" s="127"/>
      <c r="DA100" s="127"/>
      <c r="DB100" s="127"/>
      <c r="DC100" s="127"/>
      <c r="DD100" s="127"/>
      <c r="DE100" s="127"/>
      <c r="DF100" s="127"/>
      <c r="DG100" s="127"/>
      <c r="DH100" s="127"/>
    </row>
    <row r="101" spans="2:116" s="118" customFormat="1" ht="20.100000000000001" customHeight="1">
      <c r="E101" s="711"/>
      <c r="F101" s="378"/>
      <c r="G101" s="378"/>
      <c r="H101" s="378"/>
      <c r="I101" s="1008"/>
      <c r="J101" s="325"/>
      <c r="K101" s="325"/>
      <c r="L101" s="325"/>
      <c r="M101" s="325"/>
      <c r="N101" s="325"/>
      <c r="O101" s="325"/>
      <c r="P101" s="325"/>
      <c r="Q101" s="325"/>
      <c r="R101" s="325"/>
      <c r="S101" s="325"/>
      <c r="T101" s="325"/>
      <c r="U101" s="325"/>
      <c r="V101" s="325"/>
      <c r="W101" s="325"/>
      <c r="X101" s="325"/>
      <c r="Y101" s="325"/>
      <c r="Z101" s="261"/>
      <c r="AA101" s="1009"/>
      <c r="AB101" s="1010"/>
      <c r="AC101" s="2550"/>
      <c r="AD101" s="2550"/>
      <c r="AE101" s="2550"/>
      <c r="AF101" s="2550"/>
      <c r="AG101" s="2550"/>
      <c r="AH101" s="2550"/>
      <c r="AI101" s="2550"/>
      <c r="AJ101" s="2550"/>
      <c r="AK101" s="2550"/>
      <c r="AL101" s="2550"/>
      <c r="AM101" s="2550"/>
      <c r="AN101" s="2550"/>
      <c r="AO101" s="2550"/>
      <c r="AP101" s="2550"/>
      <c r="AQ101" s="2550"/>
      <c r="AR101" s="2550"/>
      <c r="AS101" s="2550"/>
      <c r="AT101" s="2550"/>
      <c r="AU101" s="2550"/>
      <c r="AV101" s="2550"/>
      <c r="AW101" s="2550"/>
      <c r="AX101" s="2550"/>
      <c r="AY101" s="2550"/>
      <c r="AZ101" s="2550"/>
      <c r="BA101" s="2550"/>
      <c r="BB101" s="2550"/>
      <c r="BC101" s="856"/>
      <c r="BD101" s="859"/>
      <c r="BE101" s="377"/>
      <c r="BF101" s="370"/>
      <c r="BG101" s="370"/>
      <c r="BH101" s="370"/>
      <c r="BI101" s="370"/>
      <c r="BJ101" s="370"/>
      <c r="BK101" s="370"/>
      <c r="BL101" s="370"/>
      <c r="BM101" s="370"/>
      <c r="BN101" s="3816"/>
      <c r="BO101" s="3816"/>
      <c r="BP101" s="3816"/>
      <c r="BQ101" s="3816"/>
      <c r="BR101" s="3816"/>
      <c r="BS101" s="3816"/>
      <c r="BT101" s="3816"/>
      <c r="BU101" s="3816"/>
      <c r="BV101" s="3816"/>
      <c r="BW101" s="3816"/>
      <c r="BX101" s="1006"/>
      <c r="BY101" s="1006"/>
      <c r="BZ101" s="1006"/>
      <c r="CA101" s="1006"/>
      <c r="CB101" s="370"/>
      <c r="CC101" s="370"/>
      <c r="CD101" s="370"/>
      <c r="CE101" s="882"/>
      <c r="CF101" s="377"/>
      <c r="CG101" s="378"/>
      <c r="CH101" s="378"/>
      <c r="CI101" s="378"/>
      <c r="CJ101" s="378"/>
      <c r="CK101" s="378"/>
      <c r="CL101" s="378"/>
      <c r="CM101" s="378"/>
      <c r="CN101" s="378"/>
      <c r="CO101" s="378"/>
      <c r="CP101" s="378"/>
      <c r="CQ101" s="378"/>
      <c r="CR101" s="378"/>
      <c r="CS101" s="378"/>
      <c r="CT101" s="378"/>
      <c r="CU101" s="378"/>
      <c r="CV101" s="378"/>
      <c r="CW101" s="378"/>
      <c r="CX101" s="378"/>
      <c r="CY101" s="1007"/>
      <c r="CZ101" s="127"/>
      <c r="DA101" s="127"/>
      <c r="DB101" s="127"/>
      <c r="DC101" s="127"/>
      <c r="DD101" s="127"/>
      <c r="DE101" s="127"/>
      <c r="DF101" s="127"/>
      <c r="DG101" s="127"/>
      <c r="DH101" s="127"/>
    </row>
    <row r="102" spans="2:116" s="118" customFormat="1" ht="20.100000000000001" customHeight="1">
      <c r="E102" s="711"/>
      <c r="F102" s="378"/>
      <c r="G102" s="378"/>
      <c r="H102" s="378"/>
      <c r="I102" s="1008"/>
      <c r="J102" s="325"/>
      <c r="K102" s="325"/>
      <c r="L102" s="325"/>
      <c r="M102" s="325"/>
      <c r="N102" s="325"/>
      <c r="O102" s="325"/>
      <c r="P102" s="325"/>
      <c r="Q102" s="325"/>
      <c r="R102" s="325"/>
      <c r="S102" s="325"/>
      <c r="T102" s="325"/>
      <c r="U102" s="325"/>
      <c r="V102" s="325"/>
      <c r="W102" s="325"/>
      <c r="X102" s="325"/>
      <c r="Y102" s="325"/>
      <c r="Z102" s="261"/>
      <c r="AA102" s="1009"/>
      <c r="AB102" s="1010"/>
      <c r="AC102" s="856"/>
      <c r="AD102" s="856"/>
      <c r="AE102" s="856"/>
      <c r="AF102" s="856"/>
      <c r="AG102" s="856"/>
      <c r="AH102" s="856"/>
      <c r="AI102" s="856"/>
      <c r="AJ102" s="856"/>
      <c r="AK102" s="856"/>
      <c r="AL102" s="856"/>
      <c r="AM102" s="856"/>
      <c r="AN102" s="856"/>
      <c r="AO102" s="856"/>
      <c r="AP102" s="856"/>
      <c r="AQ102" s="856"/>
      <c r="AR102" s="856"/>
      <c r="AS102" s="856"/>
      <c r="AT102" s="856"/>
      <c r="AU102" s="856"/>
      <c r="AV102" s="856"/>
      <c r="AW102" s="856"/>
      <c r="AX102" s="856"/>
      <c r="AY102" s="856"/>
      <c r="AZ102" s="856"/>
      <c r="BA102" s="856"/>
      <c r="BB102" s="856"/>
      <c r="BC102" s="856"/>
      <c r="BD102" s="859"/>
      <c r="BE102" s="377"/>
      <c r="BF102" s="370"/>
      <c r="BG102" s="370"/>
      <c r="BH102" s="370"/>
      <c r="BI102" s="370"/>
      <c r="BJ102" s="370"/>
      <c r="BK102" s="370"/>
      <c r="BL102" s="370"/>
      <c r="BM102" s="370"/>
      <c r="BN102" s="1011"/>
      <c r="BO102" s="1011"/>
      <c r="BP102" s="1011"/>
      <c r="BQ102" s="1011"/>
      <c r="BR102" s="1011"/>
      <c r="BS102" s="1011"/>
      <c r="BT102" s="1011"/>
      <c r="BU102" s="1011"/>
      <c r="BV102" s="1011"/>
      <c r="BW102" s="1011"/>
      <c r="BX102" s="1006"/>
      <c r="BY102" s="1006"/>
      <c r="BZ102" s="1006"/>
      <c r="CA102" s="1006"/>
      <c r="CB102" s="370"/>
      <c r="CC102" s="370"/>
      <c r="CD102" s="370"/>
      <c r="CE102" s="882"/>
      <c r="CF102" s="377"/>
      <c r="CG102" s="378"/>
      <c r="CH102" s="378"/>
      <c r="CI102" s="378"/>
      <c r="CJ102" s="378"/>
      <c r="CK102" s="378"/>
      <c r="CL102" s="378"/>
      <c r="CM102" s="378"/>
      <c r="CN102" s="378"/>
      <c r="CO102" s="378"/>
      <c r="CP102" s="378"/>
      <c r="CQ102" s="378"/>
      <c r="CR102" s="378"/>
      <c r="CS102" s="378"/>
      <c r="CT102" s="378"/>
      <c r="CU102" s="378"/>
      <c r="CV102" s="378"/>
      <c r="CW102" s="378"/>
      <c r="CX102" s="378"/>
      <c r="CY102" s="1007"/>
      <c r="CZ102" s="127"/>
      <c r="DA102" s="127"/>
      <c r="DB102" s="127"/>
      <c r="DC102" s="127"/>
      <c r="DD102" s="127"/>
      <c r="DE102" s="127"/>
      <c r="DF102" s="127"/>
      <c r="DG102" s="127"/>
      <c r="DH102" s="127"/>
    </row>
    <row r="103" spans="2:116" s="118" customFormat="1" ht="20.100000000000001" customHeight="1">
      <c r="E103" s="1013"/>
      <c r="F103" s="3811" t="s">
        <v>1411</v>
      </c>
      <c r="G103" s="3811"/>
      <c r="H103" s="3811"/>
      <c r="I103" s="3811"/>
      <c r="J103" s="3811"/>
      <c r="K103" s="3811"/>
      <c r="L103" s="3811"/>
      <c r="M103" s="3811"/>
      <c r="N103" s="3811"/>
      <c r="O103" s="3811"/>
      <c r="P103" s="1014"/>
      <c r="Q103" s="1014"/>
      <c r="R103" s="1014"/>
      <c r="S103" s="1014"/>
      <c r="T103" s="1014"/>
      <c r="U103" s="1014"/>
      <c r="V103" s="1014"/>
      <c r="W103" s="1014"/>
      <c r="X103" s="1014"/>
      <c r="Y103" s="1014"/>
      <c r="Z103" s="1015"/>
      <c r="AA103" s="1016"/>
      <c r="AB103" s="1017"/>
      <c r="AC103" s="3812"/>
      <c r="AD103" s="3812"/>
      <c r="AE103" s="3812"/>
      <c r="AF103" s="3812"/>
      <c r="AG103" s="3812"/>
      <c r="AH103" s="3812"/>
      <c r="AI103" s="3812"/>
      <c r="AJ103" s="3812"/>
      <c r="AK103" s="3812"/>
      <c r="AL103" s="3812"/>
      <c r="AM103" s="3812"/>
      <c r="AN103" s="3812"/>
      <c r="AO103" s="3812"/>
      <c r="AP103" s="3812"/>
      <c r="AQ103" s="3812"/>
      <c r="AR103" s="3812"/>
      <c r="AS103" s="3812"/>
      <c r="AT103" s="3812"/>
      <c r="AU103" s="3812"/>
      <c r="AV103" s="3812"/>
      <c r="AW103" s="3812"/>
      <c r="AX103" s="3812"/>
      <c r="AY103" s="3812"/>
      <c r="AZ103" s="3812"/>
      <c r="BA103" s="3812"/>
      <c r="BB103" s="3812"/>
      <c r="BC103" s="1018"/>
      <c r="BD103" s="1019"/>
      <c r="BE103" s="1020"/>
      <c r="BF103" s="1021"/>
      <c r="BG103" s="1021"/>
      <c r="BH103" s="1021"/>
      <c r="BI103" s="1021"/>
      <c r="BJ103" s="1021"/>
      <c r="BK103" s="1021"/>
      <c r="BL103" s="1021"/>
      <c r="BM103" s="1021"/>
      <c r="BN103" s="3813" t="s">
        <v>32</v>
      </c>
      <c r="BO103" s="3813"/>
      <c r="BP103" s="3813"/>
      <c r="BQ103" s="3813"/>
      <c r="BR103" s="3813"/>
      <c r="BS103" s="3813"/>
      <c r="BT103" s="3813"/>
      <c r="BU103" s="3813"/>
      <c r="BV103" s="3813"/>
      <c r="BW103" s="3813"/>
      <c r="BX103" s="1022"/>
      <c r="BY103" s="1022"/>
      <c r="BZ103" s="1022"/>
      <c r="CA103" s="1022"/>
      <c r="CB103" s="1021"/>
      <c r="CC103" s="1021"/>
      <c r="CD103" s="1021"/>
      <c r="CE103" s="1023"/>
      <c r="CF103" s="1024"/>
      <c r="CG103" s="1021"/>
      <c r="CH103" s="1021"/>
      <c r="CI103" s="1021"/>
      <c r="CJ103" s="1021"/>
      <c r="CK103" s="1021"/>
      <c r="CL103" s="1021"/>
      <c r="CM103" s="1021"/>
      <c r="CN103" s="1021"/>
      <c r="CO103" s="1021"/>
      <c r="CP103" s="1021"/>
      <c r="CQ103" s="1021"/>
      <c r="CR103" s="1021"/>
      <c r="CS103" s="1021"/>
      <c r="CT103" s="1021"/>
      <c r="CU103" s="1021"/>
      <c r="CV103" s="1021"/>
      <c r="CW103" s="1021"/>
      <c r="CX103" s="1021"/>
      <c r="CY103" s="1025"/>
      <c r="CZ103" s="127"/>
      <c r="DA103" s="127"/>
      <c r="DB103" s="127"/>
      <c r="DC103" s="127"/>
      <c r="DD103" s="127"/>
      <c r="DE103" s="127"/>
      <c r="DF103" s="127"/>
      <c r="DG103" s="127"/>
      <c r="DH103" s="127"/>
    </row>
    <row r="104" spans="2:116" s="118" customFormat="1" ht="25.15" customHeight="1">
      <c r="E104" s="1032"/>
      <c r="F104" s="916"/>
      <c r="G104" s="916"/>
      <c r="H104" s="1008" t="s">
        <v>550</v>
      </c>
      <c r="I104" s="916"/>
      <c r="J104" s="916"/>
      <c r="K104" s="3817" t="s">
        <v>1466</v>
      </c>
      <c r="L104" s="3817"/>
      <c r="M104" s="3817"/>
      <c r="N104" s="3817"/>
      <c r="O104" s="3817"/>
      <c r="P104" s="3817"/>
      <c r="Q104" s="3817"/>
      <c r="R104" s="3817"/>
      <c r="S104" s="3817"/>
      <c r="T104" s="3817"/>
      <c r="U104" s="3817"/>
      <c r="V104" s="3817"/>
      <c r="W104" s="916"/>
      <c r="X104" s="916"/>
      <c r="Y104" s="916"/>
      <c r="Z104" s="265"/>
      <c r="AA104" s="1033"/>
      <c r="AB104" s="1034"/>
      <c r="AC104" s="1034"/>
      <c r="AD104" s="1034"/>
      <c r="AE104" s="1034"/>
      <c r="AF104" s="1034"/>
      <c r="AG104" s="1034"/>
      <c r="AH104" s="1034"/>
      <c r="AI104" s="1034"/>
      <c r="AJ104" s="953"/>
      <c r="AK104" s="953"/>
      <c r="AL104" s="953"/>
      <c r="AM104" s="1035"/>
      <c r="AN104" s="1035"/>
      <c r="AO104" s="1035"/>
      <c r="AP104" s="1035"/>
      <c r="AQ104" s="1035"/>
      <c r="AR104" s="1035"/>
      <c r="AS104" s="1035"/>
      <c r="AT104" s="1035"/>
      <c r="AU104" s="1035"/>
      <c r="AV104" s="1035"/>
      <c r="AW104" s="1035"/>
      <c r="AX104" s="1035"/>
      <c r="AY104" s="1035"/>
      <c r="AZ104" s="953"/>
      <c r="BA104" s="953"/>
      <c r="BB104" s="953"/>
      <c r="BC104" s="953"/>
      <c r="BD104" s="954"/>
      <c r="BE104" s="373"/>
      <c r="BF104" s="879"/>
      <c r="BG104" s="879"/>
      <c r="BH104" s="879"/>
      <c r="BI104" s="879"/>
      <c r="BJ104" s="879"/>
      <c r="BK104" s="879"/>
      <c r="BL104" s="879"/>
      <c r="BM104" s="879"/>
      <c r="BN104" s="3814">
        <f>SUM(BN86,BN93,BN97)</f>
        <v>288000</v>
      </c>
      <c r="BO104" s="3814"/>
      <c r="BP104" s="3814"/>
      <c r="BQ104" s="3814"/>
      <c r="BR104" s="3814"/>
      <c r="BS104" s="3814"/>
      <c r="BT104" s="3814"/>
      <c r="BU104" s="3814"/>
      <c r="BV104" s="3814"/>
      <c r="BW104" s="3814"/>
      <c r="BX104" s="1036"/>
      <c r="BY104" s="1036"/>
      <c r="BZ104" s="1036"/>
      <c r="CA104" s="1036"/>
      <c r="CB104" s="879"/>
      <c r="CC104" s="879"/>
      <c r="CD104" s="879"/>
      <c r="CE104" s="1037"/>
      <c r="CF104" s="373"/>
      <c r="CG104" s="372"/>
      <c r="CH104" s="372"/>
      <c r="CI104" s="372"/>
      <c r="CJ104" s="372"/>
      <c r="CK104" s="372"/>
      <c r="CL104" s="372"/>
      <c r="CM104" s="372"/>
      <c r="CN104" s="372"/>
      <c r="CO104" s="372"/>
      <c r="CP104" s="372"/>
      <c r="CQ104" s="372"/>
      <c r="CR104" s="372"/>
      <c r="CS104" s="372"/>
      <c r="CT104" s="372"/>
      <c r="CU104" s="372"/>
      <c r="CV104" s="372"/>
      <c r="CW104" s="372"/>
      <c r="CX104" s="372"/>
      <c r="CY104" s="1038"/>
      <c r="CZ104" s="127"/>
      <c r="DA104" s="127"/>
      <c r="DB104" s="127"/>
      <c r="DC104" s="127"/>
      <c r="DD104" s="127"/>
      <c r="DE104" s="127"/>
      <c r="DF104" s="127"/>
      <c r="DG104" s="127"/>
      <c r="DH104" s="127"/>
    </row>
    <row r="105" spans="2:116" s="118" customFormat="1" ht="20.100000000000001" customHeight="1">
      <c r="E105" s="1013"/>
      <c r="F105" s="3811" t="s">
        <v>1410</v>
      </c>
      <c r="G105" s="3811"/>
      <c r="H105" s="3811"/>
      <c r="I105" s="3811"/>
      <c r="J105" s="3811"/>
      <c r="K105" s="3811"/>
      <c r="L105" s="3811"/>
      <c r="M105" s="3811"/>
      <c r="N105" s="3811"/>
      <c r="O105" s="3811"/>
      <c r="P105" s="1014"/>
      <c r="Q105" s="1014"/>
      <c r="R105" s="1014"/>
      <c r="S105" s="1014"/>
      <c r="T105" s="1014"/>
      <c r="U105" s="1014"/>
      <c r="V105" s="1014"/>
      <c r="W105" s="1014"/>
      <c r="X105" s="1014"/>
      <c r="Y105" s="1014"/>
      <c r="Z105" s="1015"/>
      <c r="AA105" s="1016"/>
      <c r="AB105" s="1017"/>
      <c r="AC105" s="3812"/>
      <c r="AD105" s="3812"/>
      <c r="AE105" s="3812"/>
      <c r="AF105" s="3812"/>
      <c r="AG105" s="3812"/>
      <c r="AH105" s="3812"/>
      <c r="AI105" s="3812"/>
      <c r="AJ105" s="3812"/>
      <c r="AK105" s="3812"/>
      <c r="AL105" s="3812"/>
      <c r="AM105" s="3812"/>
      <c r="AN105" s="3812"/>
      <c r="AO105" s="3812"/>
      <c r="AP105" s="3812"/>
      <c r="AQ105" s="3812"/>
      <c r="AR105" s="3812"/>
      <c r="AS105" s="3812"/>
      <c r="AT105" s="3812"/>
      <c r="AU105" s="3812"/>
      <c r="AV105" s="3812"/>
      <c r="AW105" s="3812"/>
      <c r="AX105" s="3812"/>
      <c r="AY105" s="3812"/>
      <c r="AZ105" s="3812"/>
      <c r="BA105" s="3812"/>
      <c r="BB105" s="3812"/>
      <c r="BC105" s="1018"/>
      <c r="BD105" s="1019"/>
      <c r="BE105" s="1020"/>
      <c r="BF105" s="1021"/>
      <c r="BG105" s="1021"/>
      <c r="BH105" s="1021"/>
      <c r="BI105" s="1021"/>
      <c r="BJ105" s="1021"/>
      <c r="BK105" s="1021"/>
      <c r="BL105" s="1021"/>
      <c r="BM105" s="1021"/>
      <c r="BN105" s="3815">
        <f>BN106</f>
        <v>14000</v>
      </c>
      <c r="BO105" s="3815"/>
      <c r="BP105" s="3815"/>
      <c r="BQ105" s="3815"/>
      <c r="BR105" s="3815"/>
      <c r="BS105" s="3815"/>
      <c r="BT105" s="3815"/>
      <c r="BU105" s="3815"/>
      <c r="BV105" s="3815"/>
      <c r="BW105" s="3815"/>
      <c r="BX105" s="1022"/>
      <c r="BY105" s="1022"/>
      <c r="BZ105" s="1022"/>
      <c r="CA105" s="1022"/>
      <c r="CB105" s="1021"/>
      <c r="CC105" s="1021"/>
      <c r="CD105" s="1021"/>
      <c r="CE105" s="1023"/>
      <c r="CF105" s="1024"/>
      <c r="CG105" s="1021"/>
      <c r="CH105" s="1021"/>
      <c r="CI105" s="1021"/>
      <c r="CJ105" s="1021"/>
      <c r="CK105" s="1021"/>
      <c r="CL105" s="1021"/>
      <c r="CM105" s="1021"/>
      <c r="CN105" s="1021"/>
      <c r="CO105" s="1021"/>
      <c r="CP105" s="1021"/>
      <c r="CQ105" s="1021"/>
      <c r="CR105" s="1021"/>
      <c r="CS105" s="1021"/>
      <c r="CT105" s="1021"/>
      <c r="CU105" s="1021"/>
      <c r="CV105" s="1021"/>
      <c r="CW105" s="1021"/>
      <c r="CX105" s="1021"/>
      <c r="CY105" s="1025"/>
      <c r="CZ105" s="127"/>
      <c r="DA105" s="127"/>
      <c r="DB105" s="127"/>
      <c r="DC105" s="127"/>
      <c r="DD105" s="127"/>
      <c r="DE105" s="127"/>
      <c r="DF105" s="127"/>
      <c r="DG105" s="127"/>
      <c r="DH105" s="127"/>
    </row>
    <row r="106" spans="2:116" s="118" customFormat="1" ht="20.100000000000001" customHeight="1">
      <c r="E106" s="711"/>
      <c r="F106" s="378"/>
      <c r="G106" s="378"/>
      <c r="H106" s="1008" t="s">
        <v>550</v>
      </c>
      <c r="I106" s="378"/>
      <c r="J106" s="325"/>
      <c r="K106" s="3386" t="s">
        <v>647</v>
      </c>
      <c r="L106" s="3386"/>
      <c r="M106" s="3386"/>
      <c r="N106" s="3386"/>
      <c r="O106" s="3386"/>
      <c r="P106" s="3386"/>
      <c r="Q106" s="3386"/>
      <c r="R106" s="3386"/>
      <c r="S106" s="3386"/>
      <c r="T106" s="3386"/>
      <c r="U106" s="3386"/>
      <c r="V106" s="3386"/>
      <c r="W106" s="958"/>
      <c r="X106" s="958"/>
      <c r="Y106" s="958"/>
      <c r="Z106" s="261"/>
      <c r="AA106" s="1009"/>
      <c r="AB106" s="1010"/>
      <c r="AC106" s="2550" t="s">
        <v>1409</v>
      </c>
      <c r="AD106" s="2550"/>
      <c r="AE106" s="2550"/>
      <c r="AF106" s="2550"/>
      <c r="AG106" s="2550"/>
      <c r="AH106" s="2550"/>
      <c r="AI106" s="2550"/>
      <c r="AJ106" s="2550"/>
      <c r="AK106" s="2550"/>
      <c r="AL106" s="2550"/>
      <c r="AM106" s="2550"/>
      <c r="AN106" s="2550"/>
      <c r="AO106" s="2550"/>
      <c r="AP106" s="2550"/>
      <c r="AQ106" s="2550"/>
      <c r="AR106" s="2550"/>
      <c r="AS106" s="2550"/>
      <c r="AT106" s="2550"/>
      <c r="AU106" s="2550"/>
      <c r="AV106" s="2550"/>
      <c r="AW106" s="2550"/>
      <c r="AX106" s="2550"/>
      <c r="AY106" s="2550"/>
      <c r="AZ106" s="2550"/>
      <c r="BA106" s="2550"/>
      <c r="BB106" s="2550"/>
      <c r="BC106" s="856"/>
      <c r="BD106" s="859"/>
      <c r="BE106" s="377"/>
      <c r="BF106" s="370"/>
      <c r="BG106" s="370"/>
      <c r="BH106" s="370"/>
      <c r="BI106" s="370"/>
      <c r="BJ106" s="370"/>
      <c r="BK106" s="370"/>
      <c r="BL106" s="370"/>
      <c r="BM106" s="370"/>
      <c r="BN106" s="3816">
        <f>ROUND(BN104*0.05,-3)</f>
        <v>14000</v>
      </c>
      <c r="BO106" s="3816"/>
      <c r="BP106" s="3816"/>
      <c r="BQ106" s="3816"/>
      <c r="BR106" s="3816"/>
      <c r="BS106" s="3816"/>
      <c r="BT106" s="3816"/>
      <c r="BU106" s="3816"/>
      <c r="BV106" s="3816"/>
      <c r="BW106" s="3816"/>
      <c r="BX106" s="1026"/>
      <c r="BY106" s="1026"/>
      <c r="BZ106" s="1026"/>
      <c r="CA106" s="1026"/>
      <c r="CB106" s="370"/>
      <c r="CC106" s="370"/>
      <c r="CD106" s="370"/>
      <c r="CE106" s="882"/>
      <c r="CF106" s="938"/>
      <c r="CG106" s="2550" t="s">
        <v>416</v>
      </c>
      <c r="CH106" s="2550"/>
      <c r="CI106" s="2550"/>
      <c r="CJ106" s="2550"/>
      <c r="CK106" s="2550"/>
      <c r="CL106" s="2550"/>
      <c r="CM106" s="2550"/>
      <c r="CN106" s="2550"/>
      <c r="CO106" s="2550"/>
      <c r="CP106" s="2550"/>
      <c r="CQ106" s="2550"/>
      <c r="CR106" s="2550"/>
      <c r="CS106" s="2550"/>
      <c r="CT106" s="2550"/>
      <c r="CU106" s="2550"/>
      <c r="CV106" s="2550"/>
      <c r="CW106" s="2550"/>
      <c r="CX106" s="2550"/>
      <c r="CY106" s="371"/>
      <c r="CZ106" s="127"/>
      <c r="DA106" s="127"/>
      <c r="DB106" s="127"/>
      <c r="DC106" s="127"/>
      <c r="DD106" s="127"/>
      <c r="DE106" s="127"/>
      <c r="DF106" s="127"/>
      <c r="DG106" s="127"/>
      <c r="DH106" s="127"/>
    </row>
    <row r="107" spans="2:116" s="118" customFormat="1" ht="20.100000000000001" customHeight="1">
      <c r="E107" s="711"/>
      <c r="F107" s="378"/>
      <c r="G107" s="378"/>
      <c r="H107" s="378"/>
      <c r="I107" s="1008"/>
      <c r="J107" s="325"/>
      <c r="K107" s="325"/>
      <c r="L107" s="325"/>
      <c r="M107" s="325"/>
      <c r="N107" s="325"/>
      <c r="O107" s="325"/>
      <c r="P107" s="325"/>
      <c r="Q107" s="325"/>
      <c r="R107" s="325"/>
      <c r="S107" s="325"/>
      <c r="T107" s="325"/>
      <c r="U107" s="325"/>
      <c r="V107" s="325"/>
      <c r="W107" s="325"/>
      <c r="X107" s="325"/>
      <c r="Y107" s="325"/>
      <c r="Z107" s="261"/>
      <c r="AA107" s="1009"/>
      <c r="AB107" s="1010"/>
      <c r="AC107" s="856"/>
      <c r="AD107" s="856"/>
      <c r="AE107" s="856"/>
      <c r="AF107" s="856"/>
      <c r="AG107" s="856"/>
      <c r="AH107" s="856"/>
      <c r="AI107" s="856"/>
      <c r="AJ107" s="856"/>
      <c r="AK107" s="856"/>
      <c r="AL107" s="856"/>
      <c r="AM107" s="856"/>
      <c r="AN107" s="856"/>
      <c r="AO107" s="856"/>
      <c r="AP107" s="856"/>
      <c r="AQ107" s="856"/>
      <c r="AR107" s="856"/>
      <c r="AS107" s="856"/>
      <c r="AT107" s="856"/>
      <c r="AU107" s="856"/>
      <c r="AV107" s="856"/>
      <c r="AW107" s="856"/>
      <c r="AX107" s="856"/>
      <c r="AY107" s="856"/>
      <c r="AZ107" s="856"/>
      <c r="BA107" s="856"/>
      <c r="BB107" s="856"/>
      <c r="BC107" s="856"/>
      <c r="BD107" s="859"/>
      <c r="BE107" s="377"/>
      <c r="BF107" s="370"/>
      <c r="BG107" s="370"/>
      <c r="BH107" s="370"/>
      <c r="BI107" s="370"/>
      <c r="BJ107" s="370"/>
      <c r="BK107" s="370"/>
      <c r="BL107" s="370"/>
      <c r="BM107" s="370"/>
      <c r="BN107" s="1011"/>
      <c r="BO107" s="1011"/>
      <c r="BP107" s="1011"/>
      <c r="BQ107" s="1011"/>
      <c r="BR107" s="1011"/>
      <c r="BS107" s="1011"/>
      <c r="BT107" s="1011"/>
      <c r="BU107" s="1011"/>
      <c r="BV107" s="1011"/>
      <c r="BW107" s="1011"/>
      <c r="BX107" s="1006"/>
      <c r="BY107" s="1006"/>
      <c r="BZ107" s="1006"/>
      <c r="CA107" s="1006"/>
      <c r="CB107" s="370"/>
      <c r="CC107" s="370"/>
      <c r="CD107" s="370"/>
      <c r="CE107" s="882"/>
      <c r="CF107" s="377"/>
      <c r="CG107" s="378"/>
      <c r="CH107" s="378"/>
      <c r="CI107" s="378"/>
      <c r="CJ107" s="378"/>
      <c r="CK107" s="378"/>
      <c r="CL107" s="378"/>
      <c r="CM107" s="378"/>
      <c r="CN107" s="378"/>
      <c r="CO107" s="378"/>
      <c r="CP107" s="378"/>
      <c r="CQ107" s="378"/>
      <c r="CR107" s="378"/>
      <c r="CS107" s="378"/>
      <c r="CT107" s="378"/>
      <c r="CU107" s="378"/>
      <c r="CV107" s="378"/>
      <c r="CW107" s="378"/>
      <c r="CX107" s="378"/>
      <c r="CY107" s="1007"/>
      <c r="CZ107" s="127"/>
      <c r="DA107" s="127"/>
      <c r="DB107" s="127"/>
      <c r="DC107" s="127"/>
      <c r="DD107" s="127"/>
      <c r="DE107" s="127"/>
      <c r="DF107" s="127"/>
      <c r="DG107" s="127"/>
      <c r="DH107" s="127"/>
    </row>
    <row r="108" spans="2:116" s="118" customFormat="1" ht="25.15" customHeight="1">
      <c r="E108" s="912"/>
      <c r="F108" s="3668" t="s">
        <v>1371</v>
      </c>
      <c r="G108" s="3668"/>
      <c r="H108" s="3668"/>
      <c r="I108" s="3668"/>
      <c r="J108" s="3668"/>
      <c r="K108" s="3668"/>
      <c r="L108" s="3668"/>
      <c r="M108" s="3668"/>
      <c r="N108" s="3668"/>
      <c r="O108" s="3668"/>
      <c r="P108" s="3668"/>
      <c r="Q108" s="3668"/>
      <c r="R108" s="3668"/>
      <c r="S108" s="3668"/>
      <c r="T108" s="3668"/>
      <c r="U108" s="3668"/>
      <c r="V108" s="3668"/>
      <c r="W108" s="3668"/>
      <c r="X108" s="3668"/>
      <c r="Y108" s="3668"/>
      <c r="Z108" s="909"/>
      <c r="AA108" s="929"/>
      <c r="AB108" s="960"/>
      <c r="AC108" s="960"/>
      <c r="AD108" s="960"/>
      <c r="AE108" s="960"/>
      <c r="AF108" s="960"/>
      <c r="AG108" s="960"/>
      <c r="AH108" s="960"/>
      <c r="AI108" s="960"/>
      <c r="AJ108" s="952"/>
      <c r="AK108" s="952"/>
      <c r="AL108" s="952"/>
      <c r="AM108" s="1039"/>
      <c r="AN108" s="1039"/>
      <c r="AO108" s="1039"/>
      <c r="AP108" s="1039"/>
      <c r="AQ108" s="1039"/>
      <c r="AR108" s="1039"/>
      <c r="AS108" s="1039"/>
      <c r="AT108" s="1039"/>
      <c r="AU108" s="1039"/>
      <c r="AV108" s="1039"/>
      <c r="AW108" s="1039"/>
      <c r="AX108" s="1039"/>
      <c r="AY108" s="1039"/>
      <c r="AZ108" s="952"/>
      <c r="BA108" s="952"/>
      <c r="BB108" s="952"/>
      <c r="BC108" s="952"/>
      <c r="BD108" s="909"/>
      <c r="BE108" s="929"/>
      <c r="BF108" s="971"/>
      <c r="BG108" s="971"/>
      <c r="BH108" s="971"/>
      <c r="BI108" s="971"/>
      <c r="BJ108" s="971"/>
      <c r="BK108" s="971"/>
      <c r="BL108" s="971"/>
      <c r="BM108" s="971"/>
      <c r="BN108" s="2193">
        <f>SUM(BN104,BN105)</f>
        <v>302000</v>
      </c>
      <c r="BO108" s="2193"/>
      <c r="BP108" s="2193"/>
      <c r="BQ108" s="2193"/>
      <c r="BR108" s="2193"/>
      <c r="BS108" s="2193"/>
      <c r="BT108" s="2193"/>
      <c r="BU108" s="2193"/>
      <c r="BV108" s="2193"/>
      <c r="BW108" s="2193"/>
      <c r="BX108" s="312"/>
      <c r="BY108" s="312"/>
      <c r="BZ108" s="312"/>
      <c r="CA108" s="312"/>
      <c r="CB108" s="971"/>
      <c r="CC108" s="971"/>
      <c r="CD108" s="952"/>
      <c r="CE108" s="1040"/>
      <c r="CF108" s="971"/>
      <c r="CG108" s="971"/>
      <c r="CH108" s="971"/>
      <c r="CI108" s="971"/>
      <c r="CJ108" s="971"/>
      <c r="CK108" s="971"/>
      <c r="CL108" s="971"/>
      <c r="CM108" s="971"/>
      <c r="CN108" s="960"/>
      <c r="CO108" s="960"/>
      <c r="CP108" s="960"/>
      <c r="CQ108" s="960"/>
      <c r="CR108" s="960"/>
      <c r="CS108" s="960"/>
      <c r="CT108" s="960"/>
      <c r="CU108" s="960"/>
      <c r="CV108" s="960"/>
      <c r="CW108" s="960"/>
      <c r="CX108" s="960"/>
      <c r="CY108" s="361"/>
      <c r="CZ108" s="127"/>
      <c r="DA108" s="127"/>
      <c r="DB108" s="127"/>
      <c r="DC108" s="127"/>
      <c r="DD108" s="127"/>
      <c r="DE108" s="127"/>
      <c r="DF108" s="127"/>
      <c r="DG108" s="127"/>
      <c r="DH108" s="127"/>
    </row>
    <row r="109" spans="2:116" ht="15" customHeight="1">
      <c r="E109" s="134"/>
      <c r="F109" s="134"/>
      <c r="G109" s="134"/>
      <c r="H109" s="134"/>
      <c r="I109" s="134"/>
      <c r="J109" s="134"/>
      <c r="K109" s="134"/>
      <c r="L109" s="134"/>
      <c r="M109" s="134"/>
      <c r="N109" s="134"/>
      <c r="O109" s="134"/>
      <c r="P109" s="134"/>
      <c r="Q109" s="134"/>
      <c r="R109" s="134"/>
      <c r="S109" s="134"/>
      <c r="T109" s="134"/>
      <c r="U109" s="134"/>
      <c r="V109" s="134"/>
      <c r="W109" s="134"/>
      <c r="X109" s="134"/>
      <c r="Y109" s="134"/>
      <c r="Z109" s="134"/>
      <c r="AA109" s="2"/>
      <c r="AB109" s="2"/>
      <c r="AC109" s="2"/>
      <c r="AD109" s="2"/>
      <c r="AE109" s="2"/>
      <c r="AF109" s="2"/>
      <c r="AG109" s="2"/>
      <c r="AH109" s="2"/>
      <c r="AI109" s="2"/>
      <c r="AJ109" s="973"/>
      <c r="AK109" s="973"/>
      <c r="AL109" s="973"/>
      <c r="AM109" s="201"/>
      <c r="AN109" s="201"/>
      <c r="AO109" s="201"/>
      <c r="AP109" s="201"/>
      <c r="AQ109" s="201"/>
      <c r="AR109" s="201"/>
      <c r="AS109" s="201"/>
      <c r="AT109" s="201"/>
      <c r="AU109" s="201"/>
      <c r="AV109" s="201"/>
      <c r="AW109" s="201"/>
      <c r="AX109" s="201"/>
      <c r="AY109" s="201"/>
      <c r="AZ109" s="973"/>
      <c r="BA109" s="973"/>
      <c r="BB109" s="973"/>
      <c r="BC109" s="973"/>
      <c r="BD109" s="973"/>
      <c r="BE109" s="2"/>
      <c r="BF109" s="991"/>
      <c r="BG109" s="991"/>
      <c r="BH109" s="991"/>
      <c r="BI109" s="991"/>
      <c r="BJ109" s="991"/>
      <c r="BK109" s="991"/>
      <c r="BL109" s="991"/>
      <c r="BM109" s="991"/>
      <c r="BN109" s="991"/>
      <c r="BO109" s="991"/>
      <c r="BP109" s="991"/>
      <c r="BQ109" s="991"/>
      <c r="BR109" s="991"/>
      <c r="BS109" s="991"/>
      <c r="BT109" s="991"/>
      <c r="BU109" s="991"/>
      <c r="BV109" s="991"/>
      <c r="BW109" s="991"/>
      <c r="BX109" s="991"/>
      <c r="BY109" s="991"/>
      <c r="BZ109" s="991"/>
      <c r="CA109" s="991"/>
      <c r="CB109" s="991"/>
      <c r="CC109" s="991"/>
      <c r="CD109" s="991"/>
      <c r="CE109" s="991"/>
      <c r="CF109" s="991"/>
      <c r="CG109" s="991"/>
      <c r="CH109" s="991"/>
      <c r="CI109" s="991"/>
      <c r="CJ109" s="991"/>
      <c r="CK109" s="991"/>
      <c r="CL109" s="991"/>
      <c r="CM109" s="991"/>
      <c r="CN109" s="991"/>
      <c r="CO109" s="991"/>
      <c r="CP109" s="991"/>
      <c r="CQ109" s="991"/>
      <c r="CR109" s="991"/>
      <c r="CS109" s="991"/>
      <c r="CT109" s="991"/>
      <c r="CU109" s="991"/>
      <c r="CV109" s="991"/>
      <c r="CW109" s="991"/>
      <c r="CX109" s="991"/>
      <c r="CY109" s="991"/>
      <c r="CZ109" s="991"/>
      <c r="DA109" s="991"/>
      <c r="DB109" s="991"/>
      <c r="DC109" s="991"/>
      <c r="DD109" s="991"/>
      <c r="DE109" s="991"/>
      <c r="DF109" s="991"/>
      <c r="DG109" s="991"/>
      <c r="DH109" s="991"/>
    </row>
    <row r="110" spans="2:116" ht="28.15" customHeight="1">
      <c r="B110" s="3669" t="s">
        <v>1408</v>
      </c>
      <c r="C110" s="3669"/>
      <c r="D110" s="3669"/>
      <c r="E110" s="3669"/>
      <c r="F110" s="3669"/>
      <c r="G110" s="3669"/>
      <c r="H110" s="3669"/>
      <c r="I110" s="3669"/>
      <c r="N110" s="120" t="s">
        <v>1407</v>
      </c>
      <c r="O110" s="365"/>
      <c r="P110" s="365"/>
      <c r="Q110" s="365"/>
      <c r="R110" s="365"/>
      <c r="S110" s="365"/>
      <c r="T110" s="365"/>
      <c r="U110" s="365"/>
      <c r="V110" s="365"/>
      <c r="W110" s="365"/>
      <c r="X110" s="365"/>
      <c r="Y110" s="365"/>
      <c r="Z110" s="365"/>
      <c r="AA110" s="365"/>
      <c r="AB110" s="365"/>
      <c r="AC110" s="365"/>
      <c r="AD110" s="365"/>
      <c r="AE110" s="365"/>
      <c r="CQ110" s="980"/>
      <c r="CR110" s="980"/>
      <c r="CS110" s="980"/>
      <c r="CT110" s="980"/>
      <c r="CU110" s="980"/>
      <c r="CV110" s="980"/>
      <c r="CW110" s="980"/>
      <c r="CX110" s="980"/>
      <c r="CY110" s="980"/>
      <c r="CZ110" s="980"/>
      <c r="DA110" s="980"/>
      <c r="DB110" s="980"/>
      <c r="DC110" s="980"/>
      <c r="DD110" s="980"/>
      <c r="DE110" s="980"/>
      <c r="DF110" s="980"/>
      <c r="DG110" s="980"/>
      <c r="DH110" s="980"/>
    </row>
    <row r="111" spans="2:116" ht="20.100000000000001" customHeight="1">
      <c r="B111" s="972"/>
      <c r="C111" s="972"/>
      <c r="D111" s="972"/>
      <c r="E111" s="972"/>
      <c r="F111" s="972"/>
      <c r="G111" s="972"/>
      <c r="H111" s="972"/>
      <c r="I111" s="972"/>
      <c r="N111" s="120"/>
      <c r="O111" s="365"/>
      <c r="P111" s="365"/>
      <c r="Q111" s="365"/>
      <c r="R111" s="365"/>
      <c r="S111" s="365"/>
      <c r="T111" s="365"/>
      <c r="U111" s="365"/>
      <c r="V111" s="365"/>
      <c r="W111" s="365"/>
      <c r="X111" s="365"/>
      <c r="Y111" s="365"/>
      <c r="Z111" s="365"/>
      <c r="AA111" s="365"/>
      <c r="AB111" s="365"/>
      <c r="AC111" s="365"/>
      <c r="AD111" s="365"/>
      <c r="AE111" s="365"/>
      <c r="CQ111" s="3670" t="s">
        <v>1406</v>
      </c>
      <c r="CR111" s="3670"/>
      <c r="CS111" s="3670"/>
      <c r="CT111" s="3670"/>
      <c r="CU111" s="3670"/>
      <c r="CV111" s="3670"/>
      <c r="CW111" s="3670"/>
      <c r="CX111" s="3670"/>
      <c r="CY111" s="3670"/>
      <c r="CZ111" s="980"/>
      <c r="DA111" s="980"/>
      <c r="DB111" s="980"/>
      <c r="DC111" s="980"/>
      <c r="DD111" s="980"/>
      <c r="DE111" s="980"/>
      <c r="DF111" s="980"/>
      <c r="DG111" s="980"/>
      <c r="DH111" s="980"/>
    </row>
    <row r="112" spans="2:116" s="118" customFormat="1" ht="15" customHeight="1">
      <c r="E112" s="3676" t="s">
        <v>996</v>
      </c>
      <c r="F112" s="3677"/>
      <c r="G112" s="3677"/>
      <c r="H112" s="3677"/>
      <c r="I112" s="3677"/>
      <c r="J112" s="3677"/>
      <c r="K112" s="3677"/>
      <c r="L112" s="3677"/>
      <c r="M112" s="3677"/>
      <c r="N112" s="3677"/>
      <c r="O112" s="3680" t="s">
        <v>495</v>
      </c>
      <c r="P112" s="3677"/>
      <c r="Q112" s="3677"/>
      <c r="R112" s="3677"/>
      <c r="S112" s="3677"/>
      <c r="T112" s="3677"/>
      <c r="U112" s="3677"/>
      <c r="V112" s="3677"/>
      <c r="W112" s="3677"/>
      <c r="X112" s="3677"/>
      <c r="Y112" s="3677"/>
      <c r="Z112" s="3677"/>
      <c r="AA112" s="3677"/>
      <c r="AB112" s="3677"/>
      <c r="AC112" s="3677"/>
      <c r="AD112" s="3677"/>
      <c r="AE112" s="3677"/>
      <c r="AF112" s="3681"/>
      <c r="AG112" s="3671" t="s">
        <v>1404</v>
      </c>
      <c r="AH112" s="3570"/>
      <c r="AI112" s="3570"/>
      <c r="AJ112" s="3570"/>
      <c r="AK112" s="3570"/>
      <c r="AL112" s="3570"/>
      <c r="AM112" s="3570"/>
      <c r="AN112" s="3570"/>
      <c r="AO112" s="3570"/>
      <c r="AP112" s="3570"/>
      <c r="AQ112" s="3570"/>
      <c r="AR112" s="3570"/>
      <c r="AS112" s="3570"/>
      <c r="AT112" s="3570"/>
      <c r="AU112" s="3570"/>
      <c r="AV112" s="3570"/>
      <c r="AW112" s="3570"/>
      <c r="AX112" s="3570"/>
      <c r="AY112" s="3570"/>
      <c r="AZ112" s="3570"/>
      <c r="BA112" s="3570"/>
      <c r="BB112" s="3570"/>
      <c r="BC112" s="3570"/>
      <c r="BD112" s="3672"/>
      <c r="BE112" s="3671" t="s">
        <v>118</v>
      </c>
      <c r="BF112" s="3611"/>
      <c r="BG112" s="3611"/>
      <c r="BH112" s="3611"/>
      <c r="BI112" s="3611"/>
      <c r="BJ112" s="3611"/>
      <c r="BK112" s="3611"/>
      <c r="BL112" s="3611"/>
      <c r="BM112" s="3611"/>
      <c r="BN112" s="3611"/>
      <c r="BO112" s="3611"/>
      <c r="BP112" s="3611"/>
      <c r="BQ112" s="3611"/>
      <c r="BR112" s="3611"/>
      <c r="BS112" s="3611"/>
      <c r="BT112" s="3611"/>
      <c r="BU112" s="3611"/>
      <c r="BV112" s="3611"/>
      <c r="BW112" s="3611"/>
      <c r="BX112" s="3611"/>
      <c r="BY112" s="3611"/>
      <c r="BZ112" s="3611"/>
      <c r="CA112" s="3611"/>
      <c r="CB112" s="3673"/>
      <c r="CC112" s="3680" t="s">
        <v>803</v>
      </c>
      <c r="CD112" s="3684"/>
      <c r="CE112" s="3684"/>
      <c r="CF112" s="3684"/>
      <c r="CG112" s="3684"/>
      <c r="CH112" s="3684"/>
      <c r="CI112" s="3684"/>
      <c r="CJ112" s="3684"/>
      <c r="CK112" s="3684"/>
      <c r="CL112" s="3684"/>
      <c r="CM112" s="3684"/>
      <c r="CN112" s="3684"/>
      <c r="CO112" s="3684"/>
      <c r="CP112" s="3684"/>
      <c r="CQ112" s="3684"/>
      <c r="CR112" s="3684"/>
      <c r="CS112" s="3684"/>
      <c r="CT112" s="3684"/>
      <c r="CU112" s="3684"/>
      <c r="CV112" s="3684"/>
      <c r="CW112" s="3684"/>
      <c r="CX112" s="3684"/>
      <c r="CY112" s="3684"/>
      <c r="CZ112" s="3684"/>
      <c r="DA112" s="3684"/>
      <c r="DB112" s="3684"/>
      <c r="DC112" s="3685"/>
      <c r="DD112" s="367"/>
      <c r="DE112" s="367"/>
      <c r="DF112" s="367"/>
      <c r="DG112" s="367"/>
      <c r="DH112" s="367"/>
      <c r="DI112" s="367"/>
      <c r="DJ112" s="367"/>
      <c r="DK112" s="367"/>
      <c r="DL112" s="367"/>
    </row>
    <row r="113" spans="5:116" s="118" customFormat="1" ht="15" customHeight="1">
      <c r="E113" s="3678"/>
      <c r="F113" s="3679"/>
      <c r="G113" s="3679"/>
      <c r="H113" s="3679"/>
      <c r="I113" s="3679"/>
      <c r="J113" s="3679"/>
      <c r="K113" s="3679"/>
      <c r="L113" s="3679"/>
      <c r="M113" s="3679"/>
      <c r="N113" s="3679"/>
      <c r="O113" s="3682"/>
      <c r="P113" s="3679"/>
      <c r="Q113" s="3679"/>
      <c r="R113" s="3679"/>
      <c r="S113" s="3679"/>
      <c r="T113" s="3679"/>
      <c r="U113" s="3679"/>
      <c r="V113" s="3679"/>
      <c r="W113" s="3679"/>
      <c r="X113" s="3679"/>
      <c r="Y113" s="3679"/>
      <c r="Z113" s="3679"/>
      <c r="AA113" s="3679"/>
      <c r="AB113" s="3679"/>
      <c r="AC113" s="3679"/>
      <c r="AD113" s="3679"/>
      <c r="AE113" s="3679"/>
      <c r="AF113" s="3683"/>
      <c r="AG113" s="3674" t="s">
        <v>592</v>
      </c>
      <c r="AH113" s="1508"/>
      <c r="AI113" s="1508"/>
      <c r="AJ113" s="1508"/>
      <c r="AK113" s="1508"/>
      <c r="AL113" s="1508"/>
      <c r="AM113" s="1508"/>
      <c r="AN113" s="1508"/>
      <c r="AO113" s="1508"/>
      <c r="AP113" s="1508"/>
      <c r="AQ113" s="1508"/>
      <c r="AR113" s="1508"/>
      <c r="AS113" s="1508"/>
      <c r="AT113" s="1508"/>
      <c r="AU113" s="1508"/>
      <c r="AV113" s="1508"/>
      <c r="AW113" s="1508"/>
      <c r="AX113" s="1508"/>
      <c r="AY113" s="1508"/>
      <c r="AZ113" s="1508"/>
      <c r="BA113" s="1508"/>
      <c r="BB113" s="1508"/>
      <c r="BC113" s="1508"/>
      <c r="BD113" s="3675"/>
      <c r="BE113" s="3674" t="s">
        <v>592</v>
      </c>
      <c r="BF113" s="1508"/>
      <c r="BG113" s="1508"/>
      <c r="BH113" s="1508"/>
      <c r="BI113" s="1508"/>
      <c r="BJ113" s="1508"/>
      <c r="BK113" s="1508"/>
      <c r="BL113" s="1508"/>
      <c r="BM113" s="1508"/>
      <c r="BN113" s="1508"/>
      <c r="BO113" s="1508"/>
      <c r="BP113" s="1508"/>
      <c r="BQ113" s="1508"/>
      <c r="BR113" s="1508"/>
      <c r="BS113" s="1508"/>
      <c r="BT113" s="1508"/>
      <c r="BU113" s="1508"/>
      <c r="BV113" s="1508"/>
      <c r="BW113" s="1508"/>
      <c r="BX113" s="1508"/>
      <c r="BY113" s="1508"/>
      <c r="BZ113" s="1508"/>
      <c r="CA113" s="1508"/>
      <c r="CB113" s="3675"/>
      <c r="CC113" s="3686"/>
      <c r="CD113" s="3687"/>
      <c r="CE113" s="3687"/>
      <c r="CF113" s="3687"/>
      <c r="CG113" s="3687"/>
      <c r="CH113" s="3687"/>
      <c r="CI113" s="3687"/>
      <c r="CJ113" s="3687"/>
      <c r="CK113" s="3687"/>
      <c r="CL113" s="3687"/>
      <c r="CM113" s="3687"/>
      <c r="CN113" s="3687"/>
      <c r="CO113" s="3687"/>
      <c r="CP113" s="3687"/>
      <c r="CQ113" s="3687"/>
      <c r="CR113" s="3687"/>
      <c r="CS113" s="3687"/>
      <c r="CT113" s="3687"/>
      <c r="CU113" s="3687"/>
      <c r="CV113" s="3687"/>
      <c r="CW113" s="3687"/>
      <c r="CX113" s="3687"/>
      <c r="CY113" s="3687"/>
      <c r="CZ113" s="3687"/>
      <c r="DA113" s="3687"/>
      <c r="DB113" s="3687"/>
      <c r="DC113" s="3688"/>
      <c r="DD113" s="367"/>
      <c r="DE113" s="367"/>
      <c r="DF113" s="367"/>
      <c r="DG113" s="367"/>
      <c r="DH113" s="367"/>
      <c r="DI113" s="367"/>
      <c r="DJ113" s="367"/>
      <c r="DK113" s="367"/>
      <c r="DL113" s="367"/>
    </row>
    <row r="114" spans="5:116" ht="15" customHeight="1">
      <c r="E114" s="3569" t="str">
        <f>+表紙!R13</f>
        <v>農地中間管理機構関連農地整備事業</v>
      </c>
      <c r="F114" s="3570"/>
      <c r="G114" s="3570"/>
      <c r="H114" s="3570"/>
      <c r="I114" s="3570"/>
      <c r="J114" s="3570"/>
      <c r="K114" s="3570"/>
      <c r="L114" s="3570"/>
      <c r="M114" s="3570"/>
      <c r="N114" s="3570"/>
      <c r="O114" s="3602" t="s">
        <v>1403</v>
      </c>
      <c r="P114" s="3603"/>
      <c r="Q114" s="3603"/>
      <c r="R114" s="3603"/>
      <c r="S114" s="3603"/>
      <c r="T114" s="3603"/>
      <c r="U114" s="3603"/>
      <c r="V114" s="3603"/>
      <c r="W114" s="3603"/>
      <c r="X114" s="3603"/>
      <c r="Y114" s="3603"/>
      <c r="Z114" s="3603"/>
      <c r="AA114" s="3603"/>
      <c r="AB114" s="3603"/>
      <c r="AC114" s="3603"/>
      <c r="AD114" s="3603"/>
      <c r="AE114" s="3603"/>
      <c r="AF114" s="3604"/>
      <c r="AG114" s="119"/>
      <c r="AH114" s="387"/>
      <c r="AI114" s="387"/>
      <c r="AJ114" s="387"/>
      <c r="AK114" s="387"/>
      <c r="AL114" s="3608">
        <v>20343</v>
      </c>
      <c r="AM114" s="3608"/>
      <c r="AN114" s="3608"/>
      <c r="AO114" s="3608"/>
      <c r="AP114" s="3608"/>
      <c r="AQ114" s="3608"/>
      <c r="AR114" s="3608"/>
      <c r="AS114" s="3608"/>
      <c r="AT114" s="3608"/>
      <c r="AU114" s="3608"/>
      <c r="AV114" s="3608"/>
      <c r="AW114" s="3608"/>
      <c r="AX114" s="387"/>
      <c r="AY114" s="387"/>
      <c r="AZ114" s="387"/>
      <c r="BA114" s="387"/>
      <c r="BB114" s="809"/>
      <c r="BC114" s="809"/>
      <c r="BD114" s="139"/>
      <c r="BE114" s="1041"/>
      <c r="BF114" s="387"/>
      <c r="BG114" s="387"/>
      <c r="BH114" s="387"/>
      <c r="BI114" s="387"/>
      <c r="BJ114" s="3609">
        <v>46037</v>
      </c>
      <c r="BK114" s="3609"/>
      <c r="BL114" s="3609"/>
      <c r="BM114" s="3609"/>
      <c r="BN114" s="3609"/>
      <c r="BO114" s="3609"/>
      <c r="BP114" s="3609"/>
      <c r="BQ114" s="3609"/>
      <c r="BR114" s="3609"/>
      <c r="BS114" s="3609"/>
      <c r="BT114" s="3609"/>
      <c r="BU114" s="3609"/>
      <c r="BV114" s="211"/>
      <c r="BW114" s="211"/>
      <c r="BX114" s="387"/>
      <c r="BY114" s="387"/>
      <c r="BZ114" s="809"/>
      <c r="CA114" s="809"/>
      <c r="CB114" s="139"/>
      <c r="CC114" s="3610" t="s">
        <v>1385</v>
      </c>
      <c r="CD114" s="3611"/>
      <c r="CE114" s="3611"/>
      <c r="CF114" s="3611"/>
      <c r="CG114" s="3611"/>
      <c r="CH114" s="3611"/>
      <c r="CI114" s="3611"/>
      <c r="CJ114" s="3611"/>
      <c r="CK114" s="3611"/>
      <c r="CL114" s="3611"/>
      <c r="CM114" s="3611"/>
      <c r="CN114" s="3611"/>
      <c r="CO114" s="3611"/>
      <c r="CP114" s="3611"/>
      <c r="CQ114" s="3611"/>
      <c r="CR114" s="3611"/>
      <c r="CS114" s="3611"/>
      <c r="CT114" s="3611"/>
      <c r="CU114" s="3611"/>
      <c r="CV114" s="3611"/>
      <c r="CW114" s="3611"/>
      <c r="CX114" s="3611"/>
      <c r="CY114" s="3611"/>
      <c r="CZ114" s="3611"/>
      <c r="DA114" s="3611"/>
      <c r="DB114" s="3611"/>
      <c r="DC114" s="3612"/>
      <c r="DD114" s="991"/>
      <c r="DE114" s="991"/>
      <c r="DF114" s="991"/>
      <c r="DG114" s="991"/>
      <c r="DH114" s="991"/>
      <c r="DI114" s="991"/>
      <c r="DJ114" s="991"/>
      <c r="DK114" s="991"/>
      <c r="DL114" s="991"/>
    </row>
    <row r="115" spans="5:116" ht="15" customHeight="1">
      <c r="E115" s="3571"/>
      <c r="F115" s="3572"/>
      <c r="G115" s="3572"/>
      <c r="H115" s="3572"/>
      <c r="I115" s="3572"/>
      <c r="J115" s="3572"/>
      <c r="K115" s="3572"/>
      <c r="L115" s="3572"/>
      <c r="M115" s="3572"/>
      <c r="N115" s="3572"/>
      <c r="O115" s="3605"/>
      <c r="P115" s="3606"/>
      <c r="Q115" s="3606"/>
      <c r="R115" s="3606"/>
      <c r="S115" s="3606"/>
      <c r="T115" s="3606"/>
      <c r="U115" s="3606"/>
      <c r="V115" s="3606"/>
      <c r="W115" s="3606"/>
      <c r="X115" s="3606"/>
      <c r="Y115" s="3606"/>
      <c r="Z115" s="3606"/>
      <c r="AA115" s="3606"/>
      <c r="AB115" s="3606"/>
      <c r="AC115" s="3606"/>
      <c r="AD115" s="3606"/>
      <c r="AE115" s="3606"/>
      <c r="AF115" s="3607"/>
      <c r="AG115" s="138"/>
      <c r="AH115" s="197"/>
      <c r="AI115" s="197"/>
      <c r="AJ115" s="197"/>
      <c r="AK115" s="197"/>
      <c r="AL115" s="3597"/>
      <c r="AM115" s="3597"/>
      <c r="AN115" s="3597"/>
      <c r="AO115" s="3597"/>
      <c r="AP115" s="3597"/>
      <c r="AQ115" s="3597"/>
      <c r="AR115" s="3597"/>
      <c r="AS115" s="3597"/>
      <c r="AT115" s="3597"/>
      <c r="AU115" s="3597"/>
      <c r="AV115" s="3597"/>
      <c r="AW115" s="3597"/>
      <c r="AX115" s="206"/>
      <c r="AY115" s="206"/>
      <c r="AZ115" s="197"/>
      <c r="BA115" s="197"/>
      <c r="BB115" s="197"/>
      <c r="BC115" s="138"/>
      <c r="BD115" s="144"/>
      <c r="BE115" s="1042"/>
      <c r="BF115" s="199"/>
      <c r="BG115" s="199"/>
      <c r="BH115" s="199"/>
      <c r="BI115" s="199"/>
      <c r="BJ115" s="3597"/>
      <c r="BK115" s="3597"/>
      <c r="BL115" s="3597"/>
      <c r="BM115" s="3597"/>
      <c r="BN115" s="3597"/>
      <c r="BO115" s="3597"/>
      <c r="BP115" s="3597"/>
      <c r="BQ115" s="3597"/>
      <c r="BR115" s="3597"/>
      <c r="BS115" s="3597"/>
      <c r="BT115" s="3597"/>
      <c r="BU115" s="3597"/>
      <c r="BV115" s="206"/>
      <c r="BW115" s="206"/>
      <c r="BX115" s="199"/>
      <c r="BY115" s="199"/>
      <c r="BZ115" s="199"/>
      <c r="CA115" s="138"/>
      <c r="CB115" s="144"/>
      <c r="CC115" s="3587"/>
      <c r="CD115" s="3588"/>
      <c r="CE115" s="3588"/>
      <c r="CF115" s="3588"/>
      <c r="CG115" s="3588"/>
      <c r="CH115" s="3588"/>
      <c r="CI115" s="3588"/>
      <c r="CJ115" s="3588"/>
      <c r="CK115" s="3588"/>
      <c r="CL115" s="3588"/>
      <c r="CM115" s="3588"/>
      <c r="CN115" s="3588"/>
      <c r="CO115" s="3588"/>
      <c r="CP115" s="3588"/>
      <c r="CQ115" s="3588"/>
      <c r="CR115" s="3588"/>
      <c r="CS115" s="3588"/>
      <c r="CT115" s="3588"/>
      <c r="CU115" s="3588"/>
      <c r="CV115" s="3588"/>
      <c r="CW115" s="3588"/>
      <c r="CX115" s="3588"/>
      <c r="CY115" s="3588"/>
      <c r="CZ115" s="3588"/>
      <c r="DA115" s="3588"/>
      <c r="DB115" s="3588"/>
      <c r="DC115" s="3589"/>
      <c r="DD115" s="991"/>
      <c r="DE115" s="991"/>
      <c r="DF115" s="991"/>
      <c r="DG115" s="991"/>
      <c r="DH115" s="991"/>
      <c r="DI115" s="991"/>
      <c r="DJ115" s="991"/>
      <c r="DK115" s="991"/>
      <c r="DL115" s="991"/>
    </row>
    <row r="116" spans="5:116" ht="15" customHeight="1">
      <c r="E116" s="3571"/>
      <c r="F116" s="3572"/>
      <c r="G116" s="3572"/>
      <c r="H116" s="3572"/>
      <c r="I116" s="3572"/>
      <c r="J116" s="3572"/>
      <c r="K116" s="3572"/>
      <c r="L116" s="3572"/>
      <c r="M116" s="3572"/>
      <c r="N116" s="3572"/>
      <c r="O116" s="3613" t="s">
        <v>1402</v>
      </c>
      <c r="P116" s="3614"/>
      <c r="Q116" s="3614"/>
      <c r="R116" s="3614"/>
      <c r="S116" s="3614"/>
      <c r="T116" s="3614"/>
      <c r="U116" s="3614"/>
      <c r="V116" s="3614"/>
      <c r="W116" s="3614"/>
      <c r="X116" s="3614"/>
      <c r="Y116" s="3614"/>
      <c r="Z116" s="3614"/>
      <c r="AA116" s="3614"/>
      <c r="AB116" s="3614"/>
      <c r="AC116" s="3614"/>
      <c r="AD116" s="3614"/>
      <c r="AE116" s="3614"/>
      <c r="AF116" s="3615"/>
      <c r="AG116" s="145"/>
      <c r="AH116" s="198"/>
      <c r="AI116" s="198"/>
      <c r="AJ116" s="198"/>
      <c r="AK116" s="198"/>
      <c r="AL116" s="3596">
        <v>5780</v>
      </c>
      <c r="AM116" s="3596"/>
      <c r="AN116" s="3596"/>
      <c r="AO116" s="3596"/>
      <c r="AP116" s="3596"/>
      <c r="AQ116" s="3596"/>
      <c r="AR116" s="3596"/>
      <c r="AS116" s="3596"/>
      <c r="AT116" s="3596"/>
      <c r="AU116" s="3596"/>
      <c r="AV116" s="3596"/>
      <c r="AW116" s="3596"/>
      <c r="AX116" s="198"/>
      <c r="AY116" s="198"/>
      <c r="AZ116" s="198"/>
      <c r="BA116" s="198"/>
      <c r="BB116" s="976"/>
      <c r="BC116" s="976"/>
      <c r="BD116" s="978"/>
      <c r="BE116" s="977"/>
      <c r="BF116" s="198"/>
      <c r="BG116" s="198"/>
      <c r="BH116" s="198"/>
      <c r="BI116" s="198"/>
      <c r="BJ116" s="3596">
        <v>5780</v>
      </c>
      <c r="BK116" s="3596"/>
      <c r="BL116" s="3596"/>
      <c r="BM116" s="3596"/>
      <c r="BN116" s="3596"/>
      <c r="BO116" s="3596"/>
      <c r="BP116" s="3596"/>
      <c r="BQ116" s="3596"/>
      <c r="BR116" s="3596"/>
      <c r="BS116" s="3596"/>
      <c r="BT116" s="3596"/>
      <c r="BU116" s="3596"/>
      <c r="BV116" s="388"/>
      <c r="BW116" s="388"/>
      <c r="BX116" s="198"/>
      <c r="BY116" s="198"/>
      <c r="BZ116" s="976"/>
      <c r="CA116" s="976"/>
      <c r="CB116" s="978"/>
      <c r="CC116" s="3584" t="s">
        <v>1400</v>
      </c>
      <c r="CD116" s="3585"/>
      <c r="CE116" s="3585"/>
      <c r="CF116" s="3585"/>
      <c r="CG116" s="3585"/>
      <c r="CH116" s="3585"/>
      <c r="CI116" s="3585"/>
      <c r="CJ116" s="3585"/>
      <c r="CK116" s="3585"/>
      <c r="CL116" s="3585"/>
      <c r="CM116" s="3585"/>
      <c r="CN116" s="3585"/>
      <c r="CO116" s="3585"/>
      <c r="CP116" s="3585"/>
      <c r="CQ116" s="3585"/>
      <c r="CR116" s="3585"/>
      <c r="CS116" s="3585"/>
      <c r="CT116" s="3585"/>
      <c r="CU116" s="3585"/>
      <c r="CV116" s="3585"/>
      <c r="CW116" s="3585"/>
      <c r="CX116" s="3585"/>
      <c r="CY116" s="3585"/>
      <c r="CZ116" s="3585"/>
      <c r="DA116" s="3585"/>
      <c r="DB116" s="3585"/>
      <c r="DC116" s="3586"/>
      <c r="DD116" s="991"/>
      <c r="DE116" s="991"/>
      <c r="DF116" s="991"/>
      <c r="DG116" s="991"/>
      <c r="DH116" s="991"/>
      <c r="DI116" s="991"/>
      <c r="DJ116" s="991"/>
      <c r="DK116" s="991"/>
      <c r="DL116" s="991"/>
    </row>
    <row r="117" spans="5:116" ht="15" customHeight="1">
      <c r="E117" s="3571"/>
      <c r="F117" s="3572"/>
      <c r="G117" s="3572"/>
      <c r="H117" s="3572"/>
      <c r="I117" s="3572"/>
      <c r="J117" s="3572"/>
      <c r="K117" s="3572"/>
      <c r="L117" s="3572"/>
      <c r="M117" s="3572"/>
      <c r="N117" s="3572"/>
      <c r="O117" s="3605"/>
      <c r="P117" s="3606"/>
      <c r="Q117" s="3606"/>
      <c r="R117" s="3606"/>
      <c r="S117" s="3606"/>
      <c r="T117" s="3606"/>
      <c r="U117" s="3606"/>
      <c r="V117" s="3606"/>
      <c r="W117" s="3606"/>
      <c r="X117" s="3606"/>
      <c r="Y117" s="3606"/>
      <c r="Z117" s="3606"/>
      <c r="AA117" s="3606"/>
      <c r="AB117" s="3606"/>
      <c r="AC117" s="3606"/>
      <c r="AD117" s="3606"/>
      <c r="AE117" s="3606"/>
      <c r="AF117" s="3607"/>
      <c r="AG117" s="138"/>
      <c r="AH117" s="197"/>
      <c r="AI117" s="197"/>
      <c r="AJ117" s="197"/>
      <c r="AK117" s="197"/>
      <c r="AL117" s="3597"/>
      <c r="AM117" s="3597"/>
      <c r="AN117" s="3597"/>
      <c r="AO117" s="3597"/>
      <c r="AP117" s="3597"/>
      <c r="AQ117" s="3597"/>
      <c r="AR117" s="3597"/>
      <c r="AS117" s="3597"/>
      <c r="AT117" s="3597"/>
      <c r="AU117" s="3597"/>
      <c r="AV117" s="3597"/>
      <c r="AW117" s="3597"/>
      <c r="AX117" s="206"/>
      <c r="AY117" s="206"/>
      <c r="AZ117" s="197"/>
      <c r="BA117" s="197"/>
      <c r="BB117" s="197"/>
      <c r="BC117" s="138"/>
      <c r="BD117" s="144"/>
      <c r="BE117" s="1042"/>
      <c r="BF117" s="199"/>
      <c r="BG117" s="199"/>
      <c r="BH117" s="199"/>
      <c r="BI117" s="199"/>
      <c r="BJ117" s="3597"/>
      <c r="BK117" s="3597"/>
      <c r="BL117" s="3597"/>
      <c r="BM117" s="3597"/>
      <c r="BN117" s="3597"/>
      <c r="BO117" s="3597"/>
      <c r="BP117" s="3597"/>
      <c r="BQ117" s="3597"/>
      <c r="BR117" s="3597"/>
      <c r="BS117" s="3597"/>
      <c r="BT117" s="3597"/>
      <c r="BU117" s="3597"/>
      <c r="BV117" s="206"/>
      <c r="BW117" s="206"/>
      <c r="BX117" s="199"/>
      <c r="BY117" s="199"/>
      <c r="BZ117" s="199"/>
      <c r="CA117" s="138"/>
      <c r="CB117" s="144"/>
      <c r="CC117" s="3587"/>
      <c r="CD117" s="3588"/>
      <c r="CE117" s="3588"/>
      <c r="CF117" s="3588"/>
      <c r="CG117" s="3588"/>
      <c r="CH117" s="3588"/>
      <c r="CI117" s="3588"/>
      <c r="CJ117" s="3588"/>
      <c r="CK117" s="3588"/>
      <c r="CL117" s="3588"/>
      <c r="CM117" s="3588"/>
      <c r="CN117" s="3588"/>
      <c r="CO117" s="3588"/>
      <c r="CP117" s="3588"/>
      <c r="CQ117" s="3588"/>
      <c r="CR117" s="3588"/>
      <c r="CS117" s="3588"/>
      <c r="CT117" s="3588"/>
      <c r="CU117" s="3588"/>
      <c r="CV117" s="3588"/>
      <c r="CW117" s="3588"/>
      <c r="CX117" s="3588"/>
      <c r="CY117" s="3588"/>
      <c r="CZ117" s="3588"/>
      <c r="DA117" s="3588"/>
      <c r="DB117" s="3588"/>
      <c r="DC117" s="3589"/>
      <c r="DD117" s="991"/>
      <c r="DE117" s="991"/>
      <c r="DF117" s="991"/>
      <c r="DG117" s="991"/>
      <c r="DH117" s="991"/>
      <c r="DI117" s="991"/>
      <c r="DJ117" s="991"/>
      <c r="DK117" s="991"/>
      <c r="DL117" s="991"/>
    </row>
    <row r="118" spans="5:116" ht="15" customHeight="1">
      <c r="E118" s="3571"/>
      <c r="F118" s="3572"/>
      <c r="G118" s="3572"/>
      <c r="H118" s="3572"/>
      <c r="I118" s="3572"/>
      <c r="J118" s="3572"/>
      <c r="K118" s="3572"/>
      <c r="L118" s="3572"/>
      <c r="M118" s="3572"/>
      <c r="N118" s="3572"/>
      <c r="O118" s="3613" t="s">
        <v>620</v>
      </c>
      <c r="P118" s="3614"/>
      <c r="Q118" s="3614"/>
      <c r="R118" s="3614"/>
      <c r="S118" s="3614"/>
      <c r="T118" s="3614"/>
      <c r="U118" s="3614"/>
      <c r="V118" s="3614"/>
      <c r="W118" s="3614"/>
      <c r="X118" s="3614"/>
      <c r="Y118" s="3614"/>
      <c r="Z118" s="3614"/>
      <c r="AA118" s="3614"/>
      <c r="AB118" s="3614"/>
      <c r="AC118" s="3614"/>
      <c r="AD118" s="3614"/>
      <c r="AE118" s="3614"/>
      <c r="AF118" s="3615"/>
      <c r="AG118" s="145"/>
      <c r="AH118" s="198"/>
      <c r="AI118" s="198"/>
      <c r="AJ118" s="198"/>
      <c r="AK118" s="198"/>
      <c r="AL118" s="3596">
        <v>-369</v>
      </c>
      <c r="AM118" s="3596"/>
      <c r="AN118" s="3596"/>
      <c r="AO118" s="3596"/>
      <c r="AP118" s="3596"/>
      <c r="AQ118" s="3596"/>
      <c r="AR118" s="3596"/>
      <c r="AS118" s="3596"/>
      <c r="AT118" s="3596"/>
      <c r="AU118" s="3596"/>
      <c r="AV118" s="3596"/>
      <c r="AW118" s="3596"/>
      <c r="AX118" s="198"/>
      <c r="AY118" s="198"/>
      <c r="AZ118" s="198"/>
      <c r="BA118" s="198"/>
      <c r="BB118" s="976"/>
      <c r="BC118" s="976"/>
      <c r="BD118" s="978"/>
      <c r="BE118" s="977"/>
      <c r="BF118" s="198"/>
      <c r="BG118" s="198"/>
      <c r="BH118" s="198"/>
      <c r="BI118" s="198"/>
      <c r="BJ118" s="3596">
        <v>-201</v>
      </c>
      <c r="BK118" s="3596"/>
      <c r="BL118" s="3596"/>
      <c r="BM118" s="3596"/>
      <c r="BN118" s="3596"/>
      <c r="BO118" s="3596"/>
      <c r="BP118" s="3596"/>
      <c r="BQ118" s="3596"/>
      <c r="BR118" s="3596"/>
      <c r="BS118" s="3596"/>
      <c r="BT118" s="3596"/>
      <c r="BU118" s="3596"/>
      <c r="BV118" s="388"/>
      <c r="BW118" s="388"/>
      <c r="BX118" s="198"/>
      <c r="BY118" s="198"/>
      <c r="BZ118" s="976"/>
      <c r="CA118" s="976"/>
      <c r="CB118" s="978"/>
      <c r="CC118" s="3584" t="s">
        <v>1400</v>
      </c>
      <c r="CD118" s="3585"/>
      <c r="CE118" s="3585"/>
      <c r="CF118" s="3585"/>
      <c r="CG118" s="3585"/>
      <c r="CH118" s="3585"/>
      <c r="CI118" s="3585"/>
      <c r="CJ118" s="3585"/>
      <c r="CK118" s="3585"/>
      <c r="CL118" s="3585"/>
      <c r="CM118" s="3585"/>
      <c r="CN118" s="3585"/>
      <c r="CO118" s="3585"/>
      <c r="CP118" s="3585"/>
      <c r="CQ118" s="3585"/>
      <c r="CR118" s="3585"/>
      <c r="CS118" s="3585"/>
      <c r="CT118" s="3585"/>
      <c r="CU118" s="3585"/>
      <c r="CV118" s="3585"/>
      <c r="CW118" s="3585"/>
      <c r="CX118" s="3585"/>
      <c r="CY118" s="3585"/>
      <c r="CZ118" s="3585"/>
      <c r="DA118" s="3585"/>
      <c r="DB118" s="3585"/>
      <c r="DC118" s="3586"/>
      <c r="DD118" s="991"/>
      <c r="DE118" s="991"/>
      <c r="DF118" s="991"/>
      <c r="DG118" s="991"/>
      <c r="DH118" s="991"/>
      <c r="DI118" s="991"/>
      <c r="DJ118" s="991"/>
      <c r="DK118" s="991"/>
      <c r="DL118" s="991"/>
    </row>
    <row r="119" spans="5:116" ht="15" customHeight="1">
      <c r="E119" s="3571"/>
      <c r="F119" s="3572"/>
      <c r="G119" s="3572"/>
      <c r="H119" s="3572"/>
      <c r="I119" s="3572"/>
      <c r="J119" s="3572"/>
      <c r="K119" s="3572"/>
      <c r="L119" s="3572"/>
      <c r="M119" s="3572"/>
      <c r="N119" s="3572"/>
      <c r="O119" s="3605"/>
      <c r="P119" s="3606"/>
      <c r="Q119" s="3606"/>
      <c r="R119" s="3606"/>
      <c r="S119" s="3606"/>
      <c r="T119" s="3606"/>
      <c r="U119" s="3606"/>
      <c r="V119" s="3606"/>
      <c r="W119" s="3606"/>
      <c r="X119" s="3606"/>
      <c r="Y119" s="3606"/>
      <c r="Z119" s="3606"/>
      <c r="AA119" s="3606"/>
      <c r="AB119" s="3606"/>
      <c r="AC119" s="3606"/>
      <c r="AD119" s="3606"/>
      <c r="AE119" s="3606"/>
      <c r="AF119" s="3607"/>
      <c r="AG119" s="138"/>
      <c r="AH119" s="197"/>
      <c r="AI119" s="197"/>
      <c r="AJ119" s="197"/>
      <c r="AK119" s="197"/>
      <c r="AL119" s="3597"/>
      <c r="AM119" s="3597"/>
      <c r="AN119" s="3597"/>
      <c r="AO119" s="3597"/>
      <c r="AP119" s="3597"/>
      <c r="AQ119" s="3597"/>
      <c r="AR119" s="3597"/>
      <c r="AS119" s="3597"/>
      <c r="AT119" s="3597"/>
      <c r="AU119" s="3597"/>
      <c r="AV119" s="3597"/>
      <c r="AW119" s="3597"/>
      <c r="AX119" s="206"/>
      <c r="AY119" s="206"/>
      <c r="AZ119" s="197"/>
      <c r="BA119" s="197"/>
      <c r="BB119" s="197"/>
      <c r="BC119" s="138"/>
      <c r="BD119" s="144"/>
      <c r="BE119" s="1042"/>
      <c r="BF119" s="199"/>
      <c r="BG119" s="199"/>
      <c r="BH119" s="199"/>
      <c r="BI119" s="199"/>
      <c r="BJ119" s="3597"/>
      <c r="BK119" s="3597"/>
      <c r="BL119" s="3597"/>
      <c r="BM119" s="3597"/>
      <c r="BN119" s="3597"/>
      <c r="BO119" s="3597"/>
      <c r="BP119" s="3597"/>
      <c r="BQ119" s="3597"/>
      <c r="BR119" s="3597"/>
      <c r="BS119" s="3597"/>
      <c r="BT119" s="3597"/>
      <c r="BU119" s="3597"/>
      <c r="BV119" s="206"/>
      <c r="BW119" s="206"/>
      <c r="BX119" s="199"/>
      <c r="BY119" s="199"/>
      <c r="BZ119" s="199"/>
      <c r="CA119" s="138"/>
      <c r="CB119" s="144"/>
      <c r="CC119" s="3587"/>
      <c r="CD119" s="3588"/>
      <c r="CE119" s="3588"/>
      <c r="CF119" s="3588"/>
      <c r="CG119" s="3588"/>
      <c r="CH119" s="3588"/>
      <c r="CI119" s="3588"/>
      <c r="CJ119" s="3588"/>
      <c r="CK119" s="3588"/>
      <c r="CL119" s="3588"/>
      <c r="CM119" s="3588"/>
      <c r="CN119" s="3588"/>
      <c r="CO119" s="3588"/>
      <c r="CP119" s="3588"/>
      <c r="CQ119" s="3588"/>
      <c r="CR119" s="3588"/>
      <c r="CS119" s="3588"/>
      <c r="CT119" s="3588"/>
      <c r="CU119" s="3588"/>
      <c r="CV119" s="3588"/>
      <c r="CW119" s="3588"/>
      <c r="CX119" s="3588"/>
      <c r="CY119" s="3588"/>
      <c r="CZ119" s="3588"/>
      <c r="DA119" s="3588"/>
      <c r="DB119" s="3588"/>
      <c r="DC119" s="3589"/>
      <c r="DD119" s="991"/>
      <c r="DE119" s="991"/>
      <c r="DF119" s="991"/>
      <c r="DG119" s="991"/>
      <c r="DH119" s="991"/>
      <c r="DI119" s="991"/>
      <c r="DJ119" s="991"/>
      <c r="DK119" s="991"/>
      <c r="DL119" s="991"/>
    </row>
    <row r="120" spans="5:116" ht="15" customHeight="1">
      <c r="E120" s="3571"/>
      <c r="F120" s="3572"/>
      <c r="G120" s="3572"/>
      <c r="H120" s="3572"/>
      <c r="I120" s="3572"/>
      <c r="J120" s="3572"/>
      <c r="K120" s="3572"/>
      <c r="L120" s="3572"/>
      <c r="M120" s="3572"/>
      <c r="N120" s="3572"/>
      <c r="O120" s="3575" t="s">
        <v>1401</v>
      </c>
      <c r="P120" s="3576"/>
      <c r="Q120" s="3576"/>
      <c r="R120" s="3576"/>
      <c r="S120" s="3576"/>
      <c r="T120" s="3576"/>
      <c r="U120" s="3576"/>
      <c r="V120" s="3576"/>
      <c r="W120" s="3576"/>
      <c r="X120" s="3576"/>
      <c r="Y120" s="3576"/>
      <c r="Z120" s="3576"/>
      <c r="AA120" s="3576"/>
      <c r="AB120" s="3576"/>
      <c r="AC120" s="3576"/>
      <c r="AD120" s="3576"/>
      <c r="AE120" s="3576"/>
      <c r="AF120" s="3577"/>
      <c r="AG120" s="145"/>
      <c r="AH120" s="198"/>
      <c r="AI120" s="198"/>
      <c r="AJ120" s="198"/>
      <c r="AK120" s="198"/>
      <c r="AL120" s="3581">
        <v>5082</v>
      </c>
      <c r="AM120" s="3581"/>
      <c r="AN120" s="3581"/>
      <c r="AO120" s="3581"/>
      <c r="AP120" s="3581"/>
      <c r="AQ120" s="3581"/>
      <c r="AR120" s="3581"/>
      <c r="AS120" s="3581"/>
      <c r="AT120" s="3581"/>
      <c r="AU120" s="3581"/>
      <c r="AV120" s="3581"/>
      <c r="AW120" s="3581"/>
      <c r="AX120" s="198"/>
      <c r="AY120" s="198"/>
      <c r="AZ120" s="198"/>
      <c r="BA120" s="198"/>
      <c r="BB120" s="976"/>
      <c r="BC120" s="976"/>
      <c r="BD120" s="978"/>
      <c r="BE120" s="977"/>
      <c r="BF120" s="388"/>
      <c r="BG120" s="388"/>
      <c r="BH120" s="388"/>
      <c r="BI120" s="388"/>
      <c r="BJ120" s="3583" t="s">
        <v>32</v>
      </c>
      <c r="BK120" s="3583"/>
      <c r="BL120" s="3583"/>
      <c r="BM120" s="3583"/>
      <c r="BN120" s="3583"/>
      <c r="BO120" s="3583"/>
      <c r="BP120" s="3583"/>
      <c r="BQ120" s="3583"/>
      <c r="BR120" s="3583"/>
      <c r="BS120" s="3583"/>
      <c r="BT120" s="3583"/>
      <c r="BU120" s="3583"/>
      <c r="BV120" s="198"/>
      <c r="BW120" s="198"/>
      <c r="BX120" s="388"/>
      <c r="BY120" s="388"/>
      <c r="BZ120" s="976"/>
      <c r="CA120" s="976"/>
      <c r="CB120" s="978"/>
      <c r="CC120" s="3584" t="s">
        <v>1400</v>
      </c>
      <c r="CD120" s="3585"/>
      <c r="CE120" s="3585"/>
      <c r="CF120" s="3585"/>
      <c r="CG120" s="3585"/>
      <c r="CH120" s="3585"/>
      <c r="CI120" s="3585"/>
      <c r="CJ120" s="3585"/>
      <c r="CK120" s="3585"/>
      <c r="CL120" s="3585"/>
      <c r="CM120" s="3585"/>
      <c r="CN120" s="3585"/>
      <c r="CO120" s="3585"/>
      <c r="CP120" s="3585"/>
      <c r="CQ120" s="3585"/>
      <c r="CR120" s="3585"/>
      <c r="CS120" s="3585"/>
      <c r="CT120" s="3585"/>
      <c r="CU120" s="3585"/>
      <c r="CV120" s="3585"/>
      <c r="CW120" s="3585"/>
      <c r="CX120" s="3585"/>
      <c r="CY120" s="3585"/>
      <c r="CZ120" s="3585"/>
      <c r="DA120" s="3585"/>
      <c r="DB120" s="3585"/>
      <c r="DC120" s="3586"/>
      <c r="DD120" s="991"/>
      <c r="DE120" s="991"/>
      <c r="DF120" s="991"/>
      <c r="DG120" s="991"/>
      <c r="DH120" s="991"/>
      <c r="DI120" s="991"/>
      <c r="DJ120" s="991"/>
      <c r="DK120" s="991"/>
      <c r="DL120" s="991"/>
    </row>
    <row r="121" spans="5:116" ht="15" customHeight="1">
      <c r="E121" s="3571"/>
      <c r="F121" s="3572"/>
      <c r="G121" s="3572"/>
      <c r="H121" s="3572"/>
      <c r="I121" s="3572"/>
      <c r="J121" s="3572"/>
      <c r="K121" s="3572"/>
      <c r="L121" s="3572"/>
      <c r="M121" s="3572"/>
      <c r="N121" s="3572"/>
      <c r="O121" s="3578"/>
      <c r="P121" s="3579"/>
      <c r="Q121" s="3579"/>
      <c r="R121" s="3579"/>
      <c r="S121" s="3579"/>
      <c r="T121" s="3579"/>
      <c r="U121" s="3579"/>
      <c r="V121" s="3579"/>
      <c r="W121" s="3579"/>
      <c r="X121" s="3579"/>
      <c r="Y121" s="3579"/>
      <c r="Z121" s="3579"/>
      <c r="AA121" s="3579"/>
      <c r="AB121" s="3579"/>
      <c r="AC121" s="3579"/>
      <c r="AD121" s="3579"/>
      <c r="AE121" s="3579"/>
      <c r="AF121" s="3580"/>
      <c r="AG121" s="146"/>
      <c r="AH121" s="199"/>
      <c r="AI121" s="199"/>
      <c r="AJ121" s="199"/>
      <c r="AK121" s="199"/>
      <c r="AL121" s="3582"/>
      <c r="AM121" s="3582"/>
      <c r="AN121" s="3582"/>
      <c r="AO121" s="3582"/>
      <c r="AP121" s="3582"/>
      <c r="AQ121" s="3582"/>
      <c r="AR121" s="3582"/>
      <c r="AS121" s="3582"/>
      <c r="AT121" s="3582"/>
      <c r="AU121" s="3582"/>
      <c r="AV121" s="3582"/>
      <c r="AW121" s="3582"/>
      <c r="AX121" s="206"/>
      <c r="AY121" s="206"/>
      <c r="AZ121" s="199"/>
      <c r="BA121" s="199"/>
      <c r="BB121" s="199"/>
      <c r="BC121" s="138"/>
      <c r="BD121" s="144"/>
      <c r="BE121" s="1042"/>
      <c r="BF121" s="1043"/>
      <c r="BG121" s="1043"/>
      <c r="BH121" s="1043"/>
      <c r="BI121" s="1043"/>
      <c r="BJ121" s="3248"/>
      <c r="BK121" s="3248"/>
      <c r="BL121" s="3248"/>
      <c r="BM121" s="3248"/>
      <c r="BN121" s="3248"/>
      <c r="BO121" s="3248"/>
      <c r="BP121" s="3248"/>
      <c r="BQ121" s="3248"/>
      <c r="BR121" s="3248"/>
      <c r="BS121" s="3248"/>
      <c r="BT121" s="3248"/>
      <c r="BU121" s="3248"/>
      <c r="BV121" s="206"/>
      <c r="BW121" s="206"/>
      <c r="BX121" s="389"/>
      <c r="BY121" s="389"/>
      <c r="BZ121" s="138"/>
      <c r="CA121" s="138"/>
      <c r="CB121" s="144"/>
      <c r="CC121" s="3587"/>
      <c r="CD121" s="3588"/>
      <c r="CE121" s="3588"/>
      <c r="CF121" s="3588"/>
      <c r="CG121" s="3588"/>
      <c r="CH121" s="3588"/>
      <c r="CI121" s="3588"/>
      <c r="CJ121" s="3588"/>
      <c r="CK121" s="3588"/>
      <c r="CL121" s="3588"/>
      <c r="CM121" s="3588"/>
      <c r="CN121" s="3588"/>
      <c r="CO121" s="3588"/>
      <c r="CP121" s="3588"/>
      <c r="CQ121" s="3588"/>
      <c r="CR121" s="3588"/>
      <c r="CS121" s="3588"/>
      <c r="CT121" s="3588"/>
      <c r="CU121" s="3588"/>
      <c r="CV121" s="3588"/>
      <c r="CW121" s="3588"/>
      <c r="CX121" s="3588"/>
      <c r="CY121" s="3588"/>
      <c r="CZ121" s="3588"/>
      <c r="DA121" s="3588"/>
      <c r="DB121" s="3588"/>
      <c r="DC121" s="3589"/>
      <c r="DD121" s="991"/>
      <c r="DE121" s="991"/>
      <c r="DF121" s="991"/>
      <c r="DG121" s="991"/>
      <c r="DH121" s="991"/>
      <c r="DI121" s="991"/>
      <c r="DJ121" s="991"/>
      <c r="DK121" s="991"/>
      <c r="DL121" s="991"/>
    </row>
    <row r="122" spans="5:116" ht="15" customHeight="1">
      <c r="E122" s="3571"/>
      <c r="F122" s="3572"/>
      <c r="G122" s="3572"/>
      <c r="H122" s="3572"/>
      <c r="I122" s="3572"/>
      <c r="J122" s="3572"/>
      <c r="K122" s="3572"/>
      <c r="L122" s="3572"/>
      <c r="M122" s="3572"/>
      <c r="N122" s="3572"/>
      <c r="O122" s="3575"/>
      <c r="P122" s="3576"/>
      <c r="Q122" s="3576"/>
      <c r="R122" s="3576"/>
      <c r="S122" s="3576"/>
      <c r="T122" s="3576"/>
      <c r="U122" s="3576"/>
      <c r="V122" s="3576"/>
      <c r="W122" s="3576"/>
      <c r="X122" s="3576"/>
      <c r="Y122" s="3576"/>
      <c r="Z122" s="3576"/>
      <c r="AA122" s="3576"/>
      <c r="AB122" s="3576"/>
      <c r="AC122" s="3576"/>
      <c r="AD122" s="3576"/>
      <c r="AE122" s="3576"/>
      <c r="AF122" s="3577"/>
      <c r="AG122" s="145"/>
      <c r="AH122" s="198"/>
      <c r="AI122" s="198"/>
      <c r="AJ122" s="198"/>
      <c r="AK122" s="198"/>
      <c r="AL122" s="3581"/>
      <c r="AM122" s="3581"/>
      <c r="AN122" s="3581"/>
      <c r="AO122" s="3581"/>
      <c r="AP122" s="3581"/>
      <c r="AQ122" s="3581"/>
      <c r="AR122" s="3581"/>
      <c r="AS122" s="3581"/>
      <c r="AT122" s="3581"/>
      <c r="AU122" s="3581"/>
      <c r="AV122" s="3581"/>
      <c r="AW122" s="3581"/>
      <c r="AX122" s="198"/>
      <c r="AY122" s="198"/>
      <c r="AZ122" s="198"/>
      <c r="BA122" s="198"/>
      <c r="BB122" s="976"/>
      <c r="BC122" s="976"/>
      <c r="BD122" s="978"/>
      <c r="BE122" s="977"/>
      <c r="BF122" s="388"/>
      <c r="BG122" s="388"/>
      <c r="BH122" s="388"/>
      <c r="BI122" s="388"/>
      <c r="BJ122" s="3583"/>
      <c r="BK122" s="3583"/>
      <c r="BL122" s="3583"/>
      <c r="BM122" s="3583"/>
      <c r="BN122" s="3583"/>
      <c r="BO122" s="3583"/>
      <c r="BP122" s="3583"/>
      <c r="BQ122" s="3583"/>
      <c r="BR122" s="3583"/>
      <c r="BS122" s="3583"/>
      <c r="BT122" s="3583"/>
      <c r="BU122" s="3583"/>
      <c r="BV122" s="198"/>
      <c r="BW122" s="198"/>
      <c r="BX122" s="388"/>
      <c r="BY122" s="388"/>
      <c r="BZ122" s="976"/>
      <c r="CA122" s="976"/>
      <c r="CB122" s="978"/>
      <c r="CC122" s="3584"/>
      <c r="CD122" s="3585"/>
      <c r="CE122" s="3585"/>
      <c r="CF122" s="3585"/>
      <c r="CG122" s="3585"/>
      <c r="CH122" s="3585"/>
      <c r="CI122" s="3585"/>
      <c r="CJ122" s="3585"/>
      <c r="CK122" s="3585"/>
      <c r="CL122" s="3585"/>
      <c r="CM122" s="3585"/>
      <c r="CN122" s="3585"/>
      <c r="CO122" s="3585"/>
      <c r="CP122" s="3585"/>
      <c r="CQ122" s="3585"/>
      <c r="CR122" s="3585"/>
      <c r="CS122" s="3585"/>
      <c r="CT122" s="3585"/>
      <c r="CU122" s="3585"/>
      <c r="CV122" s="3585"/>
      <c r="CW122" s="3585"/>
      <c r="CX122" s="3585"/>
      <c r="CY122" s="3585"/>
      <c r="CZ122" s="3585"/>
      <c r="DA122" s="3585"/>
      <c r="DB122" s="3585"/>
      <c r="DC122" s="3586"/>
      <c r="DD122" s="991"/>
      <c r="DE122" s="991"/>
      <c r="DF122" s="991"/>
      <c r="DG122" s="991"/>
      <c r="DH122" s="991"/>
      <c r="DI122" s="991"/>
      <c r="DJ122" s="991"/>
      <c r="DK122" s="991"/>
      <c r="DL122" s="991"/>
    </row>
    <row r="123" spans="5:116" ht="15" customHeight="1">
      <c r="E123" s="3571"/>
      <c r="F123" s="3572"/>
      <c r="G123" s="3572"/>
      <c r="H123" s="3572"/>
      <c r="I123" s="3572"/>
      <c r="J123" s="3572"/>
      <c r="K123" s="3572"/>
      <c r="L123" s="3572"/>
      <c r="M123" s="3572"/>
      <c r="N123" s="3572"/>
      <c r="O123" s="3578"/>
      <c r="P123" s="3579"/>
      <c r="Q123" s="3579"/>
      <c r="R123" s="3579"/>
      <c r="S123" s="3579"/>
      <c r="T123" s="3579"/>
      <c r="U123" s="3579"/>
      <c r="V123" s="3579"/>
      <c r="W123" s="3579"/>
      <c r="X123" s="3579"/>
      <c r="Y123" s="3579"/>
      <c r="Z123" s="3579"/>
      <c r="AA123" s="3579"/>
      <c r="AB123" s="3579"/>
      <c r="AC123" s="3579"/>
      <c r="AD123" s="3579"/>
      <c r="AE123" s="3579"/>
      <c r="AF123" s="3580"/>
      <c r="AG123" s="146"/>
      <c r="AH123" s="199"/>
      <c r="AI123" s="199"/>
      <c r="AJ123" s="199"/>
      <c r="AK123" s="199"/>
      <c r="AL123" s="3582"/>
      <c r="AM123" s="3582"/>
      <c r="AN123" s="3582"/>
      <c r="AO123" s="3582"/>
      <c r="AP123" s="3582"/>
      <c r="AQ123" s="3582"/>
      <c r="AR123" s="3582"/>
      <c r="AS123" s="3582"/>
      <c r="AT123" s="3582"/>
      <c r="AU123" s="3582"/>
      <c r="AV123" s="3582"/>
      <c r="AW123" s="3582"/>
      <c r="AX123" s="206"/>
      <c r="AY123" s="206"/>
      <c r="AZ123" s="199"/>
      <c r="BA123" s="199"/>
      <c r="BB123" s="199"/>
      <c r="BC123" s="138"/>
      <c r="BD123" s="144"/>
      <c r="BE123" s="1042"/>
      <c r="BF123" s="1043"/>
      <c r="BG123" s="1043"/>
      <c r="BH123" s="1043"/>
      <c r="BI123" s="1043"/>
      <c r="BJ123" s="3248"/>
      <c r="BK123" s="3248"/>
      <c r="BL123" s="3248"/>
      <c r="BM123" s="3248"/>
      <c r="BN123" s="3248"/>
      <c r="BO123" s="3248"/>
      <c r="BP123" s="3248"/>
      <c r="BQ123" s="3248"/>
      <c r="BR123" s="3248"/>
      <c r="BS123" s="3248"/>
      <c r="BT123" s="3248"/>
      <c r="BU123" s="3248"/>
      <c r="BV123" s="206"/>
      <c r="BW123" s="206"/>
      <c r="BX123" s="389"/>
      <c r="BY123" s="389"/>
      <c r="BZ123" s="138"/>
      <c r="CA123" s="138"/>
      <c r="CB123" s="144"/>
      <c r="CC123" s="3587"/>
      <c r="CD123" s="3588"/>
      <c r="CE123" s="3588"/>
      <c r="CF123" s="3588"/>
      <c r="CG123" s="3588"/>
      <c r="CH123" s="3588"/>
      <c r="CI123" s="3588"/>
      <c r="CJ123" s="3588"/>
      <c r="CK123" s="3588"/>
      <c r="CL123" s="3588"/>
      <c r="CM123" s="3588"/>
      <c r="CN123" s="3588"/>
      <c r="CO123" s="3588"/>
      <c r="CP123" s="3588"/>
      <c r="CQ123" s="3588"/>
      <c r="CR123" s="3588"/>
      <c r="CS123" s="3588"/>
      <c r="CT123" s="3588"/>
      <c r="CU123" s="3588"/>
      <c r="CV123" s="3588"/>
      <c r="CW123" s="3588"/>
      <c r="CX123" s="3588"/>
      <c r="CY123" s="3588"/>
      <c r="CZ123" s="3588"/>
      <c r="DA123" s="3588"/>
      <c r="DB123" s="3588"/>
      <c r="DC123" s="3589"/>
      <c r="DD123" s="991"/>
      <c r="DE123" s="991"/>
      <c r="DF123" s="991"/>
      <c r="DG123" s="991"/>
      <c r="DH123" s="991"/>
      <c r="DI123" s="991"/>
      <c r="DJ123" s="991"/>
      <c r="DK123" s="991"/>
      <c r="DL123" s="991"/>
    </row>
    <row r="124" spans="5:116" ht="15" customHeight="1">
      <c r="E124" s="3571"/>
      <c r="F124" s="3572"/>
      <c r="G124" s="3572"/>
      <c r="H124" s="3572"/>
      <c r="I124" s="3572"/>
      <c r="J124" s="3572"/>
      <c r="K124" s="3572"/>
      <c r="L124" s="3572"/>
      <c r="M124" s="3572"/>
      <c r="N124" s="3572"/>
      <c r="O124" s="3590"/>
      <c r="P124" s="3591"/>
      <c r="Q124" s="3591"/>
      <c r="R124" s="3591"/>
      <c r="S124" s="3591"/>
      <c r="T124" s="3591"/>
      <c r="U124" s="3591"/>
      <c r="V124" s="3591"/>
      <c r="W124" s="3591"/>
      <c r="X124" s="3591"/>
      <c r="Y124" s="3591"/>
      <c r="Z124" s="3591"/>
      <c r="AA124" s="3591"/>
      <c r="AB124" s="3591"/>
      <c r="AC124" s="3591"/>
      <c r="AD124" s="3591"/>
      <c r="AE124" s="3591"/>
      <c r="AF124" s="3592"/>
      <c r="AG124" s="145"/>
      <c r="AH124" s="198"/>
      <c r="AI124" s="198"/>
      <c r="AJ124" s="198"/>
      <c r="AK124" s="198"/>
      <c r="AL124" s="3596"/>
      <c r="AM124" s="3596"/>
      <c r="AN124" s="3596"/>
      <c r="AO124" s="3596"/>
      <c r="AP124" s="3596"/>
      <c r="AQ124" s="3596"/>
      <c r="AR124" s="3596"/>
      <c r="AS124" s="3596"/>
      <c r="AT124" s="3596"/>
      <c r="AU124" s="3596"/>
      <c r="AV124" s="3596"/>
      <c r="AW124" s="3596"/>
      <c r="AX124" s="1044"/>
      <c r="AY124" s="1044"/>
      <c r="AZ124" s="1044"/>
      <c r="BA124" s="1044"/>
      <c r="BB124" s="877"/>
      <c r="BC124" s="877"/>
      <c r="BD124" s="877"/>
      <c r="BE124" s="1045"/>
      <c r="BF124" s="1044"/>
      <c r="BG124" s="1044"/>
      <c r="BH124" s="1044"/>
      <c r="BI124" s="1044"/>
      <c r="BJ124" s="3596"/>
      <c r="BK124" s="3596"/>
      <c r="BL124" s="3596"/>
      <c r="BM124" s="3596"/>
      <c r="BN124" s="3596"/>
      <c r="BO124" s="3596"/>
      <c r="BP124" s="3596"/>
      <c r="BQ124" s="3596"/>
      <c r="BR124" s="3596"/>
      <c r="BS124" s="3596"/>
      <c r="BT124" s="3596"/>
      <c r="BU124" s="3596"/>
      <c r="BV124" s="198"/>
      <c r="BW124" s="198"/>
      <c r="BX124" s="198"/>
      <c r="BY124" s="198"/>
      <c r="BZ124" s="976"/>
      <c r="CA124" s="976"/>
      <c r="CB124" s="978"/>
      <c r="CC124" s="145"/>
      <c r="CD124" s="3598" t="s">
        <v>1399</v>
      </c>
      <c r="CE124" s="3598"/>
      <c r="CF124" s="3598"/>
      <c r="CG124" s="3598"/>
      <c r="CH124" s="3598"/>
      <c r="CI124" s="3598"/>
      <c r="CJ124" s="3598"/>
      <c r="CK124" s="3598"/>
      <c r="CL124" s="3598"/>
      <c r="CM124" s="3598"/>
      <c r="CN124" s="207"/>
      <c r="CO124" s="3600">
        <v>254389</v>
      </c>
      <c r="CP124" s="3600"/>
      <c r="CQ124" s="3600"/>
      <c r="CR124" s="3600"/>
      <c r="CS124" s="3600"/>
      <c r="CT124" s="3600"/>
      <c r="CU124" s="3600"/>
      <c r="CV124" s="3600"/>
      <c r="CW124" s="208"/>
      <c r="CX124" s="3796" t="s">
        <v>512</v>
      </c>
      <c r="CY124" s="3796"/>
      <c r="CZ124" s="3796"/>
      <c r="DA124" s="3796"/>
      <c r="DB124" s="208"/>
      <c r="DC124" s="227"/>
      <c r="DD124" s="991"/>
      <c r="DE124" s="991"/>
      <c r="DF124" s="991"/>
      <c r="DG124" s="991"/>
      <c r="DH124" s="991"/>
      <c r="DI124" s="991"/>
      <c r="DJ124" s="991"/>
      <c r="DK124" s="991"/>
      <c r="DL124" s="991"/>
    </row>
    <row r="125" spans="5:116" ht="15" customHeight="1">
      <c r="E125" s="3571"/>
      <c r="F125" s="3572"/>
      <c r="G125" s="3572"/>
      <c r="H125" s="3572"/>
      <c r="I125" s="3572"/>
      <c r="J125" s="3572"/>
      <c r="K125" s="3572"/>
      <c r="L125" s="3572"/>
      <c r="M125" s="3572"/>
      <c r="N125" s="3572"/>
      <c r="O125" s="3593"/>
      <c r="P125" s="3594"/>
      <c r="Q125" s="3594"/>
      <c r="R125" s="3594"/>
      <c r="S125" s="3594"/>
      <c r="T125" s="3594"/>
      <c r="U125" s="3594"/>
      <c r="V125" s="3594"/>
      <c r="W125" s="3594"/>
      <c r="X125" s="3594"/>
      <c r="Y125" s="3594"/>
      <c r="Z125" s="3594"/>
      <c r="AA125" s="3594"/>
      <c r="AB125" s="3594"/>
      <c r="AC125" s="3594"/>
      <c r="AD125" s="3594"/>
      <c r="AE125" s="3594"/>
      <c r="AF125" s="3595"/>
      <c r="AG125" s="146"/>
      <c r="AH125" s="199"/>
      <c r="AI125" s="199"/>
      <c r="AJ125" s="199"/>
      <c r="AK125" s="199"/>
      <c r="AL125" s="3597"/>
      <c r="AM125" s="3597"/>
      <c r="AN125" s="3597"/>
      <c r="AO125" s="3597"/>
      <c r="AP125" s="3597"/>
      <c r="AQ125" s="3597"/>
      <c r="AR125" s="3597"/>
      <c r="AS125" s="3597"/>
      <c r="AT125" s="3597"/>
      <c r="AU125" s="3597"/>
      <c r="AV125" s="3597"/>
      <c r="AW125" s="3597"/>
      <c r="AX125" s="1046"/>
      <c r="AY125" s="1046"/>
      <c r="AZ125" s="1046"/>
      <c r="BA125" s="1046"/>
      <c r="BB125" s="1046"/>
      <c r="BC125" s="1047"/>
      <c r="BD125" s="1047"/>
      <c r="BE125" s="1048"/>
      <c r="BF125" s="1046"/>
      <c r="BG125" s="1046"/>
      <c r="BH125" s="1046"/>
      <c r="BI125" s="1046"/>
      <c r="BJ125" s="3597"/>
      <c r="BK125" s="3597"/>
      <c r="BL125" s="3597"/>
      <c r="BM125" s="3597"/>
      <c r="BN125" s="3597"/>
      <c r="BO125" s="3597"/>
      <c r="BP125" s="3597"/>
      <c r="BQ125" s="3597"/>
      <c r="BR125" s="3597"/>
      <c r="BS125" s="3597"/>
      <c r="BT125" s="3597"/>
      <c r="BU125" s="3597"/>
      <c r="BV125" s="199"/>
      <c r="BW125" s="199"/>
      <c r="BX125" s="199"/>
      <c r="BY125" s="199"/>
      <c r="BZ125" s="199"/>
      <c r="CA125" s="138"/>
      <c r="CB125" s="144"/>
      <c r="CC125" s="146"/>
      <c r="CD125" s="3599"/>
      <c r="CE125" s="3599"/>
      <c r="CF125" s="3599"/>
      <c r="CG125" s="3599"/>
      <c r="CH125" s="3599"/>
      <c r="CI125" s="3599"/>
      <c r="CJ125" s="3599"/>
      <c r="CK125" s="3599"/>
      <c r="CL125" s="3599"/>
      <c r="CM125" s="3599"/>
      <c r="CN125" s="214"/>
      <c r="CO125" s="3601"/>
      <c r="CP125" s="3601"/>
      <c r="CQ125" s="3601"/>
      <c r="CR125" s="3601"/>
      <c r="CS125" s="3601"/>
      <c r="CT125" s="3601"/>
      <c r="CU125" s="3601"/>
      <c r="CV125" s="3601"/>
      <c r="CW125" s="219"/>
      <c r="CX125" s="219"/>
      <c r="CY125" s="219"/>
      <c r="CZ125" s="138"/>
      <c r="DA125" s="219"/>
      <c r="DB125" s="219"/>
      <c r="DC125" s="228"/>
      <c r="DD125" s="991"/>
      <c r="DE125" s="991"/>
      <c r="DF125" s="991"/>
      <c r="DG125" s="991"/>
      <c r="DH125" s="991"/>
      <c r="DI125" s="991"/>
      <c r="DJ125" s="991"/>
      <c r="DK125" s="991"/>
      <c r="DL125" s="991"/>
    </row>
    <row r="126" spans="5:116" ht="15" customHeight="1">
      <c r="E126" s="3571"/>
      <c r="F126" s="3572"/>
      <c r="G126" s="3572"/>
      <c r="H126" s="3572"/>
      <c r="I126" s="3572"/>
      <c r="J126" s="3572"/>
      <c r="K126" s="3572"/>
      <c r="L126" s="3572"/>
      <c r="M126" s="3572"/>
      <c r="N126" s="3572"/>
      <c r="O126" s="3798"/>
      <c r="P126" s="3799"/>
      <c r="Q126" s="3799"/>
      <c r="R126" s="3799"/>
      <c r="S126" s="3799"/>
      <c r="T126" s="3799"/>
      <c r="U126" s="3799"/>
      <c r="V126" s="3799"/>
      <c r="W126" s="3799"/>
      <c r="X126" s="3799"/>
      <c r="Y126" s="3799"/>
      <c r="Z126" s="3799"/>
      <c r="AA126" s="3799"/>
      <c r="AB126" s="3799"/>
      <c r="AC126" s="3799"/>
      <c r="AD126" s="3799"/>
      <c r="AE126" s="3799"/>
      <c r="AF126" s="3800"/>
      <c r="AG126" s="145"/>
      <c r="AH126" s="198"/>
      <c r="AI126" s="198"/>
      <c r="AJ126" s="198"/>
      <c r="AK126" s="198"/>
      <c r="AL126" s="3596"/>
      <c r="AM126" s="3596"/>
      <c r="AN126" s="3596"/>
      <c r="AO126" s="3596"/>
      <c r="AP126" s="3596"/>
      <c r="AQ126" s="3596"/>
      <c r="AR126" s="3596"/>
      <c r="AS126" s="3596"/>
      <c r="AT126" s="3596"/>
      <c r="AU126" s="3596"/>
      <c r="AV126" s="3596"/>
      <c r="AW126" s="3596"/>
      <c r="AX126" s="1044"/>
      <c r="AY126" s="1044"/>
      <c r="AZ126" s="1044"/>
      <c r="BA126" s="1044"/>
      <c r="BB126" s="877"/>
      <c r="BC126" s="877"/>
      <c r="BD126" s="877"/>
      <c r="BE126" s="1045"/>
      <c r="BF126" s="1044"/>
      <c r="BG126" s="1044"/>
      <c r="BH126" s="1044"/>
      <c r="BI126" s="1044"/>
      <c r="BJ126" s="3596"/>
      <c r="BK126" s="3596"/>
      <c r="BL126" s="3596"/>
      <c r="BM126" s="3596"/>
      <c r="BN126" s="3596"/>
      <c r="BO126" s="3596"/>
      <c r="BP126" s="3596"/>
      <c r="BQ126" s="3596"/>
      <c r="BR126" s="3596"/>
      <c r="BS126" s="3596"/>
      <c r="BT126" s="3596"/>
      <c r="BU126" s="3596"/>
      <c r="BV126" s="198"/>
      <c r="BW126" s="198"/>
      <c r="BX126" s="198"/>
      <c r="BY126" s="198"/>
      <c r="BZ126" s="976"/>
      <c r="CA126" s="976"/>
      <c r="CB126" s="978"/>
      <c r="CC126" s="145"/>
      <c r="CD126" s="3598" t="s">
        <v>871</v>
      </c>
      <c r="CE126" s="3804"/>
      <c r="CF126" s="3804"/>
      <c r="CG126" s="3804"/>
      <c r="CH126" s="3804"/>
      <c r="CI126" s="3804"/>
      <c r="CJ126" s="3804"/>
      <c r="CK126" s="3804"/>
      <c r="CL126" s="3804"/>
      <c r="CM126" s="3804"/>
      <c r="CN126" s="207"/>
      <c r="CO126" s="3600">
        <v>488202</v>
      </c>
      <c r="CP126" s="3600"/>
      <c r="CQ126" s="3600"/>
      <c r="CR126" s="3600"/>
      <c r="CS126" s="3600"/>
      <c r="CT126" s="3600"/>
      <c r="CU126" s="3600"/>
      <c r="CV126" s="3600"/>
      <c r="CW126" s="208"/>
      <c r="CX126" s="3796" t="s">
        <v>512</v>
      </c>
      <c r="CY126" s="3796"/>
      <c r="CZ126" s="3796"/>
      <c r="DA126" s="3796"/>
      <c r="DB126" s="208"/>
      <c r="DC126" s="227"/>
      <c r="DD126" s="991"/>
      <c r="DE126" s="991"/>
      <c r="DF126" s="991"/>
      <c r="DG126" s="991"/>
      <c r="DH126" s="991"/>
      <c r="DI126" s="991"/>
      <c r="DJ126" s="991"/>
      <c r="DK126" s="991"/>
      <c r="DL126" s="991"/>
    </row>
    <row r="127" spans="5:116" ht="15" customHeight="1">
      <c r="E127" s="3571"/>
      <c r="F127" s="3572"/>
      <c r="G127" s="3572"/>
      <c r="H127" s="3572"/>
      <c r="I127" s="3572"/>
      <c r="J127" s="3572"/>
      <c r="K127" s="3572"/>
      <c r="L127" s="3572"/>
      <c r="M127" s="3572"/>
      <c r="N127" s="3572"/>
      <c r="O127" s="3801"/>
      <c r="P127" s="3802"/>
      <c r="Q127" s="3802"/>
      <c r="R127" s="3802"/>
      <c r="S127" s="3802"/>
      <c r="T127" s="3802"/>
      <c r="U127" s="3802"/>
      <c r="V127" s="3802"/>
      <c r="W127" s="3802"/>
      <c r="X127" s="3802"/>
      <c r="Y127" s="3802"/>
      <c r="Z127" s="3802"/>
      <c r="AA127" s="3802"/>
      <c r="AB127" s="3802"/>
      <c r="AC127" s="3802"/>
      <c r="AD127" s="3802"/>
      <c r="AE127" s="3802"/>
      <c r="AF127" s="3803"/>
      <c r="AG127" s="146"/>
      <c r="AH127" s="199"/>
      <c r="AI127" s="199"/>
      <c r="AJ127" s="199"/>
      <c r="AK127" s="199"/>
      <c r="AL127" s="3597"/>
      <c r="AM127" s="3597"/>
      <c r="AN127" s="3597"/>
      <c r="AO127" s="3597"/>
      <c r="AP127" s="3597"/>
      <c r="AQ127" s="3597"/>
      <c r="AR127" s="3597"/>
      <c r="AS127" s="3597"/>
      <c r="AT127" s="3597"/>
      <c r="AU127" s="3597"/>
      <c r="AV127" s="3597"/>
      <c r="AW127" s="3597"/>
      <c r="AX127" s="1046"/>
      <c r="AY127" s="1046"/>
      <c r="AZ127" s="1046"/>
      <c r="BA127" s="1046"/>
      <c r="BB127" s="1046"/>
      <c r="BC127" s="1047"/>
      <c r="BD127" s="1047"/>
      <c r="BE127" s="1048"/>
      <c r="BF127" s="1046"/>
      <c r="BG127" s="1046"/>
      <c r="BH127" s="1046"/>
      <c r="BI127" s="1046"/>
      <c r="BJ127" s="3597"/>
      <c r="BK127" s="3597"/>
      <c r="BL127" s="3597"/>
      <c r="BM127" s="3597"/>
      <c r="BN127" s="3597"/>
      <c r="BO127" s="3597"/>
      <c r="BP127" s="3597"/>
      <c r="BQ127" s="3597"/>
      <c r="BR127" s="3597"/>
      <c r="BS127" s="3597"/>
      <c r="BT127" s="3597"/>
      <c r="BU127" s="3597"/>
      <c r="BV127" s="199"/>
      <c r="BW127" s="199"/>
      <c r="BX127" s="199"/>
      <c r="BY127" s="199"/>
      <c r="BZ127" s="199"/>
      <c r="CA127" s="138"/>
      <c r="CB127" s="144"/>
      <c r="CC127" s="146"/>
      <c r="CD127" s="3805"/>
      <c r="CE127" s="3805"/>
      <c r="CF127" s="3805"/>
      <c r="CG127" s="3805"/>
      <c r="CH127" s="3805"/>
      <c r="CI127" s="3805"/>
      <c r="CJ127" s="3805"/>
      <c r="CK127" s="3805"/>
      <c r="CL127" s="3805"/>
      <c r="CM127" s="3805"/>
      <c r="CN127" s="214"/>
      <c r="CO127" s="3601"/>
      <c r="CP127" s="3601"/>
      <c r="CQ127" s="3601"/>
      <c r="CR127" s="3601"/>
      <c r="CS127" s="3601"/>
      <c r="CT127" s="3601"/>
      <c r="CU127" s="3601"/>
      <c r="CV127" s="3601"/>
      <c r="CW127" s="219"/>
      <c r="CX127" s="219"/>
      <c r="CY127" s="219"/>
      <c r="CZ127" s="219"/>
      <c r="DA127" s="219"/>
      <c r="DB127" s="219"/>
      <c r="DC127" s="228"/>
      <c r="DD127" s="991"/>
      <c r="DE127" s="991"/>
      <c r="DF127" s="991"/>
      <c r="DG127" s="991"/>
      <c r="DH127" s="991"/>
      <c r="DI127" s="991"/>
      <c r="DJ127" s="991"/>
      <c r="DK127" s="991"/>
      <c r="DL127" s="991"/>
    </row>
    <row r="128" spans="5:116" ht="15" customHeight="1">
      <c r="E128" s="3571"/>
      <c r="F128" s="3572"/>
      <c r="G128" s="3572"/>
      <c r="H128" s="3572"/>
      <c r="I128" s="3572"/>
      <c r="J128" s="3572"/>
      <c r="K128" s="3572"/>
      <c r="L128" s="3572"/>
      <c r="M128" s="3572"/>
      <c r="N128" s="3572"/>
      <c r="O128" s="3798"/>
      <c r="P128" s="3799"/>
      <c r="Q128" s="3799"/>
      <c r="R128" s="3799"/>
      <c r="S128" s="3799"/>
      <c r="T128" s="3799"/>
      <c r="U128" s="3799"/>
      <c r="V128" s="3799"/>
      <c r="W128" s="3799"/>
      <c r="X128" s="3799"/>
      <c r="Y128" s="3799"/>
      <c r="Z128" s="3799"/>
      <c r="AA128" s="3799"/>
      <c r="AB128" s="3799"/>
      <c r="AC128" s="3799"/>
      <c r="AD128" s="3799"/>
      <c r="AE128" s="3799"/>
      <c r="AF128" s="3800"/>
      <c r="AG128" s="145"/>
      <c r="AH128" s="198"/>
      <c r="AI128" s="198"/>
      <c r="AJ128" s="198"/>
      <c r="AK128" s="198"/>
      <c r="AL128" s="3581"/>
      <c r="AM128" s="3581"/>
      <c r="AN128" s="3581"/>
      <c r="AO128" s="3581"/>
      <c r="AP128" s="3581"/>
      <c r="AQ128" s="3581"/>
      <c r="AR128" s="3581"/>
      <c r="AS128" s="3581"/>
      <c r="AT128" s="3581"/>
      <c r="AU128" s="3581"/>
      <c r="AV128" s="3581"/>
      <c r="AW128" s="3581"/>
      <c r="AX128" s="1044"/>
      <c r="AY128" s="1044"/>
      <c r="AZ128" s="1044"/>
      <c r="BA128" s="1044"/>
      <c r="BB128" s="877"/>
      <c r="BC128" s="877"/>
      <c r="BD128" s="877"/>
      <c r="BE128" s="1045"/>
      <c r="BF128" s="1044"/>
      <c r="BG128" s="1044"/>
      <c r="BH128" s="1044"/>
      <c r="BI128" s="1044"/>
      <c r="BJ128" s="3596"/>
      <c r="BK128" s="3596"/>
      <c r="BL128" s="3596"/>
      <c r="BM128" s="3596"/>
      <c r="BN128" s="3596"/>
      <c r="BO128" s="3596"/>
      <c r="BP128" s="3596"/>
      <c r="BQ128" s="3596"/>
      <c r="BR128" s="3596"/>
      <c r="BS128" s="3596"/>
      <c r="BT128" s="3596"/>
      <c r="BU128" s="3596"/>
      <c r="BV128" s="198"/>
      <c r="BW128" s="198"/>
      <c r="BX128" s="198"/>
      <c r="BY128" s="198"/>
      <c r="BZ128" s="976"/>
      <c r="CA128" s="976"/>
      <c r="CB128" s="978"/>
      <c r="CC128" s="145"/>
      <c r="CD128" s="3804" t="s">
        <v>815</v>
      </c>
      <c r="CE128" s="3804"/>
      <c r="CF128" s="3804"/>
      <c r="CG128" s="3804"/>
      <c r="CH128" s="3804"/>
      <c r="CI128" s="3804"/>
      <c r="CJ128" s="3804"/>
      <c r="CK128" s="3804"/>
      <c r="CL128" s="3804"/>
      <c r="CM128" s="3804"/>
      <c r="CN128" s="215"/>
      <c r="CO128" s="3806">
        <f>ROUNDDOWN(CO126/CO124,2)</f>
        <v>1.91</v>
      </c>
      <c r="CP128" s="3806"/>
      <c r="CQ128" s="3806"/>
      <c r="CR128" s="3806"/>
      <c r="CS128" s="3806"/>
      <c r="CT128" s="3806"/>
      <c r="CU128" s="3806"/>
      <c r="CV128" s="3806"/>
      <c r="CW128" s="208"/>
      <c r="CX128" s="208"/>
      <c r="CY128" s="208"/>
      <c r="CZ128" s="208"/>
      <c r="DA128" s="208"/>
      <c r="DB128" s="208"/>
      <c r="DC128" s="227"/>
      <c r="DD128" s="991"/>
      <c r="DE128" s="991"/>
      <c r="DF128" s="991"/>
      <c r="DG128" s="991"/>
      <c r="DH128" s="991"/>
      <c r="DI128" s="991"/>
      <c r="DJ128" s="991"/>
      <c r="DK128" s="991"/>
      <c r="DL128" s="991"/>
    </row>
    <row r="129" spans="2:116" ht="15" customHeight="1">
      <c r="E129" s="3571"/>
      <c r="F129" s="3572"/>
      <c r="G129" s="3572"/>
      <c r="H129" s="3572"/>
      <c r="I129" s="3572"/>
      <c r="J129" s="3572"/>
      <c r="K129" s="3572"/>
      <c r="L129" s="3572"/>
      <c r="M129" s="3572"/>
      <c r="N129" s="3572"/>
      <c r="O129" s="3801"/>
      <c r="P129" s="3802"/>
      <c r="Q129" s="3802"/>
      <c r="R129" s="3802"/>
      <c r="S129" s="3802"/>
      <c r="T129" s="3802"/>
      <c r="U129" s="3802"/>
      <c r="V129" s="3802"/>
      <c r="W129" s="3802"/>
      <c r="X129" s="3802"/>
      <c r="Y129" s="3802"/>
      <c r="Z129" s="3802"/>
      <c r="AA129" s="3802"/>
      <c r="AB129" s="3802"/>
      <c r="AC129" s="3802"/>
      <c r="AD129" s="3802"/>
      <c r="AE129" s="3802"/>
      <c r="AF129" s="3803"/>
      <c r="AG129" s="146"/>
      <c r="AH129" s="199"/>
      <c r="AI129" s="199"/>
      <c r="AJ129" s="199"/>
      <c r="AK129" s="199"/>
      <c r="AL129" s="3582"/>
      <c r="AM129" s="3582"/>
      <c r="AN129" s="3582"/>
      <c r="AO129" s="3582"/>
      <c r="AP129" s="3582"/>
      <c r="AQ129" s="3582"/>
      <c r="AR129" s="3582"/>
      <c r="AS129" s="3582"/>
      <c r="AT129" s="3582"/>
      <c r="AU129" s="3582"/>
      <c r="AV129" s="3582"/>
      <c r="AW129" s="3582"/>
      <c r="AX129" s="1046"/>
      <c r="AY129" s="1046"/>
      <c r="AZ129" s="1046"/>
      <c r="BA129" s="1046"/>
      <c r="BB129" s="1046"/>
      <c r="BC129" s="1047"/>
      <c r="BD129" s="1047"/>
      <c r="BE129" s="1048"/>
      <c r="BF129" s="1046"/>
      <c r="BG129" s="1046"/>
      <c r="BH129" s="1046"/>
      <c r="BI129" s="1046"/>
      <c r="BJ129" s="3597"/>
      <c r="BK129" s="3597"/>
      <c r="BL129" s="3597"/>
      <c r="BM129" s="3597"/>
      <c r="BN129" s="3597"/>
      <c r="BO129" s="3597"/>
      <c r="BP129" s="3597"/>
      <c r="BQ129" s="3597"/>
      <c r="BR129" s="3597"/>
      <c r="BS129" s="3597"/>
      <c r="BT129" s="3597"/>
      <c r="BU129" s="3597"/>
      <c r="BV129" s="199"/>
      <c r="BW129" s="199"/>
      <c r="BX129" s="199"/>
      <c r="BY129" s="199"/>
      <c r="BZ129" s="199"/>
      <c r="CA129" s="138"/>
      <c r="CB129" s="144"/>
      <c r="CC129" s="146"/>
      <c r="CD129" s="3805"/>
      <c r="CE129" s="3805"/>
      <c r="CF129" s="3805"/>
      <c r="CG129" s="3805"/>
      <c r="CH129" s="3805"/>
      <c r="CI129" s="3805"/>
      <c r="CJ129" s="3805"/>
      <c r="CK129" s="3805"/>
      <c r="CL129" s="3805"/>
      <c r="CM129" s="3805"/>
      <c r="CN129" s="216"/>
      <c r="CO129" s="3807"/>
      <c r="CP129" s="3807"/>
      <c r="CQ129" s="3807"/>
      <c r="CR129" s="3807"/>
      <c r="CS129" s="3807"/>
      <c r="CT129" s="3807"/>
      <c r="CU129" s="3807"/>
      <c r="CV129" s="3807"/>
      <c r="CW129" s="219"/>
      <c r="CX129" s="219"/>
      <c r="CY129" s="219"/>
      <c r="CZ129" s="219"/>
      <c r="DA129" s="219"/>
      <c r="DB129" s="219"/>
      <c r="DC129" s="228"/>
      <c r="DD129" s="991"/>
      <c r="DE129" s="991"/>
      <c r="DF129" s="991"/>
      <c r="DG129" s="991"/>
      <c r="DH129" s="991"/>
      <c r="DI129" s="991"/>
      <c r="DJ129" s="991"/>
      <c r="DK129" s="991"/>
      <c r="DL129" s="991"/>
    </row>
    <row r="130" spans="2:116" ht="15" customHeight="1">
      <c r="E130" s="3571"/>
      <c r="F130" s="3572"/>
      <c r="G130" s="3572"/>
      <c r="H130" s="3572"/>
      <c r="I130" s="3572"/>
      <c r="J130" s="3572"/>
      <c r="K130" s="3572"/>
      <c r="L130" s="3572"/>
      <c r="M130" s="3572"/>
      <c r="N130" s="3572"/>
      <c r="O130" s="3808" t="s">
        <v>298</v>
      </c>
      <c r="P130" s="3796"/>
      <c r="Q130" s="3796"/>
      <c r="R130" s="3796"/>
      <c r="S130" s="3796"/>
      <c r="T130" s="3796"/>
      <c r="U130" s="3796"/>
      <c r="V130" s="3796"/>
      <c r="W130" s="3796"/>
      <c r="X130" s="3796"/>
      <c r="Y130" s="3796"/>
      <c r="Z130" s="3796"/>
      <c r="AA130" s="3796"/>
      <c r="AB130" s="3796"/>
      <c r="AC130" s="3796"/>
      <c r="AD130" s="3796"/>
      <c r="AE130" s="3796"/>
      <c r="AF130" s="3809"/>
      <c r="AG130" s="119"/>
      <c r="AH130" s="200"/>
      <c r="AI130" s="200"/>
      <c r="AJ130" s="200"/>
      <c r="AK130" s="200"/>
      <c r="AL130" s="3596">
        <f>SUM(AL114:AW129)</f>
        <v>30836</v>
      </c>
      <c r="AM130" s="3596"/>
      <c r="AN130" s="3596"/>
      <c r="AO130" s="3596"/>
      <c r="AP130" s="3596"/>
      <c r="AQ130" s="3596"/>
      <c r="AR130" s="3596"/>
      <c r="AS130" s="3596"/>
      <c r="AT130" s="3596"/>
      <c r="AU130" s="3596"/>
      <c r="AV130" s="3596"/>
      <c r="AW130" s="3596"/>
      <c r="AX130" s="1049"/>
      <c r="AY130" s="878"/>
      <c r="AZ130" s="878"/>
      <c r="BA130" s="878"/>
      <c r="BB130" s="878"/>
      <c r="BC130" s="878"/>
      <c r="BD130" s="878"/>
      <c r="BE130" s="881"/>
      <c r="BF130" s="1049"/>
      <c r="BG130" s="1049"/>
      <c r="BH130" s="1049"/>
      <c r="BI130" s="1049"/>
      <c r="BJ130" s="3596">
        <f>SUM(BJ114:BU129)</f>
        <v>51616</v>
      </c>
      <c r="BK130" s="3596"/>
      <c r="BL130" s="3596"/>
      <c r="BM130" s="3596"/>
      <c r="BN130" s="3596"/>
      <c r="BO130" s="3596"/>
      <c r="BP130" s="3596"/>
      <c r="BQ130" s="3596"/>
      <c r="BR130" s="3596"/>
      <c r="BS130" s="3596"/>
      <c r="BT130" s="3596"/>
      <c r="BU130" s="3596"/>
      <c r="BV130" s="200"/>
      <c r="BW130" s="200"/>
      <c r="BX130" s="809"/>
      <c r="BY130" s="809"/>
      <c r="BZ130" s="809"/>
      <c r="CA130" s="809"/>
      <c r="CB130" s="139"/>
      <c r="CC130" s="136"/>
      <c r="CD130" s="386"/>
      <c r="CE130" s="386"/>
      <c r="CF130" s="386"/>
      <c r="CG130" s="386"/>
      <c r="CH130" s="386"/>
      <c r="CI130" s="386"/>
      <c r="CJ130" s="386"/>
      <c r="CK130" s="127"/>
      <c r="CL130" s="127"/>
      <c r="CM130" s="127"/>
      <c r="CN130" s="127"/>
      <c r="CO130" s="127"/>
      <c r="CP130" s="127"/>
      <c r="CQ130" s="217"/>
      <c r="CR130" s="217"/>
      <c r="CS130" s="217"/>
      <c r="CT130" s="217"/>
      <c r="CU130" s="217"/>
      <c r="CV130" s="217"/>
      <c r="CW130" s="127"/>
      <c r="CX130" s="127"/>
      <c r="CY130" s="127"/>
      <c r="CZ130" s="127"/>
      <c r="DA130" s="127"/>
      <c r="DB130" s="127"/>
      <c r="DC130" s="149"/>
      <c r="DD130" s="991"/>
      <c r="DE130" s="991"/>
      <c r="DF130" s="991"/>
      <c r="DG130" s="991"/>
      <c r="DH130" s="991"/>
      <c r="DI130" s="991"/>
      <c r="DJ130" s="991"/>
      <c r="DK130" s="991"/>
      <c r="DL130" s="991"/>
    </row>
    <row r="131" spans="2:116" ht="15" customHeight="1">
      <c r="E131" s="3573"/>
      <c r="F131" s="3574"/>
      <c r="G131" s="3574"/>
      <c r="H131" s="3574"/>
      <c r="I131" s="3574"/>
      <c r="J131" s="3574"/>
      <c r="K131" s="3574"/>
      <c r="L131" s="3574"/>
      <c r="M131" s="3574"/>
      <c r="N131" s="3574"/>
      <c r="O131" s="3674"/>
      <c r="P131" s="1508"/>
      <c r="Q131" s="1508"/>
      <c r="R131" s="1508"/>
      <c r="S131" s="1508"/>
      <c r="T131" s="1508"/>
      <c r="U131" s="1508"/>
      <c r="V131" s="1508"/>
      <c r="W131" s="1508"/>
      <c r="X131" s="1508"/>
      <c r="Y131" s="1508"/>
      <c r="Z131" s="1508"/>
      <c r="AA131" s="1508"/>
      <c r="AB131" s="1508"/>
      <c r="AC131" s="1508"/>
      <c r="AD131" s="1508"/>
      <c r="AE131" s="1508"/>
      <c r="AF131" s="3675"/>
      <c r="AG131" s="810"/>
      <c r="AH131" s="810"/>
      <c r="AI131" s="810"/>
      <c r="AJ131" s="810"/>
      <c r="AK131" s="810"/>
      <c r="AL131" s="3810"/>
      <c r="AM131" s="3810"/>
      <c r="AN131" s="3810"/>
      <c r="AO131" s="3810"/>
      <c r="AP131" s="3810"/>
      <c r="AQ131" s="3810"/>
      <c r="AR131" s="3810"/>
      <c r="AS131" s="3810"/>
      <c r="AT131" s="3810"/>
      <c r="AU131" s="3810"/>
      <c r="AV131" s="3810"/>
      <c r="AW131" s="3810"/>
      <c r="AX131" s="857"/>
      <c r="AY131" s="1050"/>
      <c r="AZ131" s="1050"/>
      <c r="BA131" s="1050"/>
      <c r="BB131" s="1050"/>
      <c r="BC131" s="1050"/>
      <c r="BD131" s="1050"/>
      <c r="BE131" s="1051"/>
      <c r="BF131" s="1050"/>
      <c r="BG131" s="1050"/>
      <c r="BH131" s="1050"/>
      <c r="BI131" s="1050"/>
      <c r="BJ131" s="3810"/>
      <c r="BK131" s="3810"/>
      <c r="BL131" s="3810"/>
      <c r="BM131" s="3810"/>
      <c r="BN131" s="3810"/>
      <c r="BO131" s="3810"/>
      <c r="BP131" s="3810"/>
      <c r="BQ131" s="3810"/>
      <c r="BR131" s="3810"/>
      <c r="BS131" s="3810"/>
      <c r="BT131" s="3810"/>
      <c r="BU131" s="3810"/>
      <c r="BV131" s="368"/>
      <c r="BW131" s="368"/>
      <c r="BX131" s="368"/>
      <c r="BY131" s="368"/>
      <c r="BZ131" s="368"/>
      <c r="CA131" s="368"/>
      <c r="CB131" s="212"/>
      <c r="CC131" s="135"/>
      <c r="CD131" s="129"/>
      <c r="CE131" s="129"/>
      <c r="CF131" s="129"/>
      <c r="CG131" s="129"/>
      <c r="CH131" s="129"/>
      <c r="CI131" s="129"/>
      <c r="CJ131" s="129"/>
      <c r="CK131" s="130"/>
      <c r="CL131" s="130"/>
      <c r="CM131" s="130"/>
      <c r="CN131" s="130"/>
      <c r="CO131" s="130"/>
      <c r="CP131" s="130"/>
      <c r="CQ131" s="218"/>
      <c r="CR131" s="218"/>
      <c r="CS131" s="218"/>
      <c r="CT131" s="218"/>
      <c r="CU131" s="218"/>
      <c r="CV131" s="218"/>
      <c r="CW131" s="130"/>
      <c r="CX131" s="130"/>
      <c r="CY131" s="130"/>
      <c r="CZ131" s="130"/>
      <c r="DA131" s="130"/>
      <c r="DB131" s="130"/>
      <c r="DC131" s="148"/>
      <c r="DD131" s="991"/>
      <c r="DE131" s="991"/>
      <c r="DF131" s="991"/>
      <c r="DG131" s="991"/>
      <c r="DH131" s="991"/>
      <c r="DI131" s="991"/>
      <c r="DJ131" s="991"/>
      <c r="DK131" s="991"/>
      <c r="DL131" s="991"/>
    </row>
    <row r="133" spans="2:116" ht="28.15" customHeight="1">
      <c r="B133" s="3669" t="s">
        <v>1398</v>
      </c>
      <c r="C133" s="3669"/>
      <c r="D133" s="3669"/>
      <c r="E133" s="3669"/>
      <c r="F133" s="3669"/>
      <c r="G133" s="3669"/>
      <c r="H133" s="3669"/>
      <c r="I133" s="3669"/>
      <c r="N133" s="120" t="s">
        <v>1276</v>
      </c>
      <c r="O133" s="365"/>
      <c r="P133" s="365"/>
      <c r="Q133" s="365"/>
      <c r="R133" s="365"/>
      <c r="S133" s="365"/>
      <c r="T133" s="365"/>
      <c r="U133" s="365"/>
      <c r="V133" s="365"/>
      <c r="W133" s="365"/>
      <c r="X133" s="365"/>
      <c r="Y133" s="365"/>
      <c r="Z133" s="365"/>
      <c r="AA133" s="365"/>
      <c r="AB133" s="365"/>
    </row>
    <row r="134" spans="2:116" s="118" customFormat="1" ht="20.100000000000001" customHeight="1">
      <c r="F134" s="1052" t="s">
        <v>797</v>
      </c>
      <c r="G134" s="172"/>
      <c r="H134" s="174"/>
      <c r="I134" s="175"/>
      <c r="J134" s="175"/>
      <c r="K134" s="175"/>
      <c r="L134" s="175"/>
      <c r="M134" s="175"/>
      <c r="N134" s="175"/>
      <c r="O134" s="175"/>
      <c r="P134" s="175"/>
      <c r="Q134" s="175"/>
      <c r="R134" s="175"/>
      <c r="S134" s="175"/>
      <c r="T134" s="175"/>
      <c r="U134" s="175"/>
      <c r="V134" s="175"/>
      <c r="W134" s="175"/>
      <c r="X134" s="175"/>
      <c r="Y134" s="175"/>
      <c r="Z134" s="175"/>
      <c r="AA134" s="175"/>
      <c r="AB134" s="175"/>
      <c r="AC134" s="175"/>
      <c r="AD134" s="175"/>
      <c r="AE134" s="175"/>
      <c r="AF134" s="175"/>
      <c r="AG134" s="175"/>
      <c r="AH134" s="175"/>
      <c r="AI134" s="175"/>
      <c r="AJ134" s="175"/>
      <c r="AK134" s="175"/>
      <c r="AL134" s="175"/>
      <c r="AM134" s="172"/>
      <c r="AN134" s="172"/>
      <c r="AO134" s="172"/>
      <c r="AP134" s="172"/>
      <c r="AQ134" s="172"/>
      <c r="AR134" s="172"/>
      <c r="AS134" s="172"/>
      <c r="AT134" s="172"/>
      <c r="AU134" s="172"/>
      <c r="AV134" s="172"/>
      <c r="AW134" s="172"/>
      <c r="AX134" s="172"/>
      <c r="AY134" s="172"/>
      <c r="AZ134" s="172"/>
      <c r="BA134" s="172"/>
      <c r="BB134" s="172"/>
      <c r="BC134" s="172"/>
      <c r="BD134" s="172"/>
      <c r="BE134" s="172"/>
      <c r="BF134" s="172"/>
      <c r="BG134" s="172"/>
      <c r="BH134" s="172"/>
      <c r="BI134" s="172"/>
      <c r="BJ134" s="172"/>
      <c r="BK134" s="172"/>
      <c r="BL134" s="172"/>
      <c r="BM134" s="172"/>
      <c r="BN134" s="172"/>
      <c r="BO134" s="172"/>
      <c r="BP134" s="172"/>
      <c r="BQ134" s="172"/>
      <c r="BR134" s="172"/>
      <c r="BS134" s="172"/>
      <c r="BT134" s="172"/>
      <c r="BU134" s="172"/>
      <c r="BV134" s="172"/>
      <c r="BW134" s="172"/>
      <c r="BX134" s="172"/>
      <c r="BY134" s="172"/>
      <c r="BZ134" s="172"/>
      <c r="CA134" s="172"/>
      <c r="CB134" s="172"/>
      <c r="CC134" s="172"/>
      <c r="CD134" s="172"/>
      <c r="CE134" s="172"/>
      <c r="CF134" s="172"/>
      <c r="CG134" s="172"/>
      <c r="CH134" s="172"/>
      <c r="CI134" s="172"/>
      <c r="CJ134" s="172"/>
      <c r="CK134" s="172"/>
      <c r="CL134" s="172"/>
      <c r="CM134" s="172"/>
      <c r="CN134" s="172"/>
      <c r="CO134" s="172"/>
      <c r="CP134" s="172"/>
      <c r="CQ134" s="172"/>
      <c r="CR134" s="172"/>
      <c r="CS134" s="172"/>
      <c r="CT134" s="172"/>
      <c r="CU134" s="172"/>
      <c r="CV134" s="172"/>
      <c r="CW134" s="172"/>
    </row>
    <row r="136" spans="2:116" ht="28.15" customHeight="1">
      <c r="B136" s="3669" t="s">
        <v>1397</v>
      </c>
      <c r="C136" s="3669"/>
      <c r="D136" s="3669"/>
      <c r="E136" s="3669"/>
      <c r="F136" s="3669"/>
      <c r="G136" s="3669"/>
      <c r="H136" s="3669"/>
      <c r="I136" s="3669"/>
      <c r="N136" s="120" t="s">
        <v>1119</v>
      </c>
      <c r="O136" s="365"/>
      <c r="P136" s="365"/>
      <c r="Q136" s="365"/>
      <c r="R136" s="365"/>
      <c r="S136" s="365"/>
      <c r="T136" s="365"/>
      <c r="U136" s="365"/>
      <c r="V136" s="365"/>
      <c r="W136" s="365"/>
      <c r="X136" s="365"/>
      <c r="Y136" s="365"/>
      <c r="Z136" s="365"/>
      <c r="AA136" s="365"/>
      <c r="AB136" s="365"/>
    </row>
    <row r="137" spans="2:116" s="11" customFormat="1" ht="20.100000000000001" customHeight="1">
      <c r="G137" s="3793" t="s">
        <v>550</v>
      </c>
      <c r="H137" s="3794"/>
      <c r="I137" s="3794"/>
      <c r="J137" s="3797" t="s">
        <v>1396</v>
      </c>
      <c r="K137" s="3797"/>
      <c r="L137" s="3797"/>
      <c r="M137" s="3797"/>
      <c r="N137" s="3797"/>
      <c r="O137" s="3797"/>
      <c r="P137" s="3797"/>
      <c r="Q137" s="3797"/>
      <c r="R137" s="3797"/>
      <c r="S137" s="3797"/>
      <c r="T137" s="3797"/>
      <c r="U137" s="3797"/>
      <c r="V137" s="3797"/>
      <c r="W137" s="3797"/>
      <c r="AB137" s="3794"/>
      <c r="AC137" s="3794"/>
      <c r="AD137" s="3793"/>
      <c r="AE137" s="3794"/>
      <c r="AF137" s="3794"/>
      <c r="AG137" s="3794"/>
      <c r="AH137" s="3795"/>
      <c r="AI137" s="3795"/>
      <c r="AJ137" s="3795"/>
      <c r="AK137" s="3795"/>
      <c r="AL137" s="3795"/>
      <c r="AM137" s="3795"/>
      <c r="AN137" s="3794"/>
      <c r="AO137" s="3793"/>
    </row>
    <row r="138" spans="2:116" s="11" customFormat="1" ht="20.100000000000001" customHeight="1">
      <c r="F138" s="16"/>
      <c r="G138" s="3793" t="s">
        <v>1347</v>
      </c>
      <c r="H138" s="3794"/>
      <c r="I138" s="3794"/>
      <c r="J138" s="3725" t="s">
        <v>1395</v>
      </c>
      <c r="K138" s="3725"/>
      <c r="L138" s="3725"/>
      <c r="M138" s="3725"/>
      <c r="N138" s="3725"/>
      <c r="O138" s="3725"/>
      <c r="P138" s="3725"/>
      <c r="Q138" s="3725"/>
      <c r="R138" s="3725"/>
      <c r="S138" s="3725"/>
      <c r="T138" s="3725"/>
      <c r="U138" s="3725"/>
      <c r="V138" s="3725"/>
      <c r="W138" s="3725"/>
      <c r="X138" s="16"/>
      <c r="Y138" s="16"/>
      <c r="Z138" s="16"/>
      <c r="AA138" s="16"/>
      <c r="AB138" s="3724"/>
      <c r="AC138" s="3724"/>
      <c r="AD138" s="3723"/>
      <c r="AE138" s="3724"/>
      <c r="AF138" s="3724"/>
      <c r="AG138" s="3724"/>
      <c r="AH138" s="3795"/>
      <c r="AI138" s="3795"/>
      <c r="AJ138" s="3795"/>
      <c r="AK138" s="3795"/>
      <c r="AL138" s="3795"/>
      <c r="AM138" s="3795"/>
      <c r="AN138" s="3794"/>
      <c r="AO138" s="3793"/>
      <c r="AP138" s="203"/>
      <c r="AQ138" s="203"/>
      <c r="AR138" s="203"/>
      <c r="AS138" s="203"/>
      <c r="AT138" s="3724"/>
      <c r="AU138" s="3723"/>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row>
    <row r="139" spans="2:116" s="11" customFormat="1" ht="20.100000000000001" customHeight="1">
      <c r="F139" s="16"/>
      <c r="G139" s="3793" t="s">
        <v>1394</v>
      </c>
      <c r="H139" s="3794"/>
      <c r="I139" s="3794"/>
      <c r="J139" s="3725" t="s">
        <v>1393</v>
      </c>
      <c r="K139" s="3725"/>
      <c r="L139" s="3725"/>
      <c r="M139" s="3725"/>
      <c r="N139" s="3725"/>
      <c r="O139" s="3725"/>
      <c r="P139" s="3725"/>
      <c r="Q139" s="3725"/>
      <c r="R139" s="3725"/>
      <c r="S139" s="3725"/>
      <c r="T139" s="3725"/>
      <c r="U139" s="3725"/>
      <c r="V139" s="3725"/>
      <c r="W139" s="3725"/>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c r="CW139" s="16"/>
    </row>
    <row r="140" spans="2:116" s="11" customFormat="1" ht="20.100000000000001" customHeight="1">
      <c r="F140" s="16"/>
      <c r="G140" s="3723"/>
      <c r="H140" s="3724"/>
      <c r="I140" s="3724"/>
      <c r="J140" s="3725"/>
      <c r="K140" s="3725"/>
      <c r="L140" s="3725"/>
      <c r="M140" s="3725"/>
      <c r="N140" s="3725"/>
      <c r="O140" s="3725"/>
      <c r="P140" s="3725"/>
      <c r="Q140" s="3725"/>
      <c r="R140" s="3725"/>
      <c r="S140" s="3725"/>
      <c r="T140" s="3725"/>
      <c r="U140" s="3725"/>
      <c r="V140" s="3725"/>
      <c r="W140" s="3725"/>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row>
    <row r="141" spans="2:116" s="10" customFormat="1" ht="20.100000000000001" customHeight="1">
      <c r="F141" s="170"/>
      <c r="G141" s="3726"/>
      <c r="H141" s="3727"/>
      <c r="I141" s="3727"/>
      <c r="J141" s="177"/>
      <c r="K141" s="177"/>
      <c r="L141" s="177"/>
      <c r="M141" s="177"/>
      <c r="N141" s="177"/>
      <c r="O141" s="177"/>
      <c r="P141" s="177"/>
      <c r="Q141" s="177"/>
      <c r="R141" s="177"/>
      <c r="S141" s="177"/>
      <c r="T141" s="177"/>
      <c r="U141" s="177"/>
      <c r="V141" s="177"/>
      <c r="W141" s="177"/>
      <c r="X141" s="170"/>
      <c r="Y141" s="170"/>
      <c r="Z141" s="170"/>
      <c r="AA141" s="170"/>
      <c r="AB141" s="170"/>
      <c r="AC141" s="170"/>
      <c r="AD141" s="170"/>
      <c r="AE141" s="170"/>
      <c r="AF141" s="170"/>
      <c r="AG141" s="170"/>
      <c r="AH141" s="170"/>
      <c r="AI141" s="170"/>
      <c r="AJ141" s="170"/>
      <c r="AK141" s="170"/>
      <c r="AL141" s="170"/>
      <c r="AM141" s="170"/>
      <c r="AN141" s="170"/>
      <c r="AO141" s="170"/>
      <c r="AP141" s="170"/>
      <c r="AQ141" s="170"/>
      <c r="AR141" s="170"/>
      <c r="AS141" s="170"/>
      <c r="AT141" s="170"/>
      <c r="AU141" s="170"/>
      <c r="AV141" s="170"/>
      <c r="AW141" s="170"/>
      <c r="AX141" s="170"/>
      <c r="AY141" s="170"/>
      <c r="AZ141" s="170"/>
      <c r="BA141" s="170"/>
      <c r="BB141" s="170"/>
      <c r="BC141" s="170"/>
      <c r="BD141" s="170"/>
      <c r="BE141" s="170"/>
      <c r="BF141" s="170"/>
      <c r="BG141" s="170"/>
      <c r="BH141" s="170"/>
      <c r="BI141" s="170"/>
      <c r="BJ141" s="170"/>
      <c r="BK141" s="170"/>
      <c r="BL141" s="170"/>
      <c r="BM141" s="170"/>
      <c r="BN141" s="170"/>
      <c r="BO141" s="170"/>
      <c r="BP141" s="170"/>
      <c r="BQ141" s="170"/>
      <c r="BR141" s="170"/>
      <c r="BS141" s="170"/>
      <c r="BT141" s="170"/>
      <c r="BU141" s="170"/>
      <c r="BV141" s="170"/>
      <c r="BW141" s="170"/>
      <c r="BX141" s="170"/>
      <c r="BY141" s="170"/>
      <c r="BZ141" s="170"/>
      <c r="CA141" s="170"/>
      <c r="CB141" s="170"/>
      <c r="CC141" s="170"/>
      <c r="CD141" s="170"/>
      <c r="CE141" s="170"/>
      <c r="CF141" s="170"/>
      <c r="CG141" s="170"/>
      <c r="CH141" s="170"/>
      <c r="CI141" s="170"/>
      <c r="CJ141" s="170"/>
      <c r="CK141" s="170"/>
      <c r="CL141" s="170"/>
      <c r="CM141" s="170"/>
      <c r="CN141" s="170"/>
      <c r="CO141" s="170"/>
      <c r="CP141" s="170"/>
      <c r="CQ141" s="170"/>
      <c r="CR141" s="170"/>
      <c r="CS141" s="170"/>
      <c r="CT141" s="170"/>
      <c r="CU141" s="170"/>
      <c r="CV141" s="170"/>
      <c r="CW141" s="170"/>
    </row>
    <row r="142" spans="2:116" s="10" customFormat="1" ht="15" customHeight="1">
      <c r="G142" s="173"/>
      <c r="H142" s="980"/>
      <c r="I142" s="980"/>
      <c r="J142" s="178"/>
      <c r="K142" s="178"/>
      <c r="L142" s="178"/>
      <c r="M142" s="178"/>
      <c r="N142" s="178"/>
      <c r="O142" s="178"/>
      <c r="P142" s="178"/>
      <c r="Q142" s="178"/>
      <c r="R142" s="178"/>
      <c r="S142" s="178"/>
      <c r="T142" s="178"/>
      <c r="U142" s="178"/>
      <c r="V142" s="178"/>
      <c r="W142" s="178"/>
    </row>
  </sheetData>
  <mergeCells count="687">
    <mergeCell ref="B1:I1"/>
    <mergeCell ref="N1:AE1"/>
    <mergeCell ref="D2:J2"/>
    <mergeCell ref="D7:J7"/>
    <mergeCell ref="CQ8:CY8"/>
    <mergeCell ref="BF10:BO10"/>
    <mergeCell ref="BF11:BO11"/>
    <mergeCell ref="E12:T12"/>
    <mergeCell ref="AD12:AY12"/>
    <mergeCell ref="BG12:BN12"/>
    <mergeCell ref="BQ12:CX12"/>
    <mergeCell ref="C13:V13"/>
    <mergeCell ref="Y13:BD13"/>
    <mergeCell ref="BG13:BN13"/>
    <mergeCell ref="BQ13:CX13"/>
    <mergeCell ref="C14:V14"/>
    <mergeCell ref="Y14:BD14"/>
    <mergeCell ref="BG14:BN14"/>
    <mergeCell ref="BQ14:CX14"/>
    <mergeCell ref="AW15:AX15"/>
    <mergeCell ref="AY15:BB15"/>
    <mergeCell ref="BC15:BD15"/>
    <mergeCell ref="D20:J20"/>
    <mergeCell ref="CQ21:CY21"/>
    <mergeCell ref="B22:AE22"/>
    <mergeCell ref="AF22:CE22"/>
    <mergeCell ref="CF22:CY22"/>
    <mergeCell ref="CG23:CX23"/>
    <mergeCell ref="CG24:CX24"/>
    <mergeCell ref="CG25:CX25"/>
    <mergeCell ref="C26:AD26"/>
    <mergeCell ref="AG26:CD26"/>
    <mergeCell ref="CG26:CY26"/>
    <mergeCell ref="CQ28:CY28"/>
    <mergeCell ref="E29:I29"/>
    <mergeCell ref="J29:AZ29"/>
    <mergeCell ref="BA29:CG29"/>
    <mergeCell ref="CV29:CW29"/>
    <mergeCell ref="CZ29:DA29"/>
    <mergeCell ref="BK30:BM30"/>
    <mergeCell ref="BN30:BP30"/>
    <mergeCell ref="BQ30:BS30"/>
    <mergeCell ref="BT30:BV30"/>
    <mergeCell ref="BW30:BY30"/>
    <mergeCell ref="CN30:CP30"/>
    <mergeCell ref="CQ30:CT35"/>
    <mergeCell ref="CV30:CW34"/>
    <mergeCell ref="CZ30:DA34"/>
    <mergeCell ref="BW31:BY34"/>
    <mergeCell ref="CN31:CP34"/>
    <mergeCell ref="CU29:CU35"/>
    <mergeCell ref="CY29:CY35"/>
    <mergeCell ref="E32:I32"/>
    <mergeCell ref="E33:F33"/>
    <mergeCell ref="G33:H33"/>
    <mergeCell ref="E34:H34"/>
    <mergeCell ref="F35:H35"/>
    <mergeCell ref="BK35:BM35"/>
    <mergeCell ref="BN35:BP35"/>
    <mergeCell ref="BQ35:BS35"/>
    <mergeCell ref="BT35:BV35"/>
    <mergeCell ref="BK31:BM34"/>
    <mergeCell ref="BN31:BN34"/>
    <mergeCell ref="BO31:BO34"/>
    <mergeCell ref="BP31:BP34"/>
    <mergeCell ref="BQ31:BQ34"/>
    <mergeCell ref="BR31:BR34"/>
    <mergeCell ref="BS31:BS34"/>
    <mergeCell ref="BT31:BT34"/>
    <mergeCell ref="BU31:BU34"/>
    <mergeCell ref="BV31:BV34"/>
    <mergeCell ref="BA33:BC35"/>
    <mergeCell ref="BD33:BF35"/>
    <mergeCell ref="BG33:BJ35"/>
    <mergeCell ref="BW35:BY35"/>
    <mergeCell ref="CN35:CP35"/>
    <mergeCell ref="CV35:CW35"/>
    <mergeCell ref="CZ35:DA35"/>
    <mergeCell ref="J36:L36"/>
    <mergeCell ref="M36:O36"/>
    <mergeCell ref="P36:R36"/>
    <mergeCell ref="S36:U36"/>
    <mergeCell ref="V36:X36"/>
    <mergeCell ref="Y36:AA36"/>
    <mergeCell ref="AB36:AD36"/>
    <mergeCell ref="AE36:AH36"/>
    <mergeCell ref="AI36:AL36"/>
    <mergeCell ref="AM36:AO36"/>
    <mergeCell ref="AP36:AR36"/>
    <mergeCell ref="AS36:AV36"/>
    <mergeCell ref="AW36:AZ36"/>
    <mergeCell ref="BA36:BC36"/>
    <mergeCell ref="BD36:BF36"/>
    <mergeCell ref="BG36:BJ36"/>
    <mergeCell ref="BK36:BM36"/>
    <mergeCell ref="BN36:BP36"/>
    <mergeCell ref="BQ36:BS36"/>
    <mergeCell ref="BT36:BV36"/>
    <mergeCell ref="BW36:BY36"/>
    <mergeCell ref="BZ36:CC36"/>
    <mergeCell ref="CD36:CG36"/>
    <mergeCell ref="CH36:CJ36"/>
    <mergeCell ref="CK36:CM36"/>
    <mergeCell ref="CN36:CP36"/>
    <mergeCell ref="CQ36:CT36"/>
    <mergeCell ref="CU36:CX36"/>
    <mergeCell ref="CY36:DB36"/>
    <mergeCell ref="J37:L37"/>
    <mergeCell ref="M37:O37"/>
    <mergeCell ref="P37:R37"/>
    <mergeCell ref="S37:U37"/>
    <mergeCell ref="V37:X37"/>
    <mergeCell ref="Y37:AA37"/>
    <mergeCell ref="AB37:AD37"/>
    <mergeCell ref="AE37:AH37"/>
    <mergeCell ref="AI37:AL37"/>
    <mergeCell ref="AM37:AO37"/>
    <mergeCell ref="AP37:AR37"/>
    <mergeCell ref="AS37:AV37"/>
    <mergeCell ref="AW37:AZ37"/>
    <mergeCell ref="BA37:BC37"/>
    <mergeCell ref="BD37:BF37"/>
    <mergeCell ref="BG37:BJ37"/>
    <mergeCell ref="BK37:BM37"/>
    <mergeCell ref="BN37:BP37"/>
    <mergeCell ref="BQ37:BS37"/>
    <mergeCell ref="BT37:BV37"/>
    <mergeCell ref="BW37:BY37"/>
    <mergeCell ref="BZ37:CC37"/>
    <mergeCell ref="CD37:CG37"/>
    <mergeCell ref="CH37:CJ37"/>
    <mergeCell ref="CK37:CM37"/>
    <mergeCell ref="CN37:CP37"/>
    <mergeCell ref="CQ37:CT37"/>
    <mergeCell ref="CU37:CX37"/>
    <mergeCell ref="CY37:DB37"/>
    <mergeCell ref="J38:L38"/>
    <mergeCell ref="M38:O38"/>
    <mergeCell ref="P38:R38"/>
    <mergeCell ref="S38:U38"/>
    <mergeCell ref="V38:X38"/>
    <mergeCell ref="Y38:AA38"/>
    <mergeCell ref="AB38:AD38"/>
    <mergeCell ref="AE38:AH38"/>
    <mergeCell ref="AI38:AL38"/>
    <mergeCell ref="AM38:AO38"/>
    <mergeCell ref="AP38:AR38"/>
    <mergeCell ref="AS38:AV38"/>
    <mergeCell ref="AW38:AZ38"/>
    <mergeCell ref="BA38:BC38"/>
    <mergeCell ref="BD38:BF38"/>
    <mergeCell ref="BG38:BJ38"/>
    <mergeCell ref="BK38:BM38"/>
    <mergeCell ref="BN38:BP38"/>
    <mergeCell ref="BQ38:BS38"/>
    <mergeCell ref="BT38:BV38"/>
    <mergeCell ref="BW38:BY38"/>
    <mergeCell ref="BZ38:CC38"/>
    <mergeCell ref="CD38:CG38"/>
    <mergeCell ref="CH38:CJ38"/>
    <mergeCell ref="CK38:CM38"/>
    <mergeCell ref="CN38:CP38"/>
    <mergeCell ref="CQ38:CT38"/>
    <mergeCell ref="CU38:CX38"/>
    <mergeCell ref="CY38:DB38"/>
    <mergeCell ref="J39:L39"/>
    <mergeCell ref="M39:O39"/>
    <mergeCell ref="P39:R39"/>
    <mergeCell ref="S39:U39"/>
    <mergeCell ref="V39:X39"/>
    <mergeCell ref="Y39:AA39"/>
    <mergeCell ref="AB39:AD39"/>
    <mergeCell ref="AE39:AH39"/>
    <mergeCell ref="AI39:AL39"/>
    <mergeCell ref="AM39:AO39"/>
    <mergeCell ref="AP39:AR39"/>
    <mergeCell ref="AS39:AV39"/>
    <mergeCell ref="AW39:AZ39"/>
    <mergeCell ref="BA39:BC39"/>
    <mergeCell ref="BD39:BF39"/>
    <mergeCell ref="BG39:BJ39"/>
    <mergeCell ref="BK39:BM39"/>
    <mergeCell ref="BN39:BP39"/>
    <mergeCell ref="BQ39:BS39"/>
    <mergeCell ref="BT39:BV39"/>
    <mergeCell ref="BW39:BY39"/>
    <mergeCell ref="BZ39:CC39"/>
    <mergeCell ref="CD39:CG39"/>
    <mergeCell ref="CH39:CJ39"/>
    <mergeCell ref="CK39:CM39"/>
    <mergeCell ref="CN39:CP39"/>
    <mergeCell ref="CQ39:CT39"/>
    <mergeCell ref="CU39:CX39"/>
    <mergeCell ref="CY39:DB39"/>
    <mergeCell ref="J40:L40"/>
    <mergeCell ref="M40:O40"/>
    <mergeCell ref="P40:R40"/>
    <mergeCell ref="S40:U40"/>
    <mergeCell ref="V40:X40"/>
    <mergeCell ref="Y40:AA40"/>
    <mergeCell ref="AB40:AD40"/>
    <mergeCell ref="AE40:AH40"/>
    <mergeCell ref="AI40:AL40"/>
    <mergeCell ref="AM40:AO40"/>
    <mergeCell ref="AP40:AR40"/>
    <mergeCell ref="AS40:AV40"/>
    <mergeCell ref="AW40:AZ40"/>
    <mergeCell ref="BA40:BC40"/>
    <mergeCell ref="BD40:BF40"/>
    <mergeCell ref="BG40:BJ40"/>
    <mergeCell ref="BK40:BM40"/>
    <mergeCell ref="BN40:BP40"/>
    <mergeCell ref="BQ40:BS40"/>
    <mergeCell ref="BT40:BV40"/>
    <mergeCell ref="BW40:BY40"/>
    <mergeCell ref="BZ40:CC40"/>
    <mergeCell ref="CD40:CG40"/>
    <mergeCell ref="CH40:CJ40"/>
    <mergeCell ref="CK40:CM40"/>
    <mergeCell ref="CN40:CP40"/>
    <mergeCell ref="CQ40:CT40"/>
    <mergeCell ref="CU40:CX40"/>
    <mergeCell ref="CY40:DB40"/>
    <mergeCell ref="J41:L41"/>
    <mergeCell ref="M41:O41"/>
    <mergeCell ref="P41:R41"/>
    <mergeCell ref="S41:U41"/>
    <mergeCell ref="V41:X41"/>
    <mergeCell ref="Y41:AA41"/>
    <mergeCell ref="AB41:AD41"/>
    <mergeCell ref="AE41:AH41"/>
    <mergeCell ref="AI41:AL41"/>
    <mergeCell ref="AM41:AO41"/>
    <mergeCell ref="AP41:AR41"/>
    <mergeCell ref="AS41:AV41"/>
    <mergeCell ref="AW41:AZ41"/>
    <mergeCell ref="BA41:BC41"/>
    <mergeCell ref="BD41:BF41"/>
    <mergeCell ref="BG41:BJ41"/>
    <mergeCell ref="BK41:BM41"/>
    <mergeCell ref="BN41:BP41"/>
    <mergeCell ref="BQ41:BS41"/>
    <mergeCell ref="BT41:BV41"/>
    <mergeCell ref="BW41:BY41"/>
    <mergeCell ref="BZ41:CC41"/>
    <mergeCell ref="CD41:CG41"/>
    <mergeCell ref="CH41:CJ41"/>
    <mergeCell ref="CK41:CM41"/>
    <mergeCell ref="CN41:CP41"/>
    <mergeCell ref="CQ41:CT41"/>
    <mergeCell ref="CU41:CX41"/>
    <mergeCell ref="CY41:DB41"/>
    <mergeCell ref="J42:L42"/>
    <mergeCell ref="M42:O42"/>
    <mergeCell ref="P42:R42"/>
    <mergeCell ref="S42:U42"/>
    <mergeCell ref="V42:X42"/>
    <mergeCell ref="Y42:AA42"/>
    <mergeCell ref="AB42:AD42"/>
    <mergeCell ref="AE42:AH42"/>
    <mergeCell ref="AI42:AL42"/>
    <mergeCell ref="AM42:AO42"/>
    <mergeCell ref="AP42:AR42"/>
    <mergeCell ref="AS42:AV42"/>
    <mergeCell ref="AW42:AZ42"/>
    <mergeCell ref="BA42:BC42"/>
    <mergeCell ref="BD42:BF42"/>
    <mergeCell ref="BG42:BJ42"/>
    <mergeCell ref="BK42:BM42"/>
    <mergeCell ref="BN42:BP42"/>
    <mergeCell ref="BQ42:BS42"/>
    <mergeCell ref="BT42:BV42"/>
    <mergeCell ref="BW42:BY42"/>
    <mergeCell ref="BZ42:CC42"/>
    <mergeCell ref="CD42:CG42"/>
    <mergeCell ref="CH42:CJ42"/>
    <mergeCell ref="CK42:CM42"/>
    <mergeCell ref="CN42:CP42"/>
    <mergeCell ref="CQ42:CT42"/>
    <mergeCell ref="CU42:CX42"/>
    <mergeCell ref="CY42:DB42"/>
    <mergeCell ref="J43:L43"/>
    <mergeCell ref="M43:O43"/>
    <mergeCell ref="P43:R43"/>
    <mergeCell ref="S43:U43"/>
    <mergeCell ref="V43:X43"/>
    <mergeCell ref="Y43:AA43"/>
    <mergeCell ref="AB43:AD43"/>
    <mergeCell ref="AE43:AH43"/>
    <mergeCell ref="AI43:AL43"/>
    <mergeCell ref="AM43:AO43"/>
    <mergeCell ref="AP43:AR43"/>
    <mergeCell ref="AS43:AV43"/>
    <mergeCell ref="AW43:AZ43"/>
    <mergeCell ref="BA43:BC43"/>
    <mergeCell ref="BD43:BF43"/>
    <mergeCell ref="BG43:BJ43"/>
    <mergeCell ref="BK43:BM43"/>
    <mergeCell ref="BN43:BP43"/>
    <mergeCell ref="BQ43:BS43"/>
    <mergeCell ref="BT43:BV43"/>
    <mergeCell ref="BW43:BY43"/>
    <mergeCell ref="BZ43:CC43"/>
    <mergeCell ref="CD43:CG43"/>
    <mergeCell ref="CH43:CJ43"/>
    <mergeCell ref="CK43:CM43"/>
    <mergeCell ref="CN43:CP43"/>
    <mergeCell ref="CQ43:CT43"/>
    <mergeCell ref="CU43:CX43"/>
    <mergeCell ref="CY43:DB43"/>
    <mergeCell ref="J44:L44"/>
    <mergeCell ref="M44:O44"/>
    <mergeCell ref="P44:R44"/>
    <mergeCell ref="S44:U44"/>
    <mergeCell ref="V44:X44"/>
    <mergeCell ref="Y44:AA44"/>
    <mergeCell ref="AB44:AD44"/>
    <mergeCell ref="AE44:AH44"/>
    <mergeCell ref="AI44:AL44"/>
    <mergeCell ref="AM44:AO44"/>
    <mergeCell ref="AP44:AR44"/>
    <mergeCell ref="AS44:AV44"/>
    <mergeCell ref="AW44:AZ44"/>
    <mergeCell ref="BA44:BC44"/>
    <mergeCell ref="BD44:BF44"/>
    <mergeCell ref="BG44:BJ44"/>
    <mergeCell ref="BK44:BM44"/>
    <mergeCell ref="BN44:BP44"/>
    <mergeCell ref="BQ44:BS44"/>
    <mergeCell ref="BT44:BV44"/>
    <mergeCell ref="BW44:BY44"/>
    <mergeCell ref="BZ44:CC44"/>
    <mergeCell ref="CD44:CG44"/>
    <mergeCell ref="CH44:CJ44"/>
    <mergeCell ref="CK44:CM44"/>
    <mergeCell ref="CN44:CP44"/>
    <mergeCell ref="CQ44:CT44"/>
    <mergeCell ref="CU44:CX44"/>
    <mergeCell ref="CY44:DB44"/>
    <mergeCell ref="J45:L45"/>
    <mergeCell ref="M45:O45"/>
    <mergeCell ref="P45:R45"/>
    <mergeCell ref="S45:U45"/>
    <mergeCell ref="V45:X45"/>
    <mergeCell ref="Y45:AA45"/>
    <mergeCell ref="AB45:AD45"/>
    <mergeCell ref="AE45:AH45"/>
    <mergeCell ref="AI45:AL45"/>
    <mergeCell ref="AM45:AO45"/>
    <mergeCell ref="AP45:AR45"/>
    <mergeCell ref="AS45:AV45"/>
    <mergeCell ref="AW45:AZ45"/>
    <mergeCell ref="BA45:BC45"/>
    <mergeCell ref="BD45:BF45"/>
    <mergeCell ref="BG45:BJ45"/>
    <mergeCell ref="BK45:BM45"/>
    <mergeCell ref="BN45:BP45"/>
    <mergeCell ref="BQ45:BS45"/>
    <mergeCell ref="BT45:BV45"/>
    <mergeCell ref="BW45:BY45"/>
    <mergeCell ref="BZ45:CC45"/>
    <mergeCell ref="CD45:CG45"/>
    <mergeCell ref="CH45:CJ45"/>
    <mergeCell ref="CK45:CM45"/>
    <mergeCell ref="CN45:CP45"/>
    <mergeCell ref="CQ45:CT45"/>
    <mergeCell ref="CU45:CX45"/>
    <mergeCell ref="CY45:DB45"/>
    <mergeCell ref="J46:L46"/>
    <mergeCell ref="M46:O46"/>
    <mergeCell ref="P46:R46"/>
    <mergeCell ref="S46:U46"/>
    <mergeCell ref="V46:X46"/>
    <mergeCell ref="Y46:AA46"/>
    <mergeCell ref="AB46:AD46"/>
    <mergeCell ref="AE46:AH46"/>
    <mergeCell ref="AI46:AL46"/>
    <mergeCell ref="BW46:BY46"/>
    <mergeCell ref="BZ46:CC46"/>
    <mergeCell ref="CD46:CG46"/>
    <mergeCell ref="CH46:CJ46"/>
    <mergeCell ref="CK46:CM46"/>
    <mergeCell ref="CN46:CP46"/>
    <mergeCell ref="CQ46:CT46"/>
    <mergeCell ref="AM46:AO46"/>
    <mergeCell ref="AP46:AR46"/>
    <mergeCell ref="AS46:AV46"/>
    <mergeCell ref="AW46:AZ46"/>
    <mergeCell ref="BA46:BC46"/>
    <mergeCell ref="BD46:BF46"/>
    <mergeCell ref="BG46:BJ46"/>
    <mergeCell ref="BK46:BM46"/>
    <mergeCell ref="BN46:BP46"/>
    <mergeCell ref="CU46:CX46"/>
    <mergeCell ref="CY46:DB46"/>
    <mergeCell ref="J47:L47"/>
    <mergeCell ref="M47:O47"/>
    <mergeCell ref="P47:R47"/>
    <mergeCell ref="S47:U47"/>
    <mergeCell ref="V47:X47"/>
    <mergeCell ref="Y47:AA47"/>
    <mergeCell ref="AB47:AD47"/>
    <mergeCell ref="AE47:AH47"/>
    <mergeCell ref="AI47:AL47"/>
    <mergeCell ref="AM47:AO47"/>
    <mergeCell ref="AP47:AR47"/>
    <mergeCell ref="AS47:AV47"/>
    <mergeCell ref="AW47:AZ47"/>
    <mergeCell ref="BA47:BC47"/>
    <mergeCell ref="BD47:BF47"/>
    <mergeCell ref="BG47:BJ47"/>
    <mergeCell ref="CN47:CP47"/>
    <mergeCell ref="CQ47:CT47"/>
    <mergeCell ref="CU47:CX47"/>
    <mergeCell ref="CY47:DB47"/>
    <mergeCell ref="BQ46:BS46"/>
    <mergeCell ref="BT46:BV46"/>
    <mergeCell ref="CQ49:CY49"/>
    <mergeCell ref="B50:G50"/>
    <mergeCell ref="H50:M50"/>
    <mergeCell ref="N50:O50"/>
    <mergeCell ref="P50:AC50"/>
    <mergeCell ref="AD50:AE50"/>
    <mergeCell ref="AF50:CM50"/>
    <mergeCell ref="BK47:BM47"/>
    <mergeCell ref="BN47:BP47"/>
    <mergeCell ref="BQ47:BS47"/>
    <mergeCell ref="BT47:BV47"/>
    <mergeCell ref="BW47:BY47"/>
    <mergeCell ref="BZ47:CC47"/>
    <mergeCell ref="CD47:CG47"/>
    <mergeCell ref="CH47:CJ47"/>
    <mergeCell ref="CK47:CM47"/>
    <mergeCell ref="B51:G51"/>
    <mergeCell ref="H51:M51"/>
    <mergeCell ref="N51:O51"/>
    <mergeCell ref="P51:AC51"/>
    <mergeCell ref="AD51:AE51"/>
    <mergeCell ref="AF51:AW51"/>
    <mergeCell ref="AX51:BO51"/>
    <mergeCell ref="BP51:CM51"/>
    <mergeCell ref="CN52:CY52"/>
    <mergeCell ref="CN50:CY51"/>
    <mergeCell ref="CN54:CY54"/>
    <mergeCell ref="CQ56:CY56"/>
    <mergeCell ref="J57:O57"/>
    <mergeCell ref="AZ57:BK57"/>
    <mergeCell ref="B58:G58"/>
    <mergeCell ref="AZ58:BK58"/>
    <mergeCell ref="P59:AA59"/>
    <mergeCell ref="AC59:AX59"/>
    <mergeCell ref="BA59:BJ59"/>
    <mergeCell ref="BM59:BV59"/>
    <mergeCell ref="BY59:CH59"/>
    <mergeCell ref="CK59:CY59"/>
    <mergeCell ref="B52:M54"/>
    <mergeCell ref="O52:AD54"/>
    <mergeCell ref="AF52:AW54"/>
    <mergeCell ref="AY52:BN54"/>
    <mergeCell ref="BQ52:CL54"/>
    <mergeCell ref="P57:AA58"/>
    <mergeCell ref="AB57:AC58"/>
    <mergeCell ref="AD57:AW58"/>
    <mergeCell ref="AX57:AY58"/>
    <mergeCell ref="BL57:BW58"/>
    <mergeCell ref="BX57:CI58"/>
    <mergeCell ref="CJ57:CY58"/>
    <mergeCell ref="P60:Z60"/>
    <mergeCell ref="AC60:AX60"/>
    <mergeCell ref="BA60:BJ60"/>
    <mergeCell ref="BM60:BV60"/>
    <mergeCell ref="BY60:CH60"/>
    <mergeCell ref="Q61:Z61"/>
    <mergeCell ref="AC61:AX61"/>
    <mergeCell ref="BA61:BJ61"/>
    <mergeCell ref="BM61:BV61"/>
    <mergeCell ref="BY61:CH61"/>
    <mergeCell ref="CK61:CY61"/>
    <mergeCell ref="D63:J63"/>
    <mergeCell ref="T65:AF65"/>
    <mergeCell ref="T68:AK68"/>
    <mergeCell ref="D70:J70"/>
    <mergeCell ref="CQ70:CY70"/>
    <mergeCell ref="B71:L71"/>
    <mergeCell ref="M71:S71"/>
    <mergeCell ref="B72:H72"/>
    <mergeCell ref="I72:S72"/>
    <mergeCell ref="T71:T72"/>
    <mergeCell ref="U71:AL72"/>
    <mergeCell ref="AM71:AM72"/>
    <mergeCell ref="AN71:AN72"/>
    <mergeCell ref="AO71:BF72"/>
    <mergeCell ref="BG71:BG72"/>
    <mergeCell ref="BH71:BH72"/>
    <mergeCell ref="BI71:BZ72"/>
    <mergeCell ref="CA71:CA72"/>
    <mergeCell ref="CB71:CY72"/>
    <mergeCell ref="C73:R73"/>
    <mergeCell ref="U73:AL73"/>
    <mergeCell ref="AO73:BF73"/>
    <mergeCell ref="BI73:BZ73"/>
    <mergeCell ref="CC73:CX73"/>
    <mergeCell ref="C74:R74"/>
    <mergeCell ref="U74:AL74"/>
    <mergeCell ref="AO74:BF74"/>
    <mergeCell ref="BI74:BZ74"/>
    <mergeCell ref="CC74:CX74"/>
    <mergeCell ref="BN90:BW90"/>
    <mergeCell ref="C75:R75"/>
    <mergeCell ref="CC75:CX75"/>
    <mergeCell ref="D77:J77"/>
    <mergeCell ref="B81:I81"/>
    <mergeCell ref="CQ82:CY82"/>
    <mergeCell ref="E83:O83"/>
    <mergeCell ref="P83:Z83"/>
    <mergeCell ref="E84:O84"/>
    <mergeCell ref="P84:Z84"/>
    <mergeCell ref="AA83:BD84"/>
    <mergeCell ref="BE83:CE84"/>
    <mergeCell ref="CF83:CY84"/>
    <mergeCell ref="BN92:BW92"/>
    <mergeCell ref="F93:O93"/>
    <mergeCell ref="AC93:BB93"/>
    <mergeCell ref="BN93:BW93"/>
    <mergeCell ref="K94:V94"/>
    <mergeCell ref="AC94:BB94"/>
    <mergeCell ref="BN94:BW94"/>
    <mergeCell ref="F86:O86"/>
    <mergeCell ref="AC86:BB86"/>
    <mergeCell ref="BN86:BW86"/>
    <mergeCell ref="K87:V87"/>
    <mergeCell ref="AC87:BB87"/>
    <mergeCell ref="BN87:BW87"/>
    <mergeCell ref="K91:V91"/>
    <mergeCell ref="AC91:BB91"/>
    <mergeCell ref="BN91:BW91"/>
    <mergeCell ref="AC89:BB89"/>
    <mergeCell ref="BN89:BW89"/>
    <mergeCell ref="K88:V88"/>
    <mergeCell ref="AC88:BB88"/>
    <mergeCell ref="BN88:BW88"/>
    <mergeCell ref="K89:X89"/>
    <mergeCell ref="K90:V90"/>
    <mergeCell ref="AC90:BB90"/>
    <mergeCell ref="K99:V99"/>
    <mergeCell ref="AC99:BB99"/>
    <mergeCell ref="BN99:BW99"/>
    <mergeCell ref="AC100:BB100"/>
    <mergeCell ref="BN100:BW100"/>
    <mergeCell ref="AC101:BB101"/>
    <mergeCell ref="BN101:BW101"/>
    <mergeCell ref="K95:V95"/>
    <mergeCell ref="AC95:BB95"/>
    <mergeCell ref="BN95:BW95"/>
    <mergeCell ref="BN96:BW96"/>
    <mergeCell ref="F97:R97"/>
    <mergeCell ref="AC97:BB97"/>
    <mergeCell ref="BN97:BW97"/>
    <mergeCell ref="K98:V98"/>
    <mergeCell ref="AC98:BB98"/>
    <mergeCell ref="BN98:BW98"/>
    <mergeCell ref="F103:O103"/>
    <mergeCell ref="AC103:BB103"/>
    <mergeCell ref="BN103:BW103"/>
    <mergeCell ref="BN104:BW104"/>
    <mergeCell ref="F105:O105"/>
    <mergeCell ref="AC105:BB105"/>
    <mergeCell ref="BN105:BW105"/>
    <mergeCell ref="K106:V106"/>
    <mergeCell ref="AC106:BB106"/>
    <mergeCell ref="BN106:BW106"/>
    <mergeCell ref="K104:V104"/>
    <mergeCell ref="CX124:DA124"/>
    <mergeCell ref="CX126:DA126"/>
    <mergeCell ref="B133:I133"/>
    <mergeCell ref="B136:I136"/>
    <mergeCell ref="G137:I137"/>
    <mergeCell ref="J137:W137"/>
    <mergeCell ref="AB137:AC137"/>
    <mergeCell ref="AD137:AE137"/>
    <mergeCell ref="AF137:AG137"/>
    <mergeCell ref="AH137:AM137"/>
    <mergeCell ref="AN137:AO137"/>
    <mergeCell ref="O126:AF127"/>
    <mergeCell ref="AL126:AW127"/>
    <mergeCell ref="BJ126:BU127"/>
    <mergeCell ref="CD126:CM127"/>
    <mergeCell ref="CO126:CV127"/>
    <mergeCell ref="O128:AF129"/>
    <mergeCell ref="AL128:AW129"/>
    <mergeCell ref="BJ128:BU129"/>
    <mergeCell ref="CD128:CM129"/>
    <mergeCell ref="CO128:CV129"/>
    <mergeCell ref="O130:AF131"/>
    <mergeCell ref="AL130:AW131"/>
    <mergeCell ref="BJ130:BU131"/>
    <mergeCell ref="G138:I138"/>
    <mergeCell ref="J138:W138"/>
    <mergeCell ref="AB138:AC138"/>
    <mergeCell ref="AD138:AE138"/>
    <mergeCell ref="AF138:AG138"/>
    <mergeCell ref="AH138:AM138"/>
    <mergeCell ref="AN138:AO138"/>
    <mergeCell ref="AT138:AU138"/>
    <mergeCell ref="G139:I139"/>
    <mergeCell ref="J139:W139"/>
    <mergeCell ref="G140:I140"/>
    <mergeCell ref="J140:W140"/>
    <mergeCell ref="G141:I141"/>
    <mergeCell ref="B10:W11"/>
    <mergeCell ref="X10:BE11"/>
    <mergeCell ref="BP10:CY11"/>
    <mergeCell ref="G23:Z25"/>
    <mergeCell ref="AG23:CD25"/>
    <mergeCell ref="B29:D32"/>
    <mergeCell ref="E30:I31"/>
    <mergeCell ref="J30:L35"/>
    <mergeCell ref="M30:O35"/>
    <mergeCell ref="P30:R35"/>
    <mergeCell ref="S30:U35"/>
    <mergeCell ref="V30:X35"/>
    <mergeCell ref="Y30:AH32"/>
    <mergeCell ref="AI30:AL35"/>
    <mergeCell ref="AM30:AV32"/>
    <mergeCell ref="AW30:AZ35"/>
    <mergeCell ref="BA30:BJ32"/>
    <mergeCell ref="BZ30:CC35"/>
    <mergeCell ref="CD30:CG35"/>
    <mergeCell ref="CH30:CJ35"/>
    <mergeCell ref="CK30:CM35"/>
    <mergeCell ref="B33:C35"/>
    <mergeCell ref="D33:D35"/>
    <mergeCell ref="I33:I35"/>
    <mergeCell ref="Y33:AA35"/>
    <mergeCell ref="AB33:AD35"/>
    <mergeCell ref="AE33:AH35"/>
    <mergeCell ref="AM33:AO35"/>
    <mergeCell ref="AP33:AR35"/>
    <mergeCell ref="AS33:AV35"/>
    <mergeCell ref="AL118:AW119"/>
    <mergeCell ref="BJ118:BU119"/>
    <mergeCell ref="CC118:DC119"/>
    <mergeCell ref="B36:C39"/>
    <mergeCell ref="D36:I37"/>
    <mergeCell ref="D38:I39"/>
    <mergeCell ref="B40:C43"/>
    <mergeCell ref="D40:I41"/>
    <mergeCell ref="D42:I43"/>
    <mergeCell ref="B44:E47"/>
    <mergeCell ref="F44:I45"/>
    <mergeCell ref="F46:I47"/>
    <mergeCell ref="CG106:CX106"/>
    <mergeCell ref="F108:Y108"/>
    <mergeCell ref="BN108:BW108"/>
    <mergeCell ref="B110:I110"/>
    <mergeCell ref="CQ111:CY111"/>
    <mergeCell ref="AG112:BD112"/>
    <mergeCell ref="BE112:CB112"/>
    <mergeCell ref="AG113:BD113"/>
    <mergeCell ref="BE113:CB113"/>
    <mergeCell ref="E112:N113"/>
    <mergeCell ref="O112:AF113"/>
    <mergeCell ref="CC112:DC113"/>
    <mergeCell ref="DB29:DB35"/>
    <mergeCell ref="E114:N131"/>
    <mergeCell ref="O120:AF121"/>
    <mergeCell ref="AL120:AW121"/>
    <mergeCell ref="BJ120:BU121"/>
    <mergeCell ref="CC120:DC121"/>
    <mergeCell ref="O122:AF123"/>
    <mergeCell ref="AL122:AW123"/>
    <mergeCell ref="BJ122:BU123"/>
    <mergeCell ref="CC122:DC123"/>
    <mergeCell ref="O124:AF125"/>
    <mergeCell ref="AL124:AW125"/>
    <mergeCell ref="BJ124:BU125"/>
    <mergeCell ref="CD124:CM125"/>
    <mergeCell ref="CO124:CV125"/>
    <mergeCell ref="O114:AF115"/>
    <mergeCell ref="AL114:AW115"/>
    <mergeCell ref="BJ114:BU115"/>
    <mergeCell ref="CC114:DC115"/>
    <mergeCell ref="O116:AF117"/>
    <mergeCell ref="AL116:AW117"/>
    <mergeCell ref="BJ116:BU117"/>
    <mergeCell ref="CC116:DC117"/>
    <mergeCell ref="O118:AF119"/>
  </mergeCells>
  <phoneticPr fontId="7"/>
  <pageMargins left="1.1811023622047245" right="0.39370078740157483" top="0.59055118110236227" bottom="0.39370078740157483" header="0.51181102362204722" footer="0.19685039370078741"/>
  <pageSetup paperSize="9" scale="90" firstPageNumber="37" orientation="landscape" blackAndWhite="1" useFirstPageNumber="1" r:id="rId1"/>
  <headerFooter alignWithMargins="0">
    <oddFooter>&amp;R&amp;P</oddFooter>
  </headerFooter>
  <rowBreaks count="4" manualBreakCount="4">
    <brk id="27" max="107" man="1"/>
    <brk id="62" max="16383" man="1"/>
    <brk id="80" max="107" man="1"/>
    <brk id="109" max="107" man="1"/>
  </rowBreaks>
  <colBreaks count="1" manualBreakCount="1">
    <brk id="112"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E4431-59E9-437F-BD30-A52A63215C50}">
  <dimension ref="D1:CC39"/>
  <sheetViews>
    <sheetView view="pageBreakPreview" zoomScale="115" zoomScaleNormal="100" zoomScaleSheetLayoutView="115" workbookViewId="0">
      <selection activeCell="BU49" sqref="BU49"/>
    </sheetView>
  </sheetViews>
  <sheetFormatPr defaultColWidth="9" defaultRowHeight="13.5"/>
  <cols>
    <col min="1" max="1" width="13.5" style="432" customWidth="1"/>
    <col min="2" max="64" width="1.5" style="432" customWidth="1"/>
    <col min="65" max="65" width="10.625" style="432" customWidth="1"/>
    <col min="66" max="84" width="1.5" style="432" customWidth="1"/>
    <col min="85" max="85" width="1.875" style="432" customWidth="1"/>
    <col min="86" max="16384" width="9" style="432"/>
  </cols>
  <sheetData>
    <row r="1" spans="4:80" ht="21.75" customHeight="1"/>
    <row r="2" spans="4:80" ht="14.45" customHeight="1"/>
    <row r="3" spans="4:80" ht="14.45" customHeight="1">
      <c r="AC3" s="3992" t="s">
        <v>1795</v>
      </c>
      <c r="AD3" s="3992"/>
      <c r="AE3" s="3992"/>
      <c r="AF3" s="3992"/>
      <c r="AG3" s="3992"/>
      <c r="AH3" s="3992"/>
      <c r="AI3" s="3992"/>
      <c r="AJ3" s="3992"/>
      <c r="AK3" s="3992"/>
      <c r="AL3" s="3992"/>
      <c r="AM3" s="3992"/>
      <c r="AN3" s="3992"/>
      <c r="AO3" s="3992"/>
      <c r="AP3" s="3992"/>
      <c r="AQ3" s="3992"/>
      <c r="AR3" s="3992"/>
      <c r="AS3" s="3992"/>
      <c r="AT3" s="3992"/>
      <c r="AU3" s="3992"/>
      <c r="AV3" s="3992"/>
      <c r="AW3" s="3992"/>
      <c r="AX3" s="3992"/>
      <c r="AY3" s="3992"/>
      <c r="AZ3" s="3992"/>
      <c r="BA3" s="3992"/>
      <c r="BB3" s="3992"/>
      <c r="BC3" s="3992"/>
      <c r="BD3" s="3992"/>
      <c r="BE3" s="3992"/>
      <c r="BO3" s="2145" t="s">
        <v>1796</v>
      </c>
      <c r="BP3" s="2145"/>
      <c r="BQ3" s="2145"/>
      <c r="BR3" s="2145"/>
      <c r="BS3" s="2145"/>
      <c r="BT3" s="2145"/>
      <c r="BU3" s="2145"/>
      <c r="BV3" s="2145"/>
      <c r="BW3" s="2145"/>
      <c r="BX3" s="2145"/>
      <c r="BY3" s="2145"/>
      <c r="BZ3" s="2145"/>
      <c r="CA3" s="2145"/>
      <c r="CB3" s="2145"/>
    </row>
    <row r="4" spans="4:80" ht="14.45" customHeight="1">
      <c r="AC4" s="3992"/>
      <c r="AD4" s="3992"/>
      <c r="AE4" s="3992"/>
      <c r="AF4" s="3992"/>
      <c r="AG4" s="3992"/>
      <c r="AH4" s="3992"/>
      <c r="AI4" s="3992"/>
      <c r="AJ4" s="3992"/>
      <c r="AK4" s="3992"/>
      <c r="AL4" s="3992"/>
      <c r="AM4" s="3992"/>
      <c r="AN4" s="3992"/>
      <c r="AO4" s="3992"/>
      <c r="AP4" s="3992"/>
      <c r="AQ4" s="3992"/>
      <c r="AR4" s="3992"/>
      <c r="AS4" s="3992"/>
      <c r="AT4" s="3992"/>
      <c r="AU4" s="3992"/>
      <c r="AV4" s="3992"/>
      <c r="AW4" s="3992"/>
      <c r="AX4" s="3992"/>
      <c r="AY4" s="3992"/>
      <c r="AZ4" s="3992"/>
      <c r="BA4" s="3992"/>
      <c r="BB4" s="3992"/>
      <c r="BC4" s="3992"/>
      <c r="BD4" s="3992"/>
      <c r="BE4" s="3992"/>
      <c r="BO4" s="2145"/>
      <c r="BP4" s="2145"/>
      <c r="BQ4" s="2145"/>
      <c r="BR4" s="2145"/>
      <c r="BS4" s="2145"/>
      <c r="BT4" s="2145"/>
      <c r="BU4" s="2145"/>
      <c r="BV4" s="2145"/>
      <c r="BW4" s="2145"/>
      <c r="BX4" s="2145"/>
      <c r="BY4" s="2145"/>
      <c r="BZ4" s="2145"/>
      <c r="CA4" s="2145"/>
      <c r="CB4" s="2145"/>
    </row>
    <row r="5" spans="4:80" ht="14.45" customHeight="1"/>
    <row r="6" spans="4:80" ht="14.45" customHeight="1">
      <c r="D6" s="3993"/>
      <c r="E6" s="3993"/>
      <c r="F6" s="3993"/>
      <c r="G6" s="3993"/>
      <c r="H6" s="3993"/>
      <c r="I6" s="3993"/>
      <c r="J6" s="3993"/>
      <c r="K6" s="3993"/>
      <c r="L6" s="3993"/>
      <c r="M6" s="3993"/>
      <c r="N6" s="3993"/>
      <c r="O6" s="3993"/>
      <c r="P6" s="3993"/>
      <c r="Q6" s="3993"/>
      <c r="R6" s="3993"/>
      <c r="S6" s="3993"/>
      <c r="T6" s="3993"/>
      <c r="U6" s="3993"/>
      <c r="V6" s="3993"/>
      <c r="W6" s="3993"/>
      <c r="X6" s="3993"/>
      <c r="Y6" s="3993"/>
      <c r="Z6" s="3993"/>
      <c r="BO6" s="1225" t="s">
        <v>1797</v>
      </c>
      <c r="BP6" s="1226"/>
      <c r="BQ6" s="1226"/>
      <c r="BR6" s="1226"/>
    </row>
    <row r="7" spans="4:80" ht="14.45" customHeight="1">
      <c r="D7" s="1227"/>
      <c r="BO7" s="1225" t="s">
        <v>1798</v>
      </c>
      <c r="BP7" s="1226"/>
      <c r="BQ7" s="1226"/>
      <c r="BR7" s="1226"/>
    </row>
    <row r="8" spans="4:80" ht="14.45" customHeight="1">
      <c r="BO8" s="1225"/>
      <c r="BP8" s="1226"/>
      <c r="BQ8" s="1226"/>
      <c r="BR8" s="1226"/>
    </row>
    <row r="9" spans="4:80" ht="14.45" customHeight="1">
      <c r="BO9" s="1225" t="s">
        <v>1799</v>
      </c>
      <c r="BP9" s="1226"/>
      <c r="BQ9" s="1226"/>
      <c r="BR9" s="1226"/>
    </row>
    <row r="10" spans="4:80" ht="14.45" customHeight="1">
      <c r="BO10" s="1225" t="s">
        <v>1800</v>
      </c>
    </row>
    <row r="11" spans="4:80" ht="14.45" customHeight="1">
      <c r="BO11" s="1225" t="s">
        <v>1801</v>
      </c>
    </row>
    <row r="12" spans="4:80" ht="14.45" customHeight="1"/>
    <row r="13" spans="4:80" ht="14.45" customHeight="1"/>
    <row r="14" spans="4:80" ht="14.45" customHeight="1"/>
    <row r="15" spans="4:80" ht="14.45" customHeight="1"/>
    <row r="16" spans="4:80" ht="14.45" customHeight="1"/>
    <row r="17" spans="66:81" ht="14.45" customHeight="1"/>
    <row r="18" spans="66:81" ht="14.45" customHeight="1"/>
    <row r="19" spans="66:81" ht="14.45" customHeight="1"/>
    <row r="20" spans="66:81" ht="14.45" customHeight="1"/>
    <row r="21" spans="66:81" ht="14.45" customHeight="1"/>
    <row r="22" spans="66:81" ht="14.45" customHeight="1"/>
    <row r="23" spans="66:81" ht="14.45" customHeight="1"/>
    <row r="24" spans="66:81" ht="14.45" customHeight="1"/>
    <row r="25" spans="66:81" ht="14.45" customHeight="1">
      <c r="BN25" s="2145" t="s">
        <v>1802</v>
      </c>
      <c r="BO25" s="2145"/>
      <c r="BP25" s="2145"/>
      <c r="BQ25" s="2145"/>
      <c r="BR25" s="2145"/>
      <c r="BS25" s="2145"/>
      <c r="BT25" s="2145"/>
      <c r="BU25" s="2145"/>
      <c r="BV25" s="2145"/>
      <c r="BW25" s="2145"/>
      <c r="BX25" s="2145"/>
      <c r="BY25" s="2145"/>
      <c r="BZ25" s="2145"/>
      <c r="CA25" s="2145"/>
      <c r="CB25" s="2145"/>
      <c r="CC25" s="2145"/>
    </row>
    <row r="26" spans="66:81" ht="14.45" customHeight="1">
      <c r="BN26" s="2145"/>
      <c r="BO26" s="2145"/>
      <c r="BP26" s="2145"/>
      <c r="BQ26" s="2145"/>
      <c r="BR26" s="2145"/>
      <c r="BS26" s="2145"/>
      <c r="BT26" s="2145"/>
      <c r="BU26" s="2145"/>
      <c r="BV26" s="2145"/>
      <c r="BW26" s="2145"/>
      <c r="BX26" s="2145"/>
      <c r="BY26" s="2145"/>
      <c r="BZ26" s="2145"/>
      <c r="CA26" s="2145"/>
      <c r="CB26" s="2145"/>
      <c r="CC26" s="2145"/>
    </row>
    <row r="27" spans="66:81" ht="14.45" customHeight="1">
      <c r="BN27" s="3994"/>
      <c r="BO27" s="3994"/>
      <c r="BP27" s="3994"/>
      <c r="BQ27" s="3994"/>
      <c r="BR27" s="3994"/>
      <c r="BS27" s="3994"/>
      <c r="BT27" s="3994"/>
      <c r="BU27" s="3994"/>
      <c r="BV27" s="3994"/>
      <c r="BW27" s="3994"/>
      <c r="BX27" s="3994"/>
      <c r="BY27" s="3994"/>
      <c r="BZ27" s="3994"/>
      <c r="CA27" s="3994"/>
      <c r="CB27" s="3994"/>
      <c r="CC27" s="3994"/>
    </row>
    <row r="28" spans="66:81" ht="14.45" customHeight="1">
      <c r="BN28" s="3994"/>
      <c r="BO28" s="3994"/>
      <c r="BP28" s="3994"/>
      <c r="BQ28" s="3994"/>
      <c r="BR28" s="3994"/>
      <c r="BS28" s="3994"/>
      <c r="BT28" s="3994"/>
      <c r="BU28" s="3994"/>
      <c r="BV28" s="3994"/>
      <c r="BW28" s="3994"/>
      <c r="BX28" s="3994"/>
      <c r="BY28" s="3994"/>
      <c r="BZ28" s="3994"/>
      <c r="CA28" s="3994"/>
      <c r="CB28" s="3994"/>
      <c r="CC28" s="3994"/>
    </row>
    <row r="29" spans="66:81" ht="14.45" customHeight="1">
      <c r="BN29" s="3994"/>
      <c r="BO29" s="3994"/>
      <c r="BP29" s="3994"/>
      <c r="BQ29" s="3994"/>
      <c r="BR29" s="3994"/>
      <c r="BS29" s="3994"/>
      <c r="BT29" s="3994"/>
      <c r="BU29" s="3994"/>
      <c r="BV29" s="3994"/>
      <c r="BW29" s="3994"/>
      <c r="BX29" s="3994"/>
      <c r="BY29" s="3994"/>
      <c r="BZ29" s="3994"/>
      <c r="CA29" s="3994"/>
      <c r="CB29" s="3994"/>
      <c r="CC29" s="3994"/>
    </row>
    <row r="30" spans="66:81" ht="14.45" customHeight="1">
      <c r="BN30" s="3994"/>
      <c r="BO30" s="3994"/>
      <c r="BP30" s="3994"/>
      <c r="BQ30" s="3994"/>
      <c r="BR30" s="3994"/>
      <c r="BS30" s="3994"/>
      <c r="BT30" s="3994"/>
      <c r="BU30" s="3994"/>
      <c r="BV30" s="3994"/>
      <c r="BW30" s="3994"/>
      <c r="BX30" s="3994"/>
      <c r="BY30" s="3994"/>
      <c r="BZ30" s="3994"/>
      <c r="CA30" s="3994"/>
      <c r="CB30" s="3994"/>
      <c r="CC30" s="3994"/>
    </row>
    <row r="31" spans="66:81" ht="14.45" customHeight="1">
      <c r="BN31" s="3994"/>
      <c r="BO31" s="3994"/>
      <c r="BP31" s="3994"/>
      <c r="BQ31" s="3994"/>
      <c r="BR31" s="3994"/>
      <c r="BS31" s="3994"/>
      <c r="BT31" s="3994"/>
      <c r="BU31" s="3994"/>
      <c r="BV31" s="3994"/>
      <c r="BW31" s="3994"/>
      <c r="BX31" s="3994"/>
      <c r="BY31" s="3994"/>
      <c r="BZ31" s="3994"/>
      <c r="CA31" s="3994"/>
      <c r="CB31" s="3994"/>
      <c r="CC31" s="3994"/>
    </row>
    <row r="32" spans="66:81" ht="14.45" customHeight="1">
      <c r="BN32" s="3994"/>
      <c r="BO32" s="3994"/>
      <c r="BP32" s="3994"/>
      <c r="BQ32" s="3994"/>
      <c r="BR32" s="3994"/>
      <c r="BS32" s="3994"/>
      <c r="BT32" s="3994"/>
      <c r="BU32" s="3994"/>
      <c r="BV32" s="3994"/>
      <c r="BW32" s="3994"/>
      <c r="BX32" s="3994"/>
      <c r="BY32" s="3994"/>
      <c r="BZ32" s="3994"/>
      <c r="CA32" s="3994"/>
      <c r="CB32" s="3994"/>
      <c r="CC32" s="3994"/>
    </row>
    <row r="33" spans="66:81" ht="14.45" customHeight="1">
      <c r="BN33" s="3994"/>
      <c r="BO33" s="3994"/>
      <c r="BP33" s="3994"/>
      <c r="BQ33" s="3994"/>
      <c r="BR33" s="3994"/>
      <c r="BS33" s="3994"/>
      <c r="BT33" s="3994"/>
      <c r="BU33" s="3994"/>
      <c r="BV33" s="3994"/>
      <c r="BW33" s="3994"/>
      <c r="BX33" s="3994"/>
      <c r="BY33" s="3994"/>
      <c r="BZ33" s="3994"/>
      <c r="CA33" s="3994"/>
      <c r="CB33" s="3994"/>
      <c r="CC33" s="3994"/>
    </row>
    <row r="34" spans="66:81" ht="14.45" customHeight="1">
      <c r="BN34" s="3994"/>
      <c r="BO34" s="3994"/>
      <c r="BP34" s="3994"/>
      <c r="BQ34" s="3994"/>
      <c r="BR34" s="3994"/>
      <c r="BS34" s="3994"/>
      <c r="BT34" s="3994"/>
      <c r="BU34" s="3994"/>
      <c r="BV34" s="3994"/>
      <c r="BW34" s="3994"/>
      <c r="BX34" s="3994"/>
      <c r="BY34" s="3994"/>
      <c r="BZ34" s="3994"/>
      <c r="CA34" s="3994"/>
      <c r="CB34" s="3994"/>
      <c r="CC34" s="3994"/>
    </row>
    <row r="35" spans="66:81" ht="14.45" customHeight="1">
      <c r="BN35" s="3994"/>
      <c r="BO35" s="3994"/>
      <c r="BP35" s="3994"/>
      <c r="BQ35" s="3994"/>
      <c r="BR35" s="3994"/>
      <c r="BS35" s="3994"/>
      <c r="BT35" s="3994"/>
      <c r="BU35" s="3994"/>
      <c r="BV35" s="3994"/>
      <c r="BW35" s="3994"/>
      <c r="BX35" s="3994"/>
      <c r="BY35" s="3994"/>
      <c r="BZ35" s="3994"/>
      <c r="CA35" s="3994"/>
      <c r="CB35" s="3994"/>
      <c r="CC35" s="3994"/>
    </row>
    <row r="36" spans="66:81" ht="14.45" customHeight="1">
      <c r="BN36" s="3994"/>
      <c r="BO36" s="3994"/>
      <c r="BP36" s="3994"/>
      <c r="BQ36" s="3994"/>
      <c r="BR36" s="3994"/>
      <c r="BS36" s="3994"/>
      <c r="BT36" s="3994"/>
      <c r="BU36" s="3994"/>
      <c r="BV36" s="3994"/>
      <c r="BW36" s="3994"/>
      <c r="BX36" s="3994"/>
      <c r="BY36" s="3994"/>
      <c r="BZ36" s="3994"/>
      <c r="CA36" s="3994"/>
      <c r="CB36" s="3994"/>
      <c r="CC36" s="3994"/>
    </row>
    <row r="37" spans="66:81" ht="14.45" customHeight="1">
      <c r="BN37" s="3994"/>
      <c r="BO37" s="3994"/>
      <c r="BP37" s="3994"/>
      <c r="BQ37" s="3994"/>
      <c r="BR37" s="3994"/>
      <c r="BS37" s="3994"/>
      <c r="BT37" s="3994"/>
      <c r="BU37" s="3994"/>
      <c r="BV37" s="3994"/>
      <c r="BW37" s="3994"/>
      <c r="BX37" s="3994"/>
      <c r="BY37" s="3994"/>
      <c r="BZ37" s="3994"/>
      <c r="CA37" s="3994"/>
      <c r="CB37" s="3994"/>
      <c r="CC37" s="3994"/>
    </row>
    <row r="38" spans="66:81" ht="14.45" customHeight="1">
      <c r="BN38" s="3994"/>
      <c r="BO38" s="3994"/>
      <c r="BP38" s="3994"/>
      <c r="BQ38" s="3994"/>
      <c r="BR38" s="3994"/>
      <c r="BS38" s="3994"/>
      <c r="BT38" s="3994"/>
      <c r="BU38" s="3994"/>
      <c r="BV38" s="3994"/>
      <c r="BW38" s="3994"/>
      <c r="BX38" s="3994"/>
      <c r="BY38" s="3994"/>
      <c r="BZ38" s="3994"/>
      <c r="CA38" s="3994"/>
      <c r="CB38" s="3994"/>
      <c r="CC38" s="3994"/>
    </row>
    <row r="39" spans="66:81" ht="13.5" customHeight="1"/>
  </sheetData>
  <mergeCells count="16">
    <mergeCell ref="BN35:BU36"/>
    <mergeCell ref="BV35:CC36"/>
    <mergeCell ref="BN37:BU38"/>
    <mergeCell ref="BV37:CC38"/>
    <mergeCell ref="BN29:BU30"/>
    <mergeCell ref="BV29:CC30"/>
    <mergeCell ref="BN31:BU32"/>
    <mergeCell ref="BV31:CC32"/>
    <mergeCell ref="BN33:BU34"/>
    <mergeCell ref="BV33:CC34"/>
    <mergeCell ref="AC3:BE4"/>
    <mergeCell ref="BO3:CB4"/>
    <mergeCell ref="D6:Z6"/>
    <mergeCell ref="BN25:CC26"/>
    <mergeCell ref="BN27:BU28"/>
    <mergeCell ref="BV27:CC28"/>
  </mergeCells>
  <phoneticPr fontId="66"/>
  <pageMargins left="0.7" right="0.7" top="0.75" bottom="0.75" header="0.3" footer="0.3"/>
  <pageSetup paperSize="9" scale="61"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C32D9-9968-4E11-8716-FE9B790E20D4}">
  <dimension ref="A1:CC39"/>
  <sheetViews>
    <sheetView view="pageBreakPreview" topLeftCell="A10" zoomScale="115" zoomScaleNormal="100" zoomScaleSheetLayoutView="115" workbookViewId="0">
      <selection activeCell="CH11" sqref="CH11"/>
    </sheetView>
  </sheetViews>
  <sheetFormatPr defaultColWidth="9" defaultRowHeight="13.5"/>
  <cols>
    <col min="1" max="1" width="13.5" style="432" customWidth="1"/>
    <col min="2" max="64" width="1.5" style="432" customWidth="1"/>
    <col min="65" max="65" width="10.625" style="432" customWidth="1"/>
    <col min="66" max="84" width="1.5" style="432" customWidth="1"/>
    <col min="85" max="85" width="1.875" style="432" customWidth="1"/>
    <col min="86" max="16384" width="9" style="432"/>
  </cols>
  <sheetData>
    <row r="1" spans="1:80" ht="21.75" customHeight="1"/>
    <row r="2" spans="1:80" ht="14.45" customHeight="1"/>
    <row r="3" spans="1:80" ht="14.45" customHeight="1">
      <c r="A3" s="3992" t="s">
        <v>1803</v>
      </c>
      <c r="B3" s="3992"/>
      <c r="C3" s="3992"/>
      <c r="D3" s="3992"/>
      <c r="E3" s="3992"/>
      <c r="F3" s="3992"/>
      <c r="G3" s="3992"/>
      <c r="H3" s="3992"/>
      <c r="I3" s="3992"/>
      <c r="J3" s="3992"/>
      <c r="K3" s="3992"/>
      <c r="L3" s="3992"/>
      <c r="M3" s="3992"/>
      <c r="N3" s="3992"/>
      <c r="O3" s="3992"/>
      <c r="P3" s="3992"/>
      <c r="Q3" s="3992"/>
      <c r="R3" s="3992"/>
      <c r="S3" s="3992"/>
      <c r="T3" s="3992"/>
      <c r="U3" s="3992"/>
      <c r="V3" s="3992"/>
      <c r="W3" s="3992"/>
      <c r="X3" s="3992"/>
      <c r="Y3" s="3992"/>
      <c r="Z3" s="3992"/>
      <c r="AA3" s="3992"/>
      <c r="AB3" s="3992"/>
      <c r="AC3" s="3992"/>
      <c r="AD3" s="3992"/>
      <c r="AE3" s="3992"/>
      <c r="AF3" s="3992"/>
      <c r="AG3" s="3992"/>
      <c r="AH3" s="3992"/>
      <c r="AI3" s="3992"/>
      <c r="AJ3" s="3992"/>
      <c r="AK3" s="3992"/>
      <c r="AL3" s="3992"/>
      <c r="AM3" s="3992"/>
      <c r="AN3" s="3992"/>
      <c r="AO3" s="3992"/>
      <c r="AP3" s="3992"/>
      <c r="AQ3" s="3992"/>
      <c r="AR3" s="3992"/>
      <c r="AS3" s="3992"/>
      <c r="AT3" s="3992"/>
      <c r="AU3" s="3992"/>
      <c r="AV3" s="3992"/>
      <c r="AW3" s="3992"/>
      <c r="AX3" s="3992"/>
      <c r="AY3" s="3992"/>
      <c r="AZ3" s="3992"/>
      <c r="BA3" s="3992"/>
      <c r="BB3" s="3992"/>
      <c r="BC3" s="3992"/>
      <c r="BD3" s="3992"/>
      <c r="BE3" s="3992"/>
      <c r="BF3" s="3992"/>
      <c r="BG3" s="3992"/>
      <c r="BH3" s="3992"/>
      <c r="BI3" s="3992"/>
      <c r="BJ3" s="3992"/>
      <c r="BK3" s="3992"/>
      <c r="BL3" s="3992"/>
      <c r="BM3" s="3992"/>
      <c r="BN3" s="3992"/>
      <c r="BO3" s="3992"/>
      <c r="BP3" s="3992"/>
      <c r="BQ3" s="3992"/>
      <c r="BR3" s="3992"/>
      <c r="BS3" s="3992"/>
      <c r="BT3" s="3992"/>
      <c r="BU3" s="3992"/>
      <c r="BV3" s="1228"/>
      <c r="BW3" s="1228"/>
      <c r="BX3" s="1228"/>
      <c r="BY3" s="1228"/>
      <c r="BZ3" s="1228"/>
      <c r="CA3" s="244"/>
      <c r="CB3" s="244"/>
    </row>
    <row r="4" spans="1:80" ht="14.45" customHeight="1">
      <c r="A4" s="1228"/>
      <c r="B4" s="1228"/>
      <c r="C4" s="1228"/>
      <c r="D4" s="1228"/>
      <c r="E4" s="1228"/>
      <c r="F4" s="1228"/>
      <c r="G4" s="1228"/>
      <c r="H4" s="1228"/>
      <c r="I4" s="1228"/>
      <c r="J4" s="1228"/>
      <c r="K4" s="1228"/>
      <c r="L4" s="1228"/>
      <c r="M4" s="1228"/>
      <c r="N4" s="1228"/>
      <c r="O4" s="1228"/>
      <c r="P4" s="1228"/>
      <c r="Q4" s="1228"/>
      <c r="R4" s="1228"/>
      <c r="S4" s="1228"/>
      <c r="T4" s="1228"/>
      <c r="U4" s="1228"/>
      <c r="V4" s="1228"/>
      <c r="W4" s="1228"/>
      <c r="X4" s="1228"/>
      <c r="Y4" s="1228"/>
      <c r="Z4" s="1228"/>
      <c r="AA4" s="1228"/>
      <c r="AB4" s="1228"/>
      <c r="AC4" s="1228"/>
      <c r="AD4" s="1228"/>
      <c r="AE4" s="1228"/>
      <c r="AF4" s="1228"/>
      <c r="AG4" s="1228"/>
      <c r="AH4" s="1228"/>
      <c r="AI4" s="1228"/>
      <c r="AJ4" s="1228"/>
      <c r="AK4" s="1228"/>
      <c r="AL4" s="1228"/>
      <c r="AM4" s="1228"/>
      <c r="AN4" s="1228"/>
      <c r="AO4" s="1228"/>
      <c r="AP4" s="1228"/>
      <c r="AQ4" s="1228"/>
      <c r="AR4" s="1228"/>
      <c r="AS4" s="1228"/>
      <c r="AT4" s="1228"/>
      <c r="AU4" s="1228"/>
      <c r="AV4" s="1228"/>
      <c r="AW4" s="1228"/>
      <c r="AX4" s="1228"/>
      <c r="AY4" s="1228"/>
      <c r="AZ4" s="1228"/>
      <c r="BA4" s="1228"/>
      <c r="BB4" s="1228"/>
      <c r="BC4" s="1228"/>
      <c r="BD4" s="1228"/>
      <c r="BE4" s="1228"/>
      <c r="BF4" s="1228"/>
      <c r="BG4" s="1228"/>
      <c r="BH4" s="1228"/>
      <c r="BI4" s="1228"/>
      <c r="BJ4" s="1228"/>
      <c r="BK4" s="1228"/>
      <c r="BL4" s="1228"/>
      <c r="BM4" s="1228"/>
      <c r="BN4" s="1228"/>
      <c r="BO4" s="1228"/>
      <c r="BP4" s="1228"/>
      <c r="BQ4" s="1228"/>
      <c r="BR4" s="1228"/>
      <c r="BS4" s="1228"/>
      <c r="BT4" s="1228"/>
      <c r="BU4" s="1228"/>
      <c r="BV4" s="1228"/>
      <c r="BW4" s="1228"/>
      <c r="BX4" s="1228"/>
      <c r="BY4" s="1228"/>
      <c r="BZ4" s="1228"/>
      <c r="CA4" s="244"/>
      <c r="CB4" s="244"/>
    </row>
    <row r="5" spans="1:80" ht="14.45" customHeight="1"/>
    <row r="6" spans="1:80" ht="14.45" customHeight="1">
      <c r="D6" s="3993"/>
      <c r="E6" s="3993"/>
      <c r="F6" s="3993"/>
      <c r="G6" s="3993"/>
      <c r="H6" s="3993"/>
      <c r="I6" s="3993"/>
      <c r="J6" s="3993"/>
      <c r="K6" s="3993"/>
      <c r="L6" s="3993"/>
      <c r="M6" s="3993"/>
      <c r="N6" s="3993"/>
      <c r="O6" s="3993"/>
      <c r="P6" s="3993"/>
      <c r="Q6" s="3993"/>
      <c r="R6" s="3993"/>
      <c r="S6" s="3993"/>
      <c r="T6" s="3993"/>
      <c r="U6" s="3993"/>
      <c r="V6" s="3993"/>
      <c r="W6" s="3993"/>
      <c r="X6" s="3993"/>
      <c r="Y6" s="3993"/>
      <c r="Z6" s="3993"/>
      <c r="BO6" s="1225"/>
      <c r="BP6" s="1226"/>
      <c r="BQ6" s="1226"/>
      <c r="BR6" s="1226"/>
    </row>
    <row r="7" spans="1:80" ht="14.45" customHeight="1">
      <c r="D7" s="1227"/>
      <c r="BO7" s="1225"/>
      <c r="BP7" s="1226"/>
      <c r="BQ7" s="1226"/>
      <c r="BR7" s="1226"/>
    </row>
    <row r="8" spans="1:80" ht="14.45" customHeight="1">
      <c r="BO8" s="1225"/>
      <c r="BP8" s="1226"/>
      <c r="BQ8" s="1226"/>
      <c r="BR8" s="1226"/>
    </row>
    <row r="9" spans="1:80" ht="14.45" customHeight="1">
      <c r="BO9" s="1225"/>
      <c r="BP9" s="1226"/>
      <c r="BQ9" s="1226"/>
      <c r="BR9" s="1226"/>
    </row>
    <row r="10" spans="1:80" ht="14.45" customHeight="1">
      <c r="BO10" s="1225"/>
    </row>
    <row r="11" spans="1:80" ht="14.45" customHeight="1">
      <c r="BO11" s="1225"/>
    </row>
    <row r="12" spans="1:80" ht="14.45" customHeight="1"/>
    <row r="13" spans="1:80" ht="14.45" customHeight="1"/>
    <row r="14" spans="1:80" ht="14.45" customHeight="1"/>
    <row r="15" spans="1:80" ht="14.45" customHeight="1"/>
    <row r="16" spans="1:80" ht="14.45" customHeight="1"/>
    <row r="17" spans="66:81" ht="14.45" customHeight="1"/>
    <row r="18" spans="66:81" ht="14.45" customHeight="1"/>
    <row r="19" spans="66:81" ht="14.45" customHeight="1"/>
    <row r="20" spans="66:81" ht="14.45" customHeight="1"/>
    <row r="21" spans="66:81" ht="14.45" customHeight="1"/>
    <row r="22" spans="66:81" ht="14.45" customHeight="1"/>
    <row r="23" spans="66:81" ht="14.45" customHeight="1"/>
    <row r="24" spans="66:81" ht="14.45" customHeight="1"/>
    <row r="25" spans="66:81" ht="14.45" customHeight="1">
      <c r="BN25" s="2145"/>
      <c r="BO25" s="2145"/>
      <c r="BP25" s="2145"/>
      <c r="BQ25" s="2145"/>
      <c r="BR25" s="2145"/>
      <c r="BS25" s="2145"/>
      <c r="BT25" s="2145"/>
      <c r="BU25" s="2145"/>
      <c r="BV25" s="2145"/>
      <c r="BW25" s="2145"/>
      <c r="BX25" s="2145"/>
      <c r="BY25" s="2145"/>
      <c r="BZ25" s="2145"/>
      <c r="CA25" s="2145"/>
      <c r="CB25" s="2145"/>
      <c r="CC25" s="2145"/>
    </row>
    <row r="26" spans="66:81" ht="14.45" customHeight="1">
      <c r="BN26" s="2145"/>
      <c r="BO26" s="2145"/>
      <c r="BP26" s="2145"/>
      <c r="BQ26" s="2145"/>
      <c r="BR26" s="2145"/>
      <c r="BS26" s="2145"/>
      <c r="BT26" s="2145"/>
      <c r="BU26" s="2145"/>
      <c r="BV26" s="2145"/>
      <c r="BW26" s="2145"/>
      <c r="BX26" s="2145"/>
      <c r="BY26" s="2145"/>
      <c r="BZ26" s="2145"/>
      <c r="CA26" s="2145"/>
      <c r="CB26" s="2145"/>
      <c r="CC26" s="2145"/>
    </row>
    <row r="27" spans="66:81" ht="14.45" customHeight="1">
      <c r="BN27" s="3994"/>
      <c r="BO27" s="3994"/>
      <c r="BP27" s="3994"/>
      <c r="BQ27" s="3994"/>
      <c r="BR27" s="3994"/>
      <c r="BS27" s="3994"/>
      <c r="BT27" s="3994"/>
      <c r="BU27" s="3994"/>
      <c r="BV27" s="3994"/>
      <c r="BW27" s="3994"/>
      <c r="BX27" s="3994"/>
      <c r="BY27" s="3994"/>
      <c r="BZ27" s="3994"/>
      <c r="CA27" s="3994"/>
      <c r="CB27" s="3994"/>
      <c r="CC27" s="3994"/>
    </row>
    <row r="28" spans="66:81" ht="14.45" customHeight="1">
      <c r="BN28" s="3994"/>
      <c r="BO28" s="3994"/>
      <c r="BP28" s="3994"/>
      <c r="BQ28" s="3994"/>
      <c r="BR28" s="3994"/>
      <c r="BS28" s="3994"/>
      <c r="BT28" s="3994"/>
      <c r="BU28" s="3994"/>
      <c r="BV28" s="3994"/>
      <c r="BW28" s="3994"/>
      <c r="BX28" s="3994"/>
      <c r="BY28" s="3994"/>
      <c r="BZ28" s="3994"/>
      <c r="CA28" s="3994"/>
      <c r="CB28" s="3994"/>
      <c r="CC28" s="3994"/>
    </row>
    <row r="29" spans="66:81" ht="14.45" customHeight="1">
      <c r="BN29" s="3994"/>
      <c r="BO29" s="3994"/>
      <c r="BP29" s="3994"/>
      <c r="BQ29" s="3994"/>
      <c r="BR29" s="3994"/>
      <c r="BS29" s="3994"/>
      <c r="BT29" s="3994"/>
      <c r="BU29" s="3994"/>
      <c r="BV29" s="3994"/>
      <c r="BW29" s="3994"/>
      <c r="BX29" s="3994"/>
      <c r="BY29" s="3994"/>
      <c r="BZ29" s="3994"/>
      <c r="CA29" s="3994"/>
      <c r="CB29" s="3994"/>
      <c r="CC29" s="3994"/>
    </row>
    <row r="30" spans="66:81" ht="14.45" customHeight="1">
      <c r="BN30" s="3994"/>
      <c r="BO30" s="3994"/>
      <c r="BP30" s="3994"/>
      <c r="BQ30" s="3994"/>
      <c r="BR30" s="3994"/>
      <c r="BS30" s="3994"/>
      <c r="BT30" s="3994"/>
      <c r="BU30" s="3994"/>
      <c r="BV30" s="3994"/>
      <c r="BW30" s="3994"/>
      <c r="BX30" s="3994"/>
      <c r="BY30" s="3994"/>
      <c r="BZ30" s="3994"/>
      <c r="CA30" s="3994"/>
      <c r="CB30" s="3994"/>
      <c r="CC30" s="3994"/>
    </row>
    <row r="31" spans="66:81" ht="14.45" customHeight="1">
      <c r="BN31" s="3994"/>
      <c r="BO31" s="3994"/>
      <c r="BP31" s="3994"/>
      <c r="BQ31" s="3994"/>
      <c r="BR31" s="3994"/>
      <c r="BS31" s="3994"/>
      <c r="BT31" s="3994"/>
      <c r="BU31" s="3994"/>
      <c r="BV31" s="3994"/>
      <c r="BW31" s="3994"/>
      <c r="BX31" s="3994"/>
      <c r="BY31" s="3994"/>
      <c r="BZ31" s="3994"/>
      <c r="CA31" s="3994"/>
      <c r="CB31" s="3994"/>
      <c r="CC31" s="3994"/>
    </row>
    <row r="32" spans="66:81" ht="14.45" customHeight="1">
      <c r="BN32" s="3994"/>
      <c r="BO32" s="3994"/>
      <c r="BP32" s="3994"/>
      <c r="BQ32" s="3994"/>
      <c r="BR32" s="3994"/>
      <c r="BS32" s="3994"/>
      <c r="BT32" s="3994"/>
      <c r="BU32" s="3994"/>
      <c r="BV32" s="3994"/>
      <c r="BW32" s="3994"/>
      <c r="BX32" s="3994"/>
      <c r="BY32" s="3994"/>
      <c r="BZ32" s="3994"/>
      <c r="CA32" s="3994"/>
      <c r="CB32" s="3994"/>
      <c r="CC32" s="3994"/>
    </row>
    <row r="33" spans="66:81" ht="14.45" customHeight="1">
      <c r="BN33" s="3994"/>
      <c r="BO33" s="3994"/>
      <c r="BP33" s="3994"/>
      <c r="BQ33" s="3994"/>
      <c r="BR33" s="3994"/>
      <c r="BS33" s="3994"/>
      <c r="BT33" s="3994"/>
      <c r="BU33" s="3994"/>
      <c r="BV33" s="3994"/>
      <c r="BW33" s="3994"/>
      <c r="BX33" s="3994"/>
      <c r="BY33" s="3994"/>
      <c r="BZ33" s="3994"/>
      <c r="CA33" s="3994"/>
      <c r="CB33" s="3994"/>
      <c r="CC33" s="3994"/>
    </row>
    <row r="34" spans="66:81" ht="14.45" customHeight="1">
      <c r="BN34" s="3994"/>
      <c r="BO34" s="3994"/>
      <c r="BP34" s="3994"/>
      <c r="BQ34" s="3994"/>
      <c r="BR34" s="3994"/>
      <c r="BS34" s="3994"/>
      <c r="BT34" s="3994"/>
      <c r="BU34" s="3994"/>
      <c r="BV34" s="3994"/>
      <c r="BW34" s="3994"/>
      <c r="BX34" s="3994"/>
      <c r="BY34" s="3994"/>
      <c r="BZ34" s="3994"/>
      <c r="CA34" s="3994"/>
      <c r="CB34" s="3994"/>
      <c r="CC34" s="3994"/>
    </row>
    <row r="35" spans="66:81" ht="14.45" customHeight="1">
      <c r="BN35" s="3994"/>
      <c r="BO35" s="3994"/>
      <c r="BP35" s="3994"/>
      <c r="BQ35" s="3994"/>
      <c r="BR35" s="3994"/>
      <c r="BS35" s="3994"/>
      <c r="BT35" s="3994"/>
      <c r="BU35" s="3994"/>
      <c r="BV35" s="3994"/>
      <c r="BW35" s="3994"/>
      <c r="BX35" s="3994"/>
      <c r="BY35" s="3994"/>
      <c r="BZ35" s="3994"/>
      <c r="CA35" s="3994"/>
      <c r="CB35" s="3994"/>
      <c r="CC35" s="3994"/>
    </row>
    <row r="36" spans="66:81" ht="14.45" customHeight="1">
      <c r="BN36" s="3994"/>
      <c r="BO36" s="3994"/>
      <c r="BP36" s="3994"/>
      <c r="BQ36" s="3994"/>
      <c r="BR36" s="3994"/>
      <c r="BS36" s="3994"/>
      <c r="BT36" s="3994"/>
      <c r="BU36" s="3994"/>
      <c r="BV36" s="3994"/>
      <c r="BW36" s="3994"/>
      <c r="BX36" s="3994"/>
      <c r="BY36" s="3994"/>
      <c r="BZ36" s="3994"/>
      <c r="CA36" s="3994"/>
      <c r="CB36" s="3994"/>
      <c r="CC36" s="3994"/>
    </row>
    <row r="37" spans="66:81" ht="14.45" customHeight="1">
      <c r="BN37" s="3994"/>
      <c r="BO37" s="3994"/>
      <c r="BP37" s="3994"/>
      <c r="BQ37" s="3994"/>
      <c r="BR37" s="3994"/>
      <c r="BS37" s="3994"/>
      <c r="BT37" s="3994"/>
      <c r="BU37" s="3994"/>
      <c r="BV37" s="3994"/>
      <c r="BW37" s="3994"/>
      <c r="BX37" s="3994"/>
      <c r="BY37" s="3994"/>
      <c r="BZ37" s="3994"/>
      <c r="CA37" s="3994"/>
      <c r="CB37" s="3994"/>
      <c r="CC37" s="3994"/>
    </row>
    <row r="38" spans="66:81" ht="14.45" customHeight="1">
      <c r="BN38" s="3994"/>
      <c r="BO38" s="3994"/>
      <c r="BP38" s="3994"/>
      <c r="BQ38" s="3994"/>
      <c r="BR38" s="3994"/>
      <c r="BS38" s="3994"/>
      <c r="BT38" s="3994"/>
      <c r="BU38" s="3994"/>
      <c r="BV38" s="3994"/>
      <c r="BW38" s="3994"/>
      <c r="BX38" s="3994"/>
      <c r="BY38" s="3994"/>
      <c r="BZ38" s="3994"/>
      <c r="CA38" s="3994"/>
      <c r="CB38" s="3994"/>
      <c r="CC38" s="3994"/>
    </row>
    <row r="39" spans="66:81" ht="13.5" customHeight="1"/>
  </sheetData>
  <mergeCells count="15">
    <mergeCell ref="BN35:BU36"/>
    <mergeCell ref="BV35:CC36"/>
    <mergeCell ref="BN37:BU38"/>
    <mergeCell ref="BV37:CC38"/>
    <mergeCell ref="A3:BU3"/>
    <mergeCell ref="BN29:BU30"/>
    <mergeCell ref="BV29:CC30"/>
    <mergeCell ref="BN31:BU32"/>
    <mergeCell ref="BV31:CC32"/>
    <mergeCell ref="BN33:BU34"/>
    <mergeCell ref="BV33:CC34"/>
    <mergeCell ref="D6:Z6"/>
    <mergeCell ref="BN25:CC26"/>
    <mergeCell ref="BN27:BU28"/>
    <mergeCell ref="BV27:CC28"/>
  </mergeCells>
  <phoneticPr fontId="66"/>
  <pageMargins left="0.7" right="0.7" top="0.75" bottom="0.75" header="0.3" footer="0.3"/>
  <pageSetup paperSize="9" scale="61"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B8606-8180-4B90-8728-3C19B2E783C7}">
  <dimension ref="A1:CC39"/>
  <sheetViews>
    <sheetView view="pageBreakPreview" zoomScale="130" zoomScaleNormal="100" zoomScaleSheetLayoutView="130" workbookViewId="0">
      <selection activeCell="A5" sqref="A5"/>
    </sheetView>
  </sheetViews>
  <sheetFormatPr defaultColWidth="9" defaultRowHeight="13.5"/>
  <cols>
    <col min="1" max="1" width="13.5" style="432" customWidth="1"/>
    <col min="2" max="64" width="1.5" style="432" customWidth="1"/>
    <col min="65" max="65" width="10.625" style="432" customWidth="1"/>
    <col min="66" max="84" width="1.5" style="432" customWidth="1"/>
    <col min="85" max="85" width="1.875" style="432" customWidth="1"/>
    <col min="86" max="16384" width="9" style="432"/>
  </cols>
  <sheetData>
    <row r="1" spans="1:80" ht="21.75" customHeight="1"/>
    <row r="2" spans="1:80" ht="14.45" customHeight="1"/>
    <row r="3" spans="1:80" ht="14.45" customHeight="1">
      <c r="A3" s="3992" t="s">
        <v>1804</v>
      </c>
      <c r="B3" s="3992"/>
      <c r="C3" s="3992"/>
      <c r="D3" s="3992"/>
      <c r="E3" s="3992"/>
      <c r="F3" s="3992"/>
      <c r="G3" s="3992"/>
      <c r="H3" s="3992"/>
      <c r="I3" s="3992"/>
      <c r="J3" s="3992"/>
      <c r="K3" s="3992"/>
      <c r="L3" s="3992"/>
      <c r="M3" s="3992"/>
      <c r="N3" s="3992"/>
      <c r="O3" s="3992"/>
      <c r="P3" s="3992"/>
      <c r="Q3" s="3992"/>
      <c r="R3" s="3992"/>
      <c r="S3" s="3992"/>
      <c r="T3" s="3992"/>
      <c r="U3" s="3992"/>
      <c r="V3" s="3992"/>
      <c r="W3" s="3992"/>
      <c r="X3" s="3992"/>
      <c r="Y3" s="3992"/>
      <c r="Z3" s="3992"/>
      <c r="AA3" s="3992"/>
      <c r="AB3" s="3992"/>
      <c r="AC3" s="3992"/>
      <c r="AD3" s="3992"/>
      <c r="AE3" s="3992"/>
      <c r="AF3" s="3992"/>
      <c r="AG3" s="3992"/>
      <c r="AH3" s="3992"/>
      <c r="AI3" s="3992"/>
      <c r="AJ3" s="3992"/>
      <c r="AK3" s="3992"/>
      <c r="AL3" s="3992"/>
      <c r="AM3" s="3992"/>
      <c r="AN3" s="3992"/>
      <c r="AO3" s="3992"/>
      <c r="AP3" s="3992"/>
      <c r="AQ3" s="3992"/>
      <c r="AR3" s="3992"/>
      <c r="AS3" s="3992"/>
      <c r="AT3" s="3992"/>
      <c r="AU3" s="3992"/>
      <c r="AV3" s="3992"/>
      <c r="AW3" s="3992"/>
      <c r="AX3" s="3992"/>
      <c r="AY3" s="3992"/>
      <c r="AZ3" s="3992"/>
      <c r="BA3" s="3992"/>
      <c r="BB3" s="3992"/>
      <c r="BC3" s="3992"/>
      <c r="BD3" s="3992"/>
      <c r="BE3" s="3992"/>
      <c r="BF3" s="3992"/>
      <c r="BG3" s="3992"/>
      <c r="BH3" s="3992"/>
      <c r="BI3" s="3992"/>
      <c r="BJ3" s="3992"/>
      <c r="BK3" s="3992"/>
      <c r="BL3" s="3992"/>
      <c r="BM3" s="1228"/>
      <c r="BN3" s="1228"/>
      <c r="BO3" s="1228"/>
      <c r="BP3" s="1228"/>
      <c r="BQ3" s="1228"/>
      <c r="BR3" s="1228"/>
      <c r="BS3" s="1228"/>
      <c r="BT3" s="1228"/>
      <c r="BU3" s="1228"/>
      <c r="BV3" s="1228"/>
      <c r="BW3" s="1228"/>
      <c r="BX3" s="1228"/>
      <c r="BY3" s="1228"/>
      <c r="BZ3" s="1228"/>
      <c r="CA3" s="244"/>
      <c r="CB3" s="244"/>
    </row>
    <row r="4" spans="1:80" ht="14.45" customHeight="1">
      <c r="A4" s="3992"/>
      <c r="B4" s="3992"/>
      <c r="C4" s="3992"/>
      <c r="D4" s="3992"/>
      <c r="E4" s="3992"/>
      <c r="F4" s="3992"/>
      <c r="G4" s="3992"/>
      <c r="H4" s="3992"/>
      <c r="I4" s="3992"/>
      <c r="J4" s="3992"/>
      <c r="K4" s="3992"/>
      <c r="L4" s="3992"/>
      <c r="M4" s="3992"/>
      <c r="N4" s="3992"/>
      <c r="O4" s="3992"/>
      <c r="P4" s="3992"/>
      <c r="Q4" s="3992"/>
      <c r="R4" s="3992"/>
      <c r="S4" s="3992"/>
      <c r="T4" s="3992"/>
      <c r="U4" s="3992"/>
      <c r="V4" s="3992"/>
      <c r="W4" s="3992"/>
      <c r="X4" s="3992"/>
      <c r="Y4" s="3992"/>
      <c r="Z4" s="3992"/>
      <c r="AA4" s="3992"/>
      <c r="AB4" s="3992"/>
      <c r="AC4" s="3992"/>
      <c r="AD4" s="3992"/>
      <c r="AE4" s="3992"/>
      <c r="AF4" s="3992"/>
      <c r="AG4" s="3992"/>
      <c r="AH4" s="3992"/>
      <c r="AI4" s="3992"/>
      <c r="AJ4" s="3992"/>
      <c r="AK4" s="3992"/>
      <c r="AL4" s="3992"/>
      <c r="AM4" s="3992"/>
      <c r="AN4" s="3992"/>
      <c r="AO4" s="3992"/>
      <c r="AP4" s="3992"/>
      <c r="AQ4" s="3992"/>
      <c r="AR4" s="3992"/>
      <c r="AS4" s="3992"/>
      <c r="AT4" s="3992"/>
      <c r="AU4" s="3992"/>
      <c r="AV4" s="3992"/>
      <c r="AW4" s="3992"/>
      <c r="AX4" s="3992"/>
      <c r="AY4" s="3992"/>
      <c r="AZ4" s="3992"/>
      <c r="BA4" s="3992"/>
      <c r="BB4" s="3992"/>
      <c r="BC4" s="3992"/>
      <c r="BD4" s="3992"/>
      <c r="BE4" s="3992"/>
      <c r="BF4" s="3992"/>
      <c r="BG4" s="3992"/>
      <c r="BH4" s="3992"/>
      <c r="BI4" s="3992"/>
      <c r="BJ4" s="3992"/>
      <c r="BK4" s="3992"/>
      <c r="BL4" s="3992"/>
      <c r="BM4" s="1228"/>
      <c r="BN4" s="1228"/>
      <c r="BO4" s="1228"/>
      <c r="BP4" s="1228"/>
      <c r="BQ4" s="1228"/>
      <c r="BR4" s="1228"/>
      <c r="BS4" s="1228"/>
      <c r="BT4" s="1228"/>
      <c r="BU4" s="1228"/>
      <c r="BV4" s="1228"/>
      <c r="BW4" s="1228"/>
      <c r="BX4" s="1228"/>
      <c r="BY4" s="1228"/>
      <c r="BZ4" s="1228"/>
      <c r="CA4" s="244"/>
      <c r="CB4" s="244"/>
    </row>
    <row r="5" spans="1:80" ht="14.45" customHeight="1"/>
    <row r="6" spans="1:80" ht="14.45" customHeight="1">
      <c r="D6" s="3993"/>
      <c r="E6" s="3993"/>
      <c r="F6" s="3993"/>
      <c r="G6" s="3993"/>
      <c r="H6" s="3993"/>
      <c r="I6" s="3993"/>
      <c r="J6" s="3993"/>
      <c r="K6" s="3993"/>
      <c r="L6" s="3993"/>
      <c r="M6" s="3993"/>
      <c r="N6" s="3993"/>
      <c r="O6" s="3993"/>
      <c r="P6" s="3993"/>
      <c r="Q6" s="3993"/>
      <c r="R6" s="3993"/>
      <c r="S6" s="3993"/>
      <c r="T6" s="3993"/>
      <c r="U6" s="3993"/>
      <c r="V6" s="3993"/>
      <c r="W6" s="3993"/>
      <c r="X6" s="3993"/>
      <c r="Y6" s="3993"/>
      <c r="Z6" s="3993"/>
      <c r="BO6" s="1225"/>
      <c r="BP6" s="1226"/>
      <c r="BQ6" s="1226"/>
      <c r="BR6" s="1226"/>
    </row>
    <row r="7" spans="1:80" ht="14.45" customHeight="1">
      <c r="D7" s="1227"/>
      <c r="BO7" s="1225"/>
      <c r="BP7" s="1226"/>
      <c r="BQ7" s="1226"/>
      <c r="BR7" s="1226"/>
    </row>
    <row r="8" spans="1:80" ht="14.45" customHeight="1">
      <c r="BO8" s="1225"/>
      <c r="BP8" s="1226"/>
      <c r="BQ8" s="1226"/>
      <c r="BR8" s="1226"/>
    </row>
    <row r="9" spans="1:80" ht="14.45" customHeight="1">
      <c r="BO9" s="1225"/>
      <c r="BP9" s="1226"/>
      <c r="BQ9" s="1226"/>
      <c r="BR9" s="1226"/>
    </row>
    <row r="10" spans="1:80" ht="14.45" customHeight="1">
      <c r="BO10" s="1225"/>
    </row>
    <row r="11" spans="1:80" ht="14.45" customHeight="1">
      <c r="BO11" s="1225"/>
    </row>
    <row r="12" spans="1:80" ht="14.45" customHeight="1"/>
    <row r="13" spans="1:80" ht="14.45" customHeight="1"/>
    <row r="14" spans="1:80" ht="14.45" customHeight="1"/>
    <row r="15" spans="1:80" ht="14.45" customHeight="1"/>
    <row r="16" spans="1:80" ht="14.45" customHeight="1"/>
    <row r="17" spans="66:81" ht="14.45" customHeight="1"/>
    <row r="18" spans="66:81" ht="14.45" customHeight="1"/>
    <row r="19" spans="66:81" ht="14.45" customHeight="1"/>
    <row r="20" spans="66:81" ht="14.45" customHeight="1"/>
    <row r="21" spans="66:81" ht="14.45" customHeight="1"/>
    <row r="22" spans="66:81" ht="14.45" customHeight="1"/>
    <row r="23" spans="66:81" ht="14.45" customHeight="1"/>
    <row r="24" spans="66:81" ht="14.45" customHeight="1"/>
    <row r="25" spans="66:81" ht="14.45" customHeight="1">
      <c r="BN25" s="2145"/>
      <c r="BO25" s="2145"/>
      <c r="BP25" s="2145"/>
      <c r="BQ25" s="2145"/>
      <c r="BR25" s="2145"/>
      <c r="BS25" s="2145"/>
      <c r="BT25" s="2145"/>
      <c r="BU25" s="2145"/>
      <c r="BV25" s="2145"/>
      <c r="BW25" s="2145"/>
      <c r="BX25" s="2145"/>
      <c r="BY25" s="2145"/>
      <c r="BZ25" s="2145"/>
      <c r="CA25" s="2145"/>
      <c r="CB25" s="2145"/>
      <c r="CC25" s="2145"/>
    </row>
    <row r="26" spans="66:81" ht="14.45" customHeight="1">
      <c r="BN26" s="2145"/>
      <c r="BO26" s="2145"/>
      <c r="BP26" s="2145"/>
      <c r="BQ26" s="2145"/>
      <c r="BR26" s="2145"/>
      <c r="BS26" s="2145"/>
      <c r="BT26" s="2145"/>
      <c r="BU26" s="2145"/>
      <c r="BV26" s="2145"/>
      <c r="BW26" s="2145"/>
      <c r="BX26" s="2145"/>
      <c r="BY26" s="2145"/>
      <c r="BZ26" s="2145"/>
      <c r="CA26" s="2145"/>
      <c r="CB26" s="2145"/>
      <c r="CC26" s="2145"/>
    </row>
    <row r="27" spans="66:81" ht="14.45" customHeight="1">
      <c r="BN27" s="3994"/>
      <c r="BO27" s="3994"/>
      <c r="BP27" s="3994"/>
      <c r="BQ27" s="3994"/>
      <c r="BR27" s="3994"/>
      <c r="BS27" s="3994"/>
      <c r="BT27" s="3994"/>
      <c r="BU27" s="3994"/>
      <c r="BV27" s="3994"/>
      <c r="BW27" s="3994"/>
      <c r="BX27" s="3994"/>
      <c r="BY27" s="3994"/>
      <c r="BZ27" s="3994"/>
      <c r="CA27" s="3994"/>
      <c r="CB27" s="3994"/>
      <c r="CC27" s="3994"/>
    </row>
    <row r="28" spans="66:81" ht="14.45" customHeight="1">
      <c r="BN28" s="3994"/>
      <c r="BO28" s="3994"/>
      <c r="BP28" s="3994"/>
      <c r="BQ28" s="3994"/>
      <c r="BR28" s="3994"/>
      <c r="BS28" s="3994"/>
      <c r="BT28" s="3994"/>
      <c r="BU28" s="3994"/>
      <c r="BV28" s="3994"/>
      <c r="BW28" s="3994"/>
      <c r="BX28" s="3994"/>
      <c r="BY28" s="3994"/>
      <c r="BZ28" s="3994"/>
      <c r="CA28" s="3994"/>
      <c r="CB28" s="3994"/>
      <c r="CC28" s="3994"/>
    </row>
    <row r="29" spans="66:81" ht="14.45" customHeight="1">
      <c r="BN29" s="3994"/>
      <c r="BO29" s="3994"/>
      <c r="BP29" s="3994"/>
      <c r="BQ29" s="3994"/>
      <c r="BR29" s="3994"/>
      <c r="BS29" s="3994"/>
      <c r="BT29" s="3994"/>
      <c r="BU29" s="3994"/>
      <c r="BV29" s="3994"/>
      <c r="BW29" s="3994"/>
      <c r="BX29" s="3994"/>
      <c r="BY29" s="3994"/>
      <c r="BZ29" s="3994"/>
      <c r="CA29" s="3994"/>
      <c r="CB29" s="3994"/>
      <c r="CC29" s="3994"/>
    </row>
    <row r="30" spans="66:81" ht="14.45" customHeight="1">
      <c r="BN30" s="3994"/>
      <c r="BO30" s="3994"/>
      <c r="BP30" s="3994"/>
      <c r="BQ30" s="3994"/>
      <c r="BR30" s="3994"/>
      <c r="BS30" s="3994"/>
      <c r="BT30" s="3994"/>
      <c r="BU30" s="3994"/>
      <c r="BV30" s="3994"/>
      <c r="BW30" s="3994"/>
      <c r="BX30" s="3994"/>
      <c r="BY30" s="3994"/>
      <c r="BZ30" s="3994"/>
      <c r="CA30" s="3994"/>
      <c r="CB30" s="3994"/>
      <c r="CC30" s="3994"/>
    </row>
    <row r="31" spans="66:81" ht="14.45" customHeight="1">
      <c r="BN31" s="3994"/>
      <c r="BO31" s="3994"/>
      <c r="BP31" s="3994"/>
      <c r="BQ31" s="3994"/>
      <c r="BR31" s="3994"/>
      <c r="BS31" s="3994"/>
      <c r="BT31" s="3994"/>
      <c r="BU31" s="3994"/>
      <c r="BV31" s="3994"/>
      <c r="BW31" s="3994"/>
      <c r="BX31" s="3994"/>
      <c r="BY31" s="3994"/>
      <c r="BZ31" s="3994"/>
      <c r="CA31" s="3994"/>
      <c r="CB31" s="3994"/>
      <c r="CC31" s="3994"/>
    </row>
    <row r="32" spans="66:81" ht="14.45" customHeight="1">
      <c r="BN32" s="3994"/>
      <c r="BO32" s="3994"/>
      <c r="BP32" s="3994"/>
      <c r="BQ32" s="3994"/>
      <c r="BR32" s="3994"/>
      <c r="BS32" s="3994"/>
      <c r="BT32" s="3994"/>
      <c r="BU32" s="3994"/>
      <c r="BV32" s="3994"/>
      <c r="BW32" s="3994"/>
      <c r="BX32" s="3994"/>
      <c r="BY32" s="3994"/>
      <c r="BZ32" s="3994"/>
      <c r="CA32" s="3994"/>
      <c r="CB32" s="3994"/>
      <c r="CC32" s="3994"/>
    </row>
    <row r="33" spans="66:81" ht="14.45" customHeight="1">
      <c r="BN33" s="3994"/>
      <c r="BO33" s="3994"/>
      <c r="BP33" s="3994"/>
      <c r="BQ33" s="3994"/>
      <c r="BR33" s="3994"/>
      <c r="BS33" s="3994"/>
      <c r="BT33" s="3994"/>
      <c r="BU33" s="3994"/>
      <c r="BV33" s="3994"/>
      <c r="BW33" s="3994"/>
      <c r="BX33" s="3994"/>
      <c r="BY33" s="3994"/>
      <c r="BZ33" s="3994"/>
      <c r="CA33" s="3994"/>
      <c r="CB33" s="3994"/>
      <c r="CC33" s="3994"/>
    </row>
    <row r="34" spans="66:81" ht="14.45" customHeight="1">
      <c r="BN34" s="3994"/>
      <c r="BO34" s="3994"/>
      <c r="BP34" s="3994"/>
      <c r="BQ34" s="3994"/>
      <c r="BR34" s="3994"/>
      <c r="BS34" s="3994"/>
      <c r="BT34" s="3994"/>
      <c r="BU34" s="3994"/>
      <c r="BV34" s="3994"/>
      <c r="BW34" s="3994"/>
      <c r="BX34" s="3994"/>
      <c r="BY34" s="3994"/>
      <c r="BZ34" s="3994"/>
      <c r="CA34" s="3994"/>
      <c r="CB34" s="3994"/>
      <c r="CC34" s="3994"/>
    </row>
    <row r="35" spans="66:81" ht="14.45" customHeight="1">
      <c r="BN35" s="3994"/>
      <c r="BO35" s="3994"/>
      <c r="BP35" s="3994"/>
      <c r="BQ35" s="3994"/>
      <c r="BR35" s="3994"/>
      <c r="BS35" s="3994"/>
      <c r="BT35" s="3994"/>
      <c r="BU35" s="3994"/>
      <c r="BV35" s="3994"/>
      <c r="BW35" s="3994"/>
      <c r="BX35" s="3994"/>
      <c r="BY35" s="3994"/>
      <c r="BZ35" s="3994"/>
      <c r="CA35" s="3994"/>
      <c r="CB35" s="3994"/>
      <c r="CC35" s="3994"/>
    </row>
    <row r="36" spans="66:81" ht="14.45" customHeight="1">
      <c r="BN36" s="3994"/>
      <c r="BO36" s="3994"/>
      <c r="BP36" s="3994"/>
      <c r="BQ36" s="3994"/>
      <c r="BR36" s="3994"/>
      <c r="BS36" s="3994"/>
      <c r="BT36" s="3994"/>
      <c r="BU36" s="3994"/>
      <c r="BV36" s="3994"/>
      <c r="BW36" s="3994"/>
      <c r="BX36" s="3994"/>
      <c r="BY36" s="3994"/>
      <c r="BZ36" s="3994"/>
      <c r="CA36" s="3994"/>
      <c r="CB36" s="3994"/>
      <c r="CC36" s="3994"/>
    </row>
    <row r="37" spans="66:81" ht="14.45" customHeight="1">
      <c r="BN37" s="3994"/>
      <c r="BO37" s="3994"/>
      <c r="BP37" s="3994"/>
      <c r="BQ37" s="3994"/>
      <c r="BR37" s="3994"/>
      <c r="BS37" s="3994"/>
      <c r="BT37" s="3994"/>
      <c r="BU37" s="3994"/>
      <c r="BV37" s="3994"/>
      <c r="BW37" s="3994"/>
      <c r="BX37" s="3994"/>
      <c r="BY37" s="3994"/>
      <c r="BZ37" s="3994"/>
      <c r="CA37" s="3994"/>
      <c r="CB37" s="3994"/>
      <c r="CC37" s="3994"/>
    </row>
    <row r="38" spans="66:81" ht="14.45" customHeight="1">
      <c r="BN38" s="3994"/>
      <c r="BO38" s="3994"/>
      <c r="BP38" s="3994"/>
      <c r="BQ38" s="3994"/>
      <c r="BR38" s="3994"/>
      <c r="BS38" s="3994"/>
      <c r="BT38" s="3994"/>
      <c r="BU38" s="3994"/>
      <c r="BV38" s="3994"/>
      <c r="BW38" s="3994"/>
      <c r="BX38" s="3994"/>
      <c r="BY38" s="3994"/>
      <c r="BZ38" s="3994"/>
      <c r="CA38" s="3994"/>
      <c r="CB38" s="3994"/>
      <c r="CC38" s="3994"/>
    </row>
    <row r="39" spans="66:81" ht="13.5" customHeight="1"/>
  </sheetData>
  <mergeCells count="15">
    <mergeCell ref="BN37:BU38"/>
    <mergeCell ref="BV37:CC38"/>
    <mergeCell ref="A3:BL4"/>
    <mergeCell ref="BN31:BU32"/>
    <mergeCell ref="BV31:CC32"/>
    <mergeCell ref="BN33:BU34"/>
    <mergeCell ref="BV33:CC34"/>
    <mergeCell ref="BN35:BU36"/>
    <mergeCell ref="BV35:CC36"/>
    <mergeCell ref="D6:Z6"/>
    <mergeCell ref="BN25:CC26"/>
    <mergeCell ref="BN27:BU28"/>
    <mergeCell ref="BV27:CC28"/>
    <mergeCell ref="BN29:BU30"/>
    <mergeCell ref="BV29:CC30"/>
  </mergeCells>
  <phoneticPr fontId="66"/>
  <pageMargins left="0.7" right="0.7" top="0.75" bottom="0.75" header="0.3" footer="0.3"/>
  <pageSetup paperSize="9" scale="6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CU106"/>
  <sheetViews>
    <sheetView view="pageBreakPreview" zoomScaleNormal="100" zoomScaleSheetLayoutView="100" workbookViewId="0">
      <selection activeCell="CS67" sqref="CS67"/>
    </sheetView>
  </sheetViews>
  <sheetFormatPr defaultColWidth="9" defaultRowHeight="15" customHeight="1"/>
  <cols>
    <col min="1" max="108" width="1.25" style="365" customWidth="1"/>
    <col min="109" max="109" width="3.875" style="365" customWidth="1"/>
    <col min="110" max="151" width="1.25" style="365" customWidth="1"/>
    <col min="152" max="152" width="9" style="365" customWidth="1"/>
    <col min="153" max="16384" width="9" style="365"/>
  </cols>
  <sheetData>
    <row r="1" spans="1:99" ht="16.5" customHeight="1">
      <c r="A1" s="1317" t="s">
        <v>634</v>
      </c>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7"/>
      <c r="Z1" s="1317"/>
      <c r="AA1" s="1317"/>
      <c r="AB1" s="1317"/>
      <c r="AC1" s="1317"/>
      <c r="AD1" s="1317"/>
      <c r="AE1" s="1317"/>
      <c r="AF1" s="1317"/>
      <c r="AG1" s="1317"/>
      <c r="AH1" s="1317"/>
      <c r="AI1" s="1317"/>
      <c r="AJ1" s="1317"/>
      <c r="AK1" s="1317"/>
      <c r="AL1" s="1317"/>
      <c r="AM1" s="1317"/>
      <c r="AN1" s="1317"/>
      <c r="AO1" s="1317"/>
      <c r="AP1" s="1317"/>
      <c r="AQ1" s="1317"/>
      <c r="AR1" s="1317"/>
      <c r="AS1" s="1317"/>
      <c r="AT1" s="1317"/>
      <c r="AU1" s="1317"/>
      <c r="AV1" s="1317"/>
      <c r="AW1" s="1317"/>
      <c r="AX1" s="1317"/>
      <c r="AY1" s="1317"/>
      <c r="AZ1" s="1317"/>
      <c r="BA1" s="1317"/>
      <c r="BB1" s="1317"/>
      <c r="BC1" s="1317"/>
      <c r="BD1" s="1317"/>
      <c r="BE1" s="1317"/>
      <c r="BF1" s="1317"/>
      <c r="BG1" s="1317"/>
      <c r="BH1" s="1317"/>
      <c r="BI1" s="1317"/>
      <c r="BJ1" s="1317"/>
      <c r="BK1" s="1317"/>
      <c r="BL1" s="1317"/>
      <c r="BM1" s="1317"/>
      <c r="BN1" s="1317"/>
      <c r="BO1" s="1317"/>
      <c r="BP1" s="1317"/>
      <c r="BQ1" s="1317"/>
      <c r="BR1" s="1317"/>
      <c r="BS1" s="1317"/>
      <c r="BT1" s="1317"/>
      <c r="BU1" s="1317"/>
      <c r="BV1" s="1317"/>
      <c r="BW1" s="1317"/>
      <c r="BX1" s="1317"/>
      <c r="BY1" s="1317"/>
      <c r="BZ1" s="1317"/>
      <c r="CA1" s="1317"/>
      <c r="CB1" s="1317"/>
      <c r="CC1" s="1317"/>
      <c r="CD1" s="1317"/>
      <c r="CE1" s="1317"/>
      <c r="CF1" s="1317"/>
      <c r="CG1" s="1317"/>
      <c r="CH1" s="1317"/>
      <c r="CI1" s="1317"/>
      <c r="CJ1" s="1317"/>
      <c r="CK1" s="1317"/>
      <c r="CL1" s="1317"/>
      <c r="CM1" s="1317"/>
      <c r="CN1" s="1317"/>
      <c r="CO1" s="1317"/>
      <c r="CP1" s="1317"/>
      <c r="CQ1" s="1317"/>
      <c r="CR1" s="1317"/>
      <c r="CS1" s="1317"/>
    </row>
    <row r="2" spans="1:99" ht="9.75" customHeight="1"/>
    <row r="3" spans="1:99" ht="15" customHeight="1">
      <c r="A3" s="365" t="s">
        <v>636</v>
      </c>
      <c r="AG3" s="365" t="s">
        <v>20</v>
      </c>
      <c r="AR3" s="1316">
        <v>1</v>
      </c>
      <c r="AS3" s="1316"/>
      <c r="AT3" s="1316"/>
      <c r="AU3" s="3"/>
      <c r="AV3" s="3"/>
      <c r="AW3" s="3"/>
      <c r="AX3" s="3"/>
      <c r="AY3" s="3"/>
      <c r="AZ3" s="3"/>
      <c r="BA3" s="3"/>
      <c r="BB3" s="365" t="s">
        <v>0</v>
      </c>
      <c r="CH3" s="365" t="s">
        <v>20</v>
      </c>
      <c r="CS3" s="1316">
        <v>16</v>
      </c>
      <c r="CT3" s="1316"/>
      <c r="CU3" s="1316"/>
    </row>
    <row r="4" spans="1:99" ht="15" customHeight="1">
      <c r="BB4" s="365" t="s">
        <v>22</v>
      </c>
      <c r="CH4" s="365" t="s">
        <v>20</v>
      </c>
      <c r="CS4" s="1316">
        <v>17</v>
      </c>
      <c r="CT4" s="1316"/>
      <c r="CU4" s="1316"/>
    </row>
    <row r="5" spans="1:99" ht="15" customHeight="1">
      <c r="A5" s="365" t="s">
        <v>129</v>
      </c>
      <c r="AG5" s="365" t="s">
        <v>20</v>
      </c>
      <c r="AR5" s="1316">
        <v>1</v>
      </c>
      <c r="AS5" s="1316"/>
      <c r="AT5" s="1316"/>
      <c r="AU5" s="3"/>
      <c r="AV5" s="3"/>
      <c r="AW5" s="3"/>
      <c r="AX5" s="3"/>
      <c r="AY5" s="3"/>
      <c r="AZ5" s="3"/>
      <c r="BA5" s="3"/>
      <c r="BB5" s="365" t="s">
        <v>27</v>
      </c>
      <c r="CH5" s="365" t="s">
        <v>20</v>
      </c>
      <c r="CS5" s="1316">
        <v>17</v>
      </c>
      <c r="CT5" s="1316"/>
      <c r="CU5" s="1316"/>
    </row>
    <row r="6" spans="1:99" ht="15" customHeight="1">
      <c r="A6" s="365" t="s">
        <v>569</v>
      </c>
      <c r="AG6" s="365" t="s">
        <v>20</v>
      </c>
      <c r="AR6" s="1316">
        <v>1</v>
      </c>
      <c r="AS6" s="1316"/>
      <c r="AT6" s="1316"/>
      <c r="AU6" s="3"/>
      <c r="AV6" s="3"/>
      <c r="AW6" s="3"/>
      <c r="AX6" s="3"/>
      <c r="AY6" s="3"/>
      <c r="AZ6" s="3"/>
      <c r="BA6" s="3"/>
      <c r="BB6" s="365" t="s">
        <v>19</v>
      </c>
      <c r="CH6" s="365" t="s">
        <v>20</v>
      </c>
      <c r="CS6" s="1316">
        <v>17</v>
      </c>
      <c r="CT6" s="1316"/>
      <c r="CU6" s="1316"/>
    </row>
    <row r="7" spans="1:99" ht="15" customHeight="1">
      <c r="A7" s="365" t="s">
        <v>224</v>
      </c>
      <c r="AG7" s="365" t="s">
        <v>20</v>
      </c>
      <c r="AR7" s="1316">
        <v>1</v>
      </c>
      <c r="AS7" s="1316"/>
      <c r="AT7" s="1316"/>
      <c r="AU7" s="3"/>
      <c r="AV7" s="3"/>
      <c r="AW7" s="3"/>
      <c r="AX7" s="3"/>
      <c r="AY7" s="3"/>
      <c r="AZ7" s="3"/>
      <c r="BA7" s="3"/>
      <c r="BB7" s="365" t="s">
        <v>44</v>
      </c>
      <c r="CH7" s="365" t="s">
        <v>20</v>
      </c>
      <c r="CS7" s="1316">
        <v>17</v>
      </c>
      <c r="CT7" s="1316"/>
      <c r="CU7" s="1316"/>
    </row>
    <row r="8" spans="1:99" ht="15" customHeight="1">
      <c r="BB8" s="365" t="s">
        <v>46</v>
      </c>
      <c r="CH8" s="365" t="s">
        <v>20</v>
      </c>
      <c r="CS8" s="1316">
        <v>17</v>
      </c>
      <c r="CT8" s="1316"/>
      <c r="CU8" s="1316"/>
    </row>
    <row r="9" spans="1:99" ht="15" customHeight="1">
      <c r="A9" s="365" t="s">
        <v>24</v>
      </c>
      <c r="AG9" s="365" t="s">
        <v>20</v>
      </c>
      <c r="AR9" s="1316">
        <v>2</v>
      </c>
      <c r="AS9" s="1316"/>
      <c r="AT9" s="1316"/>
      <c r="AU9" s="3"/>
      <c r="AV9" s="3"/>
      <c r="AW9" s="3"/>
      <c r="AX9" s="3"/>
      <c r="AY9" s="3"/>
      <c r="AZ9" s="3"/>
      <c r="BA9" s="3"/>
      <c r="BB9" s="365" t="s">
        <v>54</v>
      </c>
      <c r="CH9" s="365" t="s">
        <v>20</v>
      </c>
      <c r="CS9" s="1316">
        <v>17</v>
      </c>
      <c r="CT9" s="1316"/>
      <c r="CU9" s="1316"/>
    </row>
    <row r="10" spans="1:99" ht="15" customHeight="1">
      <c r="A10" s="365" t="s">
        <v>33</v>
      </c>
      <c r="AG10" s="365" t="s">
        <v>20</v>
      </c>
      <c r="AR10" s="1316">
        <v>2</v>
      </c>
      <c r="AS10" s="1316"/>
      <c r="AT10" s="1316"/>
      <c r="AU10" s="3"/>
      <c r="AV10" s="3"/>
      <c r="AW10" s="3"/>
      <c r="AX10" s="3"/>
      <c r="AY10" s="3"/>
      <c r="AZ10" s="3"/>
      <c r="BA10" s="3"/>
      <c r="BB10" s="365" t="s">
        <v>59</v>
      </c>
      <c r="CH10" s="365" t="s">
        <v>20</v>
      </c>
      <c r="CS10" s="1316">
        <v>18</v>
      </c>
      <c r="CT10" s="1316"/>
      <c r="CU10" s="1316"/>
    </row>
    <row r="11" spans="1:99" ht="15" customHeight="1">
      <c r="A11" s="365" t="s">
        <v>30</v>
      </c>
      <c r="AG11" s="365" t="s">
        <v>20</v>
      </c>
      <c r="AR11" s="1316">
        <v>2</v>
      </c>
      <c r="AS11" s="1316"/>
      <c r="AT11" s="1316"/>
      <c r="AU11" s="3"/>
      <c r="AV11" s="3"/>
      <c r="AW11" s="3"/>
      <c r="AX11" s="3"/>
      <c r="AY11" s="3"/>
      <c r="AZ11" s="3"/>
      <c r="BA11" s="3"/>
      <c r="BB11" s="365" t="s">
        <v>71</v>
      </c>
      <c r="CH11" s="365" t="s">
        <v>20</v>
      </c>
      <c r="CS11" s="1316">
        <v>21</v>
      </c>
      <c r="CT11" s="1316"/>
      <c r="CU11" s="1316"/>
    </row>
    <row r="12" spans="1:99" ht="15" customHeight="1">
      <c r="A12" s="365" t="s">
        <v>37</v>
      </c>
      <c r="AG12" s="365" t="s">
        <v>20</v>
      </c>
      <c r="AR12" s="1316">
        <v>2</v>
      </c>
      <c r="AS12" s="1316"/>
      <c r="AT12" s="1316"/>
      <c r="AU12" s="3"/>
      <c r="AV12" s="3"/>
      <c r="AW12" s="3"/>
      <c r="AX12" s="3"/>
      <c r="AY12" s="3"/>
      <c r="AZ12" s="3"/>
      <c r="BA12" s="3"/>
      <c r="BB12" s="365" t="s">
        <v>75</v>
      </c>
      <c r="CH12" s="365" t="s">
        <v>20</v>
      </c>
      <c r="CS12" s="1316">
        <v>21</v>
      </c>
      <c r="CT12" s="1316"/>
      <c r="CU12" s="1316"/>
    </row>
    <row r="13" spans="1:99" ht="15" customHeight="1">
      <c r="A13" s="365" t="s">
        <v>39</v>
      </c>
      <c r="AG13" s="365" t="s">
        <v>20</v>
      </c>
      <c r="AR13" s="1316">
        <v>3</v>
      </c>
      <c r="AS13" s="1316"/>
      <c r="AT13" s="1316"/>
      <c r="AU13" s="3"/>
      <c r="AV13" s="3"/>
      <c r="AW13" s="3"/>
      <c r="AX13" s="3"/>
      <c r="AY13" s="3"/>
      <c r="AZ13" s="3"/>
      <c r="BA13" s="3"/>
      <c r="BB13" s="365" t="s">
        <v>81</v>
      </c>
      <c r="CH13" s="365" t="s">
        <v>20</v>
      </c>
      <c r="CS13" s="1316">
        <v>21</v>
      </c>
      <c r="CT13" s="1316"/>
      <c r="CU13" s="1316"/>
    </row>
    <row r="14" spans="1:99" ht="15" customHeight="1">
      <c r="A14" s="365" t="s">
        <v>13</v>
      </c>
      <c r="AG14" s="365" t="s">
        <v>20</v>
      </c>
      <c r="AR14" s="1316">
        <v>3</v>
      </c>
      <c r="AS14" s="1316"/>
      <c r="AT14" s="1316"/>
      <c r="AU14" s="3"/>
      <c r="AV14" s="3"/>
      <c r="AW14" s="3"/>
      <c r="AX14" s="3"/>
      <c r="AY14" s="3"/>
      <c r="AZ14" s="3"/>
      <c r="BA14" s="3"/>
      <c r="BB14" s="365" t="s">
        <v>82</v>
      </c>
      <c r="CH14" s="365" t="s">
        <v>20</v>
      </c>
      <c r="CS14" s="1316">
        <v>21</v>
      </c>
      <c r="CT14" s="1316"/>
      <c r="CU14" s="1316"/>
    </row>
    <row r="15" spans="1:99" ht="15" customHeight="1">
      <c r="A15" s="365" t="s">
        <v>52</v>
      </c>
      <c r="AG15" s="365" t="s">
        <v>20</v>
      </c>
      <c r="AR15" s="1316">
        <v>3</v>
      </c>
      <c r="AS15" s="1316"/>
      <c r="AT15" s="1316"/>
      <c r="AU15" s="3"/>
      <c r="AV15" s="3"/>
      <c r="AW15" s="3"/>
      <c r="AX15" s="3"/>
      <c r="AY15" s="3"/>
      <c r="AZ15" s="3"/>
      <c r="BA15" s="3"/>
      <c r="BB15" s="365" t="s">
        <v>353</v>
      </c>
      <c r="CH15" s="365" t="s">
        <v>20</v>
      </c>
      <c r="CS15" s="1316">
        <v>21</v>
      </c>
      <c r="CT15" s="1316"/>
      <c r="CU15" s="1316"/>
    </row>
    <row r="16" spans="1:99" ht="15" customHeight="1">
      <c r="A16" s="365" t="s">
        <v>42</v>
      </c>
      <c r="AG16" s="365" t="s">
        <v>20</v>
      </c>
      <c r="AR16" s="1316">
        <v>4</v>
      </c>
      <c r="AS16" s="1316"/>
      <c r="AT16" s="1316"/>
      <c r="AU16" s="3"/>
      <c r="AV16" s="3"/>
      <c r="AW16" s="3"/>
      <c r="AX16" s="3"/>
      <c r="AY16" s="3"/>
      <c r="AZ16" s="3"/>
      <c r="BA16" s="3"/>
      <c r="BB16" s="365" t="s">
        <v>91</v>
      </c>
      <c r="CH16" s="365" t="s">
        <v>20</v>
      </c>
      <c r="CS16" s="1316">
        <v>21</v>
      </c>
      <c r="CT16" s="1316"/>
      <c r="CU16" s="1316"/>
    </row>
    <row r="17" spans="1:99" ht="15" customHeight="1">
      <c r="A17" s="365" t="s">
        <v>68</v>
      </c>
      <c r="AG17" s="365" t="s">
        <v>20</v>
      </c>
      <c r="AR17" s="1316">
        <v>4</v>
      </c>
      <c r="AS17" s="1316"/>
      <c r="AT17" s="1316"/>
      <c r="AU17" s="3"/>
      <c r="AV17" s="3"/>
      <c r="AW17" s="3"/>
      <c r="AX17" s="3"/>
      <c r="AY17" s="3"/>
      <c r="AZ17" s="3"/>
      <c r="BA17" s="3"/>
      <c r="BB17" s="365" t="s">
        <v>354</v>
      </c>
      <c r="CH17" s="365" t="s">
        <v>20</v>
      </c>
      <c r="CS17" s="1316">
        <v>22</v>
      </c>
      <c r="CT17" s="1316"/>
      <c r="CU17" s="1316"/>
    </row>
    <row r="18" spans="1:99" ht="15" customHeight="1">
      <c r="A18" s="365" t="s">
        <v>12</v>
      </c>
      <c r="AG18" s="365" t="s">
        <v>20</v>
      </c>
      <c r="AR18" s="1316">
        <v>5</v>
      </c>
      <c r="AS18" s="1316"/>
      <c r="AT18" s="1316"/>
      <c r="AU18" s="3"/>
      <c r="AV18" s="3"/>
      <c r="AW18" s="3"/>
      <c r="AX18" s="3"/>
      <c r="AY18" s="3"/>
      <c r="AZ18" s="3"/>
      <c r="BA18" s="3"/>
      <c r="BB18" s="365" t="s">
        <v>98</v>
      </c>
      <c r="CH18" s="365" t="s">
        <v>20</v>
      </c>
      <c r="CS18" s="1316">
        <v>22</v>
      </c>
      <c r="CT18" s="1316"/>
      <c r="CU18" s="1316"/>
    </row>
    <row r="19" spans="1:99" ht="15" customHeight="1">
      <c r="A19" s="365" t="s">
        <v>78</v>
      </c>
      <c r="AG19" s="365" t="s">
        <v>20</v>
      </c>
      <c r="AR19" s="1316">
        <v>5</v>
      </c>
      <c r="AS19" s="1316"/>
      <c r="AT19" s="1316"/>
      <c r="AU19" s="3"/>
      <c r="AV19" s="3"/>
      <c r="AW19" s="3"/>
      <c r="AX19" s="3"/>
      <c r="AY19" s="3"/>
      <c r="AZ19" s="3"/>
      <c r="BA19" s="3"/>
      <c r="BB19" s="365" t="s">
        <v>100</v>
      </c>
      <c r="CH19" s="365" t="s">
        <v>20</v>
      </c>
      <c r="CS19" s="1316">
        <v>22</v>
      </c>
      <c r="CT19" s="1316"/>
      <c r="CU19" s="1316"/>
    </row>
    <row r="20" spans="1:99" ht="15" customHeight="1">
      <c r="A20" s="365" t="s">
        <v>41</v>
      </c>
      <c r="AG20" s="365" t="s">
        <v>20</v>
      </c>
      <c r="AR20" s="1316">
        <v>5</v>
      </c>
      <c r="AS20" s="1316"/>
      <c r="AT20" s="1316"/>
      <c r="AU20" s="3"/>
      <c r="AV20" s="3"/>
      <c r="AW20" s="3"/>
      <c r="AX20" s="3"/>
      <c r="AY20" s="3"/>
      <c r="AZ20" s="3"/>
      <c r="BA20" s="3"/>
      <c r="BB20" s="365" t="s">
        <v>115</v>
      </c>
      <c r="CH20" s="365" t="s">
        <v>20</v>
      </c>
      <c r="CS20" s="1316">
        <v>22</v>
      </c>
      <c r="CT20" s="1316"/>
      <c r="CU20" s="1316"/>
    </row>
    <row r="21" spans="1:99" ht="15" customHeight="1">
      <c r="A21" s="365" t="s">
        <v>49</v>
      </c>
      <c r="AG21" s="365" t="s">
        <v>20</v>
      </c>
      <c r="AR21" s="1316">
        <v>7</v>
      </c>
      <c r="AS21" s="1316"/>
      <c r="AT21" s="1316"/>
      <c r="AU21" s="3"/>
      <c r="AV21" s="3"/>
      <c r="AW21" s="3"/>
      <c r="AX21" s="3"/>
      <c r="AY21" s="3"/>
      <c r="AZ21" s="3"/>
      <c r="BA21" s="3"/>
      <c r="BB21" s="365" t="s">
        <v>119</v>
      </c>
      <c r="CH21" s="365" t="s">
        <v>20</v>
      </c>
      <c r="CS21" s="1316">
        <v>23</v>
      </c>
      <c r="CT21" s="1316"/>
      <c r="CU21" s="1316"/>
    </row>
    <row r="22" spans="1:99" ht="15" customHeight="1">
      <c r="A22" s="365" t="s">
        <v>87</v>
      </c>
      <c r="AG22" s="365" t="s">
        <v>20</v>
      </c>
      <c r="AR22" s="1316">
        <v>9</v>
      </c>
      <c r="AS22" s="1316"/>
      <c r="AT22" s="1316"/>
      <c r="AU22" s="3"/>
      <c r="AV22" s="3"/>
      <c r="AW22" s="3"/>
      <c r="AX22" s="3"/>
      <c r="AY22" s="3"/>
      <c r="AZ22" s="3"/>
      <c r="BA22" s="3"/>
      <c r="BB22" s="365" t="s">
        <v>105</v>
      </c>
      <c r="CH22" s="365" t="s">
        <v>20</v>
      </c>
      <c r="CS22" s="1316">
        <v>23</v>
      </c>
      <c r="CT22" s="1316"/>
      <c r="CU22" s="1316"/>
    </row>
    <row r="23" spans="1:99" ht="15" customHeight="1">
      <c r="A23" s="365" t="s">
        <v>95</v>
      </c>
      <c r="AG23" s="365" t="s">
        <v>20</v>
      </c>
      <c r="AR23" s="1316">
        <v>9</v>
      </c>
      <c r="AS23" s="1316"/>
      <c r="AT23" s="1316"/>
      <c r="AU23" s="3"/>
      <c r="AV23" s="3"/>
      <c r="AW23" s="3"/>
      <c r="AX23" s="3"/>
      <c r="AY23" s="3"/>
      <c r="AZ23" s="3"/>
      <c r="BA23" s="3"/>
      <c r="BB23" s="365" t="s">
        <v>153</v>
      </c>
      <c r="CH23" s="365" t="s">
        <v>20</v>
      </c>
      <c r="CS23" s="1316">
        <v>23</v>
      </c>
      <c r="CT23" s="1316"/>
      <c r="CU23" s="1316"/>
    </row>
    <row r="24" spans="1:99" ht="15" customHeight="1">
      <c r="A24" s="365" t="s">
        <v>97</v>
      </c>
      <c r="AG24" s="365" t="s">
        <v>20</v>
      </c>
      <c r="AR24" s="1316">
        <v>9</v>
      </c>
      <c r="AS24" s="1316"/>
      <c r="AT24" s="1316"/>
      <c r="AU24" s="3"/>
      <c r="AV24" s="3"/>
      <c r="AW24" s="3"/>
      <c r="AX24" s="3"/>
      <c r="AY24" s="3"/>
      <c r="AZ24" s="3"/>
      <c r="BA24" s="3"/>
      <c r="BB24" s="365" t="s">
        <v>58</v>
      </c>
      <c r="CH24" s="365" t="s">
        <v>20</v>
      </c>
      <c r="CS24" s="1316">
        <v>23</v>
      </c>
      <c r="CT24" s="1316"/>
      <c r="CU24" s="1316"/>
    </row>
    <row r="25" spans="1:99" ht="15" customHeight="1">
      <c r="A25" s="365" t="s">
        <v>93</v>
      </c>
      <c r="AG25" s="365" t="s">
        <v>20</v>
      </c>
      <c r="AR25" s="1316">
        <v>9</v>
      </c>
      <c r="AS25" s="1316"/>
      <c r="AT25" s="1316"/>
      <c r="AU25" s="3"/>
      <c r="AV25" s="3"/>
      <c r="AW25" s="3"/>
      <c r="AX25" s="3"/>
      <c r="AY25" s="3"/>
      <c r="AZ25" s="3"/>
      <c r="BA25" s="3"/>
      <c r="BB25" s="365" t="s">
        <v>75</v>
      </c>
      <c r="CH25" s="365" t="s">
        <v>20</v>
      </c>
      <c r="CS25" s="1316">
        <v>23</v>
      </c>
      <c r="CT25" s="1316"/>
      <c r="CU25" s="1316"/>
    </row>
    <row r="26" spans="1:99" ht="15" customHeight="1">
      <c r="A26" s="365" t="s">
        <v>108</v>
      </c>
      <c r="AG26" s="365" t="s">
        <v>20</v>
      </c>
      <c r="AR26" s="1316">
        <v>10</v>
      </c>
      <c r="AS26" s="1316"/>
      <c r="AT26" s="1316"/>
      <c r="AU26" s="3"/>
      <c r="AV26" s="3"/>
      <c r="AW26" s="3"/>
      <c r="AX26" s="3"/>
      <c r="AY26" s="3"/>
      <c r="AZ26" s="3"/>
      <c r="BA26" s="3"/>
      <c r="BB26" s="365" t="s">
        <v>128</v>
      </c>
      <c r="CH26" s="365" t="s">
        <v>20</v>
      </c>
      <c r="CS26" s="1316">
        <v>23</v>
      </c>
      <c r="CT26" s="1316"/>
      <c r="CU26" s="1316"/>
    </row>
    <row r="27" spans="1:99" ht="15" customHeight="1">
      <c r="A27" s="365" t="s">
        <v>117</v>
      </c>
      <c r="AG27" s="365" t="s">
        <v>20</v>
      </c>
      <c r="AR27" s="1316">
        <v>10</v>
      </c>
      <c r="AS27" s="1316"/>
      <c r="AT27" s="1316"/>
      <c r="AU27" s="3"/>
      <c r="AV27" s="3"/>
      <c r="AW27" s="3"/>
      <c r="AX27" s="3"/>
      <c r="AY27" s="3"/>
      <c r="AZ27" s="3"/>
      <c r="BA27" s="3"/>
      <c r="BB27" s="365" t="s">
        <v>130</v>
      </c>
      <c r="CH27" s="365" t="s">
        <v>20</v>
      </c>
      <c r="CS27" s="1316">
        <v>23</v>
      </c>
      <c r="CT27" s="1316"/>
      <c r="CU27" s="1316"/>
    </row>
    <row r="28" spans="1:99" ht="15" customHeight="1">
      <c r="A28" s="365" t="s">
        <v>123</v>
      </c>
      <c r="AS28" s="3"/>
      <c r="AT28" s="3"/>
      <c r="AU28" s="3"/>
      <c r="AV28" s="3"/>
      <c r="AW28" s="3"/>
      <c r="AX28" s="3"/>
      <c r="AY28" s="3"/>
      <c r="AZ28" s="3"/>
      <c r="BA28" s="3"/>
      <c r="BB28" s="365" t="s">
        <v>79</v>
      </c>
      <c r="CH28" s="365" t="s">
        <v>20</v>
      </c>
      <c r="CS28" s="1316">
        <v>24</v>
      </c>
      <c r="CT28" s="1316"/>
      <c r="CU28" s="1316"/>
    </row>
    <row r="29" spans="1:99" ht="15" customHeight="1">
      <c r="A29" s="365" t="s">
        <v>545</v>
      </c>
      <c r="AG29" s="365" t="s">
        <v>20</v>
      </c>
      <c r="AR29" s="1316">
        <v>10</v>
      </c>
      <c r="AS29" s="1316"/>
      <c r="AT29" s="1316"/>
      <c r="AU29" s="3"/>
      <c r="AV29" s="3"/>
      <c r="AW29" s="3"/>
      <c r="AX29" s="3"/>
      <c r="AY29" s="3"/>
      <c r="AZ29" s="3"/>
      <c r="BA29" s="3"/>
      <c r="BB29" s="365" t="s">
        <v>45</v>
      </c>
      <c r="CH29" s="365" t="s">
        <v>20</v>
      </c>
      <c r="CS29" s="1316">
        <v>24</v>
      </c>
      <c r="CT29" s="1316"/>
      <c r="CU29" s="1316"/>
    </row>
    <row r="30" spans="1:99" ht="15" customHeight="1">
      <c r="A30" s="365" t="s">
        <v>64</v>
      </c>
      <c r="AG30" s="365" t="s">
        <v>20</v>
      </c>
      <c r="AR30" s="1316">
        <v>11</v>
      </c>
      <c r="AS30" s="1316"/>
      <c r="AT30" s="1316"/>
      <c r="AU30" s="3"/>
      <c r="AV30" s="3"/>
      <c r="AW30" s="3"/>
      <c r="AX30" s="3"/>
      <c r="AY30" s="3"/>
      <c r="AZ30" s="3"/>
      <c r="BA30" s="3"/>
      <c r="BB30" s="365" t="s">
        <v>138</v>
      </c>
      <c r="CH30" s="365" t="s">
        <v>20</v>
      </c>
      <c r="CS30" s="1316">
        <v>24</v>
      </c>
      <c r="CT30" s="1316"/>
      <c r="CU30" s="1316"/>
    </row>
    <row r="31" spans="1:99" ht="15" customHeight="1">
      <c r="A31" s="365" t="s">
        <v>73</v>
      </c>
      <c r="AG31" s="365" t="s">
        <v>20</v>
      </c>
      <c r="AR31" s="1316">
        <v>12</v>
      </c>
      <c r="AS31" s="1316"/>
      <c r="AT31" s="1316"/>
      <c r="AU31" s="3"/>
      <c r="AV31" s="3"/>
      <c r="AW31" s="3"/>
      <c r="AX31" s="3"/>
      <c r="AY31" s="3"/>
      <c r="AZ31" s="3"/>
      <c r="BA31" s="3"/>
      <c r="BB31" s="365" t="s">
        <v>474</v>
      </c>
      <c r="CH31" s="365" t="s">
        <v>20</v>
      </c>
      <c r="CS31" s="1316">
        <v>24</v>
      </c>
      <c r="CT31" s="1316"/>
      <c r="CU31" s="1316"/>
    </row>
    <row r="32" spans="1:99" ht="15" customHeight="1">
      <c r="A32" s="365" t="s">
        <v>124</v>
      </c>
      <c r="AG32" s="365" t="s">
        <v>20</v>
      </c>
      <c r="AR32" s="1316">
        <v>13</v>
      </c>
      <c r="AS32" s="1316"/>
      <c r="AT32" s="1316"/>
      <c r="AU32" s="3"/>
      <c r="AV32" s="3"/>
      <c r="AW32" s="3"/>
      <c r="AX32" s="3"/>
      <c r="AY32" s="3"/>
      <c r="AZ32" s="3"/>
      <c r="BA32" s="3"/>
      <c r="BB32" s="365" t="s">
        <v>598</v>
      </c>
      <c r="CH32" s="365" t="s">
        <v>20</v>
      </c>
      <c r="CS32" s="1316">
        <v>24</v>
      </c>
      <c r="CT32" s="1316"/>
      <c r="CU32" s="1316"/>
    </row>
    <row r="33" spans="1:99" ht="15" customHeight="1">
      <c r="A33" s="365" t="s">
        <v>352</v>
      </c>
      <c r="AG33" s="365" t="s">
        <v>20</v>
      </c>
      <c r="AR33" s="1316">
        <v>13</v>
      </c>
      <c r="AS33" s="1316"/>
      <c r="AT33" s="1316"/>
      <c r="AU33" s="3"/>
      <c r="AV33" s="3"/>
      <c r="AW33" s="3"/>
      <c r="AX33" s="3"/>
      <c r="AY33" s="3"/>
      <c r="AZ33" s="3"/>
      <c r="BA33" s="3"/>
      <c r="BB33" s="365" t="s">
        <v>451</v>
      </c>
      <c r="CH33" s="365" t="s">
        <v>20</v>
      </c>
      <c r="CS33" s="1316">
        <v>25</v>
      </c>
      <c r="CT33" s="1316"/>
      <c r="CU33" s="1316"/>
    </row>
    <row r="34" spans="1:99" ht="15" customHeight="1">
      <c r="AS34" s="3"/>
      <c r="AT34" s="3"/>
      <c r="AU34" s="3"/>
      <c r="AV34" s="3"/>
      <c r="AW34" s="3"/>
      <c r="AX34" s="3"/>
      <c r="AY34" s="3"/>
      <c r="AZ34" s="3"/>
      <c r="BA34" s="3"/>
      <c r="BB34" s="365" t="s">
        <v>604</v>
      </c>
      <c r="CH34" s="365" t="s">
        <v>20</v>
      </c>
      <c r="CS34" s="1316">
        <v>25</v>
      </c>
      <c r="CT34" s="1316"/>
      <c r="CU34" s="1316"/>
    </row>
    <row r="35" spans="1:99" ht="15" customHeight="1">
      <c r="A35" s="365" t="s">
        <v>135</v>
      </c>
      <c r="AG35" s="365" t="s">
        <v>20</v>
      </c>
      <c r="AR35" s="1316">
        <v>14</v>
      </c>
      <c r="AS35" s="1316"/>
      <c r="AT35" s="1316"/>
      <c r="AU35" s="3"/>
      <c r="AV35" s="3"/>
      <c r="AW35" s="3"/>
      <c r="AX35" s="3"/>
      <c r="AY35" s="3"/>
      <c r="AZ35" s="3"/>
      <c r="BA35" s="3"/>
      <c r="BB35" s="365" t="s">
        <v>606</v>
      </c>
      <c r="CH35" s="365" t="s">
        <v>20</v>
      </c>
      <c r="CS35" s="1316">
        <v>25</v>
      </c>
      <c r="CT35" s="1316"/>
      <c r="CU35" s="1316"/>
    </row>
    <row r="36" spans="1:99" ht="15" customHeight="1">
      <c r="A36" s="365" t="s">
        <v>4</v>
      </c>
      <c r="AG36" s="365" t="s">
        <v>20</v>
      </c>
      <c r="AR36" s="1316">
        <v>14</v>
      </c>
      <c r="AS36" s="1316"/>
      <c r="AT36" s="1316"/>
      <c r="AU36" s="3"/>
      <c r="AV36" s="3"/>
      <c r="AW36" s="3"/>
      <c r="AX36" s="3"/>
      <c r="AY36" s="3"/>
      <c r="AZ36" s="3"/>
      <c r="BA36" s="3"/>
      <c r="BB36" s="365" t="s">
        <v>198</v>
      </c>
      <c r="CH36" s="365" t="s">
        <v>20</v>
      </c>
      <c r="CS36" s="1316">
        <v>26</v>
      </c>
      <c r="CT36" s="1316"/>
      <c r="CU36" s="1316"/>
    </row>
    <row r="37" spans="1:99" ht="15" customHeight="1">
      <c r="A37" s="365" t="s">
        <v>109</v>
      </c>
      <c r="AG37" s="365" t="s">
        <v>20</v>
      </c>
      <c r="AR37" s="1316">
        <v>14</v>
      </c>
      <c r="AS37" s="1316"/>
      <c r="AT37" s="1316"/>
      <c r="AU37" s="3"/>
      <c r="AV37" s="3"/>
      <c r="AW37" s="3"/>
      <c r="AX37" s="3"/>
      <c r="AY37" s="3"/>
      <c r="AZ37" s="3"/>
      <c r="BA37" s="3"/>
      <c r="BB37" s="365" t="s">
        <v>9</v>
      </c>
      <c r="CH37" s="365" t="s">
        <v>20</v>
      </c>
      <c r="CS37" s="1316">
        <v>26</v>
      </c>
      <c r="CT37" s="1316"/>
      <c r="CU37" s="1316"/>
    </row>
    <row r="38" spans="1:99" ht="15" customHeight="1">
      <c r="A38" s="365" t="s">
        <v>85</v>
      </c>
      <c r="AG38" s="365" t="s">
        <v>20</v>
      </c>
      <c r="AR38" s="1316">
        <v>14</v>
      </c>
      <c r="AS38" s="1316"/>
      <c r="AT38" s="1316"/>
      <c r="AU38" s="3"/>
      <c r="AV38" s="3"/>
      <c r="AW38" s="3"/>
      <c r="AX38" s="3"/>
      <c r="AY38" s="3"/>
      <c r="AZ38" s="3"/>
      <c r="BA38" s="3"/>
      <c r="BB38" s="365" t="s">
        <v>596</v>
      </c>
      <c r="CH38" s="365" t="s">
        <v>20</v>
      </c>
      <c r="CS38" s="1316">
        <v>26</v>
      </c>
      <c r="CT38" s="1316"/>
      <c r="CU38" s="1316"/>
    </row>
    <row r="39" spans="1:99" ht="15" customHeight="1">
      <c r="A39" s="365" t="s">
        <v>402</v>
      </c>
      <c r="AG39" s="365" t="s">
        <v>20</v>
      </c>
      <c r="AR39" s="1316">
        <v>14</v>
      </c>
      <c r="AS39" s="1316"/>
      <c r="AT39" s="1316"/>
      <c r="AU39" s="3"/>
      <c r="AV39" s="3"/>
      <c r="AW39" s="3"/>
      <c r="AX39" s="3"/>
      <c r="AY39" s="3"/>
      <c r="AZ39" s="3"/>
      <c r="BA39" s="3"/>
      <c r="BB39" s="365" t="s">
        <v>441</v>
      </c>
      <c r="CH39" s="365" t="s">
        <v>20</v>
      </c>
      <c r="CS39" s="1316">
        <v>26</v>
      </c>
      <c r="CT39" s="1316"/>
      <c r="CU39" s="1316"/>
    </row>
    <row r="40" spans="1:99" ht="15" customHeight="1">
      <c r="A40" s="365" t="s">
        <v>628</v>
      </c>
      <c r="AG40" s="365" t="s">
        <v>20</v>
      </c>
      <c r="AR40" s="1316">
        <v>14</v>
      </c>
      <c r="AS40" s="1316"/>
      <c r="AT40" s="1316"/>
      <c r="AU40" s="3"/>
      <c r="AV40" s="3"/>
      <c r="AW40" s="3"/>
      <c r="AX40" s="3"/>
      <c r="AY40" s="3"/>
      <c r="AZ40" s="3"/>
      <c r="BA40" s="3"/>
      <c r="CS40" s="1316"/>
      <c r="CT40" s="1316"/>
      <c r="CU40" s="1316"/>
    </row>
    <row r="41" spans="1:99" ht="15" customHeight="1">
      <c r="A41" s="365" t="s">
        <v>639</v>
      </c>
      <c r="AG41" s="365" t="s">
        <v>20</v>
      </c>
      <c r="AR41" s="1316">
        <v>14</v>
      </c>
      <c r="AS41" s="1316"/>
      <c r="AT41" s="1316"/>
      <c r="AU41" s="3"/>
      <c r="AV41" s="3"/>
      <c r="AW41" s="3"/>
      <c r="AX41" s="3"/>
      <c r="AY41" s="3"/>
      <c r="AZ41" s="3"/>
      <c r="BA41" s="3"/>
      <c r="BB41" s="365" t="s">
        <v>560</v>
      </c>
      <c r="CH41" s="365" t="s">
        <v>20</v>
      </c>
      <c r="CS41" s="1316">
        <v>27</v>
      </c>
      <c r="CT41" s="1316"/>
      <c r="CU41" s="1316"/>
    </row>
    <row r="42" spans="1:99" ht="15" customHeight="1">
      <c r="A42" s="365" t="s">
        <v>287</v>
      </c>
      <c r="AG42" s="365" t="s">
        <v>20</v>
      </c>
      <c r="AR42" s="1316">
        <v>15</v>
      </c>
      <c r="AS42" s="1316"/>
      <c r="AT42" s="1316"/>
      <c r="AU42" s="3"/>
      <c r="AV42" s="3"/>
      <c r="AW42" s="3"/>
      <c r="AX42" s="3"/>
      <c r="AY42" s="3"/>
      <c r="AZ42" s="3"/>
      <c r="BA42" s="3"/>
      <c r="BB42" s="365" t="s">
        <v>237</v>
      </c>
      <c r="CH42" s="365" t="s">
        <v>20</v>
      </c>
      <c r="CS42" s="1316">
        <v>27</v>
      </c>
      <c r="CT42" s="1316"/>
      <c r="CU42" s="1316"/>
    </row>
    <row r="43" spans="1:99" ht="15" customHeight="1">
      <c r="A43" s="365" t="s">
        <v>640</v>
      </c>
      <c r="AG43" s="365" t="s">
        <v>20</v>
      </c>
      <c r="AR43" s="1316">
        <v>15</v>
      </c>
      <c r="AS43" s="1316"/>
      <c r="AT43" s="1316"/>
      <c r="AU43" s="3"/>
      <c r="AV43" s="3"/>
      <c r="AW43" s="3"/>
      <c r="AX43" s="3"/>
      <c r="AY43" s="3"/>
      <c r="AZ43" s="3"/>
      <c r="BA43" s="3"/>
      <c r="BB43" s="365" t="s">
        <v>554</v>
      </c>
      <c r="CH43" s="365" t="s">
        <v>20</v>
      </c>
      <c r="CS43" s="1316">
        <v>27</v>
      </c>
      <c r="CT43" s="1316"/>
      <c r="CU43" s="1316"/>
    </row>
    <row r="44" spans="1:99" ht="15" customHeight="1">
      <c r="A44" s="365" t="s">
        <v>14</v>
      </c>
      <c r="AG44" s="365" t="s">
        <v>20</v>
      </c>
      <c r="AR44" s="1316">
        <v>16</v>
      </c>
      <c r="AS44" s="1316"/>
      <c r="AT44" s="1316"/>
      <c r="AU44" s="3"/>
      <c r="AV44" s="3"/>
      <c r="AW44" s="3"/>
      <c r="AX44" s="3"/>
      <c r="AY44" s="3"/>
      <c r="AZ44" s="3"/>
      <c r="BA44" s="3"/>
      <c r="BB44" s="365" t="s">
        <v>584</v>
      </c>
      <c r="CH44" s="365" t="s">
        <v>20</v>
      </c>
      <c r="CS44" s="1316">
        <v>27</v>
      </c>
      <c r="CT44" s="1316"/>
      <c r="CU44" s="1316"/>
    </row>
    <row r="45" spans="1:99" ht="9.75" customHeight="1">
      <c r="CS45" s="1316"/>
      <c r="CT45" s="1316"/>
      <c r="CU45" s="1316"/>
    </row>
    <row r="46" spans="1:99" ht="15" customHeight="1">
      <c r="A46" s="365" t="s">
        <v>345</v>
      </c>
      <c r="AG46" s="365" t="s">
        <v>20</v>
      </c>
      <c r="AR46" s="1316">
        <v>27</v>
      </c>
      <c r="AS46" s="1316"/>
      <c r="AT46" s="1316"/>
      <c r="AU46" s="3"/>
      <c r="AV46" s="3"/>
      <c r="AW46" s="3"/>
      <c r="AX46" s="3"/>
      <c r="AY46" s="3"/>
      <c r="AZ46" s="3"/>
      <c r="BA46" s="3"/>
      <c r="BB46" s="3" t="s">
        <v>434</v>
      </c>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65" t="s">
        <v>20</v>
      </c>
      <c r="CS46" s="1316">
        <v>37</v>
      </c>
      <c r="CT46" s="1316"/>
      <c r="CU46" s="1316"/>
    </row>
    <row r="47" spans="1:99" ht="15" customHeight="1">
      <c r="A47" s="365" t="s">
        <v>624</v>
      </c>
      <c r="AG47" s="365" t="s">
        <v>20</v>
      </c>
      <c r="AR47" s="1316">
        <v>27</v>
      </c>
      <c r="AS47" s="1316"/>
      <c r="AT47" s="1316"/>
      <c r="AU47" s="3"/>
      <c r="AV47" s="3"/>
      <c r="AW47" s="3"/>
      <c r="AX47" s="3"/>
      <c r="AY47" s="3"/>
      <c r="AZ47" s="3"/>
      <c r="BA47" s="3"/>
      <c r="BB47" s="3" t="s">
        <v>436</v>
      </c>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65" t="s">
        <v>20</v>
      </c>
      <c r="CS47" s="1316">
        <v>37</v>
      </c>
      <c r="CT47" s="1316"/>
      <c r="CU47" s="1316"/>
    </row>
    <row r="48" spans="1:99" ht="15" customHeight="1">
      <c r="A48" s="365" t="s">
        <v>509</v>
      </c>
      <c r="AG48" s="365" t="s">
        <v>20</v>
      </c>
      <c r="AR48" s="1316">
        <v>28</v>
      </c>
      <c r="AS48" s="1316"/>
      <c r="AT48" s="1316"/>
      <c r="AU48" s="3"/>
      <c r="AV48" s="3"/>
      <c r="AW48" s="3"/>
      <c r="AX48" s="3"/>
      <c r="AY48" s="3"/>
      <c r="AZ48" s="3"/>
      <c r="BA48" s="3"/>
      <c r="BB48" s="3" t="s">
        <v>438</v>
      </c>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65" t="s">
        <v>20</v>
      </c>
      <c r="CS48" s="1316">
        <v>38</v>
      </c>
      <c r="CT48" s="1316"/>
      <c r="CU48" s="1316"/>
    </row>
    <row r="49" spans="1:99" ht="15" customHeight="1">
      <c r="A49" s="365" t="s">
        <v>467</v>
      </c>
      <c r="AG49" s="365" t="s">
        <v>20</v>
      </c>
      <c r="AR49" s="1316">
        <v>28</v>
      </c>
      <c r="AS49" s="1316"/>
      <c r="AT49" s="1316"/>
      <c r="AU49" s="3"/>
      <c r="AV49" s="3"/>
      <c r="AW49" s="3"/>
      <c r="AX49" s="3"/>
      <c r="AY49" s="3"/>
      <c r="AZ49" s="3"/>
      <c r="BA49" s="3"/>
      <c r="BB49" s="3" t="s">
        <v>324</v>
      </c>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65" t="s">
        <v>20</v>
      </c>
      <c r="CS49" s="1316">
        <v>38</v>
      </c>
      <c r="CT49" s="1316"/>
      <c r="CU49" s="1316"/>
    </row>
    <row r="50" spans="1:99" ht="15" customHeight="1">
      <c r="A50" s="365" t="s">
        <v>539</v>
      </c>
      <c r="AG50" s="365" t="s">
        <v>20</v>
      </c>
      <c r="AR50" s="1316">
        <v>28</v>
      </c>
      <c r="AS50" s="1316"/>
      <c r="AT50" s="1316"/>
      <c r="AU50" s="3"/>
      <c r="AV50" s="3"/>
      <c r="AW50" s="3"/>
      <c r="AX50" s="3"/>
      <c r="AY50" s="3"/>
      <c r="AZ50" s="3"/>
      <c r="BA50" s="3"/>
      <c r="BB50" s="3" t="s">
        <v>253</v>
      </c>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65" t="s">
        <v>20</v>
      </c>
      <c r="CS50" s="1316">
        <v>38</v>
      </c>
      <c r="CT50" s="1316"/>
      <c r="CU50" s="1316"/>
    </row>
    <row r="51" spans="1:99" ht="15" customHeight="1">
      <c r="A51" s="365" t="s">
        <v>630</v>
      </c>
      <c r="AG51" s="365" t="s">
        <v>20</v>
      </c>
      <c r="AR51" s="1316">
        <v>28</v>
      </c>
      <c r="AS51" s="1316"/>
      <c r="AT51" s="1316"/>
      <c r="AU51" s="3"/>
      <c r="AV51" s="3"/>
      <c r="AW51" s="3"/>
      <c r="AX51" s="3"/>
      <c r="AY51" s="3"/>
      <c r="AZ51" s="3"/>
      <c r="BA51" s="3"/>
      <c r="BB51" s="365" t="s">
        <v>435</v>
      </c>
      <c r="CH51" s="365" t="s">
        <v>20</v>
      </c>
      <c r="CS51" s="1316">
        <v>39</v>
      </c>
      <c r="CT51" s="1316"/>
      <c r="CU51" s="1316"/>
    </row>
    <row r="52" spans="1:99" ht="15" customHeight="1">
      <c r="A52" s="365" t="s">
        <v>631</v>
      </c>
      <c r="AG52" s="365" t="s">
        <v>20</v>
      </c>
      <c r="AR52" s="1316">
        <v>28</v>
      </c>
      <c r="AS52" s="1316"/>
      <c r="AT52" s="1316"/>
      <c r="AU52" s="3"/>
      <c r="AV52" s="3"/>
      <c r="AW52" s="3"/>
      <c r="AX52" s="3"/>
      <c r="AY52" s="3"/>
      <c r="AZ52" s="3"/>
      <c r="BA52" s="3"/>
      <c r="BB52" s="365" t="s">
        <v>443</v>
      </c>
      <c r="CH52" s="365" t="s">
        <v>20</v>
      </c>
      <c r="CS52" s="1316">
        <v>39</v>
      </c>
      <c r="CT52" s="1316"/>
      <c r="CU52" s="1316"/>
    </row>
    <row r="53" spans="1:99" ht="15" customHeight="1">
      <c r="A53" s="365" t="s">
        <v>301</v>
      </c>
      <c r="AG53" s="365" t="s">
        <v>20</v>
      </c>
      <c r="AR53" s="1316">
        <v>28</v>
      </c>
      <c r="AS53" s="1316"/>
      <c r="AT53" s="1316"/>
      <c r="AU53" s="3"/>
      <c r="AV53" s="3"/>
      <c r="AW53" s="3"/>
      <c r="AX53" s="3"/>
      <c r="AY53" s="3"/>
      <c r="AZ53" s="3"/>
      <c r="BA53" s="3"/>
      <c r="BB53" s="365" t="s">
        <v>276</v>
      </c>
      <c r="CH53" s="365" t="s">
        <v>20</v>
      </c>
      <c r="CS53" s="1316">
        <v>39</v>
      </c>
      <c r="CT53" s="1316"/>
      <c r="CU53" s="1316"/>
    </row>
    <row r="54" spans="1:99" ht="15" customHeight="1">
      <c r="A54" s="365" t="s">
        <v>429</v>
      </c>
      <c r="AG54" s="365" t="s">
        <v>20</v>
      </c>
      <c r="AR54" s="1316">
        <v>29</v>
      </c>
      <c r="AS54" s="1316"/>
      <c r="AT54" s="1316"/>
      <c r="AU54" s="3"/>
      <c r="AV54" s="3"/>
      <c r="AW54" s="3"/>
      <c r="AX54" s="3"/>
      <c r="AY54" s="3"/>
      <c r="AZ54" s="3"/>
      <c r="BA54" s="3"/>
      <c r="BB54" s="365" t="s">
        <v>445</v>
      </c>
      <c r="CH54" s="365" t="s">
        <v>20</v>
      </c>
      <c r="CS54" s="1316">
        <v>39</v>
      </c>
      <c r="CT54" s="1316"/>
      <c r="CU54" s="1316"/>
    </row>
    <row r="55" spans="1:99" ht="15" customHeight="1">
      <c r="A55" s="365" t="s">
        <v>309</v>
      </c>
      <c r="AG55" s="365" t="s">
        <v>20</v>
      </c>
      <c r="AR55" s="1316">
        <v>29</v>
      </c>
      <c r="AS55" s="1316"/>
      <c r="AT55" s="1316"/>
      <c r="AU55" s="3"/>
      <c r="AV55" s="3"/>
      <c r="AW55" s="3"/>
      <c r="AX55" s="3"/>
      <c r="AY55" s="3"/>
      <c r="AZ55" s="3"/>
      <c r="BA55" s="3"/>
      <c r="BB55" s="365" t="s">
        <v>448</v>
      </c>
      <c r="CH55" s="365" t="s">
        <v>20</v>
      </c>
      <c r="CS55" s="1316">
        <v>39</v>
      </c>
      <c r="CT55" s="1316"/>
      <c r="CU55" s="1316"/>
    </row>
    <row r="56" spans="1:99" ht="15" customHeight="1">
      <c r="A56" s="365" t="s">
        <v>632</v>
      </c>
      <c r="AG56" s="365" t="s">
        <v>20</v>
      </c>
      <c r="AR56" s="1316">
        <v>29</v>
      </c>
      <c r="AS56" s="1316"/>
      <c r="AT56" s="1316"/>
      <c r="AU56" s="3"/>
      <c r="AV56" s="3"/>
      <c r="AW56" s="3"/>
      <c r="AX56" s="3"/>
      <c r="AY56" s="3"/>
      <c r="AZ56" s="3"/>
      <c r="BA56" s="3"/>
      <c r="CS56" s="1316"/>
      <c r="CT56" s="1316"/>
      <c r="CU56" s="1316"/>
    </row>
    <row r="57" spans="1:99" ht="15" customHeight="1">
      <c r="A57" s="365" t="s">
        <v>424</v>
      </c>
      <c r="AG57" s="365" t="s">
        <v>20</v>
      </c>
      <c r="AR57" s="1316">
        <v>29</v>
      </c>
      <c r="AS57" s="1316"/>
      <c r="AT57" s="1316"/>
      <c r="AU57" s="3"/>
      <c r="AV57" s="3"/>
      <c r="AW57" s="3"/>
      <c r="AX57" s="3"/>
      <c r="AY57" s="3"/>
      <c r="AZ57" s="3"/>
      <c r="BA57" s="3"/>
      <c r="BB57" s="365" t="s">
        <v>362</v>
      </c>
      <c r="CH57" s="365" t="s">
        <v>20</v>
      </c>
      <c r="CS57" s="1316">
        <v>40</v>
      </c>
      <c r="CT57" s="1316"/>
      <c r="CU57" s="1316"/>
    </row>
    <row r="58" spans="1:99" ht="15" customHeight="1">
      <c r="A58" s="365" t="s">
        <v>200</v>
      </c>
      <c r="AG58" s="365" t="s">
        <v>20</v>
      </c>
      <c r="AR58" s="1316">
        <v>29</v>
      </c>
      <c r="AS58" s="1316"/>
      <c r="AT58" s="1316"/>
      <c r="AU58" s="3"/>
      <c r="AV58" s="3"/>
      <c r="AW58" s="3"/>
      <c r="AX58" s="3"/>
      <c r="AY58" s="3"/>
      <c r="AZ58" s="3"/>
      <c r="BA58" s="3"/>
      <c r="CS58" s="1316"/>
      <c r="CT58" s="1316"/>
      <c r="CU58" s="1316"/>
    </row>
    <row r="59" spans="1:99" ht="15" customHeight="1">
      <c r="A59" s="365" t="s">
        <v>153</v>
      </c>
      <c r="AG59" s="365" t="s">
        <v>20</v>
      </c>
      <c r="AR59" s="1316">
        <v>30</v>
      </c>
      <c r="AS59" s="1316"/>
      <c r="AT59" s="1316"/>
      <c r="AU59" s="3"/>
      <c r="AV59" s="3"/>
      <c r="AW59" s="3"/>
      <c r="AX59" s="3"/>
      <c r="AY59" s="3"/>
      <c r="AZ59" s="3"/>
      <c r="BA59" s="3"/>
      <c r="BB59" s="365" t="s">
        <v>365</v>
      </c>
      <c r="CH59" s="365" t="s">
        <v>20</v>
      </c>
      <c r="CS59" s="1316">
        <v>41</v>
      </c>
      <c r="CT59" s="1316"/>
      <c r="CU59" s="1316"/>
    </row>
    <row r="60" spans="1:99" ht="15" customHeight="1">
      <c r="A60" s="365" t="s">
        <v>633</v>
      </c>
      <c r="AG60" s="365" t="s">
        <v>20</v>
      </c>
      <c r="AR60" s="1316">
        <v>31</v>
      </c>
      <c r="AS60" s="1316"/>
      <c r="AT60" s="1316"/>
      <c r="AU60" s="3"/>
      <c r="AV60" s="3"/>
      <c r="AW60" s="3"/>
      <c r="AX60" s="3"/>
      <c r="AY60" s="3"/>
      <c r="AZ60" s="3"/>
      <c r="BA60" s="3"/>
      <c r="CS60" s="1316"/>
      <c r="CT60" s="1316"/>
      <c r="CU60" s="1316"/>
    </row>
    <row r="61" spans="1:99" ht="15" customHeight="1">
      <c r="A61" s="365" t="s">
        <v>288</v>
      </c>
      <c r="AG61" s="365" t="s">
        <v>20</v>
      </c>
      <c r="AR61" s="1316">
        <v>31</v>
      </c>
      <c r="AS61" s="1316"/>
      <c r="AT61" s="1316"/>
      <c r="AU61" s="3"/>
      <c r="AV61" s="3"/>
      <c r="AW61" s="3"/>
      <c r="AX61" s="3"/>
      <c r="AY61" s="3"/>
      <c r="AZ61" s="3"/>
      <c r="BA61" s="3"/>
      <c r="BB61" s="365" t="s">
        <v>366</v>
      </c>
      <c r="CH61" s="365" t="s">
        <v>20</v>
      </c>
      <c r="CS61" s="1316">
        <v>41</v>
      </c>
      <c r="CT61" s="1316"/>
      <c r="CU61" s="1316"/>
    </row>
    <row r="62" spans="1:99" ht="15" customHeight="1">
      <c r="A62" s="365" t="s">
        <v>134</v>
      </c>
      <c r="AG62" s="365" t="s">
        <v>20</v>
      </c>
      <c r="AR62" s="1316">
        <v>31</v>
      </c>
      <c r="AS62" s="1316"/>
      <c r="AT62" s="1316"/>
      <c r="AU62" s="3"/>
      <c r="AV62" s="3"/>
      <c r="AW62" s="3"/>
      <c r="AX62" s="3"/>
      <c r="AY62" s="3"/>
      <c r="AZ62" s="3"/>
      <c r="BA62" s="3"/>
      <c r="CS62" s="1316"/>
      <c r="CT62" s="1316"/>
      <c r="CU62" s="1316"/>
    </row>
    <row r="63" spans="1:99" ht="15" customHeight="1">
      <c r="A63" s="365" t="s">
        <v>238</v>
      </c>
      <c r="AG63" s="365" t="s">
        <v>20</v>
      </c>
      <c r="AR63" s="1316">
        <v>31</v>
      </c>
      <c r="AS63" s="1316"/>
      <c r="AT63" s="1316"/>
      <c r="AU63" s="3"/>
      <c r="AV63" s="3"/>
      <c r="AW63" s="3"/>
      <c r="AX63" s="3"/>
      <c r="AY63" s="3"/>
      <c r="AZ63" s="3"/>
      <c r="BA63" s="3"/>
      <c r="BB63" s="365" t="s">
        <v>229</v>
      </c>
      <c r="CH63" s="365" t="s">
        <v>20</v>
      </c>
      <c r="CS63" s="1316">
        <v>41</v>
      </c>
      <c r="CT63" s="1316"/>
      <c r="CU63" s="1316"/>
    </row>
    <row r="64" spans="1:99" ht="15" customHeight="1">
      <c r="A64" s="365" t="s">
        <v>599</v>
      </c>
      <c r="AG64" s="365" t="s">
        <v>20</v>
      </c>
      <c r="AR64" s="1316">
        <v>31</v>
      </c>
      <c r="AS64" s="1316"/>
      <c r="AT64" s="1316"/>
      <c r="AU64" s="3"/>
      <c r="AV64" s="3"/>
      <c r="AW64" s="3"/>
      <c r="AX64" s="3"/>
      <c r="AY64" s="3"/>
      <c r="AZ64" s="3"/>
      <c r="BA64" s="3"/>
      <c r="BB64" s="365" t="s">
        <v>817</v>
      </c>
      <c r="CH64" s="365" t="s">
        <v>20</v>
      </c>
      <c r="CS64" s="1316">
        <v>42</v>
      </c>
      <c r="CT64" s="1316"/>
      <c r="CU64" s="1316"/>
    </row>
    <row r="65" spans="1:99" ht="15" customHeight="1">
      <c r="A65" s="365" t="s">
        <v>601</v>
      </c>
      <c r="AG65" s="365" t="s">
        <v>20</v>
      </c>
      <c r="AR65" s="1316">
        <v>31</v>
      </c>
      <c r="AS65" s="1316"/>
      <c r="AT65" s="1316"/>
      <c r="AU65" s="3"/>
      <c r="AV65" s="3"/>
      <c r="AW65" s="3"/>
      <c r="AX65" s="3"/>
      <c r="AY65" s="3"/>
      <c r="AZ65" s="3"/>
      <c r="BA65" s="3"/>
      <c r="BB65" s="365" t="s">
        <v>821</v>
      </c>
      <c r="CH65" s="365" t="s">
        <v>20</v>
      </c>
      <c r="CS65" s="1316">
        <v>43</v>
      </c>
      <c r="CT65" s="1316"/>
      <c r="CU65" s="1316"/>
    </row>
    <row r="66" spans="1:99" ht="15" customHeight="1">
      <c r="A66" s="365" t="s">
        <v>106</v>
      </c>
      <c r="AG66" s="365" t="s">
        <v>20</v>
      </c>
      <c r="AR66" s="1316">
        <v>31</v>
      </c>
      <c r="AS66" s="1316"/>
      <c r="AT66" s="1316"/>
      <c r="AU66" s="3"/>
      <c r="AV66" s="3"/>
      <c r="AW66" s="3"/>
      <c r="AX66" s="3"/>
      <c r="AY66" s="3"/>
      <c r="AZ66" s="3"/>
      <c r="BA66" s="3"/>
      <c r="BB66" s="365" t="s">
        <v>742</v>
      </c>
      <c r="CH66" s="365" t="s">
        <v>20</v>
      </c>
      <c r="CS66" s="1316">
        <v>44</v>
      </c>
      <c r="CT66" s="1316"/>
      <c r="CU66" s="1316"/>
    </row>
    <row r="67" spans="1:99" ht="15" customHeight="1">
      <c r="A67" s="365" t="s">
        <v>607</v>
      </c>
      <c r="AG67" s="365" t="s">
        <v>20</v>
      </c>
      <c r="AR67" s="1316">
        <v>32</v>
      </c>
      <c r="AS67" s="1316"/>
      <c r="AT67" s="1316"/>
      <c r="AU67" s="3"/>
      <c r="AV67" s="3"/>
      <c r="AW67" s="3"/>
      <c r="AX67" s="3"/>
      <c r="AY67" s="3"/>
      <c r="AZ67" s="3"/>
      <c r="BA67" s="3"/>
    </row>
    <row r="68" spans="1:99" ht="15" customHeight="1">
      <c r="A68" s="365" t="s">
        <v>535</v>
      </c>
      <c r="AG68" s="365" t="s">
        <v>20</v>
      </c>
      <c r="AR68" s="1316">
        <v>32</v>
      </c>
      <c r="AS68" s="1316"/>
      <c r="AT68" s="1316"/>
      <c r="AU68" s="3"/>
      <c r="AV68" s="3"/>
      <c r="AW68" s="3"/>
      <c r="AX68" s="3"/>
      <c r="AY68" s="3"/>
      <c r="AZ68" s="3"/>
      <c r="BA68" s="3"/>
    </row>
    <row r="69" spans="1:99" ht="15" customHeight="1">
      <c r="A69" s="365" t="s">
        <v>598</v>
      </c>
      <c r="AG69" s="365" t="s">
        <v>20</v>
      </c>
      <c r="AR69" s="1316">
        <v>32</v>
      </c>
      <c r="AS69" s="1316"/>
      <c r="AT69" s="1316"/>
      <c r="AU69" s="3"/>
      <c r="AV69" s="3"/>
      <c r="AW69" s="3"/>
      <c r="AX69" s="3"/>
      <c r="AY69" s="3"/>
      <c r="AZ69" s="3"/>
      <c r="BA69" s="3"/>
    </row>
    <row r="70" spans="1:99" ht="15" customHeight="1">
      <c r="A70" s="365" t="s">
        <v>451</v>
      </c>
      <c r="AG70" s="365" t="s">
        <v>20</v>
      </c>
      <c r="AR70" s="1316">
        <v>33</v>
      </c>
      <c r="AS70" s="1316"/>
      <c r="AT70" s="1316"/>
      <c r="AU70" s="3"/>
      <c r="AV70" s="3"/>
      <c r="AW70" s="3"/>
      <c r="AX70" s="3"/>
      <c r="AY70" s="3"/>
      <c r="AZ70" s="3"/>
      <c r="BA70" s="3"/>
    </row>
    <row r="71" spans="1:99" ht="15" customHeight="1">
      <c r="A71" s="365" t="s">
        <v>604</v>
      </c>
      <c r="AG71" s="365" t="s">
        <v>20</v>
      </c>
      <c r="AR71" s="1316">
        <v>33</v>
      </c>
      <c r="AS71" s="1316"/>
      <c r="AT71" s="1316"/>
      <c r="AU71" s="3"/>
      <c r="AV71" s="3"/>
      <c r="AW71" s="3"/>
      <c r="AX71" s="3"/>
      <c r="AY71" s="3"/>
      <c r="AZ71" s="3"/>
      <c r="BA71" s="3"/>
    </row>
    <row r="72" spans="1:99" ht="15" customHeight="1">
      <c r="A72" s="365" t="s">
        <v>162</v>
      </c>
      <c r="AG72" s="365" t="s">
        <v>20</v>
      </c>
      <c r="AR72" s="1316">
        <v>33</v>
      </c>
      <c r="AS72" s="1316"/>
      <c r="AT72" s="1316"/>
      <c r="AU72" s="3"/>
      <c r="AV72" s="3"/>
      <c r="AW72" s="3"/>
      <c r="AX72" s="3"/>
      <c r="AY72" s="3"/>
      <c r="AZ72" s="3"/>
      <c r="BA72" s="3"/>
    </row>
    <row r="73" spans="1:99" ht="15" customHeight="1">
      <c r="A73" s="365" t="s">
        <v>31</v>
      </c>
      <c r="AG73" s="365" t="s">
        <v>20</v>
      </c>
      <c r="AR73" s="1316">
        <v>34</v>
      </c>
      <c r="AS73" s="1316"/>
      <c r="AT73" s="1316"/>
      <c r="AU73" s="3"/>
      <c r="AV73" s="3"/>
      <c r="AW73" s="3"/>
      <c r="AX73" s="3"/>
      <c r="AY73" s="3"/>
      <c r="AZ73" s="3"/>
      <c r="BA73" s="3"/>
    </row>
    <row r="74" spans="1:99" ht="15" customHeight="1">
      <c r="A74" s="3" t="s">
        <v>356</v>
      </c>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65" t="s">
        <v>20</v>
      </c>
      <c r="AR74" s="1316">
        <v>35</v>
      </c>
      <c r="AS74" s="1316"/>
      <c r="AT74" s="1316"/>
      <c r="AU74" s="3"/>
      <c r="AV74" s="3"/>
      <c r="AW74" s="3"/>
      <c r="AX74" s="3"/>
      <c r="AY74" s="3"/>
      <c r="AZ74" s="3"/>
      <c r="BA74" s="3"/>
    </row>
    <row r="75" spans="1:99" ht="15" customHeight="1">
      <c r="A75" s="3" t="s">
        <v>288</v>
      </c>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65" t="s">
        <v>20</v>
      </c>
      <c r="AR75" s="1316">
        <v>35</v>
      </c>
      <c r="AS75" s="1316"/>
      <c r="AT75" s="1316"/>
      <c r="AU75" s="3"/>
      <c r="AV75" s="3"/>
      <c r="AW75" s="3"/>
      <c r="AX75" s="3"/>
      <c r="AY75" s="3"/>
      <c r="AZ75" s="3"/>
      <c r="BA75" s="3"/>
    </row>
    <row r="76" spans="1:99" ht="15" customHeight="1">
      <c r="A76" s="3" t="s">
        <v>513</v>
      </c>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65" t="s">
        <v>20</v>
      </c>
      <c r="AR76" s="1316">
        <v>35</v>
      </c>
      <c r="AS76" s="1316"/>
      <c r="AT76" s="1316"/>
      <c r="AU76" s="3"/>
      <c r="AV76" s="3"/>
      <c r="AW76" s="3"/>
      <c r="AX76" s="3"/>
      <c r="AY76" s="3"/>
      <c r="AZ76" s="3"/>
      <c r="BA76" s="3"/>
    </row>
    <row r="77" spans="1:99" ht="15" customHeight="1">
      <c r="A77" s="805"/>
      <c r="B77" s="805"/>
      <c r="C77" s="805"/>
      <c r="D77" s="805"/>
      <c r="E77" s="805"/>
      <c r="F77" s="805"/>
      <c r="G77" s="805"/>
      <c r="H77" s="805"/>
      <c r="I77" s="805"/>
      <c r="J77" s="805"/>
      <c r="K77" s="805"/>
      <c r="L77" s="805"/>
      <c r="M77" s="805"/>
      <c r="N77" s="805"/>
      <c r="O77" s="805"/>
      <c r="P77" s="805"/>
      <c r="Q77" s="805"/>
      <c r="R77" s="805"/>
      <c r="S77" s="805"/>
      <c r="T77" s="805"/>
      <c r="U77" s="805"/>
      <c r="V77" s="805"/>
      <c r="W77" s="805"/>
      <c r="X77" s="805"/>
      <c r="Y77" s="805"/>
      <c r="Z77" s="805"/>
      <c r="AA77" s="805"/>
      <c r="AB77" s="805"/>
      <c r="AC77" s="805"/>
      <c r="AD77" s="805"/>
      <c r="AE77" s="805"/>
      <c r="AF77" s="805"/>
      <c r="AS77" s="3"/>
      <c r="AT77" s="3"/>
      <c r="AU77" s="3"/>
      <c r="AV77" s="3"/>
      <c r="AW77" s="3"/>
      <c r="AX77" s="3"/>
      <c r="AY77" s="3"/>
      <c r="AZ77" s="3"/>
      <c r="BA77" s="3"/>
    </row>
    <row r="78" spans="1:99" ht="15" customHeight="1">
      <c r="A78" s="3" t="s">
        <v>627</v>
      </c>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65" t="s">
        <v>20</v>
      </c>
      <c r="AR78" s="1316">
        <v>35</v>
      </c>
      <c r="AS78" s="1316"/>
      <c r="AT78" s="1316"/>
      <c r="AU78" s="3"/>
      <c r="AV78" s="3"/>
      <c r="AW78" s="3"/>
      <c r="AX78" s="3"/>
      <c r="AY78" s="3"/>
      <c r="AZ78" s="3"/>
      <c r="BA78" s="3"/>
    </row>
    <row r="79" spans="1:99" ht="1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S79" s="3"/>
      <c r="AT79" s="3"/>
      <c r="AU79" s="3"/>
      <c r="AV79" s="3"/>
      <c r="AW79" s="3"/>
      <c r="AX79" s="3"/>
      <c r="AY79" s="3"/>
      <c r="AZ79" s="3"/>
      <c r="BA79" s="3"/>
    </row>
    <row r="80" spans="1:99" ht="15" customHeight="1">
      <c r="A80" s="3" t="s">
        <v>155</v>
      </c>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65" t="s">
        <v>20</v>
      </c>
      <c r="AR80" s="1316">
        <v>35</v>
      </c>
      <c r="AS80" s="1316"/>
      <c r="AT80" s="1316"/>
      <c r="AU80" s="3"/>
      <c r="AV80" s="3"/>
      <c r="AW80" s="3"/>
      <c r="AX80" s="3"/>
      <c r="AY80" s="3"/>
      <c r="AZ80" s="3"/>
      <c r="BA80" s="3"/>
    </row>
    <row r="81" spans="1:97" ht="1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S81" s="3"/>
      <c r="AT81" s="3"/>
      <c r="AU81" s="3"/>
      <c r="AV81" s="3"/>
      <c r="AW81" s="3"/>
      <c r="AX81" s="3"/>
      <c r="AY81" s="3"/>
      <c r="AZ81" s="3"/>
      <c r="BA81" s="3"/>
    </row>
    <row r="82" spans="1:97" ht="15" customHeight="1">
      <c r="A82" s="3" t="s">
        <v>36</v>
      </c>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65" t="s">
        <v>20</v>
      </c>
      <c r="AR82" s="1316">
        <v>36</v>
      </c>
      <c r="AS82" s="1316"/>
      <c r="AT82" s="1316"/>
      <c r="AU82" s="3"/>
      <c r="AV82" s="3"/>
      <c r="AW82" s="3"/>
      <c r="AX82" s="3"/>
      <c r="AY82" s="3"/>
      <c r="AZ82" s="3"/>
      <c r="BA82" s="3"/>
    </row>
    <row r="83" spans="1:97" ht="1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S83" s="3"/>
      <c r="AT83" s="3"/>
      <c r="AU83" s="3"/>
      <c r="AV83" s="3"/>
      <c r="AW83" s="3"/>
      <c r="AX83" s="3"/>
      <c r="AY83" s="3"/>
      <c r="AZ83" s="3"/>
      <c r="BA83" s="3"/>
    </row>
    <row r="84" spans="1:97" ht="15" customHeight="1">
      <c r="A84" s="3" t="s">
        <v>361</v>
      </c>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65" t="s">
        <v>20</v>
      </c>
      <c r="AR84" s="1316">
        <v>37</v>
      </c>
      <c r="AS84" s="1316"/>
      <c r="AT84" s="1316"/>
      <c r="AU84" s="3"/>
      <c r="AV84" s="3"/>
      <c r="AW84" s="3"/>
      <c r="AX84" s="3"/>
      <c r="AY84" s="3"/>
      <c r="AZ84" s="3"/>
      <c r="BA84" s="3"/>
    </row>
    <row r="85" spans="1:97" ht="15" customHeight="1">
      <c r="A85" s="3" t="s">
        <v>149</v>
      </c>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65" t="s">
        <v>20</v>
      </c>
      <c r="AR85" s="1316">
        <v>37</v>
      </c>
      <c r="AS85" s="1316"/>
      <c r="AT85" s="1316"/>
      <c r="AU85" s="3"/>
      <c r="AV85" s="3"/>
      <c r="AW85" s="3"/>
      <c r="AX85" s="3"/>
      <c r="AY85" s="3"/>
      <c r="AZ85" s="3"/>
      <c r="BA85" s="3"/>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row>
    <row r="86" spans="1:97" ht="15" customHeight="1">
      <c r="A86" s="3" t="s">
        <v>1444</v>
      </c>
      <c r="B86" s="3"/>
      <c r="C86" s="3"/>
      <c r="D86" s="3"/>
      <c r="E86" s="3"/>
      <c r="F86" s="3"/>
      <c r="G86" s="3"/>
      <c r="H86" s="3"/>
      <c r="J86" s="3"/>
      <c r="K86" s="3"/>
      <c r="N86" s="3"/>
      <c r="O86" s="3"/>
      <c r="P86" s="3"/>
      <c r="Q86" s="3"/>
      <c r="R86" s="3"/>
      <c r="S86" s="3"/>
      <c r="T86" s="3"/>
      <c r="U86" s="3"/>
      <c r="V86" s="3"/>
      <c r="W86" s="3"/>
      <c r="X86" s="3"/>
      <c r="Y86" s="3"/>
      <c r="Z86" s="3"/>
      <c r="AA86" s="3"/>
      <c r="AB86" s="3"/>
      <c r="AC86" s="3"/>
      <c r="AD86" s="3"/>
      <c r="AE86" s="3"/>
      <c r="AF86" s="3"/>
      <c r="AS86" s="3"/>
      <c r="AT86" s="3"/>
      <c r="AU86" s="3"/>
      <c r="AV86" s="3"/>
      <c r="AW86" s="3"/>
      <c r="AX86" s="3"/>
      <c r="AY86" s="3"/>
      <c r="AZ86" s="3"/>
      <c r="BA86" s="3"/>
    </row>
    <row r="87" spans="1:97" ht="15" customHeight="1">
      <c r="A87" s="3" t="s">
        <v>273</v>
      </c>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65" t="s">
        <v>20</v>
      </c>
      <c r="AR87" s="1316">
        <v>37</v>
      </c>
      <c r="AS87" s="1316"/>
      <c r="AT87" s="1316"/>
      <c r="AU87" s="3"/>
      <c r="AV87" s="3"/>
      <c r="AW87" s="3"/>
      <c r="AX87" s="3"/>
      <c r="AY87" s="3"/>
      <c r="AZ87" s="3"/>
      <c r="BA87" s="3"/>
    </row>
    <row r="88" spans="1:97" ht="15" customHeight="1">
      <c r="A88" s="3" t="s">
        <v>210</v>
      </c>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65" t="s">
        <v>20</v>
      </c>
      <c r="AR88" s="1316">
        <v>37</v>
      </c>
      <c r="AS88" s="1316"/>
      <c r="AT88" s="1316"/>
      <c r="AU88" s="3"/>
      <c r="AV88" s="3"/>
      <c r="AW88" s="3"/>
      <c r="AX88" s="3"/>
      <c r="AY88" s="3"/>
      <c r="AZ88" s="3"/>
      <c r="BA88" s="3"/>
    </row>
    <row r="89" spans="1:97" ht="15" customHeight="1">
      <c r="A89" s="3" t="s">
        <v>427</v>
      </c>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65" t="s">
        <v>20</v>
      </c>
      <c r="AR89" s="1316">
        <v>37</v>
      </c>
      <c r="AS89" s="1316"/>
      <c r="AT89" s="1316"/>
      <c r="AU89" s="3"/>
      <c r="AV89" s="3"/>
      <c r="AW89" s="3"/>
      <c r="AX89" s="3"/>
      <c r="AY89" s="3"/>
      <c r="AZ89" s="3"/>
      <c r="BA89" s="3"/>
    </row>
    <row r="91" spans="1:97" ht="15" customHeight="1">
      <c r="CS91" s="3"/>
    </row>
    <row r="92" spans="1:97" ht="15" customHeight="1">
      <c r="CS92" s="3"/>
    </row>
    <row r="93" spans="1:97" ht="15" customHeight="1">
      <c r="CS93" s="3"/>
    </row>
    <row r="94" spans="1:97" ht="15" customHeight="1">
      <c r="CS94" s="3"/>
    </row>
    <row r="95" spans="1:97" ht="15" customHeight="1">
      <c r="CS95" s="3"/>
    </row>
    <row r="96" spans="1:97" ht="15" customHeight="1">
      <c r="CS96" s="3"/>
    </row>
    <row r="97" spans="54:97" ht="15" customHeight="1">
      <c r="CS97" s="3"/>
    </row>
    <row r="98" spans="54:97" ht="15" customHeight="1">
      <c r="CS98" s="3"/>
    </row>
    <row r="99" spans="54:97" ht="15" customHeight="1">
      <c r="CS99" s="3"/>
    </row>
    <row r="100" spans="54:97" ht="15" customHeight="1">
      <c r="CS100" s="3"/>
    </row>
    <row r="101" spans="54:97" ht="15" customHeight="1">
      <c r="CS101" s="3"/>
    </row>
    <row r="102" spans="54:97" ht="15" customHeight="1">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S102" s="3"/>
    </row>
    <row r="103" spans="54:97" ht="15" customHeight="1">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S103" s="3"/>
    </row>
    <row r="104" spans="54:97" ht="15" customHeight="1">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S104" s="3"/>
    </row>
    <row r="105" spans="54:97" ht="15" customHeight="1">
      <c r="BB105" s="805"/>
      <c r="BC105" s="805"/>
      <c r="BD105" s="805"/>
      <c r="BE105" s="805"/>
      <c r="BF105" s="805"/>
      <c r="BG105" s="805"/>
      <c r="BH105" s="805"/>
      <c r="BI105" s="805"/>
      <c r="BJ105" s="805"/>
      <c r="BK105" s="805"/>
      <c r="BL105" s="805"/>
      <c r="BM105" s="805"/>
      <c r="BN105" s="805"/>
      <c r="BO105" s="805"/>
      <c r="BP105" s="805"/>
      <c r="BQ105" s="805"/>
      <c r="BR105" s="805"/>
      <c r="BS105" s="805"/>
      <c r="BT105" s="805"/>
      <c r="BU105" s="805"/>
      <c r="BV105" s="805"/>
      <c r="BW105" s="805"/>
      <c r="BX105" s="805"/>
      <c r="BY105" s="805"/>
      <c r="BZ105" s="805"/>
      <c r="CA105" s="805"/>
      <c r="CB105" s="805"/>
      <c r="CC105" s="805"/>
      <c r="CD105" s="805"/>
      <c r="CE105" s="805"/>
      <c r="CF105" s="805"/>
      <c r="CG105" s="805"/>
      <c r="CS105" s="3"/>
    </row>
    <row r="106" spans="54:97" ht="15" customHeight="1">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S106" s="3"/>
    </row>
  </sheetData>
  <mergeCells count="142">
    <mergeCell ref="A1:CS1"/>
    <mergeCell ref="AR3:AT3"/>
    <mergeCell ref="CS3:CU3"/>
    <mergeCell ref="CS4:CU4"/>
    <mergeCell ref="AR5:AT5"/>
    <mergeCell ref="CS5:CU5"/>
    <mergeCell ref="AR6:AT6"/>
    <mergeCell ref="CS6:CU6"/>
    <mergeCell ref="AR7:AT7"/>
    <mergeCell ref="CS7:CU7"/>
    <mergeCell ref="CS8:CU8"/>
    <mergeCell ref="AR9:AT9"/>
    <mergeCell ref="CS9:CU9"/>
    <mergeCell ref="AR10:AT10"/>
    <mergeCell ref="CS10:CU10"/>
    <mergeCell ref="AR11:AT11"/>
    <mergeCell ref="CS11:CU11"/>
    <mergeCell ref="AR12:AT12"/>
    <mergeCell ref="CS12:CU12"/>
    <mergeCell ref="AR13:AT13"/>
    <mergeCell ref="CS13:CU13"/>
    <mergeCell ref="AR14:AT14"/>
    <mergeCell ref="CS14:CU14"/>
    <mergeCell ref="AR15:AT15"/>
    <mergeCell ref="CS15:CU15"/>
    <mergeCell ref="AR16:AT16"/>
    <mergeCell ref="CS16:CU16"/>
    <mergeCell ref="AR17:AT17"/>
    <mergeCell ref="CS17:CU17"/>
    <mergeCell ref="AR18:AT18"/>
    <mergeCell ref="CS18:CU18"/>
    <mergeCell ref="AR19:AT19"/>
    <mergeCell ref="CS19:CU19"/>
    <mergeCell ref="AR20:AT20"/>
    <mergeCell ref="CS20:CU20"/>
    <mergeCell ref="AR21:AT21"/>
    <mergeCell ref="CS21:CU21"/>
    <mergeCell ref="AR22:AT22"/>
    <mergeCell ref="CS22:CU22"/>
    <mergeCell ref="AR23:AT23"/>
    <mergeCell ref="CS23:CU23"/>
    <mergeCell ref="AR24:AT24"/>
    <mergeCell ref="CS24:CU24"/>
    <mergeCell ref="AR25:AT25"/>
    <mergeCell ref="CS25:CU25"/>
    <mergeCell ref="AR26:AT26"/>
    <mergeCell ref="CS26:CU26"/>
    <mergeCell ref="AR27:AT27"/>
    <mergeCell ref="CS27:CU27"/>
    <mergeCell ref="CS28:CU28"/>
    <mergeCell ref="AR29:AT29"/>
    <mergeCell ref="CS29:CU29"/>
    <mergeCell ref="AR30:AT30"/>
    <mergeCell ref="CS30:CU30"/>
    <mergeCell ref="AR31:AT31"/>
    <mergeCell ref="CS31:CU31"/>
    <mergeCell ref="AR32:AT32"/>
    <mergeCell ref="CS32:CU32"/>
    <mergeCell ref="AR33:AT33"/>
    <mergeCell ref="CS33:CU33"/>
    <mergeCell ref="CS34:CU34"/>
    <mergeCell ref="AR35:AT35"/>
    <mergeCell ref="CS35:CU35"/>
    <mergeCell ref="AR36:AT36"/>
    <mergeCell ref="CS36:CU36"/>
    <mergeCell ref="AR37:AT37"/>
    <mergeCell ref="CS37:CU37"/>
    <mergeCell ref="AR38:AT38"/>
    <mergeCell ref="CS38:CU38"/>
    <mergeCell ref="AR39:AT39"/>
    <mergeCell ref="CS39:CU39"/>
    <mergeCell ref="AR40:AT40"/>
    <mergeCell ref="CS40:CU40"/>
    <mergeCell ref="AR41:AT41"/>
    <mergeCell ref="CS41:CU41"/>
    <mergeCell ref="AR42:AT42"/>
    <mergeCell ref="CS42:CU42"/>
    <mergeCell ref="AR43:AT43"/>
    <mergeCell ref="CS43:CU43"/>
    <mergeCell ref="AR44:AT44"/>
    <mergeCell ref="CS44:CU44"/>
    <mergeCell ref="CS45:CU45"/>
    <mergeCell ref="AR46:AT46"/>
    <mergeCell ref="CS46:CU46"/>
    <mergeCell ref="AR47:AT47"/>
    <mergeCell ref="CS47:CU47"/>
    <mergeCell ref="AR48:AT48"/>
    <mergeCell ref="CS48:CU48"/>
    <mergeCell ref="AR49:AT49"/>
    <mergeCell ref="CS49:CU49"/>
    <mergeCell ref="AR50:AT50"/>
    <mergeCell ref="CS50:CU50"/>
    <mergeCell ref="AR51:AT51"/>
    <mergeCell ref="CS51:CU51"/>
    <mergeCell ref="AR52:AT52"/>
    <mergeCell ref="CS52:CU52"/>
    <mergeCell ref="AR53:AT53"/>
    <mergeCell ref="CS53:CU53"/>
    <mergeCell ref="AR54:AT54"/>
    <mergeCell ref="CS54:CU54"/>
    <mergeCell ref="AR55:AT55"/>
    <mergeCell ref="CS55:CU55"/>
    <mergeCell ref="AR56:AT56"/>
    <mergeCell ref="CS56:CU56"/>
    <mergeCell ref="AR57:AT57"/>
    <mergeCell ref="CS57:CU57"/>
    <mergeCell ref="AR58:AT58"/>
    <mergeCell ref="CS58:CU58"/>
    <mergeCell ref="AR59:AT59"/>
    <mergeCell ref="CS59:CU59"/>
    <mergeCell ref="AR60:AT60"/>
    <mergeCell ref="CS60:CU60"/>
    <mergeCell ref="AR61:AT61"/>
    <mergeCell ref="CS61:CU61"/>
    <mergeCell ref="AR62:AT62"/>
    <mergeCell ref="CS62:CU62"/>
    <mergeCell ref="AR63:AT63"/>
    <mergeCell ref="CS63:CU63"/>
    <mergeCell ref="AR64:AT64"/>
    <mergeCell ref="CS64:CU64"/>
    <mergeCell ref="AR65:AT65"/>
    <mergeCell ref="CS65:CU65"/>
    <mergeCell ref="AR66:AT66"/>
    <mergeCell ref="CS66:CU66"/>
    <mergeCell ref="AR67:AT67"/>
    <mergeCell ref="AR78:AT78"/>
    <mergeCell ref="AR82:AT82"/>
    <mergeCell ref="AR84:AT84"/>
    <mergeCell ref="AR85:AT85"/>
    <mergeCell ref="AR87:AT87"/>
    <mergeCell ref="AR88:AT88"/>
    <mergeCell ref="AR89:AT89"/>
    <mergeCell ref="AR68:AT68"/>
    <mergeCell ref="AR69:AT69"/>
    <mergeCell ref="AR70:AT70"/>
    <mergeCell ref="AR71:AT71"/>
    <mergeCell ref="AR72:AT72"/>
    <mergeCell ref="AR73:AT73"/>
    <mergeCell ref="AR74:AT74"/>
    <mergeCell ref="AR75:AT75"/>
    <mergeCell ref="AR76:AT76"/>
    <mergeCell ref="AR80:AT80"/>
  </mergeCells>
  <phoneticPr fontId="7"/>
  <pageMargins left="1.9685039370078741" right="0.19685039370078741" top="0.39370078740157483" bottom="0.19685039370078741" header="0.51181102362204722" footer="0.51181102362204722"/>
  <pageSetup paperSize="9" scale="89" fitToHeight="2" orientation="landscape" r:id="rId1"/>
  <headerFooter alignWithMargins="0"/>
  <rowBreaks count="1" manualBreakCount="1">
    <brk id="45" max="10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DO35"/>
  <sheetViews>
    <sheetView zoomScale="90" zoomScaleNormal="90" zoomScaleSheetLayoutView="90" workbookViewId="0">
      <selection activeCell="C1" sqref="C1"/>
    </sheetView>
  </sheetViews>
  <sheetFormatPr defaultColWidth="9" defaultRowHeight="13.5"/>
  <cols>
    <col min="1" max="105" width="1.25" style="5" customWidth="1"/>
    <col min="106" max="106" width="3.875" style="5" customWidth="1"/>
    <col min="107" max="108" width="1.25" style="5" customWidth="1"/>
    <col min="109" max="133" width="3.625" style="5" customWidth="1"/>
    <col min="134" max="134" width="9" style="5" customWidth="1"/>
    <col min="135" max="16384" width="9" style="5"/>
  </cols>
  <sheetData>
    <row r="1" spans="1:106" ht="21" customHeight="1"/>
    <row r="2" spans="1:106" s="291" customFormat="1" ht="21" customHeight="1">
      <c r="A2" s="6" t="s">
        <v>440</v>
      </c>
      <c r="B2" s="6"/>
      <c r="C2" s="6"/>
      <c r="J2" s="6" t="s">
        <v>644</v>
      </c>
      <c r="K2" s="6"/>
      <c r="L2" s="6"/>
      <c r="M2" s="6"/>
      <c r="N2" s="6"/>
      <c r="O2" s="6"/>
      <c r="P2" s="6"/>
      <c r="Q2" s="6"/>
      <c r="AU2" s="6"/>
      <c r="AW2" s="6"/>
      <c r="AX2" s="6"/>
      <c r="AY2" s="6"/>
      <c r="AZ2" s="6"/>
      <c r="BA2" s="6"/>
      <c r="BB2" s="6"/>
      <c r="BC2" s="6"/>
    </row>
    <row r="3" spans="1:106" s="291" customFormat="1" ht="10.5" customHeight="1">
      <c r="A3" s="6"/>
      <c r="B3" s="6"/>
      <c r="C3" s="6"/>
      <c r="J3" s="6"/>
      <c r="K3" s="6"/>
      <c r="L3" s="6"/>
      <c r="M3" s="6"/>
      <c r="N3" s="6"/>
      <c r="O3" s="6"/>
      <c r="P3" s="6"/>
      <c r="Q3" s="6"/>
      <c r="AU3" s="6"/>
      <c r="AW3" s="6"/>
      <c r="AX3" s="6"/>
      <c r="AY3" s="6"/>
      <c r="AZ3" s="6"/>
      <c r="BA3" s="6"/>
      <c r="BB3" s="6"/>
      <c r="BC3" s="6"/>
    </row>
    <row r="4" spans="1:106" s="291" customFormat="1" ht="21" customHeight="1">
      <c r="A4" s="6"/>
      <c r="B4" s="6"/>
      <c r="C4" s="6"/>
      <c r="D4" s="1318" t="s">
        <v>1739</v>
      </c>
      <c r="E4" s="1318"/>
      <c r="F4" s="1318"/>
      <c r="G4" s="1318"/>
      <c r="H4" s="1318"/>
      <c r="I4" s="1318"/>
      <c r="J4" s="1318"/>
      <c r="K4" s="1318"/>
      <c r="L4" s="1318"/>
      <c r="M4" s="1318"/>
      <c r="N4" s="1318"/>
      <c r="O4" s="1318"/>
      <c r="P4" s="1318"/>
      <c r="Q4" s="1318"/>
      <c r="R4" s="1318"/>
      <c r="S4" s="1318"/>
      <c r="T4" s="1318"/>
      <c r="U4" s="1318"/>
      <c r="V4" s="1318"/>
      <c r="W4" s="1318"/>
      <c r="X4" s="1318"/>
      <c r="Y4" s="1318"/>
      <c r="Z4" s="1318"/>
      <c r="AA4" s="1318"/>
      <c r="AB4" s="1318"/>
      <c r="AC4" s="1318"/>
      <c r="AD4" s="1318"/>
      <c r="AE4" s="1318"/>
      <c r="AF4" s="1318"/>
      <c r="AG4" s="1318"/>
      <c r="AH4" s="1318"/>
      <c r="AI4" s="1318"/>
      <c r="AJ4" s="1318"/>
      <c r="AK4" s="1318"/>
      <c r="AL4" s="1318"/>
      <c r="AM4" s="1318"/>
      <c r="AN4" s="1318"/>
      <c r="AO4" s="1318"/>
      <c r="AP4" s="1318"/>
      <c r="AQ4" s="1318"/>
      <c r="AR4" s="1318"/>
      <c r="AS4" s="1318"/>
      <c r="AT4" s="1318"/>
      <c r="AU4" s="1318"/>
      <c r="AV4" s="1318"/>
      <c r="AW4" s="1318"/>
      <c r="AX4" s="1318"/>
      <c r="AY4" s="1318"/>
      <c r="AZ4" s="1318"/>
      <c r="BA4" s="1318"/>
      <c r="BB4" s="1318"/>
      <c r="BC4" s="1318"/>
      <c r="BD4" s="1318"/>
      <c r="BE4" s="1318"/>
      <c r="BF4" s="1318"/>
      <c r="BG4" s="1318"/>
      <c r="BH4" s="1318"/>
      <c r="BI4" s="1318"/>
      <c r="BJ4" s="1318"/>
      <c r="BK4" s="1318"/>
      <c r="BL4" s="1318"/>
      <c r="BM4" s="1318"/>
      <c r="BN4" s="1318"/>
      <c r="BO4" s="1318"/>
      <c r="BP4" s="1318"/>
      <c r="BQ4" s="1318"/>
      <c r="BR4" s="1318"/>
      <c r="BS4" s="1318"/>
      <c r="BT4" s="1318"/>
      <c r="BU4" s="1318"/>
      <c r="BV4" s="1318"/>
      <c r="BW4" s="1318"/>
      <c r="BX4" s="1318"/>
      <c r="BY4" s="1318"/>
      <c r="BZ4" s="1318"/>
      <c r="CA4" s="1318"/>
      <c r="CB4" s="1318"/>
      <c r="CC4" s="1318"/>
      <c r="CD4" s="1318"/>
      <c r="CE4" s="1318"/>
      <c r="CF4" s="1318"/>
      <c r="CG4" s="1318"/>
      <c r="CH4" s="1318"/>
      <c r="CI4" s="1318"/>
      <c r="CJ4" s="1318"/>
      <c r="CK4" s="1318"/>
      <c r="CL4" s="1318"/>
      <c r="CM4" s="1318"/>
      <c r="CN4" s="1318"/>
      <c r="CO4" s="1318"/>
      <c r="CP4" s="1318"/>
      <c r="CQ4" s="1318"/>
      <c r="CR4" s="1318"/>
      <c r="CS4" s="1318"/>
      <c r="CT4" s="1318"/>
      <c r="CU4" s="1318"/>
      <c r="CV4" s="1318"/>
      <c r="CW4" s="1318"/>
      <c r="CX4" s="1318"/>
      <c r="CY4" s="1318"/>
      <c r="CZ4" s="1318"/>
      <c r="DA4" s="1318"/>
    </row>
    <row r="5" spans="1:106" ht="21" customHeight="1">
      <c r="D5" s="1318"/>
      <c r="E5" s="1318"/>
      <c r="F5" s="1318"/>
      <c r="G5" s="1318"/>
      <c r="H5" s="1318"/>
      <c r="I5" s="1318"/>
      <c r="J5" s="1318"/>
      <c r="K5" s="1318"/>
      <c r="L5" s="1318"/>
      <c r="M5" s="1318"/>
      <c r="N5" s="1318"/>
      <c r="O5" s="1318"/>
      <c r="P5" s="1318"/>
      <c r="Q5" s="1318"/>
      <c r="R5" s="1318"/>
      <c r="S5" s="1318"/>
      <c r="T5" s="1318"/>
      <c r="U5" s="1318"/>
      <c r="V5" s="1318"/>
      <c r="W5" s="1318"/>
      <c r="X5" s="1318"/>
      <c r="Y5" s="1318"/>
      <c r="Z5" s="1318"/>
      <c r="AA5" s="1318"/>
      <c r="AB5" s="1318"/>
      <c r="AC5" s="1318"/>
      <c r="AD5" s="1318"/>
      <c r="AE5" s="1318"/>
      <c r="AF5" s="1318"/>
      <c r="AG5" s="1318"/>
      <c r="AH5" s="1318"/>
      <c r="AI5" s="1318"/>
      <c r="AJ5" s="1318"/>
      <c r="AK5" s="1318"/>
      <c r="AL5" s="1318"/>
      <c r="AM5" s="1318"/>
      <c r="AN5" s="1318"/>
      <c r="AO5" s="1318"/>
      <c r="AP5" s="1318"/>
      <c r="AQ5" s="1318"/>
      <c r="AR5" s="1318"/>
      <c r="AS5" s="1318"/>
      <c r="AT5" s="1318"/>
      <c r="AU5" s="1318"/>
      <c r="AV5" s="1318"/>
      <c r="AW5" s="1318"/>
      <c r="AX5" s="1318"/>
      <c r="AY5" s="1318"/>
      <c r="AZ5" s="1318"/>
      <c r="BA5" s="1318"/>
      <c r="BB5" s="1318"/>
      <c r="BC5" s="1318"/>
      <c r="BD5" s="1318"/>
      <c r="BE5" s="1318"/>
      <c r="BF5" s="1318"/>
      <c r="BG5" s="1318"/>
      <c r="BH5" s="1318"/>
      <c r="BI5" s="1318"/>
      <c r="BJ5" s="1318"/>
      <c r="BK5" s="1318"/>
      <c r="BL5" s="1318"/>
      <c r="BM5" s="1318"/>
      <c r="BN5" s="1318"/>
      <c r="BO5" s="1318"/>
      <c r="BP5" s="1318"/>
      <c r="BQ5" s="1318"/>
      <c r="BR5" s="1318"/>
      <c r="BS5" s="1318"/>
      <c r="BT5" s="1318"/>
      <c r="BU5" s="1318"/>
      <c r="BV5" s="1318"/>
      <c r="BW5" s="1318"/>
      <c r="BX5" s="1318"/>
      <c r="BY5" s="1318"/>
      <c r="BZ5" s="1318"/>
      <c r="CA5" s="1318"/>
      <c r="CB5" s="1318"/>
      <c r="CC5" s="1318"/>
      <c r="CD5" s="1318"/>
      <c r="CE5" s="1318"/>
      <c r="CF5" s="1318"/>
      <c r="CG5" s="1318"/>
      <c r="CH5" s="1318"/>
      <c r="CI5" s="1318"/>
      <c r="CJ5" s="1318"/>
      <c r="CK5" s="1318"/>
      <c r="CL5" s="1318"/>
      <c r="CM5" s="1318"/>
      <c r="CN5" s="1318"/>
      <c r="CO5" s="1318"/>
      <c r="CP5" s="1318"/>
      <c r="CQ5" s="1318"/>
      <c r="CR5" s="1318"/>
      <c r="CS5" s="1318"/>
      <c r="CT5" s="1318"/>
      <c r="CU5" s="1318"/>
      <c r="CV5" s="1318"/>
      <c r="CW5" s="1318"/>
      <c r="CX5" s="1318"/>
      <c r="CY5" s="1318"/>
      <c r="CZ5" s="1318"/>
      <c r="DA5" s="1318"/>
      <c r="DB5" s="292"/>
    </row>
    <row r="6" spans="1:106" ht="21" customHeight="1">
      <c r="A6" s="293"/>
      <c r="B6" s="293"/>
      <c r="C6" s="293"/>
      <c r="D6" s="1318"/>
      <c r="E6" s="1318"/>
      <c r="F6" s="1318"/>
      <c r="G6" s="1318"/>
      <c r="H6" s="1318"/>
      <c r="I6" s="1318"/>
      <c r="J6" s="1318"/>
      <c r="K6" s="1318"/>
      <c r="L6" s="1318"/>
      <c r="M6" s="1318"/>
      <c r="N6" s="1318"/>
      <c r="O6" s="1318"/>
      <c r="P6" s="1318"/>
      <c r="Q6" s="1318"/>
      <c r="R6" s="1318"/>
      <c r="S6" s="1318"/>
      <c r="T6" s="1318"/>
      <c r="U6" s="1318"/>
      <c r="V6" s="1318"/>
      <c r="W6" s="1318"/>
      <c r="X6" s="1318"/>
      <c r="Y6" s="1318"/>
      <c r="Z6" s="1318"/>
      <c r="AA6" s="1318"/>
      <c r="AB6" s="1318"/>
      <c r="AC6" s="1318"/>
      <c r="AD6" s="1318"/>
      <c r="AE6" s="1318"/>
      <c r="AF6" s="1318"/>
      <c r="AG6" s="1318"/>
      <c r="AH6" s="1318"/>
      <c r="AI6" s="1318"/>
      <c r="AJ6" s="1318"/>
      <c r="AK6" s="1318"/>
      <c r="AL6" s="1318"/>
      <c r="AM6" s="1318"/>
      <c r="AN6" s="1318"/>
      <c r="AO6" s="1318"/>
      <c r="AP6" s="1318"/>
      <c r="AQ6" s="1318"/>
      <c r="AR6" s="1318"/>
      <c r="AS6" s="1318"/>
      <c r="AT6" s="1318"/>
      <c r="AU6" s="1318"/>
      <c r="AV6" s="1318"/>
      <c r="AW6" s="1318"/>
      <c r="AX6" s="1318"/>
      <c r="AY6" s="1318"/>
      <c r="AZ6" s="1318"/>
      <c r="BA6" s="1318"/>
      <c r="BB6" s="1318"/>
      <c r="BC6" s="1318"/>
      <c r="BD6" s="1318"/>
      <c r="BE6" s="1318"/>
      <c r="BF6" s="1318"/>
      <c r="BG6" s="1318"/>
      <c r="BH6" s="1318"/>
      <c r="BI6" s="1318"/>
      <c r="BJ6" s="1318"/>
      <c r="BK6" s="1318"/>
      <c r="BL6" s="1318"/>
      <c r="BM6" s="1318"/>
      <c r="BN6" s="1318"/>
      <c r="BO6" s="1318"/>
      <c r="BP6" s="1318"/>
      <c r="BQ6" s="1318"/>
      <c r="BR6" s="1318"/>
      <c r="BS6" s="1318"/>
      <c r="BT6" s="1318"/>
      <c r="BU6" s="1318"/>
      <c r="BV6" s="1318"/>
      <c r="BW6" s="1318"/>
      <c r="BX6" s="1318"/>
      <c r="BY6" s="1318"/>
      <c r="BZ6" s="1318"/>
      <c r="CA6" s="1318"/>
      <c r="CB6" s="1318"/>
      <c r="CC6" s="1318"/>
      <c r="CD6" s="1318"/>
      <c r="CE6" s="1318"/>
      <c r="CF6" s="1318"/>
      <c r="CG6" s="1318"/>
      <c r="CH6" s="1318"/>
      <c r="CI6" s="1318"/>
      <c r="CJ6" s="1318"/>
      <c r="CK6" s="1318"/>
      <c r="CL6" s="1318"/>
      <c r="CM6" s="1318"/>
      <c r="CN6" s="1318"/>
      <c r="CO6" s="1318"/>
      <c r="CP6" s="1318"/>
      <c r="CQ6" s="1318"/>
      <c r="CR6" s="1318"/>
      <c r="CS6" s="1318"/>
      <c r="CT6" s="1318"/>
      <c r="CU6" s="1318"/>
      <c r="CV6" s="1318"/>
      <c r="CW6" s="1318"/>
      <c r="CX6" s="1318"/>
      <c r="CY6" s="1318"/>
      <c r="CZ6" s="1318"/>
      <c r="DA6" s="1318"/>
      <c r="DB6" s="292"/>
    </row>
    <row r="7" spans="1:106" ht="21" customHeight="1">
      <c r="A7" s="293"/>
      <c r="B7" s="293"/>
      <c r="C7" s="293"/>
      <c r="D7" s="1318"/>
      <c r="E7" s="1318"/>
      <c r="F7" s="1318"/>
      <c r="G7" s="1318"/>
      <c r="H7" s="1318"/>
      <c r="I7" s="1318"/>
      <c r="J7" s="1318"/>
      <c r="K7" s="1318"/>
      <c r="L7" s="1318"/>
      <c r="M7" s="1318"/>
      <c r="N7" s="1318"/>
      <c r="O7" s="1318"/>
      <c r="P7" s="1318"/>
      <c r="Q7" s="1318"/>
      <c r="R7" s="1318"/>
      <c r="S7" s="1318"/>
      <c r="T7" s="1318"/>
      <c r="U7" s="1318"/>
      <c r="V7" s="1318"/>
      <c r="W7" s="1318"/>
      <c r="X7" s="1318"/>
      <c r="Y7" s="1318"/>
      <c r="Z7" s="1318"/>
      <c r="AA7" s="1318"/>
      <c r="AB7" s="1318"/>
      <c r="AC7" s="1318"/>
      <c r="AD7" s="1318"/>
      <c r="AE7" s="1318"/>
      <c r="AF7" s="1318"/>
      <c r="AG7" s="1318"/>
      <c r="AH7" s="1318"/>
      <c r="AI7" s="1318"/>
      <c r="AJ7" s="1318"/>
      <c r="AK7" s="1318"/>
      <c r="AL7" s="1318"/>
      <c r="AM7" s="1318"/>
      <c r="AN7" s="1318"/>
      <c r="AO7" s="1318"/>
      <c r="AP7" s="1318"/>
      <c r="AQ7" s="1318"/>
      <c r="AR7" s="1318"/>
      <c r="AS7" s="1318"/>
      <c r="AT7" s="1318"/>
      <c r="AU7" s="1318"/>
      <c r="AV7" s="1318"/>
      <c r="AW7" s="1318"/>
      <c r="AX7" s="1318"/>
      <c r="AY7" s="1318"/>
      <c r="AZ7" s="1318"/>
      <c r="BA7" s="1318"/>
      <c r="BB7" s="1318"/>
      <c r="BC7" s="1318"/>
      <c r="BD7" s="1318"/>
      <c r="BE7" s="1318"/>
      <c r="BF7" s="1318"/>
      <c r="BG7" s="1318"/>
      <c r="BH7" s="1318"/>
      <c r="BI7" s="1318"/>
      <c r="BJ7" s="1318"/>
      <c r="BK7" s="1318"/>
      <c r="BL7" s="1318"/>
      <c r="BM7" s="1318"/>
      <c r="BN7" s="1318"/>
      <c r="BO7" s="1318"/>
      <c r="BP7" s="1318"/>
      <c r="BQ7" s="1318"/>
      <c r="BR7" s="1318"/>
      <c r="BS7" s="1318"/>
      <c r="BT7" s="1318"/>
      <c r="BU7" s="1318"/>
      <c r="BV7" s="1318"/>
      <c r="BW7" s="1318"/>
      <c r="BX7" s="1318"/>
      <c r="BY7" s="1318"/>
      <c r="BZ7" s="1318"/>
      <c r="CA7" s="1318"/>
      <c r="CB7" s="1318"/>
      <c r="CC7" s="1318"/>
      <c r="CD7" s="1318"/>
      <c r="CE7" s="1318"/>
      <c r="CF7" s="1318"/>
      <c r="CG7" s="1318"/>
      <c r="CH7" s="1318"/>
      <c r="CI7" s="1318"/>
      <c r="CJ7" s="1318"/>
      <c r="CK7" s="1318"/>
      <c r="CL7" s="1318"/>
      <c r="CM7" s="1318"/>
      <c r="CN7" s="1318"/>
      <c r="CO7" s="1318"/>
      <c r="CP7" s="1318"/>
      <c r="CQ7" s="1318"/>
      <c r="CR7" s="1318"/>
      <c r="CS7" s="1318"/>
      <c r="CT7" s="1318"/>
      <c r="CU7" s="1318"/>
      <c r="CV7" s="1318"/>
      <c r="CW7" s="1318"/>
      <c r="CX7" s="1318"/>
      <c r="CY7" s="1318"/>
      <c r="CZ7" s="1318"/>
      <c r="DA7" s="1318"/>
      <c r="DB7" s="292"/>
    </row>
    <row r="8" spans="1:106" ht="21" customHeight="1">
      <c r="A8" s="293"/>
      <c r="B8" s="293"/>
      <c r="C8" s="293"/>
      <c r="D8" s="430"/>
      <c r="E8" s="430"/>
      <c r="F8" s="430"/>
      <c r="G8" s="430"/>
      <c r="H8" s="430"/>
      <c r="I8" s="430"/>
      <c r="J8" s="430"/>
      <c r="K8" s="430"/>
      <c r="L8" s="430"/>
      <c r="M8" s="430"/>
      <c r="N8" s="430"/>
      <c r="O8" s="430"/>
      <c r="P8" s="430"/>
      <c r="Q8" s="430"/>
      <c r="R8" s="430"/>
      <c r="S8" s="430"/>
      <c r="T8" s="430"/>
      <c r="U8" s="430"/>
      <c r="V8" s="430"/>
      <c r="W8" s="430"/>
      <c r="X8" s="430"/>
      <c r="Y8" s="430"/>
      <c r="Z8" s="430"/>
      <c r="AA8" s="430"/>
      <c r="AB8" s="430"/>
      <c r="AC8" s="430"/>
      <c r="AD8" s="430"/>
      <c r="AE8" s="430"/>
      <c r="AF8" s="430"/>
      <c r="AG8" s="430"/>
      <c r="AH8" s="430"/>
      <c r="AI8" s="430"/>
      <c r="AJ8" s="430"/>
      <c r="AK8" s="430"/>
      <c r="AL8" s="430"/>
      <c r="AM8" s="430"/>
      <c r="AN8" s="430"/>
      <c r="AO8" s="430"/>
      <c r="AP8" s="430"/>
      <c r="AQ8" s="430"/>
      <c r="AR8" s="430"/>
      <c r="AS8" s="430"/>
      <c r="AT8" s="430"/>
      <c r="AU8" s="430"/>
      <c r="AV8" s="430"/>
      <c r="AW8" s="430"/>
      <c r="AX8" s="430"/>
      <c r="AY8" s="430"/>
      <c r="AZ8" s="430"/>
      <c r="BA8" s="430"/>
      <c r="BB8" s="430"/>
      <c r="BC8" s="430"/>
      <c r="BD8" s="430"/>
      <c r="BE8" s="430"/>
      <c r="BF8" s="430"/>
      <c r="BG8" s="430"/>
      <c r="BH8" s="430"/>
      <c r="BI8" s="430"/>
      <c r="BJ8" s="430"/>
      <c r="BK8" s="430"/>
      <c r="BL8" s="430"/>
      <c r="BM8" s="430"/>
      <c r="BN8" s="430"/>
      <c r="BO8" s="430"/>
      <c r="BP8" s="430"/>
      <c r="BQ8" s="430"/>
      <c r="BR8" s="430"/>
      <c r="BS8" s="430"/>
      <c r="BT8" s="430"/>
      <c r="BU8" s="430"/>
      <c r="BV8" s="430"/>
      <c r="BW8" s="430"/>
      <c r="BX8" s="430"/>
      <c r="BY8" s="430"/>
      <c r="BZ8" s="430"/>
      <c r="CA8" s="430"/>
      <c r="CB8" s="430"/>
      <c r="CC8" s="430"/>
      <c r="CD8" s="430"/>
      <c r="CE8" s="430"/>
      <c r="CF8" s="430"/>
      <c r="CG8" s="430"/>
      <c r="CH8" s="430"/>
      <c r="CI8" s="430"/>
      <c r="CJ8" s="430"/>
      <c r="CK8" s="430"/>
      <c r="CL8" s="430"/>
      <c r="CM8" s="430"/>
      <c r="CN8" s="430"/>
      <c r="CO8" s="430"/>
      <c r="CP8" s="430"/>
      <c r="CQ8" s="430"/>
      <c r="CR8" s="430"/>
      <c r="CS8" s="430"/>
      <c r="CT8" s="430"/>
      <c r="CU8" s="430"/>
      <c r="CV8" s="430"/>
      <c r="CW8" s="430"/>
      <c r="CX8" s="430"/>
      <c r="CY8" s="430"/>
      <c r="CZ8" s="430"/>
      <c r="DA8" s="430"/>
      <c r="DB8" s="292"/>
    </row>
    <row r="9" spans="1:106" ht="10.5" customHeight="1">
      <c r="A9" s="293"/>
      <c r="B9" s="293"/>
      <c r="C9" s="293"/>
      <c r="D9" s="293"/>
      <c r="E9" s="293"/>
      <c r="F9" s="293"/>
      <c r="G9" s="293"/>
      <c r="H9" s="293"/>
      <c r="I9" s="293"/>
      <c r="J9" s="293"/>
      <c r="K9" s="293"/>
      <c r="L9" s="293"/>
      <c r="M9" s="293"/>
      <c r="N9" s="293"/>
      <c r="O9" s="293"/>
      <c r="P9" s="293"/>
      <c r="Q9" s="293"/>
      <c r="R9" s="293"/>
      <c r="S9" s="293"/>
      <c r="T9" s="293"/>
      <c r="U9" s="293"/>
      <c r="V9" s="293"/>
      <c r="W9" s="293"/>
      <c r="X9" s="293"/>
      <c r="Y9" s="293"/>
      <c r="Z9" s="293"/>
      <c r="AA9" s="293"/>
      <c r="AB9" s="293"/>
      <c r="AC9" s="293"/>
      <c r="AD9" s="293"/>
      <c r="AE9" s="293"/>
      <c r="AF9" s="293"/>
      <c r="AG9" s="293"/>
      <c r="AH9" s="293"/>
      <c r="AI9" s="293"/>
      <c r="AJ9" s="293"/>
      <c r="AK9" s="293"/>
      <c r="AL9" s="293"/>
      <c r="AM9" s="293"/>
      <c r="AN9" s="293"/>
      <c r="AO9" s="293"/>
      <c r="AP9" s="293"/>
      <c r="AQ9" s="293"/>
      <c r="AR9" s="293"/>
      <c r="AS9" s="293"/>
      <c r="AT9" s="293"/>
      <c r="AU9" s="293"/>
      <c r="AV9" s="293"/>
      <c r="AW9" s="293"/>
      <c r="AX9" s="293"/>
      <c r="AY9" s="293"/>
      <c r="AZ9" s="293"/>
      <c r="BA9" s="293"/>
      <c r="BB9" s="293"/>
      <c r="BC9" s="293"/>
      <c r="BD9" s="293"/>
      <c r="BE9" s="293"/>
      <c r="BF9" s="293"/>
      <c r="BG9" s="293"/>
      <c r="BH9" s="293"/>
      <c r="BI9" s="293"/>
      <c r="BJ9" s="293"/>
      <c r="BK9" s="293"/>
      <c r="BL9" s="293"/>
      <c r="BM9" s="293"/>
      <c r="BN9" s="293"/>
      <c r="BO9" s="293"/>
      <c r="BP9" s="293"/>
      <c r="BQ9" s="293"/>
      <c r="BR9" s="293"/>
      <c r="BS9" s="293"/>
      <c r="BT9" s="293"/>
      <c r="BU9" s="293"/>
      <c r="BV9" s="293"/>
      <c r="BW9" s="293"/>
      <c r="BX9" s="293"/>
      <c r="BY9" s="293"/>
      <c r="BZ9" s="293"/>
      <c r="CA9" s="293"/>
      <c r="CB9" s="293"/>
      <c r="CC9" s="293"/>
      <c r="CD9" s="293"/>
      <c r="CE9" s="293"/>
      <c r="CF9" s="293"/>
      <c r="CG9" s="293"/>
      <c r="CH9" s="293"/>
      <c r="CI9" s="293"/>
      <c r="CJ9" s="293"/>
      <c r="CK9" s="293"/>
      <c r="CL9" s="293"/>
      <c r="CM9" s="293"/>
      <c r="CN9" s="293"/>
      <c r="CO9" s="293"/>
      <c r="CP9" s="293"/>
      <c r="CQ9" s="293"/>
      <c r="CR9" s="293"/>
      <c r="CS9" s="293"/>
      <c r="CT9" s="293"/>
      <c r="CU9" s="293"/>
      <c r="CV9" s="293"/>
      <c r="CW9" s="293"/>
      <c r="CX9" s="293"/>
      <c r="CY9" s="293"/>
      <c r="CZ9" s="293"/>
      <c r="DA9" s="293"/>
      <c r="DB9" s="293"/>
    </row>
    <row r="10" spans="1:106" s="291" customFormat="1" ht="21" customHeight="1">
      <c r="A10" s="6" t="s">
        <v>524</v>
      </c>
      <c r="B10" s="6"/>
      <c r="C10" s="6"/>
      <c r="J10" s="243" t="s">
        <v>166</v>
      </c>
      <c r="K10" s="243"/>
      <c r="L10" s="243"/>
      <c r="M10" s="243"/>
      <c r="N10" s="243"/>
      <c r="O10" s="243"/>
      <c r="P10" s="243"/>
      <c r="Q10" s="243"/>
    </row>
    <row r="11" spans="1:106" ht="21" customHeight="1">
      <c r="A11" s="294"/>
      <c r="B11" s="294"/>
      <c r="C11" s="294"/>
      <c r="D11" s="294"/>
      <c r="E11" s="294"/>
      <c r="F11" s="294"/>
      <c r="G11" s="294"/>
      <c r="H11" s="294"/>
      <c r="I11" s="294"/>
      <c r="J11" s="295"/>
      <c r="K11" s="295"/>
      <c r="L11" s="295"/>
      <c r="M11" s="295"/>
      <c r="N11" s="295"/>
      <c r="O11" s="295"/>
      <c r="P11" s="295"/>
      <c r="Q11" s="295"/>
      <c r="R11" s="294"/>
    </row>
    <row r="12" spans="1:106" ht="21" customHeight="1">
      <c r="A12" s="294"/>
      <c r="B12" s="294"/>
      <c r="C12" s="294"/>
      <c r="G12" s="294"/>
      <c r="H12" s="294"/>
      <c r="I12" s="294"/>
      <c r="J12" s="295"/>
      <c r="K12" s="295"/>
      <c r="L12" s="295"/>
      <c r="M12" s="295"/>
      <c r="N12" s="295"/>
      <c r="O12" s="295"/>
      <c r="P12" s="295"/>
      <c r="Q12" s="295"/>
      <c r="R12" s="294"/>
    </row>
    <row r="13" spans="1:106" ht="21" customHeight="1">
      <c r="D13" s="246" t="s">
        <v>649</v>
      </c>
      <c r="E13" s="246"/>
      <c r="F13" s="246"/>
      <c r="G13" s="294"/>
      <c r="H13" s="294"/>
      <c r="I13" s="294"/>
      <c r="J13" s="294"/>
      <c r="K13" s="294"/>
      <c r="L13" s="294"/>
      <c r="M13" s="294"/>
      <c r="N13" s="294"/>
      <c r="O13" s="294"/>
      <c r="P13" s="294"/>
      <c r="Q13" s="294"/>
      <c r="R13" s="246" t="s">
        <v>591</v>
      </c>
      <c r="S13" s="294"/>
      <c r="BM13" s="296"/>
      <c r="BN13" s="296"/>
      <c r="BO13" s="296"/>
      <c r="BP13" s="296"/>
      <c r="BQ13" s="296"/>
      <c r="BR13" s="296"/>
      <c r="BS13" s="296"/>
      <c r="BT13" s="296"/>
      <c r="BU13" s="296"/>
      <c r="BV13" s="296"/>
      <c r="BW13" s="297"/>
      <c r="BX13" s="298" t="s">
        <v>648</v>
      </c>
      <c r="BY13" s="251"/>
      <c r="BZ13" s="251"/>
      <c r="CA13" s="251"/>
      <c r="CB13" s="251"/>
      <c r="CC13" s="251"/>
      <c r="CD13" s="251"/>
    </row>
    <row r="14" spans="1:106" s="299" customFormat="1" ht="21" customHeight="1">
      <c r="D14" s="1345" t="s">
        <v>519</v>
      </c>
      <c r="E14" s="1346"/>
      <c r="F14" s="1346"/>
      <c r="G14" s="1346"/>
      <c r="H14" s="1346"/>
      <c r="I14" s="1346"/>
      <c r="J14" s="1346"/>
      <c r="K14" s="1346"/>
      <c r="L14" s="1346"/>
      <c r="M14" s="1346"/>
      <c r="N14" s="1346"/>
      <c r="O14" s="1346"/>
      <c r="P14" s="1346"/>
      <c r="Q14" s="1346"/>
      <c r="R14" s="1346"/>
      <c r="S14" s="1346"/>
      <c r="T14" s="1346"/>
      <c r="U14" s="1346"/>
      <c r="V14" s="1346"/>
      <c r="W14" s="1346"/>
      <c r="X14" s="1346"/>
      <c r="Y14" s="1346"/>
      <c r="Z14" s="1346"/>
      <c r="AA14" s="1346"/>
      <c r="AB14" s="1346"/>
      <c r="AC14" s="1346"/>
      <c r="AD14" s="1346"/>
      <c r="AE14" s="1346"/>
      <c r="AF14" s="1346"/>
      <c r="AG14" s="1346"/>
      <c r="AH14" s="1346"/>
      <c r="AI14" s="1346"/>
      <c r="AJ14" s="1346"/>
      <c r="AK14" s="1346"/>
      <c r="AL14" s="1346"/>
      <c r="AM14" s="1346"/>
      <c r="AN14" s="1346"/>
      <c r="AO14" s="1346"/>
      <c r="AP14" s="1346"/>
      <c r="AQ14" s="1346"/>
      <c r="AR14" s="1346"/>
      <c r="AS14" s="1346"/>
      <c r="AT14" s="1346"/>
      <c r="AU14" s="1346"/>
      <c r="AV14" s="1347"/>
      <c r="AW14" s="1345" t="s">
        <v>547</v>
      </c>
      <c r="AX14" s="1346"/>
      <c r="AY14" s="1346"/>
      <c r="AZ14" s="1346"/>
      <c r="BA14" s="1346"/>
      <c r="BB14" s="1346"/>
      <c r="BC14" s="1346"/>
      <c r="BD14" s="1346"/>
      <c r="BE14" s="1346"/>
      <c r="BF14" s="1346"/>
      <c r="BG14" s="1346"/>
      <c r="BH14" s="1346"/>
      <c r="BI14" s="1346"/>
      <c r="BJ14" s="1346"/>
      <c r="BK14" s="1346"/>
      <c r="BL14" s="1346"/>
      <c r="BM14" s="1346"/>
      <c r="BN14" s="1346"/>
      <c r="BO14" s="1346"/>
      <c r="BP14" s="1346"/>
      <c r="BQ14" s="1346"/>
      <c r="BR14" s="1346"/>
      <c r="BS14" s="1346"/>
      <c r="BT14" s="1346"/>
      <c r="BU14" s="1346"/>
      <c r="BV14" s="1346"/>
      <c r="BW14" s="1346"/>
      <c r="BX14" s="1347"/>
      <c r="BY14" s="300"/>
      <c r="BZ14" s="300"/>
      <c r="CA14" s="300"/>
      <c r="CB14" s="300"/>
      <c r="CC14" s="300"/>
      <c r="CD14" s="300"/>
    </row>
    <row r="15" spans="1:106" s="299" customFormat="1" ht="30" customHeight="1">
      <c r="D15" s="1361" t="str">
        <f>+表紙!R13</f>
        <v>農地中間管理機構関連農地整備事業</v>
      </c>
      <c r="E15" s="1362"/>
      <c r="F15" s="1362"/>
      <c r="G15" s="1362"/>
      <c r="H15" s="1362"/>
      <c r="I15" s="1362"/>
      <c r="J15" s="1362"/>
      <c r="K15" s="1362"/>
      <c r="L15" s="1362"/>
      <c r="M15" s="1362"/>
      <c r="N15" s="1362"/>
      <c r="O15" s="1362"/>
      <c r="P15" s="1362"/>
      <c r="Q15" s="1362"/>
      <c r="R15" s="1362"/>
      <c r="S15" s="1362"/>
      <c r="T15" s="1362"/>
      <c r="U15" s="1362"/>
      <c r="V15" s="1362"/>
      <c r="W15" s="1362"/>
      <c r="X15" s="1362"/>
      <c r="Y15" s="1362"/>
      <c r="Z15" s="1362"/>
      <c r="AA15" s="1362"/>
      <c r="AB15" s="1362"/>
      <c r="AC15" s="1362"/>
      <c r="AD15" s="1362"/>
      <c r="AE15" s="1362"/>
      <c r="AF15" s="1362"/>
      <c r="AG15" s="1362"/>
      <c r="AH15" s="1362"/>
      <c r="AI15" s="1362"/>
      <c r="AJ15" s="1362"/>
      <c r="AK15" s="1362"/>
      <c r="AL15" s="1362"/>
      <c r="AM15" s="1362"/>
      <c r="AN15" s="1362"/>
      <c r="AO15" s="1362"/>
      <c r="AP15" s="1362"/>
      <c r="AQ15" s="1362"/>
      <c r="AR15" s="1362"/>
      <c r="AS15" s="1362"/>
      <c r="AT15" s="1362"/>
      <c r="AU15" s="1362"/>
      <c r="AV15" s="1363"/>
      <c r="AW15" s="1364" t="s">
        <v>1483</v>
      </c>
      <c r="AX15" s="1362"/>
      <c r="AY15" s="1362"/>
      <c r="AZ15" s="1362"/>
      <c r="BA15" s="1362"/>
      <c r="BB15" s="1362"/>
      <c r="BC15" s="1362"/>
      <c r="BD15" s="1362"/>
      <c r="BE15" s="1362"/>
      <c r="BF15" s="1362"/>
      <c r="BG15" s="1362"/>
      <c r="BH15" s="1362"/>
      <c r="BI15" s="1362"/>
      <c r="BJ15" s="1362"/>
      <c r="BK15" s="1362"/>
      <c r="BL15" s="1362"/>
      <c r="BM15" s="1362"/>
      <c r="BN15" s="1362"/>
      <c r="BO15" s="1362"/>
      <c r="BP15" s="1362"/>
      <c r="BQ15" s="1362"/>
      <c r="BR15" s="1362"/>
      <c r="BS15" s="1362"/>
      <c r="BT15" s="1362"/>
      <c r="BU15" s="1362"/>
      <c r="BV15" s="1362"/>
      <c r="BW15" s="1362"/>
      <c r="BX15" s="1365"/>
      <c r="BY15" s="252"/>
      <c r="BZ15" s="252"/>
      <c r="CA15" s="252"/>
      <c r="CB15" s="252"/>
      <c r="CC15" s="252"/>
      <c r="CD15" s="252"/>
    </row>
    <row r="16" spans="1:106" ht="21" customHeight="1">
      <c r="A16" s="246"/>
      <c r="B16" s="246"/>
      <c r="C16" s="246"/>
      <c r="D16" s="294"/>
      <c r="E16" s="294"/>
      <c r="F16" s="294"/>
      <c r="G16" s="294"/>
      <c r="H16" s="294"/>
      <c r="I16" s="294"/>
      <c r="J16" s="295"/>
      <c r="K16" s="295"/>
      <c r="L16" s="295"/>
      <c r="M16" s="295"/>
      <c r="N16" s="295"/>
      <c r="O16" s="295"/>
      <c r="P16" s="295"/>
      <c r="Q16" s="295"/>
      <c r="R16" s="294"/>
      <c r="S16" s="430"/>
      <c r="T16" s="430"/>
      <c r="U16" s="430"/>
      <c r="V16" s="430"/>
      <c r="W16" s="430"/>
      <c r="X16" s="430"/>
      <c r="Y16" s="430"/>
      <c r="Z16" s="430"/>
      <c r="AA16" s="430"/>
      <c r="AB16" s="430"/>
      <c r="AC16" s="430"/>
      <c r="AD16" s="430"/>
      <c r="AE16" s="430"/>
      <c r="AF16" s="430"/>
      <c r="AG16" s="430"/>
      <c r="AH16" s="430"/>
      <c r="AI16" s="430"/>
      <c r="AJ16" s="430"/>
      <c r="AK16" s="430"/>
      <c r="AL16" s="430"/>
      <c r="AM16" s="430"/>
      <c r="AN16" s="430"/>
      <c r="AO16" s="430"/>
      <c r="AP16" s="430"/>
      <c r="AQ16" s="430"/>
      <c r="AR16" s="430"/>
      <c r="AS16" s="430"/>
      <c r="AT16" s="430"/>
      <c r="AU16" s="430"/>
      <c r="AV16" s="430"/>
      <c r="AW16" s="430"/>
      <c r="AX16" s="430"/>
      <c r="AY16" s="430"/>
      <c r="AZ16" s="430"/>
      <c r="BA16" s="430"/>
      <c r="BB16" s="430"/>
      <c r="BC16" s="430"/>
      <c r="BD16" s="430"/>
      <c r="BE16" s="430"/>
      <c r="BF16" s="430"/>
      <c r="BG16" s="430"/>
      <c r="BH16" s="430"/>
      <c r="BI16" s="430"/>
      <c r="BJ16" s="430"/>
      <c r="BK16" s="430"/>
      <c r="BL16" s="430"/>
      <c r="BM16" s="430"/>
      <c r="BN16" s="430"/>
      <c r="BO16" s="430"/>
      <c r="BP16" s="430"/>
      <c r="BQ16" s="430"/>
      <c r="BR16" s="430"/>
      <c r="BS16" s="430"/>
      <c r="BT16" s="430"/>
      <c r="BU16" s="430"/>
      <c r="BV16" s="430"/>
    </row>
    <row r="17" spans="4:119" ht="21" customHeight="1"/>
    <row r="18" spans="4:119" ht="21" customHeight="1">
      <c r="D18" s="246" t="s">
        <v>651</v>
      </c>
      <c r="E18" s="246"/>
      <c r="F18" s="246"/>
      <c r="G18" s="430"/>
      <c r="H18" s="430"/>
      <c r="I18" s="430"/>
      <c r="J18" s="430"/>
      <c r="K18" s="430"/>
      <c r="L18" s="430"/>
      <c r="M18" s="430"/>
      <c r="N18" s="430"/>
      <c r="O18" s="430"/>
      <c r="P18" s="430"/>
      <c r="Q18" s="430"/>
      <c r="R18" s="244" t="s">
        <v>645</v>
      </c>
      <c r="S18" s="430"/>
      <c r="T18" s="245"/>
      <c r="U18" s="245"/>
      <c r="V18" s="245"/>
      <c r="W18" s="245"/>
      <c r="X18" s="245"/>
      <c r="Y18" s="245"/>
      <c r="Z18" s="245"/>
      <c r="AA18" s="245"/>
      <c r="AB18" s="245"/>
      <c r="AC18" s="245"/>
      <c r="AD18" s="245"/>
      <c r="AE18" s="245"/>
      <c r="AF18" s="245"/>
      <c r="AG18" s="245"/>
      <c r="AH18" s="245"/>
      <c r="AI18" s="245"/>
      <c r="AJ18" s="245"/>
      <c r="AK18" s="245"/>
      <c r="AL18" s="245"/>
      <c r="AM18" s="245"/>
      <c r="AN18" s="245"/>
      <c r="AO18" s="245"/>
      <c r="AP18" s="245"/>
      <c r="AQ18" s="245"/>
      <c r="AR18" s="245"/>
      <c r="AS18" s="245"/>
      <c r="AT18" s="245"/>
      <c r="AU18" s="245"/>
      <c r="AV18" s="245"/>
      <c r="AW18" s="245"/>
      <c r="AX18" s="245"/>
      <c r="AY18" s="245"/>
      <c r="AZ18" s="245"/>
      <c r="BA18" s="245"/>
      <c r="BB18" s="245"/>
      <c r="BC18" s="245"/>
      <c r="BD18" s="245"/>
      <c r="BE18" s="245"/>
      <c r="BF18" s="245"/>
      <c r="BG18" s="245"/>
      <c r="BH18" s="245"/>
      <c r="BI18" s="245"/>
      <c r="BJ18" s="245"/>
      <c r="BK18" s="245"/>
      <c r="BL18" s="245"/>
      <c r="BM18" s="245"/>
      <c r="BN18" s="245"/>
      <c r="BO18" s="245"/>
      <c r="BP18" s="245"/>
      <c r="BQ18" s="245"/>
      <c r="BR18" s="245"/>
      <c r="BS18" s="245"/>
      <c r="BT18" s="245"/>
      <c r="BU18" s="245"/>
      <c r="BV18" s="245"/>
      <c r="BW18" s="245"/>
      <c r="BX18" s="245"/>
      <c r="BY18" s="245"/>
      <c r="BZ18" s="245"/>
      <c r="CA18" s="245"/>
      <c r="CB18" s="245"/>
      <c r="CC18" s="245"/>
      <c r="CD18" s="245"/>
      <c r="CE18" s="245"/>
      <c r="CF18" s="245"/>
      <c r="CG18" s="245"/>
      <c r="CH18" s="245"/>
      <c r="CI18" s="245"/>
      <c r="CJ18" s="245"/>
      <c r="CK18" s="245"/>
      <c r="CL18" s="245"/>
      <c r="CM18" s="245"/>
      <c r="CN18" s="245"/>
      <c r="CO18" s="245"/>
      <c r="CP18" s="245"/>
      <c r="CQ18" s="245"/>
      <c r="CR18" s="245"/>
      <c r="CS18" s="245"/>
      <c r="CT18" s="245"/>
      <c r="CU18" s="245"/>
      <c r="CV18" s="245"/>
      <c r="CW18" s="1223" t="s">
        <v>1485</v>
      </c>
      <c r="CX18" s="245"/>
      <c r="CZ18" s="297"/>
      <c r="DA18" s="297"/>
      <c r="DB18" s="298" t="s">
        <v>573</v>
      </c>
    </row>
    <row r="19" spans="4:119" ht="21" customHeight="1">
      <c r="D19" s="1319" t="s">
        <v>139</v>
      </c>
      <c r="E19" s="1320"/>
      <c r="F19" s="1320"/>
      <c r="G19" s="1320"/>
      <c r="H19" s="1320"/>
      <c r="I19" s="1320"/>
      <c r="J19" s="1320"/>
      <c r="K19" s="1320"/>
      <c r="L19" s="1320"/>
      <c r="M19" s="1320"/>
      <c r="N19" s="1320"/>
      <c r="O19" s="1320"/>
      <c r="P19" s="1320"/>
      <c r="Q19" s="1320"/>
      <c r="R19" s="1321"/>
      <c r="S19" s="1325" t="s">
        <v>800</v>
      </c>
      <c r="T19" s="1326"/>
      <c r="U19" s="1326"/>
      <c r="V19" s="1326"/>
      <c r="W19" s="1326"/>
      <c r="X19" s="1326"/>
      <c r="Y19" s="1326"/>
      <c r="Z19" s="1326"/>
      <c r="AA19" s="1326"/>
      <c r="AB19" s="1326"/>
      <c r="AC19" s="1326"/>
      <c r="AD19" s="1327"/>
      <c r="AE19" s="1366" t="s">
        <v>475</v>
      </c>
      <c r="AF19" s="1366"/>
      <c r="AG19" s="1366"/>
      <c r="AH19" s="1366"/>
      <c r="AI19" s="1366"/>
      <c r="AJ19" s="1366"/>
      <c r="AK19" s="1366"/>
      <c r="AL19" s="1366"/>
      <c r="AM19" s="1366"/>
      <c r="AN19" s="1367" t="s">
        <v>219</v>
      </c>
      <c r="AO19" s="1367"/>
      <c r="AP19" s="1367"/>
      <c r="AQ19" s="1367"/>
      <c r="AR19" s="1367"/>
      <c r="AS19" s="1367"/>
      <c r="AT19" s="1367"/>
      <c r="AU19" s="1367"/>
      <c r="AV19" s="1367"/>
      <c r="AW19" s="1367" t="s">
        <v>590</v>
      </c>
      <c r="AX19" s="1367"/>
      <c r="AY19" s="1367"/>
      <c r="AZ19" s="1367"/>
      <c r="BA19" s="1367"/>
      <c r="BB19" s="1367"/>
      <c r="BC19" s="1367"/>
      <c r="BD19" s="1367"/>
      <c r="BE19" s="1367"/>
      <c r="BF19" s="1367" t="s">
        <v>577</v>
      </c>
      <c r="BG19" s="1367"/>
      <c r="BH19" s="1367"/>
      <c r="BI19" s="1367"/>
      <c r="BJ19" s="1367"/>
      <c r="BK19" s="1367"/>
      <c r="BL19" s="1367"/>
      <c r="BM19" s="1367"/>
      <c r="BN19" s="1367"/>
      <c r="BO19" s="1367" t="s">
        <v>380</v>
      </c>
      <c r="BP19" s="1367"/>
      <c r="BQ19" s="1367"/>
      <c r="BR19" s="1367"/>
      <c r="BS19" s="1367"/>
      <c r="BT19" s="1367"/>
      <c r="BU19" s="1367"/>
      <c r="BV19" s="1367"/>
      <c r="BW19" s="1367"/>
      <c r="BX19" s="1366" t="s">
        <v>23</v>
      </c>
      <c r="BY19" s="1366"/>
      <c r="BZ19" s="1366"/>
      <c r="CA19" s="1366"/>
      <c r="CB19" s="1366"/>
      <c r="CC19" s="1366"/>
      <c r="CD19" s="1366"/>
      <c r="CE19" s="1366"/>
      <c r="CF19" s="1366"/>
      <c r="CG19" s="1319" t="s">
        <v>167</v>
      </c>
      <c r="CH19" s="1320"/>
      <c r="CI19" s="1320"/>
      <c r="CJ19" s="1320"/>
      <c r="CK19" s="1320"/>
      <c r="CL19" s="1320"/>
      <c r="CM19" s="1320"/>
      <c r="CN19" s="1320"/>
      <c r="CO19" s="1320"/>
      <c r="CP19" s="1320"/>
      <c r="CQ19" s="1320"/>
      <c r="CR19" s="1320"/>
      <c r="CS19" s="1320"/>
      <c r="CT19" s="1320"/>
      <c r="CU19" s="1320"/>
      <c r="CV19" s="1320"/>
      <c r="CW19" s="1320"/>
      <c r="CX19" s="1320"/>
      <c r="CY19" s="1320"/>
      <c r="CZ19" s="1320"/>
      <c r="DA19" s="1320"/>
      <c r="DB19" s="1321"/>
      <c r="DD19" s="294"/>
      <c r="DE19" s="294"/>
      <c r="DF19" s="294"/>
      <c r="DG19" s="294"/>
      <c r="DH19" s="294"/>
      <c r="DI19" s="294"/>
      <c r="DJ19" s="294"/>
      <c r="DK19" s="294"/>
      <c r="DL19" s="294"/>
      <c r="DM19" s="294"/>
      <c r="DN19" s="294"/>
      <c r="DO19" s="294"/>
    </row>
    <row r="20" spans="4:119" ht="21" customHeight="1">
      <c r="D20" s="1322"/>
      <c r="E20" s="1323"/>
      <c r="F20" s="1323"/>
      <c r="G20" s="1323"/>
      <c r="H20" s="1323"/>
      <c r="I20" s="1323"/>
      <c r="J20" s="1323"/>
      <c r="K20" s="1323"/>
      <c r="L20" s="1323"/>
      <c r="M20" s="1323"/>
      <c r="N20" s="1323"/>
      <c r="O20" s="1323"/>
      <c r="P20" s="1323"/>
      <c r="Q20" s="1323"/>
      <c r="R20" s="1324"/>
      <c r="S20" s="1328"/>
      <c r="T20" s="1329"/>
      <c r="U20" s="1329"/>
      <c r="V20" s="1329"/>
      <c r="W20" s="1329"/>
      <c r="X20" s="1329"/>
      <c r="Y20" s="1329"/>
      <c r="Z20" s="1329"/>
      <c r="AA20" s="1329"/>
      <c r="AB20" s="1329"/>
      <c r="AC20" s="1329"/>
      <c r="AD20" s="1330"/>
      <c r="AE20" s="1344" t="s">
        <v>706</v>
      </c>
      <c r="AF20" s="1344"/>
      <c r="AG20" s="1344"/>
      <c r="AH20" s="1344"/>
      <c r="AI20" s="1344"/>
      <c r="AJ20" s="1344"/>
      <c r="AK20" s="1344"/>
      <c r="AL20" s="1344"/>
      <c r="AM20" s="1344"/>
      <c r="AN20" s="1344" t="s">
        <v>706</v>
      </c>
      <c r="AO20" s="1344"/>
      <c r="AP20" s="1344"/>
      <c r="AQ20" s="1344"/>
      <c r="AR20" s="1344"/>
      <c r="AS20" s="1344"/>
      <c r="AT20" s="1344"/>
      <c r="AU20" s="1344"/>
      <c r="AV20" s="1344"/>
      <c r="AW20" s="1344" t="s">
        <v>706</v>
      </c>
      <c r="AX20" s="1344"/>
      <c r="AY20" s="1344"/>
      <c r="AZ20" s="1344"/>
      <c r="BA20" s="1344"/>
      <c r="BB20" s="1344"/>
      <c r="BC20" s="1344"/>
      <c r="BD20" s="1344"/>
      <c r="BE20" s="1344"/>
      <c r="BF20" s="1344" t="s">
        <v>706</v>
      </c>
      <c r="BG20" s="1344"/>
      <c r="BH20" s="1344"/>
      <c r="BI20" s="1344"/>
      <c r="BJ20" s="1344"/>
      <c r="BK20" s="1344"/>
      <c r="BL20" s="1344"/>
      <c r="BM20" s="1344"/>
      <c r="BN20" s="1344"/>
      <c r="BO20" s="1344" t="s">
        <v>706</v>
      </c>
      <c r="BP20" s="1344"/>
      <c r="BQ20" s="1344"/>
      <c r="BR20" s="1344"/>
      <c r="BS20" s="1344"/>
      <c r="BT20" s="1344"/>
      <c r="BU20" s="1344"/>
      <c r="BV20" s="1344"/>
      <c r="BW20" s="1344"/>
      <c r="BX20" s="1344" t="s">
        <v>706</v>
      </c>
      <c r="BY20" s="1344"/>
      <c r="BZ20" s="1344"/>
      <c r="CA20" s="1344"/>
      <c r="CB20" s="1344"/>
      <c r="CC20" s="1344"/>
      <c r="CD20" s="1344"/>
      <c r="CE20" s="1344"/>
      <c r="CF20" s="1344"/>
      <c r="CG20" s="1322"/>
      <c r="CH20" s="1323"/>
      <c r="CI20" s="1323"/>
      <c r="CJ20" s="1323"/>
      <c r="CK20" s="1323"/>
      <c r="CL20" s="1323"/>
      <c r="CM20" s="1323"/>
      <c r="CN20" s="1323"/>
      <c r="CO20" s="1323"/>
      <c r="CP20" s="1323"/>
      <c r="CQ20" s="1323"/>
      <c r="CR20" s="1323"/>
      <c r="CS20" s="1323"/>
      <c r="CT20" s="1323"/>
      <c r="CU20" s="1323"/>
      <c r="CV20" s="1323"/>
      <c r="CW20" s="1323"/>
      <c r="CX20" s="1323"/>
      <c r="CY20" s="1323"/>
      <c r="CZ20" s="1323"/>
      <c r="DA20" s="1323"/>
      <c r="DB20" s="1324"/>
      <c r="DD20" s="294"/>
      <c r="DE20" s="294"/>
      <c r="DF20" s="294"/>
      <c r="DG20" s="294"/>
      <c r="DH20" s="294"/>
      <c r="DI20" s="294"/>
      <c r="DJ20" s="294"/>
      <c r="DK20" s="294"/>
      <c r="DL20" s="294"/>
      <c r="DM20" s="294"/>
      <c r="DN20" s="294"/>
      <c r="DO20" s="294"/>
    </row>
    <row r="21" spans="4:119" ht="30" customHeight="1">
      <c r="D21" s="1331" t="str">
        <f>+D15</f>
        <v>農地中間管理機構関連農地整備事業</v>
      </c>
      <c r="E21" s="1332"/>
      <c r="F21" s="1332"/>
      <c r="G21" s="1332"/>
      <c r="H21" s="1332"/>
      <c r="I21" s="1332"/>
      <c r="J21" s="1332"/>
      <c r="K21" s="1332"/>
      <c r="L21" s="1332"/>
      <c r="M21" s="1332"/>
      <c r="N21" s="1332"/>
      <c r="O21" s="1332"/>
      <c r="P21" s="1332"/>
      <c r="Q21" s="1332"/>
      <c r="R21" s="1333"/>
      <c r="S21" s="1356" t="s">
        <v>1484</v>
      </c>
      <c r="T21" s="1357"/>
      <c r="U21" s="1357"/>
      <c r="V21" s="1357"/>
      <c r="W21" s="1357"/>
      <c r="X21" s="1357"/>
      <c r="Y21" s="1357"/>
      <c r="Z21" s="1357"/>
      <c r="AA21" s="1357"/>
      <c r="AB21" s="1357"/>
      <c r="AC21" s="1357"/>
      <c r="AD21" s="1358"/>
      <c r="AE21" s="1359">
        <v>5.3</v>
      </c>
      <c r="AF21" s="1359"/>
      <c r="AG21" s="1359"/>
      <c r="AH21" s="1359"/>
      <c r="AI21" s="1359"/>
      <c r="AJ21" s="1359"/>
      <c r="AK21" s="1359"/>
      <c r="AL21" s="1359"/>
      <c r="AM21" s="1359"/>
      <c r="AN21" s="1359">
        <v>0.1</v>
      </c>
      <c r="AO21" s="1359"/>
      <c r="AP21" s="1359"/>
      <c r="AQ21" s="1359"/>
      <c r="AR21" s="1359"/>
      <c r="AS21" s="1359"/>
      <c r="AT21" s="1359"/>
      <c r="AU21" s="1359"/>
      <c r="AV21" s="1359"/>
      <c r="AW21" s="1360"/>
      <c r="AX21" s="1360"/>
      <c r="AY21" s="1360"/>
      <c r="AZ21" s="1360"/>
      <c r="BA21" s="1360"/>
      <c r="BB21" s="1360"/>
      <c r="BC21" s="1360"/>
      <c r="BD21" s="1360"/>
      <c r="BE21" s="1360"/>
      <c r="BF21" s="1360"/>
      <c r="BG21" s="1360"/>
      <c r="BH21" s="1360"/>
      <c r="BI21" s="1360"/>
      <c r="BJ21" s="1360"/>
      <c r="BK21" s="1360"/>
      <c r="BL21" s="1360"/>
      <c r="BM21" s="1360"/>
      <c r="BN21" s="1360"/>
      <c r="BO21" s="1360">
        <v>0.3</v>
      </c>
      <c r="BP21" s="1360"/>
      <c r="BQ21" s="1360"/>
      <c r="BR21" s="1360"/>
      <c r="BS21" s="1360"/>
      <c r="BT21" s="1360"/>
      <c r="BU21" s="1360"/>
      <c r="BV21" s="1360"/>
      <c r="BW21" s="1360"/>
      <c r="BX21" s="1355">
        <f>SUM(AE21:BW21)</f>
        <v>5.6999999999999993</v>
      </c>
      <c r="BY21" s="1355"/>
      <c r="BZ21" s="1355"/>
      <c r="CA21" s="1355"/>
      <c r="CB21" s="1355"/>
      <c r="CC21" s="1355"/>
      <c r="CD21" s="1355"/>
      <c r="CE21" s="1354"/>
      <c r="CF21" s="1354"/>
      <c r="CG21" s="1341" t="s">
        <v>1486</v>
      </c>
      <c r="CH21" s="1342"/>
      <c r="CI21" s="1342"/>
      <c r="CJ21" s="1342"/>
      <c r="CK21" s="1342"/>
      <c r="CL21" s="1342"/>
      <c r="CM21" s="1342"/>
      <c r="CN21" s="1342"/>
      <c r="CO21" s="1342"/>
      <c r="CP21" s="1342"/>
      <c r="CQ21" s="1342"/>
      <c r="CR21" s="1342"/>
      <c r="CS21" s="1342"/>
      <c r="CT21" s="1342"/>
      <c r="CU21" s="1342"/>
      <c r="CV21" s="1342"/>
      <c r="CW21" s="1342"/>
      <c r="CX21" s="1342"/>
      <c r="CY21" s="1342"/>
      <c r="CZ21" s="1342"/>
      <c r="DA21" s="1342"/>
      <c r="DB21" s="1343"/>
      <c r="DD21" s="294"/>
      <c r="DE21" s="294"/>
      <c r="DF21" s="294"/>
      <c r="DG21" s="294"/>
      <c r="DH21" s="1352"/>
      <c r="DI21" s="1352"/>
      <c r="DJ21" s="294"/>
      <c r="DK21" s="1352"/>
      <c r="DL21" s="1352"/>
      <c r="DM21" s="294"/>
      <c r="DN21" s="294"/>
      <c r="DO21" s="294"/>
    </row>
    <row r="22" spans="4:119" ht="30" customHeight="1">
      <c r="D22" s="1334"/>
      <c r="E22" s="1335"/>
      <c r="F22" s="1335"/>
      <c r="G22" s="1335"/>
      <c r="H22" s="1335"/>
      <c r="I22" s="1335"/>
      <c r="J22" s="1335"/>
      <c r="K22" s="1335"/>
      <c r="L22" s="1335"/>
      <c r="M22" s="1335"/>
      <c r="N22" s="1335"/>
      <c r="O22" s="1335"/>
      <c r="P22" s="1335"/>
      <c r="Q22" s="1335"/>
      <c r="R22" s="1336"/>
      <c r="S22" s="1353"/>
      <c r="T22" s="1353"/>
      <c r="U22" s="1353"/>
      <c r="V22" s="1353"/>
      <c r="W22" s="1353"/>
      <c r="X22" s="1353"/>
      <c r="Y22" s="1353"/>
      <c r="Z22" s="1353"/>
      <c r="AA22" s="1353"/>
      <c r="AB22" s="1353"/>
      <c r="AC22" s="1353"/>
      <c r="AD22" s="1353"/>
      <c r="AE22" s="1354"/>
      <c r="AF22" s="1354"/>
      <c r="AG22" s="1354"/>
      <c r="AH22" s="1354"/>
      <c r="AI22" s="1354"/>
      <c r="AJ22" s="1354"/>
      <c r="AK22" s="1354"/>
      <c r="AL22" s="1354"/>
      <c r="AM22" s="1354"/>
      <c r="AN22" s="1354"/>
      <c r="AO22" s="1354"/>
      <c r="AP22" s="1354"/>
      <c r="AQ22" s="1354"/>
      <c r="AR22" s="1354"/>
      <c r="AS22" s="1354"/>
      <c r="AT22" s="1354"/>
      <c r="AU22" s="1354"/>
      <c r="AV22" s="1354"/>
      <c r="AW22" s="1354"/>
      <c r="AX22" s="1354"/>
      <c r="AY22" s="1354"/>
      <c r="AZ22" s="1354"/>
      <c r="BA22" s="1354"/>
      <c r="BB22" s="1354"/>
      <c r="BC22" s="1354"/>
      <c r="BD22" s="1354"/>
      <c r="BE22" s="1354"/>
      <c r="BF22" s="1354"/>
      <c r="BG22" s="1354"/>
      <c r="BH22" s="1354"/>
      <c r="BI22" s="1354"/>
      <c r="BJ22" s="1354"/>
      <c r="BK22" s="1354"/>
      <c r="BL22" s="1354"/>
      <c r="BM22" s="1354"/>
      <c r="BN22" s="1354"/>
      <c r="BO22" s="1354"/>
      <c r="BP22" s="1354"/>
      <c r="BQ22" s="1354"/>
      <c r="BR22" s="1354"/>
      <c r="BS22" s="1354"/>
      <c r="BT22" s="1354"/>
      <c r="BU22" s="1354"/>
      <c r="BV22" s="1354"/>
      <c r="BW22" s="1354"/>
      <c r="BX22" s="1355"/>
      <c r="BY22" s="1355"/>
      <c r="BZ22" s="1355"/>
      <c r="CA22" s="1355"/>
      <c r="CB22" s="1355"/>
      <c r="CC22" s="1355"/>
      <c r="CD22" s="1355"/>
      <c r="CE22" s="1354"/>
      <c r="CF22" s="1354"/>
      <c r="CG22" s="301"/>
      <c r="CH22" s="302"/>
      <c r="CI22" s="302"/>
      <c r="CJ22" s="302"/>
      <c r="CK22" s="302"/>
      <c r="CL22" s="302"/>
      <c r="CM22" s="302"/>
      <c r="CN22" s="302"/>
      <c r="CO22" s="302"/>
      <c r="CP22" s="302"/>
      <c r="CQ22" s="302"/>
      <c r="CR22" s="302"/>
      <c r="CS22" s="302"/>
      <c r="CT22" s="302"/>
      <c r="CU22" s="302"/>
      <c r="CV22" s="302"/>
      <c r="CW22" s="303"/>
      <c r="CX22" s="303"/>
      <c r="CY22" s="303"/>
      <c r="CZ22" s="304"/>
      <c r="DA22" s="304"/>
      <c r="DB22" s="305"/>
      <c r="DD22" s="294"/>
      <c r="DE22" s="294"/>
      <c r="DF22" s="294"/>
      <c r="DG22" s="294"/>
      <c r="DH22" s="294"/>
      <c r="DI22" s="294"/>
      <c r="DJ22" s="294"/>
      <c r="DK22" s="294"/>
      <c r="DL22" s="294"/>
      <c r="DM22" s="294"/>
      <c r="DN22" s="294"/>
      <c r="DO22" s="294"/>
    </row>
    <row r="23" spans="4:119" ht="30" customHeight="1">
      <c r="D23" s="1337"/>
      <c r="E23" s="1338"/>
      <c r="F23" s="1338"/>
      <c r="G23" s="1338"/>
      <c r="H23" s="1338"/>
      <c r="I23" s="1338"/>
      <c r="J23" s="1338"/>
      <c r="K23" s="1338"/>
      <c r="L23" s="1338"/>
      <c r="M23" s="1338"/>
      <c r="N23" s="1338"/>
      <c r="O23" s="1338"/>
      <c r="P23" s="1338"/>
      <c r="Q23" s="1338"/>
      <c r="R23" s="1339"/>
      <c r="S23" s="1351"/>
      <c r="T23" s="1351"/>
      <c r="U23" s="1351"/>
      <c r="V23" s="1351"/>
      <c r="W23" s="1351"/>
      <c r="X23" s="1351"/>
      <c r="Y23" s="1351"/>
      <c r="Z23" s="1351"/>
      <c r="AA23" s="1351"/>
      <c r="AB23" s="1351"/>
      <c r="AC23" s="1351"/>
      <c r="AD23" s="1351"/>
      <c r="AE23" s="1340"/>
      <c r="AF23" s="1340"/>
      <c r="AG23" s="1340"/>
      <c r="AH23" s="1340"/>
      <c r="AI23" s="1340"/>
      <c r="AJ23" s="1340"/>
      <c r="AK23" s="1340"/>
      <c r="AL23" s="1340"/>
      <c r="AM23" s="1340"/>
      <c r="AN23" s="1340"/>
      <c r="AO23" s="1340"/>
      <c r="AP23" s="1340"/>
      <c r="AQ23" s="1340"/>
      <c r="AR23" s="1340"/>
      <c r="AS23" s="1340"/>
      <c r="AT23" s="1340"/>
      <c r="AU23" s="1340"/>
      <c r="AV23" s="1340"/>
      <c r="AW23" s="1340"/>
      <c r="AX23" s="1340"/>
      <c r="AY23" s="1340"/>
      <c r="AZ23" s="1340"/>
      <c r="BA23" s="1340"/>
      <c r="BB23" s="1340"/>
      <c r="BC23" s="1340"/>
      <c r="BD23" s="1340"/>
      <c r="BE23" s="1340"/>
      <c r="BF23" s="1340"/>
      <c r="BG23" s="1340"/>
      <c r="BH23" s="1340"/>
      <c r="BI23" s="1340"/>
      <c r="BJ23" s="1340"/>
      <c r="BK23" s="1340"/>
      <c r="BL23" s="1340"/>
      <c r="BM23" s="1340"/>
      <c r="BN23" s="1340"/>
      <c r="BO23" s="1340"/>
      <c r="BP23" s="1340"/>
      <c r="BQ23" s="1340"/>
      <c r="BR23" s="1340"/>
      <c r="BS23" s="1340"/>
      <c r="BT23" s="1340"/>
      <c r="BU23" s="1340"/>
      <c r="BV23" s="1340"/>
      <c r="BW23" s="1340"/>
      <c r="BX23" s="1340"/>
      <c r="BY23" s="1340"/>
      <c r="BZ23" s="1340"/>
      <c r="CA23" s="1340"/>
      <c r="CB23" s="1340"/>
      <c r="CC23" s="1340"/>
      <c r="CD23" s="1340"/>
      <c r="CE23" s="1340"/>
      <c r="CF23" s="1340"/>
      <c r="CG23" s="306"/>
      <c r="CH23" s="307"/>
      <c r="CI23" s="307"/>
      <c r="CJ23" s="307"/>
      <c r="CK23" s="307"/>
      <c r="CL23" s="307"/>
      <c r="CM23" s="307"/>
      <c r="CN23" s="307"/>
      <c r="CO23" s="307"/>
      <c r="CP23" s="307"/>
      <c r="CQ23" s="307"/>
      <c r="CR23" s="307"/>
      <c r="CS23" s="307"/>
      <c r="CT23" s="307"/>
      <c r="CU23" s="307"/>
      <c r="CV23" s="307"/>
      <c r="CW23" s="308"/>
      <c r="CX23" s="308"/>
      <c r="CY23" s="308"/>
      <c r="CZ23" s="309"/>
      <c r="DA23" s="309"/>
      <c r="DB23" s="310"/>
    </row>
    <row r="24" spans="4:119" ht="21" customHeight="1">
      <c r="D24" s="1345" t="s">
        <v>163</v>
      </c>
      <c r="E24" s="1346"/>
      <c r="F24" s="1346"/>
      <c r="G24" s="1346"/>
      <c r="H24" s="1346"/>
      <c r="I24" s="1346"/>
      <c r="J24" s="1346"/>
      <c r="K24" s="1346"/>
      <c r="L24" s="1346"/>
      <c r="M24" s="1346"/>
      <c r="N24" s="1346"/>
      <c r="O24" s="1346"/>
      <c r="P24" s="1346"/>
      <c r="Q24" s="1346"/>
      <c r="R24" s="1346"/>
      <c r="S24" s="1346"/>
      <c r="T24" s="1346"/>
      <c r="U24" s="1346"/>
      <c r="V24" s="1346"/>
      <c r="W24" s="1346"/>
      <c r="X24" s="1346"/>
      <c r="Y24" s="1346"/>
      <c r="Z24" s="1346"/>
      <c r="AA24" s="1346"/>
      <c r="AB24" s="1346"/>
      <c r="AC24" s="1346"/>
      <c r="AD24" s="1347"/>
      <c r="AE24" s="1348">
        <f>SUM(AE21:AM23)</f>
        <v>5.3</v>
      </c>
      <c r="AF24" s="1349"/>
      <c r="AG24" s="1349"/>
      <c r="AH24" s="1349"/>
      <c r="AI24" s="1349"/>
      <c r="AJ24" s="1349"/>
      <c r="AK24" s="1349"/>
      <c r="AL24" s="1350"/>
      <c r="AM24" s="1350"/>
      <c r="AN24" s="1348">
        <f>SUM(AN21:AV23)</f>
        <v>0.1</v>
      </c>
      <c r="AO24" s="1349"/>
      <c r="AP24" s="1349"/>
      <c r="AQ24" s="1349"/>
      <c r="AR24" s="1349"/>
      <c r="AS24" s="1349"/>
      <c r="AT24" s="1349"/>
      <c r="AU24" s="1350"/>
      <c r="AV24" s="1350"/>
      <c r="AW24" s="1348">
        <f>SUM(AW21:BE23)</f>
        <v>0</v>
      </c>
      <c r="AX24" s="1349"/>
      <c r="AY24" s="1349"/>
      <c r="AZ24" s="1349"/>
      <c r="BA24" s="1349"/>
      <c r="BB24" s="1349"/>
      <c r="BC24" s="1349"/>
      <c r="BD24" s="1350"/>
      <c r="BE24" s="1350"/>
      <c r="BF24" s="1348">
        <f>SUM(BF21:BN23)</f>
        <v>0</v>
      </c>
      <c r="BG24" s="1349"/>
      <c r="BH24" s="1349"/>
      <c r="BI24" s="1349"/>
      <c r="BJ24" s="1349"/>
      <c r="BK24" s="1349"/>
      <c r="BL24" s="1349"/>
      <c r="BM24" s="1350"/>
      <c r="BN24" s="1350"/>
      <c r="BO24" s="1348">
        <f>SUM(BO21:BW23)</f>
        <v>0.3</v>
      </c>
      <c r="BP24" s="1349"/>
      <c r="BQ24" s="1349"/>
      <c r="BR24" s="1349"/>
      <c r="BS24" s="1349"/>
      <c r="BT24" s="1349"/>
      <c r="BU24" s="1349"/>
      <c r="BV24" s="1350"/>
      <c r="BW24" s="1350"/>
      <c r="BX24" s="1348">
        <f>SUM(BX21:CF23)</f>
        <v>5.6999999999999993</v>
      </c>
      <c r="BY24" s="1349"/>
      <c r="BZ24" s="1349"/>
      <c r="CA24" s="1349"/>
      <c r="CB24" s="1349"/>
      <c r="CC24" s="1349"/>
      <c r="CD24" s="1349"/>
      <c r="CE24" s="1350"/>
      <c r="CF24" s="1350"/>
      <c r="CG24" s="311"/>
      <c r="CH24" s="312"/>
      <c r="CI24" s="312"/>
      <c r="CJ24" s="312"/>
      <c r="CK24" s="312"/>
      <c r="CL24" s="312"/>
      <c r="CM24" s="312"/>
      <c r="CN24" s="312"/>
      <c r="CO24" s="312"/>
      <c r="CP24" s="312"/>
      <c r="CQ24" s="312"/>
      <c r="CR24" s="312"/>
      <c r="CS24" s="312"/>
      <c r="CT24" s="312"/>
      <c r="CU24" s="312"/>
      <c r="CV24" s="312"/>
      <c r="CW24" s="312"/>
      <c r="CX24" s="313"/>
      <c r="CY24" s="313"/>
      <c r="CZ24" s="314"/>
      <c r="DA24" s="314"/>
      <c r="DB24" s="315"/>
    </row>
    <row r="25" spans="4:119" ht="9" customHeight="1"/>
    <row r="26" spans="4:119" s="244" customFormat="1" ht="15" customHeight="1"/>
    <row r="27" spans="4:119" s="244" customFormat="1" ht="15" customHeight="1"/>
    <row r="28" spans="4:119" s="244" customFormat="1" ht="15" customHeight="1">
      <c r="CZ28" s="316"/>
    </row>
    <row r="29" spans="4:119" ht="21" customHeight="1"/>
    <row r="35" spans="1:37">
      <c r="A35" s="244"/>
      <c r="B35" s="244"/>
      <c r="C35" s="244"/>
      <c r="G35" s="430"/>
      <c r="H35" s="430"/>
      <c r="I35" s="430"/>
      <c r="J35" s="430"/>
      <c r="K35" s="430"/>
      <c r="L35" s="430"/>
      <c r="M35" s="430"/>
      <c r="N35" s="430"/>
      <c r="O35" s="430"/>
      <c r="P35" s="430"/>
      <c r="Q35" s="430"/>
      <c r="R35" s="430"/>
      <c r="S35" s="430"/>
      <c r="T35" s="430"/>
      <c r="U35" s="430"/>
      <c r="V35" s="430"/>
      <c r="W35" s="430"/>
      <c r="X35" s="430"/>
      <c r="Y35" s="430"/>
      <c r="Z35" s="430"/>
      <c r="AA35" s="430"/>
      <c r="AB35" s="430"/>
      <c r="AC35" s="430"/>
      <c r="AD35" s="430"/>
      <c r="AE35" s="430"/>
      <c r="AF35" s="430"/>
      <c r="AG35" s="430"/>
      <c r="AH35" s="430"/>
      <c r="AI35" s="430"/>
      <c r="AJ35" s="430"/>
      <c r="AK35" s="430"/>
    </row>
  </sheetData>
  <mergeCells count="52">
    <mergeCell ref="D15:AV15"/>
    <mergeCell ref="AW15:BX15"/>
    <mergeCell ref="AE19:AM19"/>
    <mergeCell ref="AN19:AV19"/>
    <mergeCell ref="AW19:BE19"/>
    <mergeCell ref="BF19:BN19"/>
    <mergeCell ref="BO19:BW19"/>
    <mergeCell ref="BX19:CF19"/>
    <mergeCell ref="DH21:DI21"/>
    <mergeCell ref="DK21:DL21"/>
    <mergeCell ref="S22:AD22"/>
    <mergeCell ref="AE22:AM22"/>
    <mergeCell ref="AN22:AV22"/>
    <mergeCell ref="AW22:BE22"/>
    <mergeCell ref="BF22:BN22"/>
    <mergeCell ref="BO22:BW22"/>
    <mergeCell ref="BX22:CF22"/>
    <mergeCell ref="S21:AD21"/>
    <mergeCell ref="AE21:AM21"/>
    <mergeCell ref="AN21:AV21"/>
    <mergeCell ref="AW21:BE21"/>
    <mergeCell ref="BF21:BN21"/>
    <mergeCell ref="BO21:BW21"/>
    <mergeCell ref="BX21:CF21"/>
    <mergeCell ref="BO24:BW24"/>
    <mergeCell ref="BX24:CF24"/>
    <mergeCell ref="S23:AD23"/>
    <mergeCell ref="AE23:AM23"/>
    <mergeCell ref="AN23:AV23"/>
    <mergeCell ref="AW23:BE23"/>
    <mergeCell ref="BF23:BN23"/>
    <mergeCell ref="D24:AD24"/>
    <mergeCell ref="AE24:AM24"/>
    <mergeCell ref="AN24:AV24"/>
    <mergeCell ref="AW24:BE24"/>
    <mergeCell ref="BF24:BN24"/>
    <mergeCell ref="D4:DA7"/>
    <mergeCell ref="D19:R20"/>
    <mergeCell ref="S19:AD20"/>
    <mergeCell ref="CG19:DB20"/>
    <mergeCell ref="D21:R23"/>
    <mergeCell ref="BO23:BW23"/>
    <mergeCell ref="BX23:CF23"/>
    <mergeCell ref="CG21:DB21"/>
    <mergeCell ref="BX20:CF20"/>
    <mergeCell ref="AE20:AM20"/>
    <mergeCell ref="AN20:AV20"/>
    <mergeCell ref="AW20:BE20"/>
    <mergeCell ref="BF20:BN20"/>
    <mergeCell ref="BO20:BW20"/>
    <mergeCell ref="D14:AV14"/>
    <mergeCell ref="AW14:BX14"/>
  </mergeCells>
  <phoneticPr fontId="7"/>
  <pageMargins left="1.0629921259842521" right="0.19685039370078741" top="0.39370078740157483" bottom="0.39370078740157483" header="0.19685039370078741" footer="0.23622047244094491"/>
  <pageSetup paperSize="9" scale="95" orientation="landscape" blackAndWhite="1" cellComments="asDisplayed" r:id="rId1"/>
  <headerFooter alignWithMargins="0">
    <oddFooter xml:space="preserve">&amp;R1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AQ29"/>
  <sheetViews>
    <sheetView view="pageBreakPreview" zoomScale="70" zoomScaleNormal="85" zoomScaleSheetLayoutView="70" workbookViewId="0">
      <selection activeCell="B1" sqref="B1"/>
    </sheetView>
  </sheetViews>
  <sheetFormatPr defaultColWidth="9" defaultRowHeight="13.5"/>
  <cols>
    <col min="1" max="5" width="4.625" style="474" customWidth="1"/>
    <col min="6" max="7" width="5.125" style="474" customWidth="1"/>
    <col min="8" max="9" width="5.625" style="474" customWidth="1"/>
    <col min="10" max="13" width="5.125" style="474" customWidth="1"/>
    <col min="14" max="15" width="5.625" style="474" customWidth="1"/>
    <col min="16" max="19" width="5.125" style="474" customWidth="1"/>
    <col min="20" max="21" width="5.625" style="474" customWidth="1"/>
    <col min="22" max="25" width="5.125" style="474" customWidth="1"/>
    <col min="26" max="27" width="5.625" style="474" customWidth="1"/>
    <col min="28" max="31" width="5.125" style="474" customWidth="1"/>
    <col min="32" max="33" width="5.625" style="474" customWidth="1"/>
    <col min="34" max="34" width="5.125" style="474" customWidth="1"/>
    <col min="35" max="37" width="4.625" style="474" customWidth="1"/>
    <col min="38" max="16384" width="9" style="244"/>
  </cols>
  <sheetData>
    <row r="1" spans="1:37" ht="30" customHeight="1">
      <c r="A1" s="244"/>
      <c r="B1" s="244"/>
      <c r="C1" s="317"/>
      <c r="D1" s="317"/>
      <c r="E1" s="317"/>
      <c r="F1" s="317"/>
      <c r="G1" s="317"/>
      <c r="H1" s="317"/>
      <c r="I1" s="317"/>
      <c r="J1" s="317"/>
      <c r="K1" s="317"/>
      <c r="L1" s="317"/>
      <c r="M1" s="317"/>
      <c r="N1" s="317"/>
      <c r="O1" s="317"/>
      <c r="P1" s="317"/>
      <c r="Q1" s="446"/>
      <c r="R1" s="244"/>
      <c r="S1" s="244"/>
      <c r="T1" s="244"/>
      <c r="U1" s="244"/>
      <c r="V1" s="244"/>
      <c r="W1" s="447"/>
      <c r="X1" s="447"/>
      <c r="Y1" s="447"/>
      <c r="Z1" s="447"/>
      <c r="AA1" s="244"/>
      <c r="AB1" s="244"/>
      <c r="AC1" s="244"/>
      <c r="AD1" s="244"/>
      <c r="AE1" s="244"/>
      <c r="AF1" s="244"/>
      <c r="AG1" s="244"/>
      <c r="AH1" s="244"/>
      <c r="AI1" s="244"/>
      <c r="AJ1" s="244"/>
      <c r="AK1" s="244"/>
    </row>
    <row r="2" spans="1:37" s="449" customFormat="1" ht="30" customHeight="1">
      <c r="A2" s="448" t="s">
        <v>1487</v>
      </c>
      <c r="E2" s="448"/>
      <c r="O2" s="448"/>
      <c r="Q2" s="448"/>
    </row>
    <row r="3" spans="1:37" s="447" customFormat="1" ht="30" customHeight="1"/>
    <row r="4" spans="1:37" s="450" customFormat="1" ht="30" customHeight="1">
      <c r="B4" s="447" t="s">
        <v>1488</v>
      </c>
      <c r="D4" s="447"/>
      <c r="O4" s="447"/>
      <c r="P4" s="447"/>
      <c r="Q4" s="447"/>
    </row>
    <row r="5" spans="1:37" s="450" customFormat="1" ht="30" customHeight="1">
      <c r="C5" s="451" t="s">
        <v>1489</v>
      </c>
      <c r="D5" s="452"/>
      <c r="S5" s="453"/>
      <c r="W5" s="1453"/>
      <c r="X5" s="1453"/>
    </row>
    <row r="6" spans="1:37" ht="30" customHeight="1">
      <c r="A6" s="1422" t="s">
        <v>1490</v>
      </c>
      <c r="B6" s="1423"/>
      <c r="C6" s="1423"/>
      <c r="D6" s="1454" t="s">
        <v>1491</v>
      </c>
      <c r="E6" s="1454"/>
      <c r="F6" s="1454"/>
      <c r="G6" s="1454"/>
      <c r="H6" s="1455"/>
      <c r="I6" s="1423" t="s">
        <v>1492</v>
      </c>
      <c r="J6" s="1423"/>
      <c r="K6" s="1423"/>
      <c r="L6" s="1423"/>
      <c r="M6" s="1423"/>
      <c r="N6" s="1423"/>
      <c r="O6" s="1423" t="s">
        <v>1493</v>
      </c>
      <c r="P6" s="1423"/>
      <c r="Q6" s="1423"/>
      <c r="R6" s="1423"/>
      <c r="S6" s="1423"/>
      <c r="T6" s="1423"/>
      <c r="U6" s="1425" t="s">
        <v>1494</v>
      </c>
      <c r="V6" s="1425"/>
      <c r="W6" s="1425"/>
      <c r="X6" s="1425"/>
      <c r="Y6" s="1425"/>
      <c r="Z6" s="1447" t="s">
        <v>1495</v>
      </c>
      <c r="AA6" s="1447"/>
      <c r="AB6" s="1447"/>
      <c r="AC6" s="1447"/>
      <c r="AD6" s="1447"/>
      <c r="AE6" s="1447"/>
      <c r="AF6" s="1447"/>
      <c r="AG6" s="1447"/>
      <c r="AH6" s="1447"/>
      <c r="AI6" s="1447"/>
      <c r="AJ6" s="1447"/>
      <c r="AK6" s="1448"/>
    </row>
    <row r="7" spans="1:37" ht="30" customHeight="1">
      <c r="A7" s="1435" t="s">
        <v>1496</v>
      </c>
      <c r="B7" s="1418"/>
      <c r="C7" s="1418"/>
      <c r="D7" s="1418" t="s">
        <v>1497</v>
      </c>
      <c r="E7" s="1418"/>
      <c r="F7" s="1418"/>
      <c r="G7" s="1418"/>
      <c r="H7" s="1436"/>
      <c r="I7" s="1418" t="s">
        <v>1498</v>
      </c>
      <c r="J7" s="1418"/>
      <c r="K7" s="1418"/>
      <c r="L7" s="1418"/>
      <c r="M7" s="1418"/>
      <c r="N7" s="1418"/>
      <c r="O7" s="1418" t="s">
        <v>1499</v>
      </c>
      <c r="P7" s="1418"/>
      <c r="Q7" s="1418"/>
      <c r="R7" s="1418"/>
      <c r="S7" s="1418"/>
      <c r="T7" s="1418"/>
      <c r="U7" s="1456"/>
      <c r="V7" s="1456"/>
      <c r="W7" s="1456"/>
      <c r="X7" s="1456"/>
      <c r="Y7" s="1456"/>
      <c r="Z7" s="1449"/>
      <c r="AA7" s="1449"/>
      <c r="AB7" s="1449"/>
      <c r="AC7" s="1449"/>
      <c r="AD7" s="1449"/>
      <c r="AE7" s="1449"/>
      <c r="AF7" s="1449"/>
      <c r="AG7" s="1449"/>
      <c r="AH7" s="1449"/>
      <c r="AI7" s="1449"/>
      <c r="AJ7" s="1449"/>
      <c r="AK7" s="1450"/>
    </row>
    <row r="8" spans="1:37" ht="30" customHeight="1">
      <c r="A8" s="1457" t="s">
        <v>1500</v>
      </c>
      <c r="B8" s="1445"/>
      <c r="C8" s="1445"/>
      <c r="D8" s="1445"/>
      <c r="E8" s="1445"/>
      <c r="F8" s="1445"/>
      <c r="G8" s="1445"/>
      <c r="H8" s="1458"/>
      <c r="I8" s="1445" t="s">
        <v>1501</v>
      </c>
      <c r="J8" s="1445"/>
      <c r="K8" s="1445"/>
      <c r="L8" s="1445"/>
      <c r="M8" s="1445"/>
      <c r="N8" s="1445"/>
      <c r="O8" s="1445" t="s">
        <v>1502</v>
      </c>
      <c r="P8" s="1445"/>
      <c r="Q8" s="1445"/>
      <c r="R8" s="1445"/>
      <c r="S8" s="1445"/>
      <c r="T8" s="1445"/>
      <c r="U8" s="1445" t="s">
        <v>1503</v>
      </c>
      <c r="V8" s="1445"/>
      <c r="W8" s="1445"/>
      <c r="X8" s="1445"/>
      <c r="Y8" s="1445"/>
      <c r="Z8" s="1446"/>
      <c r="AA8" s="1446"/>
      <c r="AB8" s="1446"/>
      <c r="AC8" s="1446"/>
      <c r="AD8" s="1446"/>
      <c r="AE8" s="1446"/>
      <c r="AF8" s="1446"/>
      <c r="AG8" s="1446"/>
      <c r="AH8" s="1446"/>
      <c r="AI8" s="454"/>
      <c r="AJ8" s="454"/>
      <c r="AK8" s="455"/>
    </row>
    <row r="9" spans="1:37" ht="30" customHeight="1">
      <c r="A9" s="1430" t="s">
        <v>1504</v>
      </c>
      <c r="B9" s="1417"/>
      <c r="C9" s="1417"/>
      <c r="D9" s="1417" t="s">
        <v>1505</v>
      </c>
      <c r="E9" s="1417"/>
      <c r="F9" s="1417"/>
      <c r="G9" s="1417"/>
      <c r="H9" s="1431"/>
      <c r="I9" s="1451">
        <v>1081.9000000000001</v>
      </c>
      <c r="J9" s="1451"/>
      <c r="K9" s="1451"/>
      <c r="L9" s="1451"/>
      <c r="M9" s="1451"/>
      <c r="N9" s="1451"/>
      <c r="O9" s="1451">
        <v>694.1</v>
      </c>
      <c r="P9" s="1451"/>
      <c r="Q9" s="1451"/>
      <c r="R9" s="1451"/>
      <c r="S9" s="1451"/>
      <c r="T9" s="1451"/>
      <c r="U9" s="1451">
        <v>1776</v>
      </c>
      <c r="V9" s="1451"/>
      <c r="W9" s="1451"/>
      <c r="X9" s="1451"/>
      <c r="Y9" s="1451"/>
      <c r="Z9" s="1431"/>
      <c r="AA9" s="1452"/>
      <c r="AB9" s="1452"/>
      <c r="AC9" s="1452"/>
      <c r="AD9" s="1452"/>
      <c r="AE9" s="1452"/>
      <c r="AF9" s="1452"/>
      <c r="AG9" s="1452"/>
      <c r="AH9" s="1452"/>
      <c r="AI9" s="456"/>
      <c r="AJ9" s="456"/>
      <c r="AK9" s="457"/>
    </row>
    <row r="10" spans="1:37" ht="30" customHeight="1">
      <c r="A10" s="1430"/>
      <c r="B10" s="1417"/>
      <c r="C10" s="1417"/>
      <c r="D10" s="1417" t="s">
        <v>1506</v>
      </c>
      <c r="E10" s="1417"/>
      <c r="F10" s="1417"/>
      <c r="G10" s="1417"/>
      <c r="H10" s="1431"/>
      <c r="I10" s="1451" t="s">
        <v>1507</v>
      </c>
      <c r="J10" s="1451"/>
      <c r="K10" s="1451"/>
      <c r="L10" s="1451"/>
      <c r="M10" s="1451"/>
      <c r="N10" s="1451"/>
      <c r="O10" s="1451" t="s">
        <v>1507</v>
      </c>
      <c r="P10" s="1451"/>
      <c r="Q10" s="1451"/>
      <c r="R10" s="1451"/>
      <c r="S10" s="1451"/>
      <c r="T10" s="1451"/>
      <c r="U10" s="1451" t="s">
        <v>1507</v>
      </c>
      <c r="V10" s="1451"/>
      <c r="W10" s="1451"/>
      <c r="X10" s="1451"/>
      <c r="Y10" s="1451"/>
      <c r="Z10" s="1432"/>
      <c r="AA10" s="1433"/>
      <c r="AB10" s="1433"/>
      <c r="AC10" s="1433"/>
      <c r="AD10" s="1433"/>
      <c r="AE10" s="1433"/>
      <c r="AF10" s="1433"/>
      <c r="AG10" s="1433"/>
      <c r="AH10" s="1433"/>
      <c r="AI10" s="456"/>
      <c r="AJ10" s="456"/>
      <c r="AK10" s="457"/>
    </row>
    <row r="11" spans="1:37" ht="30" customHeight="1">
      <c r="A11" s="1430" t="s">
        <v>1508</v>
      </c>
      <c r="B11" s="1417"/>
      <c r="C11" s="1417"/>
      <c r="D11" s="1417" t="s">
        <v>1509</v>
      </c>
      <c r="E11" s="1417"/>
      <c r="F11" s="1417"/>
      <c r="G11" s="1417"/>
      <c r="H11" s="1431"/>
      <c r="I11" s="1443">
        <v>60</v>
      </c>
      <c r="J11" s="1443"/>
      <c r="K11" s="1443"/>
      <c r="L11" s="1443"/>
      <c r="M11" s="1443"/>
      <c r="N11" s="1443"/>
      <c r="O11" s="1443">
        <v>49</v>
      </c>
      <c r="P11" s="1443"/>
      <c r="Q11" s="1443"/>
      <c r="R11" s="1443"/>
      <c r="S11" s="1443"/>
      <c r="T11" s="1443"/>
      <c r="U11" s="1443">
        <v>108</v>
      </c>
      <c r="V11" s="1443"/>
      <c r="W11" s="1443"/>
      <c r="X11" s="1443"/>
      <c r="Y11" s="1443"/>
      <c r="Z11" s="1432"/>
      <c r="AA11" s="1433"/>
      <c r="AB11" s="1433"/>
      <c r="AC11" s="1433"/>
      <c r="AD11" s="1433"/>
      <c r="AE11" s="1433"/>
      <c r="AF11" s="1433"/>
      <c r="AG11" s="1433"/>
      <c r="AH11" s="1433"/>
      <c r="AI11" s="456"/>
      <c r="AJ11" s="456"/>
      <c r="AK11" s="457"/>
    </row>
    <row r="12" spans="1:37" ht="30" customHeight="1">
      <c r="A12" s="1430"/>
      <c r="B12" s="1417"/>
      <c r="C12" s="1417"/>
      <c r="D12" s="1417" t="s">
        <v>1510</v>
      </c>
      <c r="E12" s="1417"/>
      <c r="F12" s="1417"/>
      <c r="G12" s="1417"/>
      <c r="H12" s="1431"/>
      <c r="I12" s="1444" t="s">
        <v>1507</v>
      </c>
      <c r="J12" s="1444"/>
      <c r="K12" s="1444"/>
      <c r="L12" s="1444"/>
      <c r="M12" s="1444"/>
      <c r="N12" s="1444"/>
      <c r="O12" s="1444" t="s">
        <v>1507</v>
      </c>
      <c r="P12" s="1444"/>
      <c r="Q12" s="1444"/>
      <c r="R12" s="1444"/>
      <c r="S12" s="1444"/>
      <c r="T12" s="1444"/>
      <c r="U12" s="1444" t="s">
        <v>1507</v>
      </c>
      <c r="V12" s="1444"/>
      <c r="W12" s="1444"/>
      <c r="X12" s="1444"/>
      <c r="Y12" s="1444"/>
      <c r="Z12" s="1432"/>
      <c r="AA12" s="1433"/>
      <c r="AB12" s="1433"/>
      <c r="AC12" s="1433"/>
      <c r="AD12" s="1433"/>
      <c r="AE12" s="1433"/>
      <c r="AF12" s="1433"/>
      <c r="AG12" s="1433"/>
      <c r="AH12" s="1433"/>
      <c r="AI12" s="456"/>
      <c r="AJ12" s="456"/>
      <c r="AK12" s="457"/>
    </row>
    <row r="13" spans="1:37" ht="30" customHeight="1">
      <c r="A13" s="1430" t="s">
        <v>1511</v>
      </c>
      <c r="B13" s="1417"/>
      <c r="C13" s="1417"/>
      <c r="D13" s="1417"/>
      <c r="E13" s="1417"/>
      <c r="F13" s="1417"/>
      <c r="G13" s="1417"/>
      <c r="H13" s="1431"/>
      <c r="I13" s="1434" t="s">
        <v>1512</v>
      </c>
      <c r="J13" s="1434"/>
      <c r="K13" s="1434"/>
      <c r="L13" s="1434"/>
      <c r="M13" s="1434"/>
      <c r="N13" s="1434"/>
      <c r="O13" s="1434"/>
      <c r="P13" s="1434"/>
      <c r="Q13" s="1434"/>
      <c r="R13" s="1434"/>
      <c r="S13" s="1434"/>
      <c r="T13" s="1434"/>
      <c r="U13" s="1434"/>
      <c r="V13" s="1434"/>
      <c r="W13" s="1434"/>
      <c r="X13" s="1434"/>
      <c r="Y13" s="1434"/>
      <c r="Z13" s="1432"/>
      <c r="AA13" s="1433"/>
      <c r="AB13" s="1433"/>
      <c r="AC13" s="1433"/>
      <c r="AD13" s="1433"/>
      <c r="AE13" s="1433"/>
      <c r="AF13" s="1433"/>
      <c r="AG13" s="1433"/>
      <c r="AH13" s="1433"/>
      <c r="AI13" s="456"/>
      <c r="AJ13" s="456"/>
      <c r="AK13" s="457"/>
    </row>
    <row r="14" spans="1:37" ht="30" customHeight="1">
      <c r="A14" s="1430" t="s">
        <v>1513</v>
      </c>
      <c r="B14" s="1417"/>
      <c r="C14" s="1417"/>
      <c r="D14" s="1417"/>
      <c r="E14" s="1417"/>
      <c r="F14" s="1417"/>
      <c r="G14" s="1417"/>
      <c r="H14" s="1431"/>
      <c r="I14" s="1434" t="s">
        <v>1514</v>
      </c>
      <c r="J14" s="1434"/>
      <c r="K14" s="1434"/>
      <c r="L14" s="1434"/>
      <c r="M14" s="1434"/>
      <c r="N14" s="1434"/>
      <c r="O14" s="1434"/>
      <c r="P14" s="1434"/>
      <c r="Q14" s="1434"/>
      <c r="R14" s="1434"/>
      <c r="S14" s="1434"/>
      <c r="T14" s="1434"/>
      <c r="U14" s="1434"/>
      <c r="V14" s="1434"/>
      <c r="W14" s="1434"/>
      <c r="X14" s="1434"/>
      <c r="Y14" s="1434"/>
      <c r="Z14" s="1432"/>
      <c r="AA14" s="1433"/>
      <c r="AB14" s="1433"/>
      <c r="AC14" s="1433"/>
      <c r="AD14" s="1433"/>
      <c r="AE14" s="1433"/>
      <c r="AF14" s="1433"/>
      <c r="AG14" s="1433"/>
      <c r="AH14" s="1433"/>
      <c r="AI14" s="1433"/>
      <c r="AJ14" s="456"/>
      <c r="AK14" s="457"/>
    </row>
    <row r="15" spans="1:37" ht="15" customHeight="1">
      <c r="A15" s="1430" t="s">
        <v>1515</v>
      </c>
      <c r="B15" s="1417"/>
      <c r="C15" s="1417"/>
      <c r="D15" s="1417"/>
      <c r="E15" s="1417"/>
      <c r="F15" s="1417"/>
      <c r="G15" s="1417"/>
      <c r="H15" s="1431"/>
      <c r="I15" s="1417" t="s">
        <v>1516</v>
      </c>
      <c r="J15" s="1417"/>
      <c r="K15" s="1417"/>
      <c r="L15" s="1417"/>
      <c r="M15" s="1417"/>
      <c r="N15" s="1417"/>
      <c r="O15" s="1426" t="s">
        <v>1517</v>
      </c>
      <c r="P15" s="1417"/>
      <c r="Q15" s="1417"/>
      <c r="R15" s="1417"/>
      <c r="S15" s="1417"/>
      <c r="T15" s="1417"/>
      <c r="U15" s="1426" t="s">
        <v>1518</v>
      </c>
      <c r="V15" s="1417"/>
      <c r="W15" s="1417"/>
      <c r="X15" s="1417"/>
      <c r="Y15" s="1417"/>
      <c r="Z15" s="1437"/>
      <c r="AA15" s="1438"/>
      <c r="AB15" s="1438"/>
      <c r="AC15" s="1438"/>
      <c r="AD15" s="1438"/>
      <c r="AE15" s="458"/>
      <c r="AF15" s="1438"/>
      <c r="AG15" s="1438"/>
      <c r="AH15" s="1438"/>
      <c r="AI15" s="1438"/>
      <c r="AJ15" s="1438"/>
      <c r="AK15" s="1439"/>
    </row>
    <row r="16" spans="1:37" ht="15" customHeight="1">
      <c r="A16" s="1435"/>
      <c r="B16" s="1418"/>
      <c r="C16" s="1418"/>
      <c r="D16" s="1418"/>
      <c r="E16" s="1418"/>
      <c r="F16" s="1418"/>
      <c r="G16" s="1418"/>
      <c r="H16" s="1436"/>
      <c r="I16" s="1418"/>
      <c r="J16" s="1418"/>
      <c r="K16" s="1418"/>
      <c r="L16" s="1418"/>
      <c r="M16" s="1418"/>
      <c r="N16" s="1418"/>
      <c r="O16" s="1418"/>
      <c r="P16" s="1418"/>
      <c r="Q16" s="1418"/>
      <c r="R16" s="1418"/>
      <c r="S16" s="1418"/>
      <c r="T16" s="1418"/>
      <c r="U16" s="1418"/>
      <c r="V16" s="1418"/>
      <c r="W16" s="1418"/>
      <c r="X16" s="1418"/>
      <c r="Y16" s="1418"/>
      <c r="Z16" s="1440"/>
      <c r="AA16" s="1441"/>
      <c r="AB16" s="1441"/>
      <c r="AC16" s="1441"/>
      <c r="AD16" s="1441"/>
      <c r="AE16" s="459"/>
      <c r="AF16" s="1441"/>
      <c r="AG16" s="1441"/>
      <c r="AH16" s="1441"/>
      <c r="AI16" s="1441"/>
      <c r="AJ16" s="1441"/>
      <c r="AK16" s="1442"/>
    </row>
    <row r="17" spans="1:43" ht="30" customHeight="1">
      <c r="A17" s="460"/>
      <c r="B17" s="460"/>
      <c r="C17" s="460"/>
      <c r="D17" s="461"/>
      <c r="E17" s="461"/>
      <c r="F17" s="461"/>
      <c r="G17" s="461"/>
      <c r="H17" s="461"/>
      <c r="I17" s="462"/>
      <c r="J17" s="462"/>
      <c r="K17" s="462"/>
      <c r="L17" s="462"/>
      <c r="M17" s="462"/>
      <c r="N17" s="462"/>
      <c r="O17" s="462"/>
      <c r="P17" s="462"/>
      <c r="Q17" s="462"/>
      <c r="R17" s="462"/>
      <c r="S17" s="462"/>
      <c r="T17" s="462"/>
      <c r="U17" s="462"/>
      <c r="V17" s="462"/>
      <c r="W17" s="462"/>
      <c r="X17" s="462"/>
      <c r="Y17" s="462"/>
      <c r="Z17" s="462"/>
      <c r="AA17" s="462"/>
      <c r="AB17" s="462"/>
      <c r="AC17" s="462"/>
      <c r="AD17" s="462"/>
      <c r="AE17" s="462"/>
      <c r="AF17" s="462"/>
      <c r="AG17" s="462"/>
      <c r="AH17" s="463"/>
      <c r="AI17" s="462"/>
      <c r="AJ17" s="462"/>
      <c r="AK17" s="462"/>
    </row>
    <row r="18" spans="1:43" ht="30" customHeight="1">
      <c r="A18" s="464" t="s">
        <v>1519</v>
      </c>
      <c r="B18" s="465"/>
      <c r="C18" s="465"/>
      <c r="D18" s="465"/>
      <c r="E18" s="465"/>
      <c r="F18" s="465"/>
      <c r="G18" s="465"/>
      <c r="H18" s="462"/>
      <c r="I18" s="462"/>
      <c r="J18" s="462"/>
      <c r="K18" s="462"/>
      <c r="L18" s="462"/>
      <c r="M18" s="462"/>
      <c r="N18" s="462"/>
      <c r="O18" s="462"/>
      <c r="P18" s="462"/>
      <c r="Q18" s="462"/>
      <c r="R18" s="462"/>
      <c r="S18" s="462"/>
      <c r="T18" s="462"/>
      <c r="U18" s="462"/>
      <c r="V18" s="462"/>
      <c r="W18" s="462"/>
      <c r="X18" s="462"/>
      <c r="Y18" s="462"/>
      <c r="Z18" s="462"/>
      <c r="AA18" s="462"/>
      <c r="AB18" s="462"/>
      <c r="AC18" s="462"/>
      <c r="AD18" s="462"/>
      <c r="AE18" s="462"/>
      <c r="AF18" s="462"/>
      <c r="AG18" s="462"/>
      <c r="AH18" s="1421"/>
      <c r="AI18" s="1421"/>
      <c r="AJ18" s="1421"/>
      <c r="AK18" s="1421"/>
    </row>
    <row r="19" spans="1:43" ht="15" customHeight="1">
      <c r="A19" s="1422" t="s">
        <v>1520</v>
      </c>
      <c r="B19" s="1423"/>
      <c r="C19" s="1423"/>
      <c r="D19" s="1423"/>
      <c r="E19" s="1424"/>
      <c r="F19" s="1425" t="s">
        <v>1521</v>
      </c>
      <c r="G19" s="1425"/>
      <c r="H19" s="1425"/>
      <c r="I19" s="1425"/>
      <c r="J19" s="1425"/>
      <c r="K19" s="1425"/>
      <c r="L19" s="1425" t="s">
        <v>1522</v>
      </c>
      <c r="M19" s="1425"/>
      <c r="N19" s="1425"/>
      <c r="O19" s="1425"/>
      <c r="P19" s="1425"/>
      <c r="Q19" s="1425"/>
      <c r="R19" s="1425" t="s">
        <v>1523</v>
      </c>
      <c r="S19" s="1425"/>
      <c r="T19" s="1425"/>
      <c r="U19" s="1425"/>
      <c r="V19" s="1425"/>
      <c r="W19" s="1425"/>
      <c r="X19" s="1425" t="s">
        <v>1524</v>
      </c>
      <c r="Y19" s="1425"/>
      <c r="Z19" s="1425"/>
      <c r="AA19" s="1425"/>
      <c r="AB19" s="1425"/>
      <c r="AC19" s="1425"/>
      <c r="AD19" s="1425" t="s">
        <v>1525</v>
      </c>
      <c r="AE19" s="1425"/>
      <c r="AF19" s="1425"/>
      <c r="AG19" s="1425"/>
      <c r="AH19" s="1425"/>
      <c r="AI19" s="1425"/>
      <c r="AJ19" s="1423" t="s">
        <v>1526</v>
      </c>
      <c r="AK19" s="1427"/>
    </row>
    <row r="20" spans="1:43" ht="15" customHeight="1">
      <c r="A20" s="1394" t="str">
        <f>D6</f>
        <v>石廊崎特別地域気象観測所</v>
      </c>
      <c r="B20" s="1395"/>
      <c r="C20" s="1395"/>
      <c r="D20" s="1395"/>
      <c r="E20" s="1396"/>
      <c r="F20" s="1426"/>
      <c r="G20" s="1426"/>
      <c r="H20" s="1426"/>
      <c r="I20" s="1426"/>
      <c r="J20" s="1426"/>
      <c r="K20" s="1426"/>
      <c r="L20" s="1426"/>
      <c r="M20" s="1426"/>
      <c r="N20" s="1426"/>
      <c r="O20" s="1426"/>
      <c r="P20" s="1426"/>
      <c r="Q20" s="1426"/>
      <c r="R20" s="1426"/>
      <c r="S20" s="1426"/>
      <c r="T20" s="1426"/>
      <c r="U20" s="1426"/>
      <c r="V20" s="1426"/>
      <c r="W20" s="1426"/>
      <c r="X20" s="1426"/>
      <c r="Y20" s="1426"/>
      <c r="Z20" s="1426"/>
      <c r="AA20" s="1426"/>
      <c r="AB20" s="1426"/>
      <c r="AC20" s="1426"/>
      <c r="AD20" s="1426"/>
      <c r="AE20" s="1426"/>
      <c r="AF20" s="1426"/>
      <c r="AG20" s="1426"/>
      <c r="AH20" s="1426"/>
      <c r="AI20" s="1426"/>
      <c r="AJ20" s="1417"/>
      <c r="AK20" s="1428"/>
    </row>
    <row r="21" spans="1:43" ht="30" customHeight="1">
      <c r="A21" s="1430" t="s">
        <v>1527</v>
      </c>
      <c r="B21" s="1417"/>
      <c r="C21" s="1417"/>
      <c r="D21" s="1417"/>
      <c r="E21" s="1431"/>
      <c r="F21" s="1417" t="s">
        <v>1528</v>
      </c>
      <c r="G21" s="1417"/>
      <c r="H21" s="1417" t="s">
        <v>1529</v>
      </c>
      <c r="I21" s="1417"/>
      <c r="J21" s="1419" t="s">
        <v>1530</v>
      </c>
      <c r="K21" s="1395"/>
      <c r="L21" s="1417" t="s">
        <v>1528</v>
      </c>
      <c r="M21" s="1417"/>
      <c r="N21" s="1417" t="s">
        <v>1529</v>
      </c>
      <c r="O21" s="1417"/>
      <c r="P21" s="1419" t="s">
        <v>1530</v>
      </c>
      <c r="Q21" s="1395"/>
      <c r="R21" s="1417" t="s">
        <v>1528</v>
      </c>
      <c r="S21" s="1417"/>
      <c r="T21" s="1417" t="s">
        <v>1529</v>
      </c>
      <c r="U21" s="1417"/>
      <c r="V21" s="1419" t="s">
        <v>1530</v>
      </c>
      <c r="W21" s="1395"/>
      <c r="X21" s="1417" t="s">
        <v>1528</v>
      </c>
      <c r="Y21" s="1417"/>
      <c r="Z21" s="1417" t="s">
        <v>1529</v>
      </c>
      <c r="AA21" s="1417"/>
      <c r="AB21" s="1419" t="s">
        <v>1530</v>
      </c>
      <c r="AC21" s="1395"/>
      <c r="AD21" s="1417" t="s">
        <v>1528</v>
      </c>
      <c r="AE21" s="1417"/>
      <c r="AF21" s="1417" t="s">
        <v>1529</v>
      </c>
      <c r="AG21" s="1417"/>
      <c r="AH21" s="1419" t="s">
        <v>1530</v>
      </c>
      <c r="AI21" s="1395"/>
      <c r="AJ21" s="1417"/>
      <c r="AK21" s="1428"/>
    </row>
    <row r="22" spans="1:43" ht="30" customHeight="1">
      <c r="A22" s="1435" t="s">
        <v>1531</v>
      </c>
      <c r="B22" s="1418"/>
      <c r="C22" s="1418"/>
      <c r="D22" s="1418"/>
      <c r="E22" s="1436"/>
      <c r="F22" s="1418"/>
      <c r="G22" s="1418"/>
      <c r="H22" s="1418"/>
      <c r="I22" s="1418"/>
      <c r="J22" s="1420"/>
      <c r="K22" s="1420"/>
      <c r="L22" s="1418"/>
      <c r="M22" s="1418"/>
      <c r="N22" s="1418"/>
      <c r="O22" s="1418"/>
      <c r="P22" s="1420"/>
      <c r="Q22" s="1420"/>
      <c r="R22" s="1418"/>
      <c r="S22" s="1418"/>
      <c r="T22" s="1418"/>
      <c r="U22" s="1418"/>
      <c r="V22" s="1420"/>
      <c r="W22" s="1420"/>
      <c r="X22" s="1418"/>
      <c r="Y22" s="1418"/>
      <c r="Z22" s="1418"/>
      <c r="AA22" s="1418"/>
      <c r="AB22" s="1420"/>
      <c r="AC22" s="1420"/>
      <c r="AD22" s="1418"/>
      <c r="AE22" s="1418"/>
      <c r="AF22" s="1418"/>
      <c r="AG22" s="1418"/>
      <c r="AH22" s="1420"/>
      <c r="AI22" s="1420"/>
      <c r="AJ22" s="1418"/>
      <c r="AK22" s="1429"/>
    </row>
    <row r="23" spans="1:43" ht="30" customHeight="1">
      <c r="A23" s="1414" t="s">
        <v>1532</v>
      </c>
      <c r="B23" s="1415"/>
      <c r="C23" s="1415"/>
      <c r="D23" s="1415"/>
      <c r="E23" s="1416"/>
      <c r="F23" s="1404">
        <v>109.5</v>
      </c>
      <c r="G23" s="1405"/>
      <c r="H23" s="1408" t="s">
        <v>1533</v>
      </c>
      <c r="I23" s="1400"/>
      <c r="J23" s="1402" t="s">
        <v>1534</v>
      </c>
      <c r="K23" s="1403"/>
      <c r="L23" s="1404">
        <v>86</v>
      </c>
      <c r="M23" s="1405"/>
      <c r="N23" s="1413" t="s">
        <v>1535</v>
      </c>
      <c r="O23" s="1407"/>
      <c r="P23" s="1402" t="s">
        <v>1536</v>
      </c>
      <c r="Q23" s="1403"/>
      <c r="R23" s="1411">
        <v>75.099999999999994</v>
      </c>
      <c r="S23" s="1412"/>
      <c r="T23" s="1397" t="s">
        <v>1537</v>
      </c>
      <c r="U23" s="1398"/>
      <c r="V23" s="1402" t="s">
        <v>1538</v>
      </c>
      <c r="W23" s="1403"/>
      <c r="X23" s="1404">
        <v>75</v>
      </c>
      <c r="Y23" s="1405"/>
      <c r="Z23" s="1413" t="s">
        <v>1539</v>
      </c>
      <c r="AA23" s="1407"/>
      <c r="AB23" s="1402" t="s">
        <v>1538</v>
      </c>
      <c r="AC23" s="1403"/>
      <c r="AD23" s="1404">
        <v>73.599999999999994</v>
      </c>
      <c r="AE23" s="1405"/>
      <c r="AF23" s="1406" t="s">
        <v>1540</v>
      </c>
      <c r="AG23" s="1407"/>
      <c r="AH23" s="1402" t="s">
        <v>1541</v>
      </c>
      <c r="AI23" s="1403"/>
      <c r="AJ23" s="466"/>
      <c r="AK23" s="467"/>
    </row>
    <row r="24" spans="1:43" s="432" customFormat="1" ht="30" customHeight="1">
      <c r="A24" s="1394" t="s">
        <v>1542</v>
      </c>
      <c r="B24" s="1395"/>
      <c r="C24" s="1395"/>
      <c r="D24" s="1395"/>
      <c r="E24" s="1396"/>
      <c r="F24" s="1376">
        <v>290</v>
      </c>
      <c r="G24" s="1377"/>
      <c r="H24" s="1408" t="s">
        <v>1543</v>
      </c>
      <c r="I24" s="1400"/>
      <c r="J24" s="1374" t="s">
        <v>1544</v>
      </c>
      <c r="K24" s="1375"/>
      <c r="L24" s="1376">
        <v>267</v>
      </c>
      <c r="M24" s="1377"/>
      <c r="N24" s="1397" t="s">
        <v>1545</v>
      </c>
      <c r="O24" s="1398"/>
      <c r="P24" s="1374" t="s">
        <v>1546</v>
      </c>
      <c r="Q24" s="1375"/>
      <c r="R24" s="1385">
        <v>257.5</v>
      </c>
      <c r="S24" s="1386"/>
      <c r="T24" s="1409" t="s">
        <v>1547</v>
      </c>
      <c r="U24" s="1410"/>
      <c r="V24" s="1374" t="s">
        <v>1548</v>
      </c>
      <c r="W24" s="1375"/>
      <c r="X24" s="1376">
        <v>235.5</v>
      </c>
      <c r="Y24" s="1377"/>
      <c r="Z24" s="1397" t="s">
        <v>1549</v>
      </c>
      <c r="AA24" s="1398"/>
      <c r="AB24" s="1374" t="s">
        <v>1550</v>
      </c>
      <c r="AC24" s="1375"/>
      <c r="AD24" s="1376">
        <v>214.5</v>
      </c>
      <c r="AE24" s="1377"/>
      <c r="AF24" s="1397" t="s">
        <v>1551</v>
      </c>
      <c r="AG24" s="1398"/>
      <c r="AH24" s="1374" t="s">
        <v>1552</v>
      </c>
      <c r="AI24" s="1375"/>
      <c r="AJ24" s="468"/>
      <c r="AK24" s="457"/>
    </row>
    <row r="25" spans="1:43" s="450" customFormat="1" ht="30" customHeight="1">
      <c r="A25" s="1394" t="s">
        <v>1553</v>
      </c>
      <c r="B25" s="1395"/>
      <c r="C25" s="1395"/>
      <c r="D25" s="1395"/>
      <c r="E25" s="1396"/>
      <c r="F25" s="1376">
        <v>257.5</v>
      </c>
      <c r="G25" s="1377"/>
      <c r="H25" s="1399" t="s">
        <v>1554</v>
      </c>
      <c r="I25" s="1400"/>
      <c r="J25" s="1374" t="s">
        <v>1555</v>
      </c>
      <c r="K25" s="1375"/>
      <c r="L25" s="1376">
        <v>205.5</v>
      </c>
      <c r="M25" s="1377"/>
      <c r="N25" s="1397" t="s">
        <v>1556</v>
      </c>
      <c r="O25" s="1398"/>
      <c r="P25" s="1374" t="s">
        <v>1557</v>
      </c>
      <c r="Q25" s="1375"/>
      <c r="R25" s="1385">
        <v>147.5</v>
      </c>
      <c r="S25" s="1386"/>
      <c r="T25" s="1401" t="s">
        <v>1558</v>
      </c>
      <c r="U25" s="1398"/>
      <c r="V25" s="1374" t="s">
        <v>1559</v>
      </c>
      <c r="W25" s="1375"/>
      <c r="X25" s="1376">
        <v>140</v>
      </c>
      <c r="Y25" s="1377"/>
      <c r="Z25" s="1401" t="s">
        <v>1560</v>
      </c>
      <c r="AA25" s="1398"/>
      <c r="AB25" s="1374" t="s">
        <v>1541</v>
      </c>
      <c r="AC25" s="1375"/>
      <c r="AD25" s="1376">
        <v>137.5</v>
      </c>
      <c r="AE25" s="1377"/>
      <c r="AF25" s="1401" t="s">
        <v>1561</v>
      </c>
      <c r="AG25" s="1398"/>
      <c r="AH25" s="1374" t="s">
        <v>1562</v>
      </c>
      <c r="AI25" s="1375"/>
      <c r="AJ25" s="468"/>
      <c r="AK25" s="457"/>
      <c r="AQ25" s="469"/>
    </row>
    <row r="26" spans="1:43" s="432" customFormat="1" ht="30" customHeight="1">
      <c r="A26" s="1394" t="s">
        <v>1563</v>
      </c>
      <c r="B26" s="1395"/>
      <c r="C26" s="1395"/>
      <c r="D26" s="1395"/>
      <c r="E26" s="1396"/>
      <c r="F26" s="1385">
        <v>398.5</v>
      </c>
      <c r="G26" s="1386"/>
      <c r="H26" s="1392" t="s">
        <v>1564</v>
      </c>
      <c r="I26" s="1393"/>
      <c r="J26" s="1374" t="s">
        <v>1565</v>
      </c>
      <c r="K26" s="1375"/>
      <c r="L26" s="1385">
        <v>397.5</v>
      </c>
      <c r="M26" s="1386"/>
      <c r="N26" s="1378" t="s">
        <v>1566</v>
      </c>
      <c r="O26" s="1379"/>
      <c r="P26" s="1374" t="s">
        <v>1565</v>
      </c>
      <c r="Q26" s="1375"/>
      <c r="R26" s="1385">
        <v>369</v>
      </c>
      <c r="S26" s="1386"/>
      <c r="T26" s="1387" t="s">
        <v>1567</v>
      </c>
      <c r="U26" s="1388"/>
      <c r="V26" s="1374" t="s">
        <v>1568</v>
      </c>
      <c r="W26" s="1375"/>
      <c r="X26" s="1385">
        <v>360</v>
      </c>
      <c r="Y26" s="1386"/>
      <c r="Z26" s="1387" t="s">
        <v>1569</v>
      </c>
      <c r="AA26" s="1388"/>
      <c r="AB26" s="1374" t="s">
        <v>1538</v>
      </c>
      <c r="AC26" s="1375"/>
      <c r="AD26" s="1385">
        <v>334</v>
      </c>
      <c r="AE26" s="1386"/>
      <c r="AF26" s="1378" t="s">
        <v>1570</v>
      </c>
      <c r="AG26" s="1379"/>
      <c r="AH26" s="1374" t="s">
        <v>1571</v>
      </c>
      <c r="AI26" s="1375"/>
      <c r="AJ26" s="468"/>
      <c r="AK26" s="457"/>
    </row>
    <row r="27" spans="1:43" s="432" customFormat="1" ht="30" customHeight="1">
      <c r="A27" s="1389" t="s">
        <v>1572</v>
      </c>
      <c r="B27" s="1390"/>
      <c r="C27" s="1390"/>
      <c r="D27" s="1390"/>
      <c r="E27" s="1391"/>
      <c r="F27" s="1376">
        <v>38</v>
      </c>
      <c r="G27" s="1377"/>
      <c r="H27" s="1392" t="s">
        <v>1573</v>
      </c>
      <c r="I27" s="1393"/>
      <c r="J27" s="1374" t="s">
        <v>1574</v>
      </c>
      <c r="K27" s="1375"/>
      <c r="L27" s="1376">
        <v>37</v>
      </c>
      <c r="M27" s="1377"/>
      <c r="N27" s="1378" t="s">
        <v>1575</v>
      </c>
      <c r="O27" s="1379"/>
      <c r="P27" s="1374" t="s">
        <v>1576</v>
      </c>
      <c r="Q27" s="1375"/>
      <c r="R27" s="1376">
        <v>32</v>
      </c>
      <c r="S27" s="1377"/>
      <c r="T27" s="1387" t="s">
        <v>1577</v>
      </c>
      <c r="U27" s="1388"/>
      <c r="V27" s="1374" t="s">
        <v>1578</v>
      </c>
      <c r="W27" s="1375"/>
      <c r="X27" s="1376">
        <v>31</v>
      </c>
      <c r="Y27" s="1377"/>
      <c r="Z27" s="1387" t="s">
        <v>1579</v>
      </c>
      <c r="AA27" s="1388"/>
      <c r="AB27" s="1374" t="s">
        <v>1580</v>
      </c>
      <c r="AC27" s="1375"/>
      <c r="AD27" s="1376">
        <v>30</v>
      </c>
      <c r="AE27" s="1377"/>
      <c r="AF27" s="1378" t="s">
        <v>1581</v>
      </c>
      <c r="AG27" s="1379"/>
      <c r="AH27" s="1374" t="s">
        <v>1582</v>
      </c>
      <c r="AI27" s="1375"/>
      <c r="AJ27" s="468"/>
      <c r="AK27" s="457"/>
    </row>
    <row r="28" spans="1:43" s="432" customFormat="1" ht="30" customHeight="1">
      <c r="A28" s="1380" t="s">
        <v>1583</v>
      </c>
      <c r="B28" s="1381"/>
      <c r="C28" s="1381"/>
      <c r="D28" s="1381"/>
      <c r="E28" s="1382"/>
      <c r="F28" s="1370"/>
      <c r="G28" s="1371"/>
      <c r="H28" s="1383" t="s">
        <v>1507</v>
      </c>
      <c r="I28" s="1384"/>
      <c r="J28" s="1368"/>
      <c r="K28" s="1369"/>
      <c r="L28" s="1370"/>
      <c r="M28" s="1371"/>
      <c r="N28" s="1372" t="s">
        <v>1507</v>
      </c>
      <c r="O28" s="1373"/>
      <c r="P28" s="1368"/>
      <c r="Q28" s="1369"/>
      <c r="R28" s="1370"/>
      <c r="S28" s="1371"/>
      <c r="T28" s="1372" t="s">
        <v>1507</v>
      </c>
      <c r="U28" s="1373"/>
      <c r="V28" s="1368"/>
      <c r="W28" s="1369"/>
      <c r="X28" s="1370"/>
      <c r="Y28" s="1371"/>
      <c r="Z28" s="1372" t="s">
        <v>1507</v>
      </c>
      <c r="AA28" s="1373"/>
      <c r="AB28" s="1368"/>
      <c r="AC28" s="1369"/>
      <c r="AD28" s="1370"/>
      <c r="AE28" s="1371"/>
      <c r="AF28" s="1372" t="s">
        <v>1507</v>
      </c>
      <c r="AG28" s="1373"/>
      <c r="AH28" s="1368"/>
      <c r="AI28" s="1369"/>
      <c r="AJ28" s="470"/>
      <c r="AK28" s="471"/>
    </row>
    <row r="29" spans="1:43" s="432" customFormat="1">
      <c r="A29" s="472"/>
      <c r="B29" s="473"/>
      <c r="C29" s="473"/>
      <c r="D29" s="473"/>
      <c r="E29" s="473"/>
      <c r="F29" s="473"/>
      <c r="G29" s="473"/>
      <c r="H29" s="473"/>
      <c r="I29" s="473"/>
      <c r="J29" s="473"/>
      <c r="K29" s="472"/>
      <c r="L29" s="473"/>
      <c r="M29" s="473"/>
      <c r="N29" s="472"/>
      <c r="O29" s="473"/>
      <c r="P29" s="473"/>
      <c r="Q29" s="473"/>
      <c r="R29" s="462"/>
      <c r="S29" s="462"/>
      <c r="T29" s="462"/>
      <c r="U29" s="462"/>
      <c r="V29" s="462"/>
      <c r="W29" s="462"/>
      <c r="X29" s="462"/>
      <c r="Y29" s="462"/>
      <c r="Z29" s="462"/>
      <c r="AA29" s="462"/>
      <c r="AB29" s="462"/>
      <c r="AC29" s="462"/>
      <c r="AD29" s="462"/>
      <c r="AE29" s="462"/>
      <c r="AF29" s="462"/>
      <c r="AG29" s="462"/>
      <c r="AH29" s="462"/>
      <c r="AI29" s="462"/>
      <c r="AJ29" s="462"/>
      <c r="AK29" s="462"/>
    </row>
  </sheetData>
  <mergeCells count="174">
    <mergeCell ref="J23:K23"/>
    <mergeCell ref="L23:M23"/>
    <mergeCell ref="N23:O23"/>
    <mergeCell ref="P23:Q23"/>
    <mergeCell ref="I13:Y13"/>
    <mergeCell ref="I11:N11"/>
    <mergeCell ref="O11:T11"/>
    <mergeCell ref="W5:X5"/>
    <mergeCell ref="D6:H6"/>
    <mergeCell ref="I6:N6"/>
    <mergeCell ref="O6:T6"/>
    <mergeCell ref="U6:Y7"/>
    <mergeCell ref="A8:H8"/>
    <mergeCell ref="I8:N8"/>
    <mergeCell ref="Z6:AK7"/>
    <mergeCell ref="A7:C7"/>
    <mergeCell ref="D7:H7"/>
    <mergeCell ref="I7:N7"/>
    <mergeCell ref="O7:T7"/>
    <mergeCell ref="A11:C12"/>
    <mergeCell ref="D11:H11"/>
    <mergeCell ref="A13:H13"/>
    <mergeCell ref="A22:E22"/>
    <mergeCell ref="R21:S22"/>
    <mergeCell ref="T21:U22"/>
    <mergeCell ref="V21:W22"/>
    <mergeCell ref="X21:Y22"/>
    <mergeCell ref="A6:C6"/>
    <mergeCell ref="A9:C10"/>
    <mergeCell ref="D9:H9"/>
    <mergeCell ref="I9:N9"/>
    <mergeCell ref="O9:T9"/>
    <mergeCell ref="U9:Y9"/>
    <mergeCell ref="Z9:AH9"/>
    <mergeCell ref="D10:H10"/>
    <mergeCell ref="I10:N10"/>
    <mergeCell ref="O10:T10"/>
    <mergeCell ref="U10:Y10"/>
    <mergeCell ref="Z10:AH10"/>
    <mergeCell ref="U11:Y11"/>
    <mergeCell ref="Z11:AH11"/>
    <mergeCell ref="D12:H12"/>
    <mergeCell ref="I12:N12"/>
    <mergeCell ref="O12:T12"/>
    <mergeCell ref="U12:Y12"/>
    <mergeCell ref="Z12:AH12"/>
    <mergeCell ref="O8:T8"/>
    <mergeCell ref="U8:Y8"/>
    <mergeCell ref="Z8:AH8"/>
    <mergeCell ref="Z13:AH13"/>
    <mergeCell ref="A14:H14"/>
    <mergeCell ref="I14:Y14"/>
    <mergeCell ref="Z14:AI14"/>
    <mergeCell ref="A15:H16"/>
    <mergeCell ref="I15:N16"/>
    <mergeCell ref="O15:T16"/>
    <mergeCell ref="U15:Y16"/>
    <mergeCell ref="Z15:AD15"/>
    <mergeCell ref="AF15:AK15"/>
    <mergeCell ref="Z16:AD16"/>
    <mergeCell ref="AF16:AK16"/>
    <mergeCell ref="Z21:AA22"/>
    <mergeCell ref="AB21:AC22"/>
    <mergeCell ref="AD21:AE22"/>
    <mergeCell ref="AF21:AG22"/>
    <mergeCell ref="AH21:AI22"/>
    <mergeCell ref="AH18:AK18"/>
    <mergeCell ref="A19:E19"/>
    <mergeCell ref="F19:K20"/>
    <mergeCell ref="L19:Q20"/>
    <mergeCell ref="R19:W20"/>
    <mergeCell ref="X19:AC20"/>
    <mergeCell ref="AD19:AI20"/>
    <mergeCell ref="AJ19:AK22"/>
    <mergeCell ref="A20:E20"/>
    <mergeCell ref="A21:E21"/>
    <mergeCell ref="F21:G22"/>
    <mergeCell ref="H21:I22"/>
    <mergeCell ref="J21:K22"/>
    <mergeCell ref="L21:M22"/>
    <mergeCell ref="N21:O22"/>
    <mergeCell ref="P21:Q22"/>
    <mergeCell ref="AB23:AC23"/>
    <mergeCell ref="AD23:AE23"/>
    <mergeCell ref="AF23:AG23"/>
    <mergeCell ref="AH23:AI23"/>
    <mergeCell ref="A24:E24"/>
    <mergeCell ref="F24:G24"/>
    <mergeCell ref="H24:I24"/>
    <mergeCell ref="J24:K24"/>
    <mergeCell ref="L24:M24"/>
    <mergeCell ref="N24:O24"/>
    <mergeCell ref="P24:Q24"/>
    <mergeCell ref="R24:S24"/>
    <mergeCell ref="T24:U24"/>
    <mergeCell ref="V24:W24"/>
    <mergeCell ref="X24:Y24"/>
    <mergeCell ref="Z24:AA24"/>
    <mergeCell ref="R23:S23"/>
    <mergeCell ref="T23:U23"/>
    <mergeCell ref="V23:W23"/>
    <mergeCell ref="X23:Y23"/>
    <mergeCell ref="Z23:AA23"/>
    <mergeCell ref="A23:E23"/>
    <mergeCell ref="F23:G23"/>
    <mergeCell ref="H23:I23"/>
    <mergeCell ref="N26:O26"/>
    <mergeCell ref="P26:Q26"/>
    <mergeCell ref="R26:S26"/>
    <mergeCell ref="T26:U26"/>
    <mergeCell ref="AB24:AC24"/>
    <mergeCell ref="AD24:AE24"/>
    <mergeCell ref="AF24:AG24"/>
    <mergeCell ref="AH24:AI24"/>
    <mergeCell ref="A25:E25"/>
    <mergeCell ref="F25:G25"/>
    <mergeCell ref="H25:I25"/>
    <mergeCell ref="J25:K25"/>
    <mergeCell ref="L25:M25"/>
    <mergeCell ref="N25:O25"/>
    <mergeCell ref="P25:Q25"/>
    <mergeCell ref="R25:S25"/>
    <mergeCell ref="T25:U25"/>
    <mergeCell ref="V25:W25"/>
    <mergeCell ref="X25:Y25"/>
    <mergeCell ref="Z25:AA25"/>
    <mergeCell ref="AB25:AC25"/>
    <mergeCell ref="AD25:AE25"/>
    <mergeCell ref="AF25:AG25"/>
    <mergeCell ref="AH25:AI25"/>
    <mergeCell ref="V26:W26"/>
    <mergeCell ref="X26:Y26"/>
    <mergeCell ref="Z26:AA26"/>
    <mergeCell ref="AB26:AC26"/>
    <mergeCell ref="AD26:AE26"/>
    <mergeCell ref="AF26:AG26"/>
    <mergeCell ref="AH26:AI26"/>
    <mergeCell ref="A27:E27"/>
    <mergeCell ref="F27:G27"/>
    <mergeCell ref="H27:I27"/>
    <mergeCell ref="J27:K27"/>
    <mergeCell ref="L27:M27"/>
    <mergeCell ref="N27:O27"/>
    <mergeCell ref="P27:Q27"/>
    <mergeCell ref="R27:S27"/>
    <mergeCell ref="T27:U27"/>
    <mergeCell ref="V27:W27"/>
    <mergeCell ref="X27:Y27"/>
    <mergeCell ref="Z27:AA27"/>
    <mergeCell ref="A26:E26"/>
    <mergeCell ref="F26:G26"/>
    <mergeCell ref="H26:I26"/>
    <mergeCell ref="J26:K26"/>
    <mergeCell ref="L26:M26"/>
    <mergeCell ref="AB28:AC28"/>
    <mergeCell ref="AD28:AE28"/>
    <mergeCell ref="AF28:AG28"/>
    <mergeCell ref="AH28:AI28"/>
    <mergeCell ref="AB27:AC27"/>
    <mergeCell ref="AD27:AE27"/>
    <mergeCell ref="AF27:AG27"/>
    <mergeCell ref="AH27:AI27"/>
    <mergeCell ref="A28:E28"/>
    <mergeCell ref="F28:G28"/>
    <mergeCell ref="H28:I28"/>
    <mergeCell ref="J28:K28"/>
    <mergeCell ref="L28:M28"/>
    <mergeCell ref="N28:O28"/>
    <mergeCell ref="P28:Q28"/>
    <mergeCell ref="R28:S28"/>
    <mergeCell ref="T28:U28"/>
    <mergeCell ref="V28:W28"/>
    <mergeCell ref="X28:Y28"/>
    <mergeCell ref="Z28:AA28"/>
  </mergeCells>
  <phoneticPr fontId="7"/>
  <pageMargins left="0.98425196850393704" right="0.19685039370078741" top="0.59055118110236227" bottom="0.39370078740157483" header="0.51181102362204722" footer="0.51181102362204722"/>
  <pageSetup paperSize="9" scale="68" orientation="landscape" blackAndWhite="1" r:id="rId1"/>
  <headerFooter alignWithMargins="0">
    <oddFooter>&amp;R2</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BU264"/>
  <sheetViews>
    <sheetView view="pageBreakPreview" zoomScaleNormal="90" zoomScaleSheetLayoutView="100" workbookViewId="0">
      <selection activeCell="B1" sqref="B1"/>
    </sheetView>
  </sheetViews>
  <sheetFormatPr defaultColWidth="9" defaultRowHeight="15" customHeight="1"/>
  <cols>
    <col min="1" max="66" width="2.125" style="242" customWidth="1"/>
    <col min="67" max="67" width="0.875" style="242" customWidth="1"/>
    <col min="68" max="68" width="4.25" style="242" customWidth="1"/>
    <col min="69" max="123" width="2.125" style="242" customWidth="1"/>
    <col min="124" max="124" width="9" style="242" customWidth="1"/>
    <col min="125" max="16384" width="9" style="242"/>
  </cols>
  <sheetData>
    <row r="1" spans="1:70" ht="21" customHeight="1">
      <c r="A1" s="589" t="s">
        <v>11</v>
      </c>
      <c r="D1" s="590" t="s">
        <v>656</v>
      </c>
      <c r="E1" s="591"/>
      <c r="F1" s="592" t="s">
        <v>659</v>
      </c>
      <c r="G1" s="592"/>
      <c r="H1" s="592"/>
      <c r="I1" s="833"/>
      <c r="J1" s="833"/>
      <c r="K1" s="833" t="s">
        <v>11</v>
      </c>
      <c r="L1" s="833"/>
      <c r="M1" s="833"/>
      <c r="N1" s="833"/>
      <c r="O1" s="833"/>
      <c r="P1" s="833"/>
      <c r="Q1" s="833"/>
      <c r="R1" s="833"/>
      <c r="S1" s="833"/>
      <c r="T1" s="833"/>
      <c r="U1" s="833"/>
      <c r="V1" s="833"/>
      <c r="W1" s="833"/>
      <c r="X1" s="833"/>
      <c r="Y1" s="833"/>
      <c r="Z1" s="833"/>
      <c r="AA1" s="833"/>
      <c r="AB1" s="833"/>
      <c r="AC1" s="833"/>
      <c r="AD1" s="833"/>
      <c r="AE1" s="833"/>
      <c r="AF1" s="833"/>
      <c r="AG1" s="833"/>
      <c r="AH1" s="833"/>
      <c r="AI1" s="833"/>
      <c r="AJ1" s="833"/>
      <c r="AK1" s="833"/>
      <c r="AL1" s="833"/>
      <c r="AM1" s="833"/>
      <c r="AN1" s="833"/>
      <c r="AO1" s="833"/>
      <c r="AP1" s="833"/>
      <c r="AQ1" s="833"/>
      <c r="AR1" s="833"/>
      <c r="AS1" s="833"/>
      <c r="AT1" s="833"/>
      <c r="AU1" s="833"/>
      <c r="AV1" s="833"/>
      <c r="AW1" s="833"/>
      <c r="AX1" s="833"/>
      <c r="AY1" s="833"/>
      <c r="AZ1" s="833"/>
      <c r="BA1" s="833"/>
      <c r="BB1" s="833"/>
      <c r="BC1" s="833"/>
      <c r="BD1" s="833"/>
      <c r="BE1" s="833"/>
      <c r="BF1" s="833"/>
      <c r="BG1" s="833"/>
      <c r="BH1" s="833"/>
      <c r="BI1" s="833"/>
      <c r="BJ1" s="833"/>
    </row>
    <row r="2" spans="1:70" s="833" customFormat="1" ht="21" customHeight="1">
      <c r="D2" s="593" t="s">
        <v>667</v>
      </c>
      <c r="Q2" s="589"/>
      <c r="R2" s="589"/>
      <c r="S2" s="589"/>
      <c r="T2" s="589"/>
      <c r="U2" s="589"/>
      <c r="V2" s="589"/>
      <c r="BA2" s="594"/>
      <c r="BB2" s="594"/>
      <c r="BC2" s="594"/>
      <c r="BD2" s="594"/>
      <c r="BE2" s="594"/>
      <c r="BF2" s="594"/>
      <c r="BN2" s="595" t="s">
        <v>662</v>
      </c>
    </row>
    <row r="3" spans="1:70" ht="15" customHeight="1">
      <c r="D3" s="1477" t="s">
        <v>488</v>
      </c>
      <c r="E3" s="1478"/>
      <c r="F3" s="1478"/>
      <c r="G3" s="1478"/>
      <c r="H3" s="1478"/>
      <c r="I3" s="1479"/>
      <c r="J3" s="1477"/>
      <c r="K3" s="1478"/>
      <c r="L3" s="1478"/>
      <c r="M3" s="1478"/>
      <c r="N3" s="1478"/>
      <c r="O3" s="1479"/>
      <c r="P3" s="1613" t="s">
        <v>491</v>
      </c>
      <c r="Q3" s="1613"/>
      <c r="R3" s="1613"/>
      <c r="S3" s="1613"/>
      <c r="T3" s="1613"/>
      <c r="U3" s="1613"/>
      <c r="V3" s="1613" t="s">
        <v>492</v>
      </c>
      <c r="W3" s="1613"/>
      <c r="X3" s="1613"/>
      <c r="Y3" s="1613"/>
      <c r="Z3" s="1613"/>
      <c r="AA3" s="1613"/>
      <c r="AB3" s="1613" t="s">
        <v>235</v>
      </c>
      <c r="AC3" s="1613"/>
      <c r="AD3" s="1613"/>
      <c r="AE3" s="1613"/>
      <c r="AF3" s="1613"/>
      <c r="AG3" s="1613"/>
      <c r="AH3" s="1613" t="s">
        <v>693</v>
      </c>
      <c r="AI3" s="1613"/>
      <c r="AJ3" s="1613"/>
      <c r="AK3" s="1613"/>
      <c r="AL3" s="1613"/>
      <c r="AM3" s="1613"/>
      <c r="AN3" s="1613" t="s">
        <v>430</v>
      </c>
      <c r="AO3" s="1613"/>
      <c r="AP3" s="1613"/>
      <c r="AQ3" s="1613"/>
      <c r="AR3" s="1613"/>
      <c r="AS3" s="1613"/>
      <c r="AT3" s="1613" t="s">
        <v>494</v>
      </c>
      <c r="AU3" s="1613"/>
      <c r="AV3" s="1613"/>
      <c r="AW3" s="1613"/>
      <c r="AX3" s="1613"/>
      <c r="AY3" s="1613"/>
      <c r="AZ3" s="1613" t="s">
        <v>156</v>
      </c>
      <c r="BA3" s="1613"/>
      <c r="BB3" s="1613"/>
      <c r="BC3" s="1613"/>
      <c r="BD3" s="1613"/>
      <c r="BE3" s="1613"/>
      <c r="BF3" s="1477" t="s">
        <v>174</v>
      </c>
      <c r="BG3" s="1478"/>
      <c r="BH3" s="1478"/>
      <c r="BI3" s="1478"/>
      <c r="BJ3" s="1478"/>
      <c r="BK3" s="1478"/>
      <c r="BL3" s="1478"/>
      <c r="BM3" s="1478"/>
      <c r="BN3" s="1479"/>
    </row>
    <row r="4" spans="1:70" ht="15" customHeight="1">
      <c r="D4" s="1483"/>
      <c r="E4" s="1484"/>
      <c r="F4" s="1484"/>
      <c r="G4" s="1484"/>
      <c r="H4" s="1484"/>
      <c r="I4" s="1485"/>
      <c r="J4" s="1483"/>
      <c r="K4" s="1484"/>
      <c r="L4" s="1484"/>
      <c r="M4" s="1484"/>
      <c r="N4" s="1484"/>
      <c r="O4" s="1485"/>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c r="AP4" s="1613"/>
      <c r="AQ4" s="1613"/>
      <c r="AR4" s="1613"/>
      <c r="AS4" s="1613"/>
      <c r="AT4" s="1613"/>
      <c r="AU4" s="1613"/>
      <c r="AV4" s="1613"/>
      <c r="AW4" s="1613"/>
      <c r="AX4" s="1613"/>
      <c r="AY4" s="1613"/>
      <c r="AZ4" s="1613"/>
      <c r="BA4" s="1613"/>
      <c r="BB4" s="1613"/>
      <c r="BC4" s="1613"/>
      <c r="BD4" s="1613"/>
      <c r="BE4" s="1613"/>
      <c r="BF4" s="1480"/>
      <c r="BG4" s="1481"/>
      <c r="BH4" s="1481"/>
      <c r="BI4" s="1481"/>
      <c r="BJ4" s="1481"/>
      <c r="BK4" s="1481"/>
      <c r="BL4" s="1481"/>
      <c r="BM4" s="1481"/>
      <c r="BN4" s="1482"/>
    </row>
    <row r="5" spans="1:70" ht="15" customHeight="1">
      <c r="D5" s="1613" t="s">
        <v>498</v>
      </c>
      <c r="E5" s="1613"/>
      <c r="F5" s="1613"/>
      <c r="G5" s="1613"/>
      <c r="H5" s="1613"/>
      <c r="I5" s="1613"/>
      <c r="J5" s="1658" t="s">
        <v>56</v>
      </c>
      <c r="K5" s="1659"/>
      <c r="L5" s="1659"/>
      <c r="M5" s="1659"/>
      <c r="N5" s="1659"/>
      <c r="O5" s="1660"/>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c r="AP5" s="1613"/>
      <c r="AQ5" s="1613"/>
      <c r="AR5" s="1613"/>
      <c r="AS5" s="1613"/>
      <c r="AT5" s="1613"/>
      <c r="AU5" s="1613"/>
      <c r="AV5" s="1613"/>
      <c r="AW5" s="1613"/>
      <c r="AX5" s="1613"/>
      <c r="AY5" s="1613"/>
      <c r="AZ5" s="1613"/>
      <c r="BA5" s="1613"/>
      <c r="BB5" s="1613"/>
      <c r="BC5" s="1613"/>
      <c r="BD5" s="1613"/>
      <c r="BE5" s="1613"/>
      <c r="BF5" s="1483"/>
      <c r="BG5" s="1484"/>
      <c r="BH5" s="1484"/>
      <c r="BI5" s="1484"/>
      <c r="BJ5" s="1484"/>
      <c r="BK5" s="1484"/>
      <c r="BL5" s="1484"/>
      <c r="BM5" s="1484"/>
      <c r="BN5" s="1485"/>
    </row>
    <row r="6" spans="1:70" ht="15" customHeight="1">
      <c r="D6" s="1658" t="s">
        <v>529</v>
      </c>
      <c r="E6" s="1659"/>
      <c r="F6" s="1659"/>
      <c r="G6" s="1659"/>
      <c r="H6" s="1659"/>
      <c r="I6" s="1659"/>
      <c r="J6" s="1659"/>
      <c r="K6" s="1659"/>
      <c r="L6" s="1659"/>
      <c r="M6" s="1659"/>
      <c r="N6" s="1659"/>
      <c r="O6" s="1660"/>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c r="AP6" s="1613"/>
      <c r="AQ6" s="1613"/>
      <c r="AR6" s="1613"/>
      <c r="AS6" s="1613"/>
      <c r="AT6" s="1613"/>
      <c r="AU6" s="1613"/>
      <c r="AV6" s="1613"/>
      <c r="AW6" s="1613"/>
      <c r="AX6" s="1613"/>
      <c r="AY6" s="1613"/>
      <c r="AZ6" s="1613"/>
      <c r="BA6" s="1613"/>
      <c r="BB6" s="1613"/>
      <c r="BC6" s="1613"/>
      <c r="BD6" s="1613"/>
      <c r="BE6" s="1613"/>
      <c r="BF6" s="1658"/>
      <c r="BG6" s="1659"/>
      <c r="BH6" s="1659"/>
      <c r="BI6" s="1659"/>
      <c r="BJ6" s="1659"/>
      <c r="BK6" s="1659"/>
      <c r="BL6" s="1659"/>
      <c r="BM6" s="1659"/>
      <c r="BN6" s="1660"/>
    </row>
    <row r="7" spans="1:70" ht="21" customHeight="1">
      <c r="A7" s="806"/>
      <c r="B7" s="806"/>
      <c r="C7" s="806"/>
      <c r="D7" s="806"/>
      <c r="E7" s="806"/>
      <c r="F7" s="806"/>
      <c r="G7" s="806"/>
      <c r="H7" s="806"/>
      <c r="I7" s="806"/>
      <c r="J7" s="806"/>
      <c r="K7" s="806"/>
      <c r="L7" s="806"/>
      <c r="M7" s="806"/>
      <c r="N7" s="806"/>
      <c r="O7" s="806"/>
      <c r="P7" s="806"/>
      <c r="Q7" s="806"/>
      <c r="R7" s="806"/>
      <c r="S7" s="806"/>
      <c r="T7" s="806"/>
      <c r="U7" s="806"/>
      <c r="V7" s="806"/>
      <c r="W7" s="806"/>
      <c r="X7" s="806"/>
      <c r="Y7" s="806"/>
      <c r="Z7" s="806"/>
      <c r="AA7" s="806"/>
      <c r="AB7" s="806"/>
      <c r="AC7" s="806"/>
      <c r="AD7" s="806"/>
      <c r="AE7" s="806"/>
      <c r="AF7" s="806"/>
      <c r="AG7" s="806"/>
      <c r="AH7" s="806"/>
      <c r="AI7" s="806"/>
      <c r="AJ7" s="806"/>
      <c r="AK7" s="806"/>
      <c r="AL7" s="806"/>
      <c r="AM7" s="806"/>
      <c r="AN7" s="806"/>
      <c r="AO7" s="806"/>
      <c r="AP7" s="806"/>
      <c r="AQ7" s="806"/>
      <c r="AR7" s="806"/>
      <c r="AS7" s="806"/>
      <c r="AT7" s="806"/>
      <c r="AU7" s="806"/>
      <c r="AV7" s="806"/>
      <c r="AW7" s="806"/>
      <c r="AX7" s="806"/>
      <c r="AY7" s="806"/>
      <c r="AZ7" s="806"/>
      <c r="BA7" s="806"/>
      <c r="BB7" s="806"/>
      <c r="BC7" s="806"/>
      <c r="BD7" s="806"/>
      <c r="BE7" s="806"/>
      <c r="BF7" s="806"/>
      <c r="BG7" s="596"/>
      <c r="BH7" s="596"/>
      <c r="BI7" s="596"/>
      <c r="BJ7" s="596"/>
    </row>
    <row r="8" spans="1:70" s="833" customFormat="1" ht="21" customHeight="1">
      <c r="B8" s="833" t="s">
        <v>499</v>
      </c>
      <c r="F8" s="833" t="s">
        <v>665</v>
      </c>
      <c r="BI8" s="589"/>
      <c r="BJ8" s="589"/>
    </row>
    <row r="9" spans="1:70" s="833" customFormat="1" ht="21" customHeight="1">
      <c r="D9" s="597" t="s">
        <v>652</v>
      </c>
      <c r="F9" s="592" t="s">
        <v>192</v>
      </c>
      <c r="BI9" s="589"/>
      <c r="BJ9" s="589"/>
      <c r="BN9" s="595" t="s">
        <v>493</v>
      </c>
    </row>
    <row r="10" spans="1:70" ht="15" customHeight="1">
      <c r="D10" s="1613" t="s">
        <v>351</v>
      </c>
      <c r="E10" s="1613"/>
      <c r="F10" s="1613"/>
      <c r="G10" s="1613"/>
      <c r="H10" s="1613"/>
      <c r="I10" s="1613" t="s">
        <v>53</v>
      </c>
      <c r="J10" s="1613"/>
      <c r="K10" s="1613"/>
      <c r="L10" s="1613"/>
      <c r="M10" s="1613"/>
      <c r="N10" s="1613"/>
      <c r="O10" s="1613" t="s">
        <v>475</v>
      </c>
      <c r="P10" s="1613"/>
      <c r="Q10" s="1613"/>
      <c r="R10" s="1613"/>
      <c r="S10" s="1613"/>
      <c r="T10" s="1613"/>
      <c r="U10" s="1613"/>
      <c r="V10" s="1613"/>
      <c r="W10" s="1613"/>
      <c r="X10" s="1613"/>
      <c r="Y10" s="1613"/>
      <c r="Z10" s="1613"/>
      <c r="AA10" s="1613"/>
      <c r="AB10" s="1613"/>
      <c r="AC10" s="1613"/>
      <c r="AD10" s="1613"/>
      <c r="AE10" s="1613"/>
      <c r="AF10" s="1613"/>
      <c r="AG10" s="1658" t="s">
        <v>110</v>
      </c>
      <c r="AH10" s="1659"/>
      <c r="AI10" s="1659"/>
      <c r="AJ10" s="1659"/>
      <c r="AK10" s="1659"/>
      <c r="AL10" s="1659"/>
      <c r="AM10" s="1659"/>
      <c r="AN10" s="1659"/>
      <c r="AO10" s="1659"/>
      <c r="AP10" s="1659"/>
      <c r="AQ10" s="1659"/>
      <c r="AR10" s="1659"/>
      <c r="AS10" s="1659"/>
      <c r="AT10" s="1659"/>
      <c r="AU10" s="1659"/>
      <c r="AV10" s="1659"/>
      <c r="AW10" s="1659"/>
      <c r="AX10" s="1659"/>
      <c r="AY10" s="1659"/>
      <c r="AZ10" s="1659"/>
      <c r="BA10" s="1659"/>
      <c r="BB10" s="1659"/>
      <c r="BC10" s="1659"/>
      <c r="BD10" s="1660"/>
      <c r="BE10" s="1510" t="s">
        <v>500</v>
      </c>
      <c r="BF10" s="1512"/>
      <c r="BG10" s="1512"/>
      <c r="BH10" s="1512"/>
      <c r="BI10" s="1512"/>
      <c r="BJ10" s="1511"/>
      <c r="BK10" s="1471" t="s">
        <v>555</v>
      </c>
      <c r="BL10" s="1472"/>
      <c r="BM10" s="1472"/>
      <c r="BN10" s="1473"/>
    </row>
    <row r="11" spans="1:70" ht="15" customHeight="1">
      <c r="D11" s="1613"/>
      <c r="E11" s="1613"/>
      <c r="F11" s="1613"/>
      <c r="G11" s="1613"/>
      <c r="H11" s="1613"/>
      <c r="I11" s="1613" t="s">
        <v>502</v>
      </c>
      <c r="J11" s="1613"/>
      <c r="K11" s="1613"/>
      <c r="L11" s="1613"/>
      <c r="M11" s="1613"/>
      <c r="N11" s="1613"/>
      <c r="O11" s="1613" t="s">
        <v>551</v>
      </c>
      <c r="P11" s="1613"/>
      <c r="Q11" s="1613"/>
      <c r="R11" s="1613" t="s">
        <v>708</v>
      </c>
      <c r="S11" s="1613"/>
      <c r="T11" s="1613"/>
      <c r="U11" s="1613" t="s">
        <v>710</v>
      </c>
      <c r="V11" s="1613"/>
      <c r="W11" s="1613"/>
      <c r="X11" s="1613" t="s">
        <v>711</v>
      </c>
      <c r="Y11" s="1613"/>
      <c r="Z11" s="1613"/>
      <c r="AA11" s="1613" t="s">
        <v>553</v>
      </c>
      <c r="AB11" s="1613"/>
      <c r="AC11" s="1613"/>
      <c r="AD11" s="1613" t="s">
        <v>23</v>
      </c>
      <c r="AE11" s="1613"/>
      <c r="AF11" s="1613"/>
      <c r="AG11" s="1613" t="s">
        <v>176</v>
      </c>
      <c r="AH11" s="1613"/>
      <c r="AI11" s="1613"/>
      <c r="AJ11" s="1613" t="s">
        <v>646</v>
      </c>
      <c r="AK11" s="1613"/>
      <c r="AL11" s="1613"/>
      <c r="AM11" s="1471" t="s">
        <v>713</v>
      </c>
      <c r="AN11" s="1472"/>
      <c r="AO11" s="1472"/>
      <c r="AP11" s="1472"/>
      <c r="AQ11" s="1472"/>
      <c r="AR11" s="1472"/>
      <c r="AS11" s="1472"/>
      <c r="AT11" s="1472"/>
      <c r="AU11" s="1473"/>
      <c r="AV11" s="1613" t="s">
        <v>714</v>
      </c>
      <c r="AW11" s="1613"/>
      <c r="AX11" s="1613"/>
      <c r="AY11" s="1613" t="s">
        <v>281</v>
      </c>
      <c r="AZ11" s="1613"/>
      <c r="BA11" s="1613"/>
      <c r="BB11" s="1613" t="s">
        <v>23</v>
      </c>
      <c r="BC11" s="1613"/>
      <c r="BD11" s="1613"/>
      <c r="BE11" s="1477" t="s">
        <v>503</v>
      </c>
      <c r="BF11" s="1478"/>
      <c r="BG11" s="1479"/>
      <c r="BH11" s="1477" t="s">
        <v>508</v>
      </c>
      <c r="BI11" s="1478"/>
      <c r="BJ11" s="1479"/>
      <c r="BK11" s="1515"/>
      <c r="BL11" s="1516"/>
      <c r="BM11" s="1516"/>
      <c r="BN11" s="1517"/>
    </row>
    <row r="12" spans="1:70" ht="15" customHeight="1">
      <c r="D12" s="1613"/>
      <c r="E12" s="1613"/>
      <c r="F12" s="1613"/>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474"/>
      <c r="AN12" s="1475"/>
      <c r="AO12" s="1475"/>
      <c r="AP12" s="1475"/>
      <c r="AQ12" s="1475"/>
      <c r="AR12" s="1475"/>
      <c r="AS12" s="1475"/>
      <c r="AT12" s="1475"/>
      <c r="AU12" s="1476"/>
      <c r="AV12" s="1613"/>
      <c r="AW12" s="1613"/>
      <c r="AX12" s="1613"/>
      <c r="AY12" s="1613"/>
      <c r="AZ12" s="1613"/>
      <c r="BA12" s="1613"/>
      <c r="BB12" s="1613"/>
      <c r="BC12" s="1613"/>
      <c r="BD12" s="1613"/>
      <c r="BE12" s="1480"/>
      <c r="BF12" s="1481"/>
      <c r="BG12" s="1482"/>
      <c r="BH12" s="1480"/>
      <c r="BI12" s="1481"/>
      <c r="BJ12" s="1482"/>
      <c r="BK12" s="1515"/>
      <c r="BL12" s="1516"/>
      <c r="BM12" s="1516"/>
      <c r="BN12" s="1517"/>
    </row>
    <row r="13" spans="1:70" ht="15" customHeight="1">
      <c r="D13" s="1613"/>
      <c r="E13" s="1613"/>
      <c r="F13" s="1613"/>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510" t="s">
        <v>664</v>
      </c>
      <c r="AN13" s="1512"/>
      <c r="AO13" s="1511"/>
      <c r="AP13" s="1510" t="s">
        <v>206</v>
      </c>
      <c r="AQ13" s="1512"/>
      <c r="AR13" s="1511"/>
      <c r="AS13" s="1510" t="s">
        <v>136</v>
      </c>
      <c r="AT13" s="1512"/>
      <c r="AU13" s="1511"/>
      <c r="AV13" s="1613"/>
      <c r="AW13" s="1613"/>
      <c r="AX13" s="1613"/>
      <c r="AY13" s="1613"/>
      <c r="AZ13" s="1613"/>
      <c r="BA13" s="1613"/>
      <c r="BB13" s="1613"/>
      <c r="BC13" s="1613"/>
      <c r="BD13" s="1613"/>
      <c r="BE13" s="1483"/>
      <c r="BF13" s="1484"/>
      <c r="BG13" s="1485"/>
      <c r="BH13" s="1483"/>
      <c r="BI13" s="1484"/>
      <c r="BJ13" s="1485"/>
      <c r="BK13" s="1474"/>
      <c r="BL13" s="1475"/>
      <c r="BM13" s="1475"/>
      <c r="BN13" s="1476"/>
    </row>
    <row r="14" spans="1:70" ht="15" customHeight="1">
      <c r="D14" s="1667" t="str">
        <f>'第1章 第2章'!D15</f>
        <v>農地中間管理機構関連農地整備事業</v>
      </c>
      <c r="E14" s="1668"/>
      <c r="F14" s="1668"/>
      <c r="G14" s="1668"/>
      <c r="H14" s="1669"/>
      <c r="I14" s="1648" t="s">
        <v>511</v>
      </c>
      <c r="J14" s="1648"/>
      <c r="K14" s="1648"/>
      <c r="L14" s="1648"/>
      <c r="M14" s="1648"/>
      <c r="N14" s="1648"/>
      <c r="O14" s="2127">
        <v>5.3</v>
      </c>
      <c r="P14" s="2128"/>
      <c r="Q14" s="2129"/>
      <c r="R14" s="2127"/>
      <c r="S14" s="2128"/>
      <c r="T14" s="2129"/>
      <c r="U14" s="2127"/>
      <c r="V14" s="2128"/>
      <c r="W14" s="2129"/>
      <c r="X14" s="2127"/>
      <c r="Y14" s="2128"/>
      <c r="Z14" s="2129"/>
      <c r="AA14" s="2127"/>
      <c r="AB14" s="2128"/>
      <c r="AC14" s="2129"/>
      <c r="AD14" s="2127">
        <f>IF(SUM(O14:AC14)=0,"",SUM(O14:AC14))</f>
        <v>5.3</v>
      </c>
      <c r="AE14" s="2128"/>
      <c r="AF14" s="2129"/>
      <c r="AG14" s="2121">
        <v>0.1</v>
      </c>
      <c r="AH14" s="2122"/>
      <c r="AI14" s="2123"/>
      <c r="AJ14" s="2121"/>
      <c r="AK14" s="2122"/>
      <c r="AL14" s="2123"/>
      <c r="AM14" s="2121"/>
      <c r="AN14" s="2122"/>
      <c r="AO14" s="2123"/>
      <c r="AP14" s="2121"/>
      <c r="AQ14" s="2122"/>
      <c r="AR14" s="2123"/>
      <c r="AS14" s="2121"/>
      <c r="AT14" s="2122"/>
      <c r="AU14" s="2123"/>
      <c r="AV14" s="2121"/>
      <c r="AW14" s="2122"/>
      <c r="AX14" s="2123"/>
      <c r="AY14" s="2121"/>
      <c r="AZ14" s="2122"/>
      <c r="BA14" s="2123"/>
      <c r="BB14" s="2121">
        <f>IF(SUM(AG14:BA14)=0,"",SUM(AG14:BA14))</f>
        <v>0.1</v>
      </c>
      <c r="BC14" s="2122"/>
      <c r="BD14" s="2123"/>
      <c r="BE14" s="1692">
        <v>3</v>
      </c>
      <c r="BF14" s="1693"/>
      <c r="BG14" s="1694"/>
      <c r="BH14" s="1692">
        <v>1</v>
      </c>
      <c r="BI14" s="1693"/>
      <c r="BJ14" s="1694"/>
      <c r="BK14" s="1698"/>
      <c r="BL14" s="1699"/>
      <c r="BM14" s="1699"/>
      <c r="BN14" s="1700"/>
      <c r="BR14" s="833"/>
    </row>
    <row r="15" spans="1:70" ht="15" customHeight="1">
      <c r="A15" s="833"/>
      <c r="D15" s="1670"/>
      <c r="E15" s="1671"/>
      <c r="F15" s="1671"/>
      <c r="G15" s="1671"/>
      <c r="H15" s="1672"/>
      <c r="I15" s="1643" t="s">
        <v>514</v>
      </c>
      <c r="J15" s="1643"/>
      <c r="K15" s="1643"/>
      <c r="L15" s="1643"/>
      <c r="M15" s="1643"/>
      <c r="N15" s="1643"/>
      <c r="O15" s="2091">
        <f>IF(O14="","",ROUND(O14/$AD$14*100,0))</f>
        <v>100</v>
      </c>
      <c r="P15" s="2092"/>
      <c r="Q15" s="2093"/>
      <c r="R15" s="2091"/>
      <c r="S15" s="2092"/>
      <c r="T15" s="2093"/>
      <c r="U15" s="2091" t="str">
        <f>IF(U14="","",ROUND(U14/$AD$14*100,0))</f>
        <v/>
      </c>
      <c r="V15" s="2092"/>
      <c r="W15" s="2093"/>
      <c r="X15" s="2091" t="str">
        <f>IF(X14="","",ROUND(X14/$AD$14*100,0))</f>
        <v/>
      </c>
      <c r="Y15" s="2092"/>
      <c r="Z15" s="2093"/>
      <c r="AA15" s="2091" t="str">
        <f>IF(AA14="","",ROUND(AA14/$AD$14*100,0))</f>
        <v/>
      </c>
      <c r="AB15" s="2092"/>
      <c r="AC15" s="2093"/>
      <c r="AD15" s="2091">
        <f>IF(AD14="","",ROUND(AD14/$AD$14*100,0))</f>
        <v>100</v>
      </c>
      <c r="AE15" s="2092"/>
      <c r="AF15" s="2093"/>
      <c r="AG15" s="2124">
        <f>IF(AG14="","",ROUND(AG14/$BB$14*100,0))</f>
        <v>100</v>
      </c>
      <c r="AH15" s="2125"/>
      <c r="AI15" s="2126"/>
      <c r="AJ15" s="2124" t="str">
        <f>IF(AJ14="","",ROUND(AJ14/$BB$14*100,0))</f>
        <v/>
      </c>
      <c r="AK15" s="2125"/>
      <c r="AL15" s="2126"/>
      <c r="AM15" s="2124" t="str">
        <f>IF(AM14="","",ROUND(AM14/$BB$14*100,0))</f>
        <v/>
      </c>
      <c r="AN15" s="2125"/>
      <c r="AO15" s="2126"/>
      <c r="AP15" s="2124" t="str">
        <f>IF(AP14="","",ROUND(AP14/$BB$14*100,0))</f>
        <v/>
      </c>
      <c r="AQ15" s="2125"/>
      <c r="AR15" s="2126"/>
      <c r="AS15" s="2124" t="str">
        <f>IF(AS14="","",ROUND(AS14/$BB$14*100,0))</f>
        <v/>
      </c>
      <c r="AT15" s="2125"/>
      <c r="AU15" s="2126"/>
      <c r="AV15" s="2124" t="str">
        <f>IF(AV14="","",ROUND(AV14/$BB$14*100,0))</f>
        <v/>
      </c>
      <c r="AW15" s="2125"/>
      <c r="AX15" s="2126"/>
      <c r="AY15" s="2124" t="str">
        <f>IF(AY14="","",ROUND(AY14/$BB$14*100,0))</f>
        <v/>
      </c>
      <c r="AZ15" s="2125"/>
      <c r="BA15" s="2126"/>
      <c r="BB15" s="2124">
        <f>IF(BB14="","",ROUND(BB14/$BB$14*100,0))</f>
        <v>100</v>
      </c>
      <c r="BC15" s="2125"/>
      <c r="BD15" s="2126"/>
      <c r="BE15" s="1695"/>
      <c r="BF15" s="1696"/>
      <c r="BG15" s="1697"/>
      <c r="BH15" s="1695"/>
      <c r="BI15" s="1696"/>
      <c r="BJ15" s="1697"/>
      <c r="BK15" s="1701"/>
      <c r="BL15" s="1702"/>
      <c r="BM15" s="1702"/>
      <c r="BN15" s="1703"/>
    </row>
    <row r="16" spans="1:70" ht="15" customHeight="1">
      <c r="A16" s="833"/>
      <c r="D16" s="1670"/>
      <c r="E16" s="1671"/>
      <c r="F16" s="1671"/>
      <c r="G16" s="1671"/>
      <c r="H16" s="1672"/>
      <c r="I16" s="2022" t="str">
        <f>I14</f>
        <v>面　積　ｈａ</v>
      </c>
      <c r="J16" s="2023"/>
      <c r="K16" s="2023"/>
      <c r="L16" s="2023"/>
      <c r="M16" s="2023"/>
      <c r="N16" s="2024"/>
      <c r="O16" s="2127"/>
      <c r="P16" s="2128"/>
      <c r="Q16" s="2129"/>
      <c r="R16" s="2127"/>
      <c r="S16" s="2128"/>
      <c r="T16" s="2129"/>
      <c r="U16" s="2127"/>
      <c r="V16" s="2128"/>
      <c r="W16" s="2129"/>
      <c r="X16" s="2127"/>
      <c r="Y16" s="2128"/>
      <c r="Z16" s="2129"/>
      <c r="AA16" s="2127"/>
      <c r="AB16" s="2128"/>
      <c r="AC16" s="2129"/>
      <c r="AD16" s="2127" t="str">
        <f>IF(SUM(O16:AC16)=0,"",SUM(O16:AC16))</f>
        <v/>
      </c>
      <c r="AE16" s="2128"/>
      <c r="AF16" s="2129"/>
      <c r="AG16" s="2127"/>
      <c r="AH16" s="2128"/>
      <c r="AI16" s="2129"/>
      <c r="AJ16" s="2127"/>
      <c r="AK16" s="2128"/>
      <c r="AL16" s="2129"/>
      <c r="AM16" s="2127"/>
      <c r="AN16" s="2128"/>
      <c r="AO16" s="2129"/>
      <c r="AP16" s="2127"/>
      <c r="AQ16" s="2128"/>
      <c r="AR16" s="2129"/>
      <c r="AS16" s="2127"/>
      <c r="AT16" s="2128"/>
      <c r="AU16" s="2129"/>
      <c r="AV16" s="2127"/>
      <c r="AW16" s="2128"/>
      <c r="AX16" s="2129"/>
      <c r="AY16" s="2127"/>
      <c r="AZ16" s="2128"/>
      <c r="BA16" s="2129"/>
      <c r="BB16" s="2118" t="str">
        <f>IF(SUM(AG16:BA16)=0,"",SUM(AG16:BA16))</f>
        <v/>
      </c>
      <c r="BC16" s="2119"/>
      <c r="BD16" s="2120"/>
      <c r="BE16" s="1704"/>
      <c r="BF16" s="1705"/>
      <c r="BG16" s="1706"/>
      <c r="BH16" s="1704"/>
      <c r="BI16" s="1705"/>
      <c r="BJ16" s="1706"/>
      <c r="BK16" s="1698"/>
      <c r="BL16" s="1699"/>
      <c r="BM16" s="1699"/>
      <c r="BN16" s="1700"/>
    </row>
    <row r="17" spans="1:66" ht="15" customHeight="1">
      <c r="A17" s="833"/>
      <c r="D17" s="1673"/>
      <c r="E17" s="1674"/>
      <c r="F17" s="1674"/>
      <c r="G17" s="1674"/>
      <c r="H17" s="1675"/>
      <c r="I17" s="2015" t="str">
        <f>I15</f>
        <v>比　率　％</v>
      </c>
      <c r="J17" s="2016"/>
      <c r="K17" s="2016"/>
      <c r="L17" s="2016"/>
      <c r="M17" s="2016"/>
      <c r="N17" s="2017"/>
      <c r="O17" s="2091" t="str">
        <f>IF(O16="","",ROUND(O16/$AD$16*100,0))</f>
        <v/>
      </c>
      <c r="P17" s="2092"/>
      <c r="Q17" s="2093"/>
      <c r="R17" s="2091"/>
      <c r="S17" s="2092"/>
      <c r="T17" s="2093"/>
      <c r="U17" s="2091" t="str">
        <f>IF(U16="","",ROUND(U16/$AD$16*100,0))</f>
        <v/>
      </c>
      <c r="V17" s="2092"/>
      <c r="W17" s="2093"/>
      <c r="X17" s="2091" t="str">
        <f>IF(X16="","",ROUND(X16/$AD$16*100,0))</f>
        <v/>
      </c>
      <c r="Y17" s="2092"/>
      <c r="Z17" s="2093"/>
      <c r="AA17" s="2091" t="str">
        <f>IF(AA16="","",ROUND(AA16/$AD$16*100,0))</f>
        <v/>
      </c>
      <c r="AB17" s="2092"/>
      <c r="AC17" s="2093"/>
      <c r="AD17" s="2091" t="str">
        <f>IF(AD16="","",ROUND(AD16/$AD$16*100,0))</f>
        <v/>
      </c>
      <c r="AE17" s="2092"/>
      <c r="AF17" s="2093"/>
      <c r="AG17" s="2091" t="str">
        <f>IF(AG16="","",ROUND(AG16/$BB$16*100,0))</f>
        <v/>
      </c>
      <c r="AH17" s="2092"/>
      <c r="AI17" s="2093"/>
      <c r="AJ17" s="2091" t="str">
        <f>IF(AJ16="","",ROUND(AJ16/$BB$16*100,0))</f>
        <v/>
      </c>
      <c r="AK17" s="2092"/>
      <c r="AL17" s="2093"/>
      <c r="AM17" s="2091" t="str">
        <f>IF(AM16="","",ROUND(AM16/$BB$16*100,0))</f>
        <v/>
      </c>
      <c r="AN17" s="2092"/>
      <c r="AO17" s="2093"/>
      <c r="AP17" s="2091" t="str">
        <f>IF(AP16="","",ROUND(AP16/$BB$16*100,0))</f>
        <v/>
      </c>
      <c r="AQ17" s="2092"/>
      <c r="AR17" s="2093"/>
      <c r="AS17" s="2091" t="str">
        <f>IF(AS16="","",ROUND(AS16/$BB$16*100,0))</f>
        <v/>
      </c>
      <c r="AT17" s="2092"/>
      <c r="AU17" s="2093"/>
      <c r="AV17" s="2091" t="str">
        <f>IF(AV16="","",ROUND(AV16/$BB$16*100,0))</f>
        <v/>
      </c>
      <c r="AW17" s="2092"/>
      <c r="AX17" s="2093"/>
      <c r="AY17" s="2091" t="str">
        <f>IF(AY16="","",ROUND(AY16/$BB$16*100,0))</f>
        <v/>
      </c>
      <c r="AZ17" s="2092"/>
      <c r="BA17" s="2093"/>
      <c r="BB17" s="2091" t="str">
        <f>IF(BB16="","",ROUND(BB16/$BB$16*100,0))</f>
        <v/>
      </c>
      <c r="BC17" s="2092"/>
      <c r="BD17" s="2093"/>
      <c r="BE17" s="1707"/>
      <c r="BF17" s="1708"/>
      <c r="BG17" s="1709"/>
      <c r="BH17" s="1707"/>
      <c r="BI17" s="1708"/>
      <c r="BJ17" s="1709"/>
      <c r="BK17" s="1701"/>
      <c r="BL17" s="1702"/>
      <c r="BM17" s="1702"/>
      <c r="BN17" s="1703"/>
    </row>
    <row r="18" spans="1:66" ht="15" customHeight="1">
      <c r="A18" s="589"/>
      <c r="D18" s="1613" t="s">
        <v>518</v>
      </c>
      <c r="E18" s="1613"/>
      <c r="F18" s="1613"/>
      <c r="G18" s="1613"/>
      <c r="H18" s="1613"/>
      <c r="I18" s="1648" t="s">
        <v>511</v>
      </c>
      <c r="J18" s="1648"/>
      <c r="K18" s="1648"/>
      <c r="L18" s="1648"/>
      <c r="M18" s="1648"/>
      <c r="N18" s="1648"/>
      <c r="O18" s="2118">
        <f>IF(SUM(O14,O16)=0,"",SUM(O14,O16))</f>
        <v>5.3</v>
      </c>
      <c r="P18" s="2119"/>
      <c r="Q18" s="2120"/>
      <c r="R18" s="2118" t="str">
        <f>IF(SUM(R14,R16)=0,"",SUM(R14,R16))</f>
        <v/>
      </c>
      <c r="S18" s="2119"/>
      <c r="T18" s="2120"/>
      <c r="U18" s="2118" t="str">
        <f>IF(SUM(U14,U16)=0,"",SUM(U14,U16))</f>
        <v/>
      </c>
      <c r="V18" s="2119"/>
      <c r="W18" s="2120"/>
      <c r="X18" s="2118" t="str">
        <f>IF(SUM(X14,X16)=0,"",SUM(X14,X16))</f>
        <v/>
      </c>
      <c r="Y18" s="2119"/>
      <c r="Z18" s="2120"/>
      <c r="AA18" s="2118" t="str">
        <f>IF(SUM(AA14,AA16)=0,"",SUM(AA14,AA16))</f>
        <v/>
      </c>
      <c r="AB18" s="2119"/>
      <c r="AC18" s="2120"/>
      <c r="AD18" s="2118">
        <f>IF(SUM(AD14,AD16)=0,"",SUM(AD14,AD16))</f>
        <v>5.3</v>
      </c>
      <c r="AE18" s="2119"/>
      <c r="AF18" s="2120"/>
      <c r="AG18" s="2121">
        <f>IF(SUM(AG14,AG16)=0,"",SUM(AG14,AG16))</f>
        <v>0.1</v>
      </c>
      <c r="AH18" s="2122"/>
      <c r="AI18" s="2123"/>
      <c r="AJ18" s="2121" t="str">
        <f>IF(SUM(AJ14,AJ16)=0,"",SUM(AJ14,AJ16))</f>
        <v/>
      </c>
      <c r="AK18" s="2122"/>
      <c r="AL18" s="2123"/>
      <c r="AM18" s="2121" t="str">
        <f>IF(SUM(AM14,AM16)=0,"",SUM(AM14,AM16))</f>
        <v/>
      </c>
      <c r="AN18" s="2122"/>
      <c r="AO18" s="2123"/>
      <c r="AP18" s="2121" t="str">
        <f>IF(SUM(AP14,AP16)=0,"",SUM(AP14,AP16))</f>
        <v/>
      </c>
      <c r="AQ18" s="2122"/>
      <c r="AR18" s="2123"/>
      <c r="AS18" s="2121" t="str">
        <f>IF(SUM(AS14,AS16)=0,"",SUM(AS14,AS16))</f>
        <v/>
      </c>
      <c r="AT18" s="2122"/>
      <c r="AU18" s="2123"/>
      <c r="AV18" s="2121" t="str">
        <f>IF(SUM(AV14,AV16)=0,"",SUM(AV14,AV16))</f>
        <v/>
      </c>
      <c r="AW18" s="2122"/>
      <c r="AX18" s="2123"/>
      <c r="AY18" s="2121" t="str">
        <f>IF(SUM(AY14,AY16)=0,"",SUM(AY14,AY16))</f>
        <v/>
      </c>
      <c r="AZ18" s="2122"/>
      <c r="BA18" s="2123"/>
      <c r="BB18" s="2121">
        <f>IF(SUM(AG18:BA18)=0,"",SUM(AG18:BA18))</f>
        <v>0.1</v>
      </c>
      <c r="BC18" s="2122"/>
      <c r="BD18" s="2123"/>
      <c r="BE18" s="1704"/>
      <c r="BF18" s="1705"/>
      <c r="BG18" s="1706"/>
      <c r="BH18" s="1704"/>
      <c r="BI18" s="1705"/>
      <c r="BJ18" s="1706"/>
      <c r="BK18" s="1710"/>
      <c r="BL18" s="1711"/>
      <c r="BM18" s="1711"/>
      <c r="BN18" s="1712"/>
    </row>
    <row r="19" spans="1:66" s="833" customFormat="1" ht="15" customHeight="1">
      <c r="A19" s="589"/>
      <c r="C19" s="589"/>
      <c r="D19" s="1613"/>
      <c r="E19" s="1613"/>
      <c r="F19" s="1613"/>
      <c r="G19" s="1613"/>
      <c r="H19" s="1613"/>
      <c r="I19" s="1643" t="s">
        <v>514</v>
      </c>
      <c r="J19" s="1643"/>
      <c r="K19" s="1643"/>
      <c r="L19" s="1643"/>
      <c r="M19" s="1643"/>
      <c r="N19" s="1643"/>
      <c r="O19" s="2091">
        <f>IF(O18="","",ROUND(O18/$AD$18*100,0))</f>
        <v>100</v>
      </c>
      <c r="P19" s="2092"/>
      <c r="Q19" s="2093"/>
      <c r="R19" s="2091" t="str">
        <f>IF(R18="","",ROUND(R18/$AD$18*100,0))</f>
        <v/>
      </c>
      <c r="S19" s="2092"/>
      <c r="T19" s="2093"/>
      <c r="U19" s="2091" t="str">
        <f>IF(U18="","",ROUND(U18/$AD$18*100,0))</f>
        <v/>
      </c>
      <c r="V19" s="2092"/>
      <c r="W19" s="2093"/>
      <c r="X19" s="2091" t="str">
        <f>IF(X18="","",ROUND(X18/$AD$18*100,0))</f>
        <v/>
      </c>
      <c r="Y19" s="2092"/>
      <c r="Z19" s="2093"/>
      <c r="AA19" s="2091" t="str">
        <f>IF(AA18="","",ROUND(AA18/$AD$18*100,0))</f>
        <v/>
      </c>
      <c r="AB19" s="2092"/>
      <c r="AC19" s="2093"/>
      <c r="AD19" s="2091">
        <f>IF(AD18="","",ROUND(AD18/$AD$18*100,0))</f>
        <v>100</v>
      </c>
      <c r="AE19" s="2092"/>
      <c r="AF19" s="2093"/>
      <c r="AG19" s="2124">
        <f>IF(AG18="","",ROUND(AG18/$BB$18*100,0))</f>
        <v>100</v>
      </c>
      <c r="AH19" s="2125"/>
      <c r="AI19" s="2126"/>
      <c r="AJ19" s="2124" t="str">
        <f>IF(AJ18="","",ROUND(AJ18/$BB$18*100,0))</f>
        <v/>
      </c>
      <c r="AK19" s="2125"/>
      <c r="AL19" s="2126"/>
      <c r="AM19" s="2124" t="str">
        <f>IF(AM18="","",ROUND(AM18/$BB$18*100,0))</f>
        <v/>
      </c>
      <c r="AN19" s="2125"/>
      <c r="AO19" s="2126"/>
      <c r="AP19" s="2124" t="str">
        <f>IF(AP18="","",ROUND(AP18/$BB$18*100,0))</f>
        <v/>
      </c>
      <c r="AQ19" s="2125"/>
      <c r="AR19" s="2126"/>
      <c r="AS19" s="2124" t="str">
        <f>IF(AS18="","",ROUND(AS18/$BB$18*100,0))</f>
        <v/>
      </c>
      <c r="AT19" s="2125"/>
      <c r="AU19" s="2126"/>
      <c r="AV19" s="2124" t="str">
        <f>IF(AV18="","",ROUND(AV18/$BB$18*100,0))</f>
        <v/>
      </c>
      <c r="AW19" s="2125"/>
      <c r="AX19" s="2126"/>
      <c r="AY19" s="2124" t="str">
        <f>IF(AY18="","",ROUND(AY18/$BB$18*100,0))</f>
        <v/>
      </c>
      <c r="AZ19" s="2125"/>
      <c r="BA19" s="2126"/>
      <c r="BB19" s="2124">
        <f>IF(BB18="","",ROUND(BB18/$BB$18*100,0))</f>
        <v>100</v>
      </c>
      <c r="BC19" s="2125"/>
      <c r="BD19" s="2126"/>
      <c r="BE19" s="1707"/>
      <c r="BF19" s="1708"/>
      <c r="BG19" s="1709"/>
      <c r="BH19" s="1707"/>
      <c r="BI19" s="1708"/>
      <c r="BJ19" s="1709"/>
      <c r="BK19" s="1713"/>
      <c r="BL19" s="1714"/>
      <c r="BM19" s="1714"/>
      <c r="BN19" s="1715"/>
    </row>
    <row r="20" spans="1:66" ht="21" customHeight="1"/>
    <row r="21" spans="1:66" ht="21" customHeight="1">
      <c r="D21" s="593"/>
      <c r="BN21" s="595" t="s">
        <v>48</v>
      </c>
    </row>
    <row r="22" spans="1:66" ht="15" customHeight="1">
      <c r="D22" s="1486" t="s">
        <v>621</v>
      </c>
      <c r="E22" s="1530"/>
      <c r="F22" s="1530"/>
      <c r="G22" s="1530"/>
      <c r="H22" s="1530"/>
      <c r="I22" s="1531"/>
      <c r="J22" s="1658" t="s">
        <v>428</v>
      </c>
      <c r="K22" s="1659"/>
      <c r="L22" s="1659"/>
      <c r="M22" s="1659"/>
      <c r="N22" s="1659"/>
      <c r="O22" s="1659"/>
      <c r="P22" s="1659"/>
      <c r="Q22" s="1659"/>
      <c r="R22" s="1659"/>
      <c r="S22" s="1659"/>
      <c r="T22" s="1659"/>
      <c r="U22" s="1659"/>
      <c r="V22" s="1659"/>
      <c r="W22" s="1659"/>
      <c r="X22" s="1659"/>
      <c r="Y22" s="1659"/>
      <c r="Z22" s="1659"/>
      <c r="AA22" s="1659"/>
      <c r="AB22" s="1659"/>
      <c r="AC22" s="1659"/>
      <c r="AD22" s="1659"/>
      <c r="AE22" s="1659"/>
      <c r="AF22" s="1659"/>
      <c r="AG22" s="1659"/>
      <c r="AH22" s="1659"/>
      <c r="AI22" s="1659"/>
      <c r="AJ22" s="1659"/>
      <c r="AK22" s="1659"/>
      <c r="AL22" s="1659"/>
      <c r="AM22" s="1659"/>
      <c r="AN22" s="1659"/>
      <c r="AO22" s="1659"/>
      <c r="AP22" s="1659"/>
      <c r="AQ22" s="1659"/>
      <c r="AR22" s="1659"/>
      <c r="AS22" s="1659"/>
      <c r="AT22" s="1659"/>
      <c r="AU22" s="1659"/>
      <c r="AV22" s="1660"/>
      <c r="AW22" s="1613" t="s">
        <v>844</v>
      </c>
      <c r="AX22" s="1613"/>
      <c r="AY22" s="1613"/>
      <c r="AZ22" s="1613"/>
      <c r="BA22" s="1613"/>
      <c r="BB22" s="1613"/>
      <c r="BC22" s="1613"/>
      <c r="BD22" s="1613"/>
      <c r="BE22" s="1613"/>
      <c r="BF22" s="1613"/>
      <c r="BG22" s="1613"/>
      <c r="BH22" s="1613"/>
      <c r="BI22" s="1613" t="s">
        <v>174</v>
      </c>
      <c r="BJ22" s="1613"/>
      <c r="BK22" s="1613"/>
      <c r="BL22" s="1613"/>
      <c r="BM22" s="1613"/>
      <c r="BN22" s="1613"/>
    </row>
    <row r="23" spans="1:66" ht="15" customHeight="1">
      <c r="D23" s="1532"/>
      <c r="E23" s="1533"/>
      <c r="F23" s="1533"/>
      <c r="G23" s="1533"/>
      <c r="H23" s="1533"/>
      <c r="I23" s="1534"/>
      <c r="J23" s="1658" t="s">
        <v>679</v>
      </c>
      <c r="K23" s="1659"/>
      <c r="L23" s="1659"/>
      <c r="M23" s="1659"/>
      <c r="N23" s="1659"/>
      <c r="O23" s="1659"/>
      <c r="P23" s="1659"/>
      <c r="Q23" s="1659"/>
      <c r="R23" s="1659"/>
      <c r="S23" s="1659"/>
      <c r="T23" s="1659"/>
      <c r="U23" s="1659"/>
      <c r="V23" s="1659"/>
      <c r="W23" s="1659"/>
      <c r="X23" s="1659"/>
      <c r="Y23" s="1659"/>
      <c r="Z23" s="1659"/>
      <c r="AA23" s="1659"/>
      <c r="AB23" s="1659"/>
      <c r="AC23" s="1659"/>
      <c r="AD23" s="1659"/>
      <c r="AE23" s="1659"/>
      <c r="AF23" s="1659"/>
      <c r="AG23" s="1659"/>
      <c r="AH23" s="1659"/>
      <c r="AI23" s="1659"/>
      <c r="AJ23" s="1659"/>
      <c r="AK23" s="1659"/>
      <c r="AL23" s="1659"/>
      <c r="AM23" s="1659"/>
      <c r="AN23" s="1659"/>
      <c r="AO23" s="1660"/>
      <c r="AP23" s="1613" t="s">
        <v>342</v>
      </c>
      <c r="AQ23" s="1613"/>
      <c r="AR23" s="1613"/>
      <c r="AS23" s="1613"/>
      <c r="AT23" s="1477" t="s">
        <v>839</v>
      </c>
      <c r="AU23" s="1478"/>
      <c r="AV23" s="1479"/>
      <c r="AW23" s="1613" t="s">
        <v>845</v>
      </c>
      <c r="AX23" s="1613"/>
      <c r="AY23" s="1613"/>
      <c r="AZ23" s="1613"/>
      <c r="BA23" s="1613"/>
      <c r="BB23" s="1613"/>
      <c r="BC23" s="1613"/>
      <c r="BD23" s="1613"/>
      <c r="BE23" s="1613"/>
      <c r="BF23" s="1613"/>
      <c r="BG23" s="1613"/>
      <c r="BH23" s="1613"/>
      <c r="BI23" s="1613"/>
      <c r="BJ23" s="1613"/>
      <c r="BK23" s="1613"/>
      <c r="BL23" s="1613"/>
      <c r="BM23" s="1613"/>
      <c r="BN23" s="1613"/>
    </row>
    <row r="24" spans="1:66" ht="15" customHeight="1">
      <c r="D24" s="1532"/>
      <c r="E24" s="1533"/>
      <c r="F24" s="1533"/>
      <c r="G24" s="1533"/>
      <c r="H24" s="1533"/>
      <c r="I24" s="1534"/>
      <c r="J24" s="1477" t="s">
        <v>521</v>
      </c>
      <c r="K24" s="1478"/>
      <c r="L24" s="1478"/>
      <c r="M24" s="1478"/>
      <c r="N24" s="1479"/>
      <c r="O24" s="1613" t="s">
        <v>536</v>
      </c>
      <c r="P24" s="1613"/>
      <c r="Q24" s="1613"/>
      <c r="R24" s="1613" t="s">
        <v>849</v>
      </c>
      <c r="S24" s="1613"/>
      <c r="T24" s="1613"/>
      <c r="U24" s="1613" t="s">
        <v>522</v>
      </c>
      <c r="V24" s="1613"/>
      <c r="W24" s="1613"/>
      <c r="X24" s="1613" t="s">
        <v>850</v>
      </c>
      <c r="Y24" s="1613"/>
      <c r="Z24" s="1613"/>
      <c r="AA24" s="1613"/>
      <c r="AB24" s="1613"/>
      <c r="AC24" s="1613"/>
      <c r="AD24" s="1613"/>
      <c r="AE24" s="1613"/>
      <c r="AF24" s="1613"/>
      <c r="AG24" s="1613"/>
      <c r="AH24" s="1613"/>
      <c r="AI24" s="1613"/>
      <c r="AJ24" s="1613" t="s">
        <v>846</v>
      </c>
      <c r="AK24" s="1613"/>
      <c r="AL24" s="1613"/>
      <c r="AM24" s="1613"/>
      <c r="AN24" s="1613"/>
      <c r="AO24" s="1613"/>
      <c r="AP24" s="1613"/>
      <c r="AQ24" s="1613"/>
      <c r="AR24" s="1613"/>
      <c r="AS24" s="1613"/>
      <c r="AT24" s="1480"/>
      <c r="AU24" s="1481"/>
      <c r="AV24" s="1482"/>
      <c r="AW24" s="1556" t="str">
        <f>D14</f>
        <v>農地中間管理機構関連農地整備事業</v>
      </c>
      <c r="AX24" s="1716"/>
      <c r="AY24" s="1716"/>
      <c r="AZ24" s="1716"/>
      <c r="BA24" s="1716"/>
      <c r="BB24" s="1716"/>
      <c r="BC24" s="1716"/>
      <c r="BD24" s="1717"/>
      <c r="BE24" s="1613" t="s">
        <v>23</v>
      </c>
      <c r="BF24" s="1613"/>
      <c r="BG24" s="1613"/>
      <c r="BH24" s="1613"/>
      <c r="BI24" s="1613"/>
      <c r="BJ24" s="1613"/>
      <c r="BK24" s="1613"/>
      <c r="BL24" s="1613"/>
      <c r="BM24" s="1613"/>
      <c r="BN24" s="1613"/>
    </row>
    <row r="25" spans="1:66" ht="15" customHeight="1">
      <c r="D25" s="1532"/>
      <c r="E25" s="1533"/>
      <c r="F25" s="1533"/>
      <c r="G25" s="1533"/>
      <c r="H25" s="1533"/>
      <c r="I25" s="1534"/>
      <c r="J25" s="1480"/>
      <c r="K25" s="1481"/>
      <c r="L25" s="1481"/>
      <c r="M25" s="1481"/>
      <c r="N25" s="1482"/>
      <c r="O25" s="1613"/>
      <c r="P25" s="1613"/>
      <c r="Q25" s="1613"/>
      <c r="R25" s="1613"/>
      <c r="S25" s="1613"/>
      <c r="T25" s="1613"/>
      <c r="U25" s="1613"/>
      <c r="V25" s="1613"/>
      <c r="W25" s="1613"/>
      <c r="X25" s="1477" t="s">
        <v>465</v>
      </c>
      <c r="Y25" s="1478"/>
      <c r="Z25" s="1479"/>
      <c r="AA25" s="1613" t="s">
        <v>565</v>
      </c>
      <c r="AB25" s="1613"/>
      <c r="AC25" s="1613"/>
      <c r="AD25" s="1613"/>
      <c r="AE25" s="1613"/>
      <c r="AF25" s="1613"/>
      <c r="AG25" s="1613"/>
      <c r="AH25" s="1613"/>
      <c r="AI25" s="1613"/>
      <c r="AJ25" s="1613"/>
      <c r="AK25" s="1613"/>
      <c r="AL25" s="1613"/>
      <c r="AM25" s="1613"/>
      <c r="AN25" s="1613"/>
      <c r="AO25" s="1613"/>
      <c r="AP25" s="1613"/>
      <c r="AQ25" s="1613"/>
      <c r="AR25" s="1613"/>
      <c r="AS25" s="1613"/>
      <c r="AT25" s="1480"/>
      <c r="AU25" s="1481"/>
      <c r="AV25" s="1482"/>
      <c r="AW25" s="1718"/>
      <c r="AX25" s="1719"/>
      <c r="AY25" s="1719"/>
      <c r="AZ25" s="1719"/>
      <c r="BA25" s="1719"/>
      <c r="BB25" s="1719"/>
      <c r="BC25" s="1719"/>
      <c r="BD25" s="1720"/>
      <c r="BE25" s="1613"/>
      <c r="BF25" s="1613"/>
      <c r="BG25" s="1613"/>
      <c r="BH25" s="1613"/>
      <c r="BI25" s="1613"/>
      <c r="BJ25" s="1613"/>
      <c r="BK25" s="1613"/>
      <c r="BL25" s="1613"/>
      <c r="BM25" s="1613"/>
      <c r="BN25" s="1613"/>
    </row>
    <row r="26" spans="1:66" ht="15" customHeight="1">
      <c r="D26" s="1535"/>
      <c r="E26" s="1536"/>
      <c r="F26" s="1536"/>
      <c r="G26" s="1536"/>
      <c r="H26" s="1536"/>
      <c r="I26" s="1537"/>
      <c r="J26" s="1483"/>
      <c r="K26" s="1484"/>
      <c r="L26" s="1484"/>
      <c r="M26" s="1484"/>
      <c r="N26" s="1485"/>
      <c r="O26" s="1613"/>
      <c r="P26" s="1613"/>
      <c r="Q26" s="1613"/>
      <c r="R26" s="1613"/>
      <c r="S26" s="1613"/>
      <c r="T26" s="1613"/>
      <c r="U26" s="1613"/>
      <c r="V26" s="1613"/>
      <c r="W26" s="1613"/>
      <c r="X26" s="1477" t="s">
        <v>189</v>
      </c>
      <c r="Y26" s="1478"/>
      <c r="Z26" s="1479"/>
      <c r="AA26" s="1613" t="s">
        <v>663</v>
      </c>
      <c r="AB26" s="1613"/>
      <c r="AC26" s="1613"/>
      <c r="AD26" s="1613"/>
      <c r="AE26" s="1613"/>
      <c r="AF26" s="1613"/>
      <c r="AG26" s="1613"/>
      <c r="AH26" s="1613"/>
      <c r="AI26" s="1613"/>
      <c r="AJ26" s="1613"/>
      <c r="AK26" s="1613"/>
      <c r="AL26" s="1613"/>
      <c r="AM26" s="1613"/>
      <c r="AN26" s="1613"/>
      <c r="AO26" s="1613"/>
      <c r="AP26" s="1613"/>
      <c r="AQ26" s="1613"/>
      <c r="AR26" s="1613"/>
      <c r="AS26" s="1613"/>
      <c r="AT26" s="1483"/>
      <c r="AU26" s="1484"/>
      <c r="AV26" s="1485"/>
      <c r="AW26" s="1721"/>
      <c r="AX26" s="1722"/>
      <c r="AY26" s="1722"/>
      <c r="AZ26" s="1722"/>
      <c r="BA26" s="1722"/>
      <c r="BB26" s="1722"/>
      <c r="BC26" s="1722"/>
      <c r="BD26" s="1723"/>
      <c r="BE26" s="1613"/>
      <c r="BF26" s="1613"/>
      <c r="BG26" s="1613"/>
      <c r="BH26" s="1613"/>
      <c r="BI26" s="1613"/>
      <c r="BJ26" s="1613"/>
      <c r="BK26" s="1613"/>
      <c r="BL26" s="1613"/>
      <c r="BM26" s="1613"/>
      <c r="BN26" s="1613"/>
    </row>
    <row r="27" spans="1:66" ht="24.75" customHeight="1">
      <c r="D27" s="1648" t="s">
        <v>1584</v>
      </c>
      <c r="E27" s="2104"/>
      <c r="F27" s="2104"/>
      <c r="G27" s="2104"/>
      <c r="H27" s="2104"/>
      <c r="I27" s="2104"/>
      <c r="J27" s="2105" t="s">
        <v>1475</v>
      </c>
      <c r="K27" s="2106"/>
      <c r="L27" s="2106"/>
      <c r="M27" s="2106"/>
      <c r="N27" s="2107"/>
      <c r="O27" s="2108" t="s">
        <v>1445</v>
      </c>
      <c r="P27" s="2108"/>
      <c r="Q27" s="2108"/>
      <c r="R27" s="2108" t="s">
        <v>1448</v>
      </c>
      <c r="S27" s="2108"/>
      <c r="T27" s="2108"/>
      <c r="U27" s="2108" t="s">
        <v>1740</v>
      </c>
      <c r="V27" s="2108"/>
      <c r="W27" s="2108"/>
      <c r="X27" s="2109" t="s">
        <v>1476</v>
      </c>
      <c r="Y27" s="2110"/>
      <c r="Z27" s="2110"/>
      <c r="AA27" s="2110" t="s">
        <v>1476</v>
      </c>
      <c r="AB27" s="2110"/>
      <c r="AC27" s="2110"/>
      <c r="AD27" s="2109"/>
      <c r="AE27" s="2109"/>
      <c r="AF27" s="2109"/>
      <c r="AG27" s="2109"/>
      <c r="AH27" s="2109"/>
      <c r="AI27" s="2109"/>
      <c r="AJ27" s="2108" t="s">
        <v>1448</v>
      </c>
      <c r="AK27" s="2108"/>
      <c r="AL27" s="2108"/>
      <c r="AM27" s="2108"/>
      <c r="AN27" s="2108"/>
      <c r="AO27" s="2108"/>
      <c r="AP27" s="2109"/>
      <c r="AQ27" s="2109"/>
      <c r="AR27" s="2109"/>
      <c r="AS27" s="2109"/>
      <c r="AT27" s="2111"/>
      <c r="AU27" s="2112"/>
      <c r="AV27" s="2113"/>
      <c r="AW27" s="2114" t="s">
        <v>1789</v>
      </c>
      <c r="AX27" s="2115"/>
      <c r="AY27" s="2115"/>
      <c r="AZ27" s="2115"/>
      <c r="BA27" s="2115"/>
      <c r="BB27" s="2115"/>
      <c r="BC27" s="2115"/>
      <c r="BD27" s="2116"/>
      <c r="BE27" s="2117">
        <v>5.4</v>
      </c>
      <c r="BF27" s="2115"/>
      <c r="BG27" s="2115"/>
      <c r="BH27" s="2116"/>
      <c r="BI27" s="2094"/>
      <c r="BJ27" s="2095"/>
      <c r="BK27" s="2095"/>
      <c r="BL27" s="2095"/>
      <c r="BM27" s="2095"/>
      <c r="BN27" s="2096"/>
    </row>
    <row r="28" spans="1:66" ht="24.75" customHeight="1">
      <c r="D28" s="1653"/>
      <c r="E28" s="1653"/>
      <c r="F28" s="1653"/>
      <c r="G28" s="1653"/>
      <c r="H28" s="1653"/>
      <c r="I28" s="1653"/>
      <c r="J28" s="2066"/>
      <c r="K28" s="2067"/>
      <c r="L28" s="2067"/>
      <c r="M28" s="2067"/>
      <c r="N28" s="2068"/>
      <c r="O28" s="2069"/>
      <c r="P28" s="2069"/>
      <c r="Q28" s="2069"/>
      <c r="R28" s="2069"/>
      <c r="S28" s="2069"/>
      <c r="T28" s="2069"/>
      <c r="U28" s="2069"/>
      <c r="V28" s="2069"/>
      <c r="W28" s="2069"/>
      <c r="X28" s="2073"/>
      <c r="Y28" s="2073"/>
      <c r="Z28" s="2073"/>
      <c r="AA28" s="2073"/>
      <c r="AB28" s="2073"/>
      <c r="AC28" s="2073"/>
      <c r="AD28" s="2073"/>
      <c r="AE28" s="2073"/>
      <c r="AF28" s="2073"/>
      <c r="AG28" s="1691"/>
      <c r="AH28" s="1691"/>
      <c r="AI28" s="1691"/>
      <c r="AJ28" s="2069"/>
      <c r="AK28" s="2069"/>
      <c r="AL28" s="2069"/>
      <c r="AM28" s="2069"/>
      <c r="AN28" s="2069"/>
      <c r="AO28" s="2069"/>
      <c r="AP28" s="2073"/>
      <c r="AQ28" s="2073"/>
      <c r="AR28" s="2073"/>
      <c r="AS28" s="2073"/>
      <c r="AT28" s="2097"/>
      <c r="AU28" s="2071"/>
      <c r="AV28" s="2072"/>
      <c r="AW28" s="2098"/>
      <c r="AX28" s="2099"/>
      <c r="AY28" s="2099"/>
      <c r="AZ28" s="2099"/>
      <c r="BA28" s="2099"/>
      <c r="BB28" s="2099"/>
      <c r="BC28" s="2099"/>
      <c r="BD28" s="2100"/>
      <c r="BE28" s="2098"/>
      <c r="BF28" s="2099"/>
      <c r="BG28" s="2099"/>
      <c r="BH28" s="2100"/>
      <c r="BI28" s="2101"/>
      <c r="BJ28" s="2102"/>
      <c r="BK28" s="2102"/>
      <c r="BL28" s="2102"/>
      <c r="BM28" s="2102"/>
      <c r="BN28" s="2103"/>
    </row>
    <row r="29" spans="1:66" ht="24.75" customHeight="1">
      <c r="D29" s="1653"/>
      <c r="E29" s="1653"/>
      <c r="F29" s="1653"/>
      <c r="G29" s="1653"/>
      <c r="H29" s="1653"/>
      <c r="I29" s="1653"/>
      <c r="J29" s="2066"/>
      <c r="K29" s="2067"/>
      <c r="L29" s="2067"/>
      <c r="M29" s="2067"/>
      <c r="N29" s="2068"/>
      <c r="O29" s="2069"/>
      <c r="P29" s="2069"/>
      <c r="Q29" s="2069"/>
      <c r="R29" s="2069"/>
      <c r="S29" s="2069"/>
      <c r="T29" s="2069"/>
      <c r="U29" s="2069"/>
      <c r="V29" s="2069"/>
      <c r="W29" s="2069"/>
      <c r="X29" s="2070"/>
      <c r="Y29" s="2071"/>
      <c r="Z29" s="2072"/>
      <c r="AA29" s="2073"/>
      <c r="AB29" s="2073"/>
      <c r="AC29" s="2073"/>
      <c r="AD29" s="2070"/>
      <c r="AE29" s="2071"/>
      <c r="AF29" s="2072"/>
      <c r="AG29" s="1691"/>
      <c r="AH29" s="1691"/>
      <c r="AI29" s="1691"/>
      <c r="AJ29" s="2069"/>
      <c r="AK29" s="2069"/>
      <c r="AL29" s="2069"/>
      <c r="AM29" s="2069"/>
      <c r="AN29" s="2069"/>
      <c r="AO29" s="2069"/>
      <c r="AP29" s="2073"/>
      <c r="AQ29" s="2073"/>
      <c r="AR29" s="2073"/>
      <c r="AS29" s="2073"/>
      <c r="AT29" s="2070"/>
      <c r="AU29" s="2071"/>
      <c r="AV29" s="2072"/>
      <c r="AW29" s="2074"/>
      <c r="AX29" s="2075"/>
      <c r="AY29" s="2075"/>
      <c r="AZ29" s="2075"/>
      <c r="BA29" s="2075"/>
      <c r="BB29" s="2075"/>
      <c r="BC29" s="2075"/>
      <c r="BD29" s="2076"/>
      <c r="BE29" s="2077"/>
      <c r="BF29" s="2078"/>
      <c r="BG29" s="2078"/>
      <c r="BH29" s="2078"/>
      <c r="BI29" s="2079"/>
      <c r="BJ29" s="2079"/>
      <c r="BK29" s="2079"/>
      <c r="BL29" s="2079"/>
      <c r="BM29" s="2079"/>
      <c r="BN29" s="2079"/>
    </row>
    <row r="30" spans="1:66" ht="21" customHeight="1">
      <c r="D30" s="1613" t="s">
        <v>23</v>
      </c>
      <c r="E30" s="1613"/>
      <c r="F30" s="1613"/>
      <c r="G30" s="1613"/>
      <c r="H30" s="1613"/>
      <c r="I30" s="1613"/>
      <c r="J30" s="2080"/>
      <c r="K30" s="2081"/>
      <c r="L30" s="2081"/>
      <c r="M30" s="2081"/>
      <c r="N30" s="2082"/>
      <c r="O30" s="2083"/>
      <c r="P30" s="2083"/>
      <c r="Q30" s="2083"/>
      <c r="R30" s="2083"/>
      <c r="S30" s="2083"/>
      <c r="T30" s="2083"/>
      <c r="U30" s="2083"/>
      <c r="V30" s="2083"/>
      <c r="W30" s="2083"/>
      <c r="X30" s="2083"/>
      <c r="Y30" s="2083"/>
      <c r="Z30" s="2083"/>
      <c r="AA30" s="2083"/>
      <c r="AB30" s="2083"/>
      <c r="AC30" s="2083"/>
      <c r="AD30" s="2083"/>
      <c r="AE30" s="2083"/>
      <c r="AF30" s="2083"/>
      <c r="AG30" s="2083"/>
      <c r="AH30" s="2083"/>
      <c r="AI30" s="2083"/>
      <c r="AJ30" s="2083"/>
      <c r="AK30" s="2083"/>
      <c r="AL30" s="2083"/>
      <c r="AM30" s="2083"/>
      <c r="AN30" s="2083"/>
      <c r="AO30" s="2083"/>
      <c r="AP30" s="2083"/>
      <c r="AQ30" s="2083"/>
      <c r="AR30" s="2083"/>
      <c r="AS30" s="2083"/>
      <c r="AT30" s="2084"/>
      <c r="AU30" s="2085"/>
      <c r="AV30" s="2086"/>
      <c r="AW30" s="2087" t="str">
        <f>IF(SUM(AW27:AZ29)=0," ",SUM(AW27:AZ29))</f>
        <v xml:space="preserve"> </v>
      </c>
      <c r="AX30" s="2088"/>
      <c r="AY30" s="2088"/>
      <c r="AZ30" s="2088"/>
      <c r="BA30" s="2088"/>
      <c r="BB30" s="2088"/>
      <c r="BC30" s="2088"/>
      <c r="BD30" s="2089"/>
      <c r="BE30" s="2090">
        <v>5.4</v>
      </c>
      <c r="BF30" s="2083"/>
      <c r="BG30" s="2083"/>
      <c r="BH30" s="2083"/>
      <c r="BI30" s="2083"/>
      <c r="BJ30" s="2083"/>
      <c r="BK30" s="2083"/>
      <c r="BL30" s="2083"/>
      <c r="BM30" s="2083"/>
      <c r="BN30" s="2083"/>
    </row>
    <row r="31" spans="1:66" ht="21" customHeight="1"/>
    <row r="32" spans="1:66" s="833" customFormat="1" ht="21" customHeight="1">
      <c r="A32" s="807"/>
      <c r="B32" s="807"/>
      <c r="C32" s="807"/>
      <c r="D32" s="593" t="s">
        <v>248</v>
      </c>
      <c r="AU32" s="598"/>
      <c r="AV32" s="598"/>
      <c r="AX32" s="598"/>
      <c r="AY32" s="598"/>
      <c r="AZ32" s="598"/>
      <c r="BA32" s="598"/>
      <c r="BB32" s="598"/>
      <c r="BD32" s="599"/>
      <c r="BE32" s="599"/>
      <c r="BF32" s="807"/>
      <c r="BG32" s="807"/>
      <c r="BH32" s="600" t="s">
        <v>25</v>
      </c>
      <c r="BI32" s="807"/>
      <c r="BJ32" s="807"/>
    </row>
    <row r="33" spans="1:66" ht="15" customHeight="1">
      <c r="A33" s="806"/>
      <c r="B33" s="806"/>
      <c r="C33" s="806"/>
      <c r="D33" s="1477" t="s">
        <v>423</v>
      </c>
      <c r="E33" s="1478"/>
      <c r="F33" s="1478"/>
      <c r="G33" s="1478"/>
      <c r="H33" s="1479"/>
      <c r="I33" s="1613" t="s">
        <v>62</v>
      </c>
      <c r="J33" s="1613"/>
      <c r="K33" s="1613"/>
      <c r="L33" s="1613"/>
      <c r="M33" s="1613"/>
      <c r="N33" s="1613" t="s">
        <v>103</v>
      </c>
      <c r="O33" s="1613"/>
      <c r="P33" s="1613"/>
      <c r="Q33" s="1613"/>
      <c r="R33" s="1613"/>
      <c r="S33" s="1613"/>
      <c r="T33" s="1613"/>
      <c r="U33" s="1613"/>
      <c r="V33" s="1613"/>
      <c r="W33" s="1613"/>
      <c r="X33" s="1613"/>
      <c r="Y33" s="1613"/>
      <c r="Z33" s="1613" t="s">
        <v>450</v>
      </c>
      <c r="AA33" s="1613"/>
      <c r="AB33" s="1613"/>
      <c r="AC33" s="1613"/>
      <c r="AD33" s="1613"/>
      <c r="AE33" s="1613"/>
      <c r="AF33" s="1613"/>
      <c r="AG33" s="1613"/>
      <c r="AH33" s="1613"/>
      <c r="AI33" s="1613"/>
      <c r="AJ33" s="1613"/>
      <c r="AK33" s="1613"/>
      <c r="AL33" s="1613" t="s">
        <v>556</v>
      </c>
      <c r="AM33" s="1613"/>
      <c r="AN33" s="1613"/>
      <c r="AO33" s="1613"/>
      <c r="AP33" s="1613"/>
      <c r="AQ33" s="1613"/>
      <c r="AR33" s="1613"/>
      <c r="AS33" s="1613"/>
      <c r="AT33" s="1613"/>
      <c r="AU33" s="1613"/>
      <c r="AV33" s="1613"/>
      <c r="AW33" s="1613"/>
      <c r="AX33" s="1477" t="s">
        <v>453</v>
      </c>
      <c r="AY33" s="1478"/>
      <c r="AZ33" s="1478"/>
      <c r="BA33" s="1478"/>
      <c r="BB33" s="1478"/>
      <c r="BC33" s="1478"/>
      <c r="BD33" s="1478"/>
      <c r="BE33" s="1478"/>
      <c r="BF33" s="1478"/>
      <c r="BG33" s="1478"/>
      <c r="BH33" s="1479"/>
      <c r="BI33" s="806"/>
      <c r="BJ33" s="806"/>
    </row>
    <row r="34" spans="1:66" ht="15" customHeight="1">
      <c r="A34" s="806"/>
      <c r="B34" s="806"/>
      <c r="C34" s="806"/>
      <c r="D34" s="1480"/>
      <c r="E34" s="1481"/>
      <c r="F34" s="1481"/>
      <c r="G34" s="1481"/>
      <c r="H34" s="1482"/>
      <c r="I34" s="1613"/>
      <c r="J34" s="1613"/>
      <c r="K34" s="1613"/>
      <c r="L34" s="1613"/>
      <c r="M34" s="1613"/>
      <c r="N34" s="1477" t="s">
        <v>314</v>
      </c>
      <c r="O34" s="2049"/>
      <c r="P34" s="2050"/>
      <c r="Q34" s="1477" t="s">
        <v>715</v>
      </c>
      <c r="R34" s="1478"/>
      <c r="S34" s="1479"/>
      <c r="T34" s="1477" t="s">
        <v>80</v>
      </c>
      <c r="U34" s="1478"/>
      <c r="V34" s="1479"/>
      <c r="W34" s="1477" t="s">
        <v>454</v>
      </c>
      <c r="X34" s="1478"/>
      <c r="Y34" s="1479"/>
      <c r="Z34" s="1477" t="s">
        <v>314</v>
      </c>
      <c r="AA34" s="1478"/>
      <c r="AB34" s="1479"/>
      <c r="AC34" s="1477" t="s">
        <v>455</v>
      </c>
      <c r="AD34" s="1478"/>
      <c r="AE34" s="1479"/>
      <c r="AF34" s="1477" t="s">
        <v>50</v>
      </c>
      <c r="AG34" s="1478"/>
      <c r="AH34" s="1479"/>
      <c r="AI34" s="1477" t="s">
        <v>142</v>
      </c>
      <c r="AJ34" s="1478"/>
      <c r="AK34" s="1479"/>
      <c r="AL34" s="1477" t="s">
        <v>457</v>
      </c>
      <c r="AM34" s="1478"/>
      <c r="AN34" s="1478"/>
      <c r="AO34" s="1478"/>
      <c r="AP34" s="1478"/>
      <c r="AQ34" s="1479"/>
      <c r="AR34" s="1477" t="s">
        <v>459</v>
      </c>
      <c r="AS34" s="1478"/>
      <c r="AT34" s="1478"/>
      <c r="AU34" s="1478"/>
      <c r="AV34" s="1478"/>
      <c r="AW34" s="1479"/>
      <c r="AX34" s="1480"/>
      <c r="AY34" s="1481"/>
      <c r="AZ34" s="1481"/>
      <c r="BA34" s="1481"/>
      <c r="BB34" s="1481"/>
      <c r="BC34" s="1481"/>
      <c r="BD34" s="1481"/>
      <c r="BE34" s="1481"/>
      <c r="BF34" s="1481"/>
      <c r="BG34" s="1481"/>
      <c r="BH34" s="1482"/>
      <c r="BI34" s="806"/>
      <c r="BJ34" s="806"/>
    </row>
    <row r="35" spans="1:66" ht="15" customHeight="1">
      <c r="A35" s="806"/>
      <c r="B35" s="806"/>
      <c r="C35" s="806"/>
      <c r="D35" s="1483"/>
      <c r="E35" s="1484"/>
      <c r="F35" s="1484"/>
      <c r="G35" s="1484"/>
      <c r="H35" s="1485"/>
      <c r="I35" s="1613"/>
      <c r="J35" s="1613"/>
      <c r="K35" s="1613"/>
      <c r="L35" s="1613"/>
      <c r="M35" s="1613"/>
      <c r="N35" s="2051"/>
      <c r="O35" s="2052"/>
      <c r="P35" s="2053"/>
      <c r="Q35" s="1483"/>
      <c r="R35" s="1484"/>
      <c r="S35" s="1485"/>
      <c r="T35" s="1483"/>
      <c r="U35" s="1484"/>
      <c r="V35" s="1485"/>
      <c r="W35" s="1483"/>
      <c r="X35" s="1484"/>
      <c r="Y35" s="1485"/>
      <c r="Z35" s="1483"/>
      <c r="AA35" s="1484"/>
      <c r="AB35" s="1485"/>
      <c r="AC35" s="1483"/>
      <c r="AD35" s="1484"/>
      <c r="AE35" s="1485"/>
      <c r="AF35" s="1483"/>
      <c r="AG35" s="1484"/>
      <c r="AH35" s="1485"/>
      <c r="AI35" s="1483"/>
      <c r="AJ35" s="1484"/>
      <c r="AK35" s="1485"/>
      <c r="AL35" s="1483"/>
      <c r="AM35" s="1484"/>
      <c r="AN35" s="1484"/>
      <c r="AO35" s="1484"/>
      <c r="AP35" s="1484"/>
      <c r="AQ35" s="1485"/>
      <c r="AR35" s="1483"/>
      <c r="AS35" s="1484"/>
      <c r="AT35" s="1484"/>
      <c r="AU35" s="1484"/>
      <c r="AV35" s="1484"/>
      <c r="AW35" s="1485"/>
      <c r="AX35" s="1483"/>
      <c r="AY35" s="1484"/>
      <c r="AZ35" s="1484"/>
      <c r="BA35" s="1484"/>
      <c r="BB35" s="1484"/>
      <c r="BC35" s="1484"/>
      <c r="BD35" s="1484"/>
      <c r="BE35" s="1484"/>
      <c r="BF35" s="1484"/>
      <c r="BG35" s="1484"/>
      <c r="BH35" s="1485"/>
      <c r="BI35" s="806"/>
      <c r="BJ35" s="806"/>
    </row>
    <row r="36" spans="1:66" ht="15" customHeight="1">
      <c r="A36" s="806"/>
      <c r="B36" s="806"/>
      <c r="C36" s="806"/>
      <c r="D36" s="2059"/>
      <c r="E36" s="2060"/>
      <c r="F36" s="2060"/>
      <c r="G36" s="2060"/>
      <c r="H36" s="2061"/>
      <c r="I36" s="2054" t="s">
        <v>463</v>
      </c>
      <c r="J36" s="2054"/>
      <c r="K36" s="2054"/>
      <c r="L36" s="2054"/>
      <c r="M36" s="2054"/>
      <c r="N36" s="2055"/>
      <c r="O36" s="2055"/>
      <c r="P36" s="2055"/>
      <c r="Q36" s="2055"/>
      <c r="R36" s="2055"/>
      <c r="S36" s="2055"/>
      <c r="T36" s="2055"/>
      <c r="U36" s="2055"/>
      <c r="V36" s="2055"/>
      <c r="W36" s="2055"/>
      <c r="X36" s="2055"/>
      <c r="Y36" s="2055"/>
      <c r="Z36" s="2055"/>
      <c r="AA36" s="2055"/>
      <c r="AB36" s="2055"/>
      <c r="AC36" s="2055"/>
      <c r="AD36" s="2055"/>
      <c r="AE36" s="2055"/>
      <c r="AF36" s="2055"/>
      <c r="AG36" s="2055"/>
      <c r="AH36" s="2055"/>
      <c r="AI36" s="2055"/>
      <c r="AJ36" s="2055"/>
      <c r="AK36" s="2055"/>
      <c r="AL36" s="2055"/>
      <c r="AM36" s="2055"/>
      <c r="AN36" s="2055"/>
      <c r="AO36" s="2055"/>
      <c r="AP36" s="2055"/>
      <c r="AQ36" s="2055"/>
      <c r="AR36" s="2055"/>
      <c r="AS36" s="2055"/>
      <c r="AT36" s="2055"/>
      <c r="AU36" s="2055"/>
      <c r="AV36" s="2055"/>
      <c r="AW36" s="2055"/>
      <c r="AX36" s="2056"/>
      <c r="AY36" s="2057"/>
      <c r="AZ36" s="2057"/>
      <c r="BA36" s="2057"/>
      <c r="BB36" s="2057"/>
      <c r="BC36" s="2057"/>
      <c r="BD36" s="2057"/>
      <c r="BE36" s="2057"/>
      <c r="BF36" s="2057"/>
      <c r="BG36" s="2057"/>
      <c r="BH36" s="2058"/>
      <c r="BI36" s="806"/>
      <c r="BJ36" s="806"/>
    </row>
    <row r="37" spans="1:66" ht="15" customHeight="1">
      <c r="A37" s="806"/>
      <c r="B37" s="806"/>
      <c r="C37" s="806"/>
      <c r="D37" s="2062"/>
      <c r="E37" s="2063"/>
      <c r="F37" s="2063"/>
      <c r="G37" s="2063"/>
      <c r="H37" s="2064"/>
      <c r="I37" s="2065" t="s">
        <v>89</v>
      </c>
      <c r="J37" s="2065"/>
      <c r="K37" s="2065"/>
      <c r="L37" s="2065"/>
      <c r="M37" s="2065"/>
      <c r="N37" s="2045"/>
      <c r="O37" s="2045"/>
      <c r="P37" s="2045"/>
      <c r="Q37" s="2045"/>
      <c r="R37" s="2045"/>
      <c r="S37" s="2045"/>
      <c r="T37" s="2045"/>
      <c r="U37" s="2045"/>
      <c r="V37" s="2045"/>
      <c r="W37" s="2045"/>
      <c r="X37" s="2045"/>
      <c r="Y37" s="2045"/>
      <c r="Z37" s="2045"/>
      <c r="AA37" s="2045"/>
      <c r="AB37" s="2045"/>
      <c r="AC37" s="2045"/>
      <c r="AD37" s="2045"/>
      <c r="AE37" s="2045"/>
      <c r="AF37" s="2045"/>
      <c r="AG37" s="2045"/>
      <c r="AH37" s="2045"/>
      <c r="AI37" s="2045"/>
      <c r="AJ37" s="2045"/>
      <c r="AK37" s="2045"/>
      <c r="AL37" s="2045"/>
      <c r="AM37" s="2045"/>
      <c r="AN37" s="2045"/>
      <c r="AO37" s="2045"/>
      <c r="AP37" s="2045"/>
      <c r="AQ37" s="2045"/>
      <c r="AR37" s="2045"/>
      <c r="AS37" s="2045"/>
      <c r="AT37" s="2045"/>
      <c r="AU37" s="2045"/>
      <c r="AV37" s="2045"/>
      <c r="AW37" s="2045"/>
      <c r="AX37" s="1730"/>
      <c r="AY37" s="1731"/>
      <c r="AZ37" s="1731"/>
      <c r="BA37" s="1731"/>
      <c r="BB37" s="1731"/>
      <c r="BC37" s="1731"/>
      <c r="BD37" s="1731"/>
      <c r="BE37" s="1731"/>
      <c r="BF37" s="1731"/>
      <c r="BG37" s="1731"/>
      <c r="BH37" s="1732"/>
      <c r="BI37" s="806"/>
      <c r="BJ37" s="806"/>
    </row>
    <row r="38" spans="1:66" ht="21" customHeight="1">
      <c r="A38" s="833"/>
      <c r="C38" s="589"/>
    </row>
    <row r="39" spans="1:66" ht="21" customHeight="1">
      <c r="D39" s="597" t="s">
        <v>266</v>
      </c>
      <c r="E39" s="833"/>
      <c r="F39" s="592" t="s">
        <v>564</v>
      </c>
      <c r="G39" s="833"/>
      <c r="BG39" s="833"/>
      <c r="BH39" s="833"/>
      <c r="BI39" s="833"/>
      <c r="BJ39" s="833"/>
    </row>
    <row r="40" spans="1:66" ht="21" customHeight="1">
      <c r="C40" s="589"/>
      <c r="D40" s="593" t="s">
        <v>248</v>
      </c>
      <c r="AH40" s="589"/>
      <c r="AI40" s="589"/>
      <c r="AJ40" s="589"/>
      <c r="AK40" s="589"/>
      <c r="AL40" s="589"/>
      <c r="AM40" s="589"/>
      <c r="AN40" s="589"/>
      <c r="AO40" s="589"/>
      <c r="AP40" s="589"/>
      <c r="AQ40" s="589"/>
      <c r="AR40" s="589"/>
      <c r="AS40" s="589"/>
      <c r="AT40" s="589"/>
      <c r="AU40" s="589"/>
      <c r="AW40" s="601"/>
      <c r="AX40" s="601"/>
      <c r="AY40" s="601"/>
      <c r="AZ40" s="601"/>
      <c r="BA40" s="601"/>
      <c r="BB40" s="601"/>
      <c r="BH40" s="595" t="s">
        <v>717</v>
      </c>
    </row>
    <row r="41" spans="1:66" ht="15" customHeight="1">
      <c r="D41" s="1486" t="s">
        <v>566</v>
      </c>
      <c r="E41" s="1530"/>
      <c r="F41" s="1530"/>
      <c r="G41" s="1530"/>
      <c r="H41" s="1531"/>
      <c r="I41" s="2034" t="s">
        <v>252</v>
      </c>
      <c r="J41" s="2000"/>
      <c r="K41" s="2000"/>
      <c r="L41" s="2000"/>
      <c r="M41" s="2000"/>
      <c r="N41" s="2000"/>
      <c r="O41" s="2000"/>
      <c r="P41" s="2000"/>
      <c r="Q41" s="2000"/>
      <c r="R41" s="2000"/>
      <c r="S41" s="2000"/>
      <c r="T41" s="2000"/>
      <c r="U41" s="2000"/>
      <c r="V41" s="2000"/>
      <c r="W41" s="2000"/>
      <c r="X41" s="2000"/>
      <c r="Y41" s="2000"/>
      <c r="Z41" s="2000"/>
      <c r="AA41" s="2000"/>
      <c r="AB41" s="2000"/>
      <c r="AC41" s="2000"/>
      <c r="AD41" s="2000"/>
      <c r="AE41" s="2000"/>
      <c r="AF41" s="2000"/>
      <c r="AG41" s="2000"/>
      <c r="AH41" s="2000"/>
      <c r="AI41" s="2000"/>
      <c r="AJ41" s="2000"/>
      <c r="AK41" s="2000"/>
      <c r="AL41" s="2000"/>
      <c r="AM41" s="2000"/>
      <c r="AN41" s="2000"/>
      <c r="AO41" s="2000"/>
      <c r="AP41" s="2000"/>
      <c r="AQ41" s="2035"/>
      <c r="AR41" s="1477" t="s">
        <v>255</v>
      </c>
      <c r="AS41" s="1478"/>
      <c r="AT41" s="1478"/>
      <c r="AU41" s="1478"/>
      <c r="AV41" s="1478"/>
      <c r="AW41" s="1479"/>
      <c r="AX41" s="1477" t="s">
        <v>170</v>
      </c>
      <c r="AY41" s="1478"/>
      <c r="AZ41" s="1478"/>
      <c r="BA41" s="1478"/>
      <c r="BB41" s="1478"/>
      <c r="BC41" s="1478"/>
      <c r="BD41" s="1478"/>
      <c r="BE41" s="1478"/>
      <c r="BF41" s="1478"/>
      <c r="BG41" s="1478"/>
      <c r="BH41" s="1479"/>
    </row>
    <row r="42" spans="1:66" ht="15" customHeight="1">
      <c r="D42" s="1532"/>
      <c r="E42" s="1533"/>
      <c r="F42" s="1533"/>
      <c r="G42" s="1533"/>
      <c r="H42" s="1534"/>
      <c r="I42" s="1480" t="s">
        <v>258</v>
      </c>
      <c r="J42" s="1516"/>
      <c r="K42" s="1516"/>
      <c r="L42" s="1516"/>
      <c r="M42" s="1517"/>
      <c r="N42" s="2034" t="s">
        <v>261</v>
      </c>
      <c r="O42" s="2000"/>
      <c r="P42" s="2000"/>
      <c r="Q42" s="2000"/>
      <c r="R42" s="2000"/>
      <c r="S42" s="2000"/>
      <c r="T42" s="2000"/>
      <c r="U42" s="2000"/>
      <c r="V42" s="2000"/>
      <c r="W42" s="2000"/>
      <c r="X42" s="2000"/>
      <c r="Y42" s="2035"/>
      <c r="Z42" s="2034" t="s">
        <v>265</v>
      </c>
      <c r="AA42" s="2000"/>
      <c r="AB42" s="2000"/>
      <c r="AC42" s="2000"/>
      <c r="AD42" s="2000"/>
      <c r="AE42" s="2000"/>
      <c r="AF42" s="2000"/>
      <c r="AG42" s="2000"/>
      <c r="AH42" s="2000"/>
      <c r="AI42" s="2000"/>
      <c r="AJ42" s="2000"/>
      <c r="AK42" s="2035"/>
      <c r="AL42" s="2034" t="s">
        <v>268</v>
      </c>
      <c r="AM42" s="2000"/>
      <c r="AN42" s="2000"/>
      <c r="AO42" s="2000"/>
      <c r="AP42" s="2000"/>
      <c r="AQ42" s="2035"/>
      <c r="AR42" s="1480"/>
      <c r="AS42" s="1481"/>
      <c r="AT42" s="1481"/>
      <c r="AU42" s="1481"/>
      <c r="AV42" s="1481"/>
      <c r="AW42" s="1482"/>
      <c r="AX42" s="1480"/>
      <c r="AY42" s="1481"/>
      <c r="AZ42" s="1481"/>
      <c r="BA42" s="1481"/>
      <c r="BB42" s="1481"/>
      <c r="BC42" s="1481"/>
      <c r="BD42" s="1481"/>
      <c r="BE42" s="1481"/>
      <c r="BF42" s="1481"/>
      <c r="BG42" s="1481"/>
      <c r="BH42" s="1482"/>
    </row>
    <row r="43" spans="1:66" ht="15" customHeight="1">
      <c r="D43" s="1532"/>
      <c r="E43" s="1533"/>
      <c r="F43" s="1533"/>
      <c r="G43" s="1533"/>
      <c r="H43" s="1534"/>
      <c r="I43" s="1515"/>
      <c r="J43" s="1516"/>
      <c r="K43" s="1516"/>
      <c r="L43" s="1516"/>
      <c r="M43" s="1517"/>
      <c r="N43" s="1477" t="s">
        <v>718</v>
      </c>
      <c r="O43" s="1478"/>
      <c r="P43" s="1479"/>
      <c r="Q43" s="1477" t="s">
        <v>720</v>
      </c>
      <c r="R43" s="1478"/>
      <c r="S43" s="1479"/>
      <c r="T43" s="1477" t="s">
        <v>231</v>
      </c>
      <c r="U43" s="1478"/>
      <c r="V43" s="1479"/>
      <c r="W43" s="1477" t="s">
        <v>594</v>
      </c>
      <c r="X43" s="1478"/>
      <c r="Y43" s="1479"/>
      <c r="Z43" s="1477" t="s">
        <v>718</v>
      </c>
      <c r="AA43" s="1478"/>
      <c r="AB43" s="1479"/>
      <c r="AC43" s="1477" t="s">
        <v>315</v>
      </c>
      <c r="AD43" s="1478"/>
      <c r="AE43" s="1479"/>
      <c r="AF43" s="1477" t="s">
        <v>291</v>
      </c>
      <c r="AG43" s="1478"/>
      <c r="AH43" s="1479"/>
      <c r="AI43" s="1477" t="s">
        <v>723</v>
      </c>
      <c r="AJ43" s="1478"/>
      <c r="AK43" s="1479"/>
      <c r="AL43" s="1477" t="s">
        <v>718</v>
      </c>
      <c r="AM43" s="1478"/>
      <c r="AN43" s="1479"/>
      <c r="AO43" s="1477" t="s">
        <v>269</v>
      </c>
      <c r="AP43" s="1478"/>
      <c r="AQ43" s="1478"/>
      <c r="AR43" s="1480"/>
      <c r="AS43" s="1481"/>
      <c r="AT43" s="1481"/>
      <c r="AU43" s="1481"/>
      <c r="AV43" s="1481"/>
      <c r="AW43" s="1482"/>
      <c r="AX43" s="1480"/>
      <c r="AY43" s="1481"/>
      <c r="AZ43" s="1481"/>
      <c r="BA43" s="1481"/>
      <c r="BB43" s="1481"/>
      <c r="BC43" s="1481"/>
      <c r="BD43" s="1481"/>
      <c r="BE43" s="1481"/>
      <c r="BF43" s="1481"/>
      <c r="BG43" s="1481"/>
      <c r="BH43" s="1482"/>
    </row>
    <row r="44" spans="1:66" ht="15" customHeight="1">
      <c r="D44" s="1532"/>
      <c r="E44" s="1533"/>
      <c r="F44" s="1533"/>
      <c r="G44" s="1533"/>
      <c r="H44" s="1534"/>
      <c r="I44" s="1515"/>
      <c r="J44" s="1516"/>
      <c r="K44" s="1516"/>
      <c r="L44" s="1516"/>
      <c r="M44" s="1517"/>
      <c r="N44" s="1480"/>
      <c r="O44" s="1481"/>
      <c r="P44" s="1482"/>
      <c r="Q44" s="1480"/>
      <c r="R44" s="1481"/>
      <c r="S44" s="1482"/>
      <c r="T44" s="1480"/>
      <c r="U44" s="1481"/>
      <c r="V44" s="1482"/>
      <c r="W44" s="1480"/>
      <c r="X44" s="1481"/>
      <c r="Y44" s="1482"/>
      <c r="Z44" s="1480"/>
      <c r="AA44" s="1481"/>
      <c r="AB44" s="1482"/>
      <c r="AC44" s="1480"/>
      <c r="AD44" s="1481"/>
      <c r="AE44" s="1482"/>
      <c r="AF44" s="1480"/>
      <c r="AG44" s="1481"/>
      <c r="AH44" s="1482"/>
      <c r="AI44" s="1480"/>
      <c r="AJ44" s="1481"/>
      <c r="AK44" s="1482"/>
      <c r="AL44" s="1480"/>
      <c r="AM44" s="1481"/>
      <c r="AN44" s="1482"/>
      <c r="AO44" s="1480"/>
      <c r="AP44" s="1481"/>
      <c r="AQ44" s="1481"/>
      <c r="AR44" s="1480"/>
      <c r="AS44" s="1481"/>
      <c r="AT44" s="1481"/>
      <c r="AU44" s="1481"/>
      <c r="AV44" s="1481"/>
      <c r="AW44" s="1482"/>
      <c r="AX44" s="1480"/>
      <c r="AY44" s="1481"/>
      <c r="AZ44" s="1481"/>
      <c r="BA44" s="1481"/>
      <c r="BB44" s="1481"/>
      <c r="BC44" s="1481"/>
      <c r="BD44" s="1481"/>
      <c r="BE44" s="1481"/>
      <c r="BF44" s="1481"/>
      <c r="BG44" s="1481"/>
      <c r="BH44" s="1482"/>
    </row>
    <row r="45" spans="1:66" ht="15" customHeight="1">
      <c r="D45" s="1535"/>
      <c r="E45" s="1536"/>
      <c r="F45" s="1536"/>
      <c r="G45" s="1536"/>
      <c r="H45" s="1537"/>
      <c r="I45" s="1474"/>
      <c r="J45" s="1475"/>
      <c r="K45" s="1475"/>
      <c r="L45" s="1475"/>
      <c r="M45" s="1476"/>
      <c r="N45" s="1483"/>
      <c r="O45" s="1484"/>
      <c r="P45" s="1485"/>
      <c r="Q45" s="1483"/>
      <c r="R45" s="1484"/>
      <c r="S45" s="1485"/>
      <c r="T45" s="1483"/>
      <c r="U45" s="1484"/>
      <c r="V45" s="1485"/>
      <c r="W45" s="1483"/>
      <c r="X45" s="1484"/>
      <c r="Y45" s="1485"/>
      <c r="Z45" s="1483"/>
      <c r="AA45" s="1484"/>
      <c r="AB45" s="1485"/>
      <c r="AC45" s="1483"/>
      <c r="AD45" s="1484"/>
      <c r="AE45" s="1485"/>
      <c r="AF45" s="1483"/>
      <c r="AG45" s="1484"/>
      <c r="AH45" s="1485"/>
      <c r="AI45" s="1483"/>
      <c r="AJ45" s="1484"/>
      <c r="AK45" s="1485"/>
      <c r="AL45" s="1483"/>
      <c r="AM45" s="1484"/>
      <c r="AN45" s="1485"/>
      <c r="AO45" s="1483"/>
      <c r="AP45" s="1484"/>
      <c r="AQ45" s="1484"/>
      <c r="AR45" s="1483"/>
      <c r="AS45" s="1484"/>
      <c r="AT45" s="1484"/>
      <c r="AU45" s="1484"/>
      <c r="AV45" s="1484"/>
      <c r="AW45" s="1485"/>
      <c r="AX45" s="1483"/>
      <c r="AY45" s="1484"/>
      <c r="AZ45" s="1484"/>
      <c r="BA45" s="1484"/>
      <c r="BB45" s="1484"/>
      <c r="BC45" s="1484"/>
      <c r="BD45" s="1484"/>
      <c r="BE45" s="1484"/>
      <c r="BF45" s="1484"/>
      <c r="BG45" s="1484"/>
      <c r="BH45" s="1485"/>
    </row>
    <row r="46" spans="1:66" ht="15" customHeight="1">
      <c r="D46" s="1664"/>
      <c r="E46" s="1665"/>
      <c r="F46" s="1665"/>
      <c r="G46" s="1665"/>
      <c r="H46" s="1666"/>
      <c r="I46" s="1613"/>
      <c r="J46" s="1613"/>
      <c r="K46" s="1613"/>
      <c r="L46" s="1613"/>
      <c r="M46" s="1613"/>
      <c r="N46" s="2036"/>
      <c r="O46" s="2036"/>
      <c r="P46" s="2036"/>
      <c r="Q46" s="2036"/>
      <c r="R46" s="2036"/>
      <c r="S46" s="2036"/>
      <c r="T46" s="2036"/>
      <c r="U46" s="2036"/>
      <c r="V46" s="2036"/>
      <c r="W46" s="2036"/>
      <c r="X46" s="2036"/>
      <c r="Y46" s="2036"/>
      <c r="Z46" s="2036"/>
      <c r="AA46" s="2036"/>
      <c r="AB46" s="2036"/>
      <c r="AC46" s="2036"/>
      <c r="AD46" s="2036"/>
      <c r="AE46" s="2036"/>
      <c r="AF46" s="2036"/>
      <c r="AG46" s="2036"/>
      <c r="AH46" s="2036"/>
      <c r="AI46" s="2036"/>
      <c r="AJ46" s="2036"/>
      <c r="AK46" s="2036"/>
      <c r="AL46" s="2036"/>
      <c r="AM46" s="2036"/>
      <c r="AN46" s="2036"/>
      <c r="AO46" s="2036"/>
      <c r="AP46" s="2036"/>
      <c r="AQ46" s="1805"/>
      <c r="AR46" s="2037">
        <f>SUM(I46:AQ46)</f>
        <v>0</v>
      </c>
      <c r="AS46" s="2038"/>
      <c r="AT46" s="2038"/>
      <c r="AU46" s="2038"/>
      <c r="AV46" s="2038"/>
      <c r="AW46" s="2039"/>
      <c r="AX46" s="1477" t="s">
        <v>272</v>
      </c>
      <c r="AY46" s="1478"/>
      <c r="AZ46" s="1478"/>
      <c r="BA46" s="1478"/>
      <c r="BB46" s="1478"/>
      <c r="BC46" s="1478"/>
      <c r="BD46" s="1478"/>
      <c r="BE46" s="1478"/>
      <c r="BF46" s="1478"/>
      <c r="BG46" s="1478"/>
      <c r="BH46" s="1479"/>
    </row>
    <row r="47" spans="1:66" ht="15" customHeight="1">
      <c r="D47" s="1658" t="s">
        <v>23</v>
      </c>
      <c r="E47" s="1659"/>
      <c r="F47" s="1659"/>
      <c r="G47" s="1659"/>
      <c r="H47" s="1659"/>
      <c r="I47" s="2040">
        <f>SUM(I46)</f>
        <v>0</v>
      </c>
      <c r="J47" s="2041"/>
      <c r="K47" s="2041"/>
      <c r="L47" s="2041"/>
      <c r="M47" s="2042"/>
      <c r="N47" s="2043">
        <f>SUM(N46:P46)</f>
        <v>0</v>
      </c>
      <c r="O47" s="2044"/>
      <c r="P47" s="2044"/>
      <c r="Q47" s="2043">
        <f>SUM(Q46:S46)</f>
        <v>0</v>
      </c>
      <c r="R47" s="2044"/>
      <c r="S47" s="2044"/>
      <c r="T47" s="2043">
        <f>SUM(T46:V46)</f>
        <v>0</v>
      </c>
      <c r="U47" s="2044"/>
      <c r="V47" s="2044"/>
      <c r="W47" s="2043">
        <f>SUM(W46:Y46)</f>
        <v>0</v>
      </c>
      <c r="X47" s="2044"/>
      <c r="Y47" s="2044"/>
      <c r="Z47" s="2043">
        <f>SUM(Z46:AB46)</f>
        <v>0</v>
      </c>
      <c r="AA47" s="2044"/>
      <c r="AB47" s="2044"/>
      <c r="AC47" s="2043">
        <f>SUM(AC46:AE46)</f>
        <v>0</v>
      </c>
      <c r="AD47" s="2044"/>
      <c r="AE47" s="2044"/>
      <c r="AF47" s="2043">
        <f>SUM(AF46:AH46)</f>
        <v>0</v>
      </c>
      <c r="AG47" s="2044"/>
      <c r="AH47" s="2044"/>
      <c r="AI47" s="2043">
        <f>SUM(AI46:AK46)</f>
        <v>0</v>
      </c>
      <c r="AJ47" s="2044"/>
      <c r="AK47" s="2044"/>
      <c r="AL47" s="2043">
        <f>SUM(AL46:AN46)</f>
        <v>0</v>
      </c>
      <c r="AM47" s="2044"/>
      <c r="AN47" s="2044"/>
      <c r="AO47" s="2043">
        <f>SUM(AO46:AQ46)</f>
        <v>0</v>
      </c>
      <c r="AP47" s="2044"/>
      <c r="AQ47" s="2044"/>
      <c r="AR47" s="2037">
        <f>SUM(AR46)</f>
        <v>0</v>
      </c>
      <c r="AS47" s="2038"/>
      <c r="AT47" s="2038"/>
      <c r="AU47" s="2038"/>
      <c r="AV47" s="2038"/>
      <c r="AW47" s="2039"/>
      <c r="AX47" s="1483"/>
      <c r="AY47" s="1484"/>
      <c r="AZ47" s="1484"/>
      <c r="BA47" s="1484"/>
      <c r="BB47" s="1484"/>
      <c r="BC47" s="1484"/>
      <c r="BD47" s="1484"/>
      <c r="BE47" s="1484"/>
      <c r="BF47" s="1484"/>
      <c r="BG47" s="1484"/>
      <c r="BH47" s="1485"/>
      <c r="BJ47" s="596"/>
      <c r="BK47" s="596"/>
      <c r="BL47" s="596"/>
      <c r="BM47" s="596"/>
      <c r="BN47" s="596"/>
    </row>
    <row r="48" spans="1:66" s="833" customFormat="1" ht="21" customHeight="1">
      <c r="BJ48" s="589"/>
      <c r="BK48" s="589"/>
      <c r="BL48" s="589"/>
      <c r="BM48" s="589"/>
      <c r="BN48" s="589"/>
    </row>
    <row r="49" spans="1:62" s="833" customFormat="1" ht="21" customHeight="1">
      <c r="D49" s="593" t="s">
        <v>248</v>
      </c>
      <c r="BH49" s="595" t="s">
        <v>408</v>
      </c>
    </row>
    <row r="50" spans="1:62" ht="15" customHeight="1">
      <c r="D50" s="1486" t="s">
        <v>668</v>
      </c>
      <c r="E50" s="1530"/>
      <c r="F50" s="1530"/>
      <c r="G50" s="1530"/>
      <c r="H50" s="1531"/>
      <c r="I50" s="2034" t="s">
        <v>274</v>
      </c>
      <c r="J50" s="2000"/>
      <c r="K50" s="2000"/>
      <c r="L50" s="2000"/>
      <c r="M50" s="2000"/>
      <c r="N50" s="2000"/>
      <c r="O50" s="2000"/>
      <c r="P50" s="2000"/>
      <c r="Q50" s="2000"/>
      <c r="R50" s="2000"/>
      <c r="S50" s="2000"/>
      <c r="T50" s="2000"/>
      <c r="U50" s="2000"/>
      <c r="V50" s="2000"/>
      <c r="W50" s="2000"/>
      <c r="X50" s="2000"/>
      <c r="Y50" s="2000"/>
      <c r="Z50" s="2000"/>
      <c r="AA50" s="2000"/>
      <c r="AB50" s="2000"/>
      <c r="AC50" s="2000"/>
      <c r="AD50" s="2000"/>
      <c r="AE50" s="2000"/>
      <c r="AF50" s="2000"/>
      <c r="AG50" s="2000"/>
      <c r="AH50" s="2000"/>
      <c r="AI50" s="2000"/>
      <c r="AJ50" s="2000"/>
      <c r="AK50" s="2000"/>
      <c r="AL50" s="2000"/>
      <c r="AM50" s="2000"/>
      <c r="AN50" s="2000"/>
      <c r="AO50" s="2000"/>
      <c r="AP50" s="2000"/>
      <c r="AQ50" s="2000"/>
      <c r="AR50" s="2000"/>
      <c r="AS50" s="2000"/>
      <c r="AT50" s="2000"/>
      <c r="AU50" s="2000"/>
      <c r="AV50" s="2035"/>
      <c r="AW50" s="1477" t="s">
        <v>453</v>
      </c>
      <c r="AX50" s="1478"/>
      <c r="AY50" s="1478"/>
      <c r="AZ50" s="1478"/>
      <c r="BA50" s="1478"/>
      <c r="BB50" s="1478"/>
      <c r="BC50" s="1478"/>
      <c r="BD50" s="1478"/>
      <c r="BE50" s="1478"/>
      <c r="BF50" s="1478"/>
      <c r="BG50" s="1478"/>
      <c r="BH50" s="1479"/>
    </row>
    <row r="51" spans="1:62" ht="15" customHeight="1">
      <c r="A51" s="589"/>
      <c r="D51" s="1532"/>
      <c r="E51" s="1533"/>
      <c r="F51" s="1533"/>
      <c r="G51" s="1533"/>
      <c r="H51" s="1534"/>
      <c r="I51" s="1477" t="s">
        <v>278</v>
      </c>
      <c r="J51" s="1478"/>
      <c r="K51" s="1478"/>
      <c r="L51" s="1478"/>
      <c r="M51" s="1478"/>
      <c r="N51" s="1478"/>
      <c r="O51" s="1478"/>
      <c r="P51" s="1478"/>
      <c r="Q51" s="2046" t="s">
        <v>282</v>
      </c>
      <c r="R51" s="2046"/>
      <c r="S51" s="2046"/>
      <c r="T51" s="2046"/>
      <c r="U51" s="2046"/>
      <c r="V51" s="2046"/>
      <c r="W51" s="2046"/>
      <c r="X51" s="2046"/>
      <c r="Y51" s="2046" t="s">
        <v>264</v>
      </c>
      <c r="Z51" s="2046"/>
      <c r="AA51" s="2046"/>
      <c r="AB51" s="2046"/>
      <c r="AC51" s="2046"/>
      <c r="AD51" s="2046"/>
      <c r="AE51" s="2046"/>
      <c r="AF51" s="2046"/>
      <c r="AG51" s="2046" t="s">
        <v>283</v>
      </c>
      <c r="AH51" s="2046"/>
      <c r="AI51" s="2046"/>
      <c r="AJ51" s="2046"/>
      <c r="AK51" s="2046"/>
      <c r="AL51" s="2046"/>
      <c r="AM51" s="2046"/>
      <c r="AN51" s="2046"/>
      <c r="AO51" s="1478" t="s">
        <v>284</v>
      </c>
      <c r="AP51" s="1478"/>
      <c r="AQ51" s="1478"/>
      <c r="AR51" s="1478"/>
      <c r="AS51" s="1478"/>
      <c r="AT51" s="1478"/>
      <c r="AU51" s="1478"/>
      <c r="AV51" s="1479"/>
      <c r="AW51" s="1480"/>
      <c r="AX51" s="1481"/>
      <c r="AY51" s="1481"/>
      <c r="AZ51" s="1481"/>
      <c r="BA51" s="1481"/>
      <c r="BB51" s="1481"/>
      <c r="BC51" s="1481"/>
      <c r="BD51" s="1481"/>
      <c r="BE51" s="1481"/>
      <c r="BF51" s="1481"/>
      <c r="BG51" s="1481"/>
      <c r="BH51" s="1482"/>
    </row>
    <row r="52" spans="1:62" ht="15" customHeight="1">
      <c r="A52" s="589"/>
      <c r="D52" s="1532"/>
      <c r="E52" s="1533"/>
      <c r="F52" s="1533"/>
      <c r="G52" s="1533"/>
      <c r="H52" s="1534"/>
      <c r="I52" s="1480"/>
      <c r="J52" s="1481"/>
      <c r="K52" s="1481"/>
      <c r="L52" s="1481"/>
      <c r="M52" s="1481"/>
      <c r="N52" s="1481"/>
      <c r="O52" s="1481"/>
      <c r="P52" s="1481"/>
      <c r="Q52" s="2047"/>
      <c r="R52" s="2047"/>
      <c r="S52" s="2047"/>
      <c r="T52" s="2047"/>
      <c r="U52" s="2047"/>
      <c r="V52" s="2047"/>
      <c r="W52" s="2047"/>
      <c r="X52" s="2047"/>
      <c r="Y52" s="2047"/>
      <c r="Z52" s="2047"/>
      <c r="AA52" s="2047"/>
      <c r="AB52" s="2047"/>
      <c r="AC52" s="2047"/>
      <c r="AD52" s="2047"/>
      <c r="AE52" s="2047"/>
      <c r="AF52" s="2047"/>
      <c r="AG52" s="2047"/>
      <c r="AH52" s="2047"/>
      <c r="AI52" s="2047"/>
      <c r="AJ52" s="2047"/>
      <c r="AK52" s="2047"/>
      <c r="AL52" s="2047"/>
      <c r="AM52" s="2047"/>
      <c r="AN52" s="2047"/>
      <c r="AO52" s="1481"/>
      <c r="AP52" s="1481"/>
      <c r="AQ52" s="1481"/>
      <c r="AR52" s="1481"/>
      <c r="AS52" s="1481"/>
      <c r="AT52" s="1481"/>
      <c r="AU52" s="1481"/>
      <c r="AV52" s="1482"/>
      <c r="AW52" s="1480"/>
      <c r="AX52" s="1481"/>
      <c r="AY52" s="1481"/>
      <c r="AZ52" s="1481"/>
      <c r="BA52" s="1481"/>
      <c r="BB52" s="1481"/>
      <c r="BC52" s="1481"/>
      <c r="BD52" s="1481"/>
      <c r="BE52" s="1481"/>
      <c r="BF52" s="1481"/>
      <c r="BG52" s="1481"/>
      <c r="BH52" s="1482"/>
    </row>
    <row r="53" spans="1:62" ht="15" customHeight="1">
      <c r="D53" s="1535"/>
      <c r="E53" s="1536"/>
      <c r="F53" s="1536"/>
      <c r="G53" s="1536"/>
      <c r="H53" s="1537"/>
      <c r="I53" s="1483"/>
      <c r="J53" s="1484"/>
      <c r="K53" s="1484"/>
      <c r="L53" s="1484"/>
      <c r="M53" s="1484"/>
      <c r="N53" s="1484"/>
      <c r="O53" s="1484"/>
      <c r="P53" s="1484"/>
      <c r="Q53" s="2048"/>
      <c r="R53" s="2048"/>
      <c r="S53" s="2048"/>
      <c r="T53" s="2048"/>
      <c r="U53" s="2048"/>
      <c r="V53" s="2048"/>
      <c r="W53" s="2048"/>
      <c r="X53" s="2048"/>
      <c r="Y53" s="2048"/>
      <c r="Z53" s="2048"/>
      <c r="AA53" s="2048"/>
      <c r="AB53" s="2048"/>
      <c r="AC53" s="2048"/>
      <c r="AD53" s="2048"/>
      <c r="AE53" s="2048"/>
      <c r="AF53" s="2048"/>
      <c r="AG53" s="2048"/>
      <c r="AH53" s="2048"/>
      <c r="AI53" s="2048"/>
      <c r="AJ53" s="2048"/>
      <c r="AK53" s="2048"/>
      <c r="AL53" s="2048"/>
      <c r="AM53" s="2048"/>
      <c r="AN53" s="2048"/>
      <c r="AO53" s="1484"/>
      <c r="AP53" s="1484"/>
      <c r="AQ53" s="1484"/>
      <c r="AR53" s="1484"/>
      <c r="AS53" s="1484"/>
      <c r="AT53" s="1484"/>
      <c r="AU53" s="1484"/>
      <c r="AV53" s="1485"/>
      <c r="AW53" s="1483"/>
      <c r="AX53" s="1484"/>
      <c r="AY53" s="1484"/>
      <c r="AZ53" s="1484"/>
      <c r="BA53" s="1484"/>
      <c r="BB53" s="1484"/>
      <c r="BC53" s="1484"/>
      <c r="BD53" s="1484"/>
      <c r="BE53" s="1484"/>
      <c r="BF53" s="1484"/>
      <c r="BG53" s="1484"/>
      <c r="BH53" s="1485"/>
    </row>
    <row r="54" spans="1:62" ht="15" customHeight="1">
      <c r="D54" s="1664"/>
      <c r="E54" s="1665"/>
      <c r="F54" s="1665"/>
      <c r="G54" s="1665"/>
      <c r="H54" s="1666"/>
      <c r="I54" s="1587"/>
      <c r="J54" s="1588"/>
      <c r="K54" s="1588"/>
      <c r="L54" s="1588"/>
      <c r="M54" s="1588"/>
      <c r="N54" s="1588"/>
      <c r="O54" s="1588"/>
      <c r="P54" s="1589"/>
      <c r="Q54" s="1587"/>
      <c r="R54" s="1588"/>
      <c r="S54" s="1588"/>
      <c r="T54" s="1588"/>
      <c r="U54" s="1588"/>
      <c r="V54" s="1588"/>
      <c r="W54" s="1588"/>
      <c r="X54" s="1589"/>
      <c r="Y54" s="1587"/>
      <c r="Z54" s="1588"/>
      <c r="AA54" s="1588"/>
      <c r="AB54" s="1588"/>
      <c r="AC54" s="1588"/>
      <c r="AD54" s="1588"/>
      <c r="AE54" s="1588"/>
      <c r="AF54" s="1589"/>
      <c r="AG54" s="1587"/>
      <c r="AH54" s="1588"/>
      <c r="AI54" s="1588"/>
      <c r="AJ54" s="1588"/>
      <c r="AK54" s="1588"/>
      <c r="AL54" s="1588"/>
      <c r="AM54" s="1588"/>
      <c r="AN54" s="1589"/>
      <c r="AO54" s="1661">
        <f>SUM(I54:AN54)</f>
        <v>0</v>
      </c>
      <c r="AP54" s="1662"/>
      <c r="AQ54" s="1662"/>
      <c r="AR54" s="1662"/>
      <c r="AS54" s="1662"/>
      <c r="AT54" s="1662"/>
      <c r="AU54" s="1662"/>
      <c r="AV54" s="1663"/>
      <c r="AW54" s="1658"/>
      <c r="AX54" s="1659"/>
      <c r="AY54" s="1659"/>
      <c r="AZ54" s="1659"/>
      <c r="BA54" s="1659"/>
      <c r="BB54" s="1659"/>
      <c r="BC54" s="1659"/>
      <c r="BD54" s="1659"/>
      <c r="BE54" s="1659"/>
      <c r="BF54" s="1659"/>
      <c r="BG54" s="1659"/>
      <c r="BH54" s="1660"/>
    </row>
    <row r="55" spans="1:62" ht="15" customHeight="1">
      <c r="D55" s="1658" t="s">
        <v>23</v>
      </c>
      <c r="E55" s="1659"/>
      <c r="F55" s="1659"/>
      <c r="G55" s="1659"/>
      <c r="H55" s="1660"/>
      <c r="I55" s="1661">
        <f>SUM(I54)</f>
        <v>0</v>
      </c>
      <c r="J55" s="1662"/>
      <c r="K55" s="1662"/>
      <c r="L55" s="1662"/>
      <c r="M55" s="1662"/>
      <c r="N55" s="1662"/>
      <c r="O55" s="1662"/>
      <c r="P55" s="1663"/>
      <c r="Q55" s="1661">
        <f>SUM(Q54)</f>
        <v>0</v>
      </c>
      <c r="R55" s="1662"/>
      <c r="S55" s="1662"/>
      <c r="T55" s="1662"/>
      <c r="U55" s="1662"/>
      <c r="V55" s="1662"/>
      <c r="W55" s="1662"/>
      <c r="X55" s="1663"/>
      <c r="Y55" s="1661">
        <f>SUM(Y54)</f>
        <v>0</v>
      </c>
      <c r="Z55" s="1662"/>
      <c r="AA55" s="1662"/>
      <c r="AB55" s="1662"/>
      <c r="AC55" s="1662"/>
      <c r="AD55" s="1662"/>
      <c r="AE55" s="1662"/>
      <c r="AF55" s="1663"/>
      <c r="AG55" s="1661">
        <f>SUM(AG54)</f>
        <v>0</v>
      </c>
      <c r="AH55" s="1662"/>
      <c r="AI55" s="1662"/>
      <c r="AJ55" s="1662"/>
      <c r="AK55" s="1662"/>
      <c r="AL55" s="1662"/>
      <c r="AM55" s="1662"/>
      <c r="AN55" s="1663"/>
      <c r="AO55" s="1661">
        <f>SUM(AO54)</f>
        <v>0</v>
      </c>
      <c r="AP55" s="1662"/>
      <c r="AQ55" s="1662"/>
      <c r="AR55" s="1662"/>
      <c r="AS55" s="1662"/>
      <c r="AT55" s="1662"/>
      <c r="AU55" s="1662"/>
      <c r="AV55" s="1663"/>
      <c r="AW55" s="1658"/>
      <c r="AX55" s="1659"/>
      <c r="AY55" s="1659"/>
      <c r="AZ55" s="1659"/>
      <c r="BA55" s="1659"/>
      <c r="BB55" s="1659"/>
      <c r="BC55" s="1659"/>
      <c r="BD55" s="1659"/>
      <c r="BE55" s="1659"/>
      <c r="BF55" s="1659"/>
      <c r="BG55" s="1659"/>
      <c r="BH55" s="1660"/>
    </row>
    <row r="56" spans="1:62" s="833" customFormat="1" ht="21" customHeight="1"/>
    <row r="57" spans="1:62" s="592" customFormat="1" ht="21" customHeight="1">
      <c r="D57" s="597" t="s">
        <v>656</v>
      </c>
      <c r="F57" s="592" t="s">
        <v>724</v>
      </c>
    </row>
    <row r="58" spans="1:62" s="592" customFormat="1" ht="21" customHeight="1">
      <c r="D58" s="597"/>
      <c r="AZ58" s="595" t="str">
        <f>'第1章 第2章'!CW18</f>
        <v>（令和７年 12月 現在）</v>
      </c>
      <c r="BH58" s="595" t="s">
        <v>726</v>
      </c>
    </row>
    <row r="59" spans="1:62" ht="15" customHeight="1">
      <c r="D59" s="1477" t="s">
        <v>423</v>
      </c>
      <c r="E59" s="1478"/>
      <c r="F59" s="1478"/>
      <c r="G59" s="1478"/>
      <c r="H59" s="1479"/>
      <c r="I59" s="1486" t="s">
        <v>470</v>
      </c>
      <c r="J59" s="1530"/>
      <c r="K59" s="1530"/>
      <c r="L59" s="1530"/>
      <c r="M59" s="1530"/>
      <c r="N59" s="1530"/>
      <c r="O59" s="1530"/>
      <c r="P59" s="1531"/>
      <c r="Q59" s="1658" t="s">
        <v>225</v>
      </c>
      <c r="R59" s="1659"/>
      <c r="S59" s="1659"/>
      <c r="T59" s="1659"/>
      <c r="U59" s="1659"/>
      <c r="V59" s="1659"/>
      <c r="W59" s="1659"/>
      <c r="X59" s="1659"/>
      <c r="Y59" s="1659"/>
      <c r="Z59" s="1659"/>
      <c r="AA59" s="1659"/>
      <c r="AB59" s="1659"/>
      <c r="AC59" s="1659"/>
      <c r="AD59" s="1659"/>
      <c r="AE59" s="1659"/>
      <c r="AF59" s="1659"/>
      <c r="AG59" s="1659"/>
      <c r="AH59" s="1660"/>
      <c r="AI59" s="1613" t="s">
        <v>466</v>
      </c>
      <c r="AJ59" s="1613"/>
      <c r="AK59" s="1613"/>
      <c r="AL59" s="1613"/>
      <c r="AM59" s="1613"/>
      <c r="AN59" s="1613"/>
      <c r="AO59" s="1613" t="s">
        <v>468</v>
      </c>
      <c r="AP59" s="1613"/>
      <c r="AQ59" s="1613"/>
      <c r="AR59" s="1613" t="s">
        <v>471</v>
      </c>
      <c r="AS59" s="1613"/>
      <c r="AT59" s="1613"/>
      <c r="AU59" s="1613" t="s">
        <v>208</v>
      </c>
      <c r="AV59" s="1613"/>
      <c r="AW59" s="1613"/>
      <c r="AX59" s="1613" t="s">
        <v>254</v>
      </c>
      <c r="AY59" s="1613"/>
      <c r="AZ59" s="1613"/>
      <c r="BA59" s="1613" t="s">
        <v>170</v>
      </c>
      <c r="BB59" s="1613"/>
      <c r="BC59" s="1613"/>
      <c r="BD59" s="1613"/>
      <c r="BE59" s="1613"/>
      <c r="BF59" s="1613"/>
      <c r="BG59" s="1613"/>
      <c r="BH59" s="1613"/>
    </row>
    <row r="60" spans="1:62" ht="15" customHeight="1">
      <c r="D60" s="1480"/>
      <c r="E60" s="1481"/>
      <c r="F60" s="1481"/>
      <c r="G60" s="1481"/>
      <c r="H60" s="1482"/>
      <c r="I60" s="1532"/>
      <c r="J60" s="1533"/>
      <c r="K60" s="1533"/>
      <c r="L60" s="1533"/>
      <c r="M60" s="1533"/>
      <c r="N60" s="1533"/>
      <c r="O60" s="1533"/>
      <c r="P60" s="1534"/>
      <c r="Q60" s="1477" t="s">
        <v>131</v>
      </c>
      <c r="R60" s="1478"/>
      <c r="S60" s="1479"/>
      <c r="T60" s="1477" t="s">
        <v>473</v>
      </c>
      <c r="U60" s="1478"/>
      <c r="V60" s="1479"/>
      <c r="W60" s="1477" t="s">
        <v>476</v>
      </c>
      <c r="X60" s="1478"/>
      <c r="Y60" s="1479"/>
      <c r="Z60" s="1477" t="s">
        <v>515</v>
      </c>
      <c r="AA60" s="1478"/>
      <c r="AB60" s="1479"/>
      <c r="AC60" s="1477" t="s">
        <v>478</v>
      </c>
      <c r="AD60" s="1478"/>
      <c r="AE60" s="1479"/>
      <c r="AF60" s="1556" t="s">
        <v>481</v>
      </c>
      <c r="AG60" s="1716"/>
      <c r="AH60" s="1717"/>
      <c r="AI60" s="1477" t="s">
        <v>26</v>
      </c>
      <c r="AJ60" s="1478"/>
      <c r="AK60" s="1479"/>
      <c r="AL60" s="1477" t="s">
        <v>482</v>
      </c>
      <c r="AM60" s="1478"/>
      <c r="AN60" s="1479"/>
      <c r="AO60" s="1613"/>
      <c r="AP60" s="1613"/>
      <c r="AQ60" s="1613"/>
      <c r="AR60" s="1613"/>
      <c r="AS60" s="1613"/>
      <c r="AT60" s="1613"/>
      <c r="AU60" s="1613"/>
      <c r="AV60" s="1613"/>
      <c r="AW60" s="1613"/>
      <c r="AX60" s="1613"/>
      <c r="AY60" s="1613"/>
      <c r="AZ60" s="1613"/>
      <c r="BA60" s="1613"/>
      <c r="BB60" s="1613"/>
      <c r="BC60" s="1613"/>
      <c r="BD60" s="1613"/>
      <c r="BE60" s="1613"/>
      <c r="BF60" s="1613"/>
      <c r="BG60" s="1613"/>
      <c r="BH60" s="1613"/>
    </row>
    <row r="61" spans="1:62" ht="15" customHeight="1">
      <c r="D61" s="1480"/>
      <c r="E61" s="1481"/>
      <c r="F61" s="1481"/>
      <c r="G61" s="1481"/>
      <c r="H61" s="1482"/>
      <c r="I61" s="1532"/>
      <c r="J61" s="1533"/>
      <c r="K61" s="1533"/>
      <c r="L61" s="1533"/>
      <c r="M61" s="1533"/>
      <c r="N61" s="1533"/>
      <c r="O61" s="1533"/>
      <c r="P61" s="1534"/>
      <c r="Q61" s="1480"/>
      <c r="R61" s="1481"/>
      <c r="S61" s="1482"/>
      <c r="T61" s="1480"/>
      <c r="U61" s="1481"/>
      <c r="V61" s="1482"/>
      <c r="W61" s="1480"/>
      <c r="X61" s="1481"/>
      <c r="Y61" s="1482"/>
      <c r="Z61" s="1480"/>
      <c r="AA61" s="1481"/>
      <c r="AB61" s="1482"/>
      <c r="AC61" s="1480"/>
      <c r="AD61" s="1481"/>
      <c r="AE61" s="1482"/>
      <c r="AF61" s="1718"/>
      <c r="AG61" s="1719"/>
      <c r="AH61" s="1720"/>
      <c r="AI61" s="1480"/>
      <c r="AJ61" s="1481"/>
      <c r="AK61" s="1482"/>
      <c r="AL61" s="1480"/>
      <c r="AM61" s="1481"/>
      <c r="AN61" s="1482"/>
      <c r="AO61" s="1613"/>
      <c r="AP61" s="1613"/>
      <c r="AQ61" s="1613"/>
      <c r="AR61" s="1613"/>
      <c r="AS61" s="1613"/>
      <c r="AT61" s="1613"/>
      <c r="AU61" s="1613"/>
      <c r="AV61" s="1613"/>
      <c r="AW61" s="1613"/>
      <c r="AX61" s="1613"/>
      <c r="AY61" s="1613"/>
      <c r="AZ61" s="1613"/>
      <c r="BA61" s="1613"/>
      <c r="BB61" s="1613"/>
      <c r="BC61" s="1613"/>
      <c r="BD61" s="1613"/>
      <c r="BE61" s="1613"/>
      <c r="BF61" s="1613"/>
      <c r="BG61" s="1613"/>
      <c r="BH61" s="1613"/>
    </row>
    <row r="62" spans="1:62" ht="15" customHeight="1">
      <c r="B62" s="833"/>
      <c r="D62" s="1483"/>
      <c r="E62" s="1484"/>
      <c r="F62" s="1484"/>
      <c r="G62" s="1484"/>
      <c r="H62" s="1485"/>
      <c r="I62" s="1535"/>
      <c r="J62" s="1536"/>
      <c r="K62" s="1536"/>
      <c r="L62" s="1536"/>
      <c r="M62" s="1536"/>
      <c r="N62" s="1536"/>
      <c r="O62" s="1536"/>
      <c r="P62" s="1537"/>
      <c r="Q62" s="1483"/>
      <c r="R62" s="1484"/>
      <c r="S62" s="1485"/>
      <c r="T62" s="1483"/>
      <c r="U62" s="1484"/>
      <c r="V62" s="1485"/>
      <c r="W62" s="1483"/>
      <c r="X62" s="1484"/>
      <c r="Y62" s="1485"/>
      <c r="Z62" s="1483"/>
      <c r="AA62" s="1484"/>
      <c r="AB62" s="1485"/>
      <c r="AC62" s="1483"/>
      <c r="AD62" s="1484"/>
      <c r="AE62" s="1485"/>
      <c r="AF62" s="1721"/>
      <c r="AG62" s="1722"/>
      <c r="AH62" s="1723"/>
      <c r="AI62" s="1483"/>
      <c r="AJ62" s="1484"/>
      <c r="AK62" s="1485"/>
      <c r="AL62" s="1483"/>
      <c r="AM62" s="1484"/>
      <c r="AN62" s="1485"/>
      <c r="AO62" s="1613"/>
      <c r="AP62" s="1613"/>
      <c r="AQ62" s="1613"/>
      <c r="AR62" s="1613"/>
      <c r="AS62" s="1613"/>
      <c r="AT62" s="1613"/>
      <c r="AU62" s="1613"/>
      <c r="AV62" s="1613"/>
      <c r="AW62" s="1613"/>
      <c r="AX62" s="1613"/>
      <c r="AY62" s="1613"/>
      <c r="AZ62" s="1613"/>
      <c r="BA62" s="1613"/>
      <c r="BB62" s="1613"/>
      <c r="BC62" s="1613"/>
      <c r="BD62" s="1613"/>
      <c r="BE62" s="1613"/>
      <c r="BF62" s="1613"/>
      <c r="BG62" s="1613"/>
      <c r="BH62" s="1613"/>
      <c r="BI62" s="833"/>
      <c r="BJ62" s="833"/>
    </row>
    <row r="63" spans="1:62" ht="15" customHeight="1">
      <c r="D63" s="1667" t="str">
        <f>D14</f>
        <v>農地中間管理機構関連農地整備事業</v>
      </c>
      <c r="E63" s="1668"/>
      <c r="F63" s="1668"/>
      <c r="G63" s="1668"/>
      <c r="H63" s="1669"/>
      <c r="I63" s="2022" t="str">
        <f>'第1章 第2章'!S21</f>
        <v>南伊豆町</v>
      </c>
      <c r="J63" s="2023"/>
      <c r="K63" s="2023"/>
      <c r="L63" s="2023"/>
      <c r="M63" s="2023"/>
      <c r="N63" s="2023"/>
      <c r="O63" s="2023"/>
      <c r="P63" s="2024"/>
      <c r="Q63" s="2025">
        <v>5.3</v>
      </c>
      <c r="R63" s="2026"/>
      <c r="S63" s="2027"/>
      <c r="T63" s="2028">
        <v>0.1</v>
      </c>
      <c r="U63" s="2026"/>
      <c r="V63" s="2027"/>
      <c r="W63" s="2029"/>
      <c r="X63" s="2029"/>
      <c r="Y63" s="2029"/>
      <c r="Z63" s="2029"/>
      <c r="AA63" s="2029"/>
      <c r="AB63" s="2029"/>
      <c r="AC63" s="2029"/>
      <c r="AD63" s="2029"/>
      <c r="AE63" s="2029"/>
      <c r="AF63" s="2029"/>
      <c r="AG63" s="2029"/>
      <c r="AH63" s="2029"/>
      <c r="AI63" s="2029"/>
      <c r="AJ63" s="2029"/>
      <c r="AK63" s="2029"/>
      <c r="AL63" s="2029"/>
      <c r="AM63" s="2029"/>
      <c r="AN63" s="2029"/>
      <c r="AO63" s="2029"/>
      <c r="AP63" s="2029"/>
      <c r="AQ63" s="2029"/>
      <c r="AR63" s="2029"/>
      <c r="AS63" s="2029"/>
      <c r="AT63" s="2029"/>
      <c r="AU63" s="2028">
        <v>0.3</v>
      </c>
      <c r="AV63" s="2026"/>
      <c r="AW63" s="2027"/>
      <c r="AX63" s="2030">
        <f>SUM(Q63:AW63)</f>
        <v>5.6999999999999993</v>
      </c>
      <c r="AY63" s="2031"/>
      <c r="AZ63" s="2031"/>
      <c r="BA63" s="2032"/>
      <c r="BB63" s="2033"/>
      <c r="BC63" s="2033"/>
      <c r="BD63" s="2033"/>
      <c r="BE63" s="2033"/>
      <c r="BF63" s="2033"/>
      <c r="BG63" s="2033"/>
      <c r="BH63" s="2033"/>
    </row>
    <row r="64" spans="1:62" ht="15" customHeight="1">
      <c r="D64" s="1670"/>
      <c r="E64" s="1671"/>
      <c r="F64" s="1671"/>
      <c r="G64" s="1671"/>
      <c r="H64" s="1672"/>
      <c r="I64" s="1685"/>
      <c r="J64" s="1686"/>
      <c r="K64" s="1686"/>
      <c r="L64" s="1686"/>
      <c r="M64" s="1686"/>
      <c r="N64" s="1686"/>
      <c r="O64" s="1686"/>
      <c r="P64" s="1687"/>
      <c r="Q64" s="1688"/>
      <c r="R64" s="1689"/>
      <c r="S64" s="1690"/>
      <c r="T64" s="1691"/>
      <c r="U64" s="1691"/>
      <c r="V64" s="1691"/>
      <c r="W64" s="1691"/>
      <c r="X64" s="1691"/>
      <c r="Y64" s="1691"/>
      <c r="Z64" s="1691"/>
      <c r="AA64" s="1691"/>
      <c r="AB64" s="1691"/>
      <c r="AC64" s="1691"/>
      <c r="AD64" s="1691"/>
      <c r="AE64" s="1691"/>
      <c r="AF64" s="1691"/>
      <c r="AG64" s="1691"/>
      <c r="AH64" s="1691"/>
      <c r="AI64" s="1691"/>
      <c r="AJ64" s="1691"/>
      <c r="AK64" s="1691"/>
      <c r="AL64" s="1691"/>
      <c r="AM64" s="1691"/>
      <c r="AN64" s="1691"/>
      <c r="AO64" s="1691"/>
      <c r="AP64" s="1691"/>
      <c r="AQ64" s="1691"/>
      <c r="AR64" s="1691"/>
      <c r="AS64" s="1691"/>
      <c r="AT64" s="1691"/>
      <c r="AU64" s="1691"/>
      <c r="AV64" s="1691"/>
      <c r="AW64" s="1691"/>
      <c r="AX64" s="2012"/>
      <c r="AY64" s="2013"/>
      <c r="AZ64" s="2013"/>
      <c r="BA64" s="2014"/>
      <c r="BB64" s="2014"/>
      <c r="BC64" s="2014"/>
      <c r="BD64" s="2014"/>
      <c r="BE64" s="2014"/>
      <c r="BF64" s="2014"/>
      <c r="BG64" s="2014"/>
      <c r="BH64" s="2014"/>
    </row>
    <row r="65" spans="1:73" ht="15" customHeight="1">
      <c r="D65" s="1673"/>
      <c r="E65" s="1674"/>
      <c r="F65" s="1674"/>
      <c r="G65" s="1674"/>
      <c r="H65" s="1675"/>
      <c r="I65" s="2015"/>
      <c r="J65" s="2016"/>
      <c r="K65" s="2016"/>
      <c r="L65" s="2016"/>
      <c r="M65" s="2016"/>
      <c r="N65" s="2016"/>
      <c r="O65" s="2016"/>
      <c r="P65" s="2017"/>
      <c r="Q65" s="2018"/>
      <c r="R65" s="2018"/>
      <c r="S65" s="2018"/>
      <c r="T65" s="2018"/>
      <c r="U65" s="2018"/>
      <c r="V65" s="2018"/>
      <c r="W65" s="2018"/>
      <c r="X65" s="2018"/>
      <c r="Y65" s="2018"/>
      <c r="Z65" s="2018"/>
      <c r="AA65" s="2018"/>
      <c r="AB65" s="2018"/>
      <c r="AC65" s="2018"/>
      <c r="AD65" s="2018"/>
      <c r="AE65" s="2018"/>
      <c r="AF65" s="2018"/>
      <c r="AG65" s="2018"/>
      <c r="AH65" s="2018"/>
      <c r="AI65" s="2018"/>
      <c r="AJ65" s="2018"/>
      <c r="AK65" s="2018"/>
      <c r="AL65" s="2018"/>
      <c r="AM65" s="2018"/>
      <c r="AN65" s="2018"/>
      <c r="AO65" s="2018"/>
      <c r="AP65" s="2018"/>
      <c r="AQ65" s="2018"/>
      <c r="AR65" s="2018"/>
      <c r="AS65" s="2018"/>
      <c r="AT65" s="2018"/>
      <c r="AU65" s="2018"/>
      <c r="AV65" s="2018"/>
      <c r="AW65" s="2018"/>
      <c r="AX65" s="2019">
        <f>SUM(Q65:AW65)</f>
        <v>0</v>
      </c>
      <c r="AY65" s="2020"/>
      <c r="AZ65" s="2020"/>
      <c r="BA65" s="2021"/>
      <c r="BB65" s="2021"/>
      <c r="BC65" s="2021"/>
      <c r="BD65" s="2021"/>
      <c r="BE65" s="2021"/>
      <c r="BF65" s="2021"/>
      <c r="BG65" s="2021"/>
      <c r="BH65" s="2021"/>
    </row>
    <row r="66" spans="1:73" ht="15" customHeight="1">
      <c r="D66" s="1658" t="s">
        <v>487</v>
      </c>
      <c r="E66" s="1659"/>
      <c r="F66" s="1659"/>
      <c r="G66" s="1659"/>
      <c r="H66" s="1659"/>
      <c r="I66" s="1659"/>
      <c r="J66" s="1659"/>
      <c r="K66" s="1659"/>
      <c r="L66" s="1659"/>
      <c r="M66" s="1659"/>
      <c r="N66" s="1659"/>
      <c r="O66" s="1659"/>
      <c r="P66" s="1660"/>
      <c r="Q66" s="2004">
        <f>SUM(Q63:S65)</f>
        <v>5.3</v>
      </c>
      <c r="R66" s="2005"/>
      <c r="S66" s="2005"/>
      <c r="T66" s="2004">
        <f>SUM(T63:V65)</f>
        <v>0.1</v>
      </c>
      <c r="U66" s="2005"/>
      <c r="V66" s="2005"/>
      <c r="W66" s="2004">
        <f>SUM(W63:Y65)</f>
        <v>0</v>
      </c>
      <c r="X66" s="2005"/>
      <c r="Y66" s="2005"/>
      <c r="Z66" s="2004">
        <f>SUM(Z63:AB65)</f>
        <v>0</v>
      </c>
      <c r="AA66" s="2005"/>
      <c r="AB66" s="2005"/>
      <c r="AC66" s="2004">
        <f>SUM(AC63:AE65)</f>
        <v>0</v>
      </c>
      <c r="AD66" s="2005"/>
      <c r="AE66" s="2005"/>
      <c r="AF66" s="2004">
        <f>SUM(AF63:AH65)</f>
        <v>0</v>
      </c>
      <c r="AG66" s="2005"/>
      <c r="AH66" s="2005"/>
      <c r="AI66" s="2004">
        <f>SUM(AI63:AK65)</f>
        <v>0</v>
      </c>
      <c r="AJ66" s="2005"/>
      <c r="AK66" s="2005"/>
      <c r="AL66" s="2004">
        <f>SUM(AL63:AN65)</f>
        <v>0</v>
      </c>
      <c r="AM66" s="2005"/>
      <c r="AN66" s="2005"/>
      <c r="AO66" s="2004">
        <f>SUM(AO63:AQ65)</f>
        <v>0</v>
      </c>
      <c r="AP66" s="2005"/>
      <c r="AQ66" s="2005"/>
      <c r="AR66" s="2004">
        <f>SUM(AR63:AT65)</f>
        <v>0</v>
      </c>
      <c r="AS66" s="2005"/>
      <c r="AT66" s="2005"/>
      <c r="AU66" s="2004">
        <f>SUM(AU63:AW65)</f>
        <v>0.3</v>
      </c>
      <c r="AV66" s="2005"/>
      <c r="AW66" s="2005"/>
      <c r="AX66" s="2004">
        <f>SUM(AX63:AZ65)</f>
        <v>5.6999999999999993</v>
      </c>
      <c r="AY66" s="2005"/>
      <c r="AZ66" s="2005"/>
      <c r="BA66" s="1613"/>
      <c r="BB66" s="1613"/>
      <c r="BC66" s="1613"/>
      <c r="BD66" s="1613"/>
      <c r="BE66" s="1613"/>
      <c r="BF66" s="1613"/>
      <c r="BG66" s="1613"/>
      <c r="BH66" s="1613"/>
    </row>
    <row r="67" spans="1:73" ht="15" customHeight="1">
      <c r="D67" s="806"/>
      <c r="E67" s="806"/>
      <c r="F67" s="806"/>
      <c r="G67" s="806"/>
      <c r="H67" s="806"/>
      <c r="I67" s="806"/>
      <c r="J67" s="806"/>
      <c r="K67" s="806"/>
      <c r="L67" s="806"/>
      <c r="M67" s="806"/>
      <c r="N67" s="806"/>
      <c r="O67" s="806"/>
      <c r="P67" s="806"/>
      <c r="Q67" s="602"/>
      <c r="R67" s="603"/>
      <c r="S67" s="603"/>
      <c r="T67" s="602"/>
      <c r="U67" s="603"/>
      <c r="V67" s="603"/>
      <c r="W67" s="602"/>
      <c r="X67" s="603"/>
      <c r="Y67" s="603"/>
      <c r="Z67" s="602"/>
      <c r="AA67" s="603"/>
      <c r="AB67" s="603"/>
      <c r="AC67" s="602"/>
      <c r="AD67" s="603"/>
      <c r="AE67" s="603"/>
      <c r="AF67" s="602"/>
      <c r="AG67" s="603"/>
      <c r="AH67" s="603"/>
      <c r="AI67" s="602"/>
      <c r="AJ67" s="603"/>
      <c r="AK67" s="603"/>
      <c r="AL67" s="602"/>
      <c r="AM67" s="603"/>
      <c r="AN67" s="603"/>
      <c r="AO67" s="602"/>
      <c r="AP67" s="603"/>
      <c r="AQ67" s="603"/>
      <c r="AR67" s="602"/>
      <c r="AS67" s="603"/>
      <c r="AT67" s="603"/>
      <c r="AU67" s="602"/>
      <c r="AV67" s="603"/>
      <c r="AW67" s="603"/>
      <c r="AX67" s="602"/>
      <c r="AY67" s="603"/>
      <c r="AZ67" s="603"/>
      <c r="BA67" s="806"/>
      <c r="BB67" s="806"/>
      <c r="BC67" s="806"/>
      <c r="BD67" s="806"/>
      <c r="BE67" s="806"/>
      <c r="BF67" s="806"/>
      <c r="BG67" s="806"/>
      <c r="BH67" s="806"/>
    </row>
    <row r="68" spans="1:73" s="592" customFormat="1" ht="21" customHeight="1">
      <c r="D68" s="597" t="s">
        <v>306</v>
      </c>
      <c r="F68" s="592" t="s">
        <v>251</v>
      </c>
      <c r="BG68" s="595"/>
    </row>
    <row r="69" spans="1:73" s="592" customFormat="1" ht="21" customHeight="1">
      <c r="D69" s="597"/>
      <c r="AP69" s="594"/>
      <c r="AQ69" s="594"/>
      <c r="AR69" s="594"/>
      <c r="AS69" s="594"/>
      <c r="AT69" s="594"/>
      <c r="AU69" s="594"/>
      <c r="AV69" s="594"/>
      <c r="AW69" s="595" t="str">
        <f>'第1章 第2章'!CW18</f>
        <v>（令和７年 12月 現在）</v>
      </c>
      <c r="BK69" s="595" t="s">
        <v>728</v>
      </c>
    </row>
    <row r="70" spans="1:73" s="833" customFormat="1" ht="15" customHeight="1">
      <c r="A70" s="589"/>
      <c r="D70" s="1613" t="s">
        <v>377</v>
      </c>
      <c r="E70" s="1613"/>
      <c r="F70" s="1613"/>
      <c r="G70" s="1613"/>
      <c r="H70" s="1613"/>
      <c r="I70" s="1613"/>
      <c r="J70" s="1486" t="s">
        <v>729</v>
      </c>
      <c r="K70" s="1676"/>
      <c r="L70" s="1676"/>
      <c r="M70" s="1676"/>
      <c r="N70" s="1676"/>
      <c r="O70" s="1676"/>
      <c r="P70" s="1676"/>
      <c r="Q70" s="1676"/>
      <c r="R70" s="1676"/>
      <c r="S70" s="1677"/>
      <c r="T70" s="1613" t="s">
        <v>579</v>
      </c>
      <c r="U70" s="1613"/>
      <c r="V70" s="1613"/>
      <c r="W70" s="1613"/>
      <c r="X70" s="1613"/>
      <c r="Y70" s="1613"/>
      <c r="Z70" s="1613" t="s">
        <v>318</v>
      </c>
      <c r="AA70" s="1613"/>
      <c r="AB70" s="1613"/>
      <c r="AC70" s="1613"/>
      <c r="AD70" s="1613"/>
      <c r="AE70" s="1613"/>
      <c r="AF70" s="1613" t="s">
        <v>207</v>
      </c>
      <c r="AG70" s="1613"/>
      <c r="AH70" s="1613"/>
      <c r="AI70" s="1613"/>
      <c r="AJ70" s="1613"/>
      <c r="AK70" s="1613"/>
      <c r="AL70" s="1613" t="s">
        <v>863</v>
      </c>
      <c r="AM70" s="1613"/>
      <c r="AN70" s="1613"/>
      <c r="AO70" s="1613"/>
      <c r="AP70" s="1613"/>
      <c r="AQ70" s="1613"/>
      <c r="AR70" s="1613" t="s">
        <v>23</v>
      </c>
      <c r="AS70" s="1613"/>
      <c r="AT70" s="1613"/>
      <c r="AU70" s="1613"/>
      <c r="AV70" s="1613"/>
      <c r="AW70" s="1613"/>
      <c r="AX70" s="1459" t="s">
        <v>167</v>
      </c>
      <c r="AY70" s="1460"/>
      <c r="AZ70" s="1460"/>
      <c r="BA70" s="1460"/>
      <c r="BB70" s="1460"/>
      <c r="BC70" s="1460"/>
      <c r="BD70" s="1460"/>
      <c r="BE70" s="1460"/>
      <c r="BF70" s="1460"/>
      <c r="BG70" s="1460"/>
      <c r="BH70" s="1681"/>
      <c r="BI70" s="1681"/>
      <c r="BJ70" s="1681"/>
      <c r="BK70" s="1682"/>
    </row>
    <row r="71" spans="1:73" s="833" customFormat="1" ht="15" customHeight="1">
      <c r="A71" s="589"/>
      <c r="D71" s="1613"/>
      <c r="E71" s="1613"/>
      <c r="F71" s="1613"/>
      <c r="G71" s="1613"/>
      <c r="H71" s="1613"/>
      <c r="I71" s="1613"/>
      <c r="J71" s="1678"/>
      <c r="K71" s="1679"/>
      <c r="L71" s="1679"/>
      <c r="M71" s="1679"/>
      <c r="N71" s="1679"/>
      <c r="O71" s="1679"/>
      <c r="P71" s="1679"/>
      <c r="Q71" s="1679"/>
      <c r="R71" s="1679"/>
      <c r="S71" s="1680"/>
      <c r="T71" s="1613"/>
      <c r="U71" s="1613"/>
      <c r="V71" s="1613"/>
      <c r="W71" s="1613"/>
      <c r="X71" s="1613"/>
      <c r="Y71" s="1613"/>
      <c r="Z71" s="1613"/>
      <c r="AA71" s="1613"/>
      <c r="AB71" s="1613"/>
      <c r="AC71" s="1613"/>
      <c r="AD71" s="1613"/>
      <c r="AE71" s="1613"/>
      <c r="AF71" s="1613"/>
      <c r="AG71" s="1613"/>
      <c r="AH71" s="1613"/>
      <c r="AI71" s="1613"/>
      <c r="AJ71" s="1613"/>
      <c r="AK71" s="1613"/>
      <c r="AL71" s="1613"/>
      <c r="AM71" s="1613"/>
      <c r="AN71" s="1613"/>
      <c r="AO71" s="1613"/>
      <c r="AP71" s="1613"/>
      <c r="AQ71" s="1613"/>
      <c r="AR71" s="1613"/>
      <c r="AS71" s="1613"/>
      <c r="AT71" s="1613"/>
      <c r="AU71" s="1613"/>
      <c r="AV71" s="1613"/>
      <c r="AW71" s="1613"/>
      <c r="AX71" s="1462"/>
      <c r="AY71" s="1463"/>
      <c r="AZ71" s="1463"/>
      <c r="BA71" s="1463"/>
      <c r="BB71" s="1463"/>
      <c r="BC71" s="1463"/>
      <c r="BD71" s="1463"/>
      <c r="BE71" s="1463"/>
      <c r="BF71" s="1463"/>
      <c r="BG71" s="1463"/>
      <c r="BH71" s="1683"/>
      <c r="BI71" s="1683"/>
      <c r="BJ71" s="1683"/>
      <c r="BK71" s="1684"/>
      <c r="BR71" s="2006"/>
      <c r="BS71" s="2006"/>
      <c r="BT71" s="2006"/>
      <c r="BU71" s="2006"/>
    </row>
    <row r="72" spans="1:73" s="833" customFormat="1" ht="15" customHeight="1">
      <c r="A72" s="589"/>
      <c r="D72" s="1667" t="str">
        <f>D14</f>
        <v>農地中間管理機構関連農地整備事業</v>
      </c>
      <c r="E72" s="1668"/>
      <c r="F72" s="1668"/>
      <c r="G72" s="1668"/>
      <c r="H72" s="1668"/>
      <c r="I72" s="1669"/>
      <c r="J72" s="1648" t="s">
        <v>409</v>
      </c>
      <c r="K72" s="1648"/>
      <c r="L72" s="1648"/>
      <c r="M72" s="1648"/>
      <c r="N72" s="1648"/>
      <c r="O72" s="1648"/>
      <c r="P72" s="1648"/>
      <c r="Q72" s="1648"/>
      <c r="R72" s="1648"/>
      <c r="S72" s="1648"/>
      <c r="T72" s="2007">
        <v>5.4</v>
      </c>
      <c r="U72" s="2008"/>
      <c r="V72" s="2008"/>
      <c r="W72" s="2008"/>
      <c r="X72" s="2008"/>
      <c r="Y72" s="1211"/>
      <c r="Z72" s="2007"/>
      <c r="AA72" s="2008"/>
      <c r="AB72" s="2008"/>
      <c r="AC72" s="2008"/>
      <c r="AD72" s="2008"/>
      <c r="AE72" s="1211"/>
      <c r="AF72" s="2007">
        <f>AX66-T72</f>
        <v>0.29999999999999893</v>
      </c>
      <c r="AG72" s="2008"/>
      <c r="AH72" s="2008"/>
      <c r="AI72" s="2008"/>
      <c r="AJ72" s="2008"/>
      <c r="AK72" s="1211"/>
      <c r="AL72" s="2007"/>
      <c r="AM72" s="2008"/>
      <c r="AN72" s="2008"/>
      <c r="AO72" s="2008"/>
      <c r="AP72" s="2008"/>
      <c r="AQ72" s="1211"/>
      <c r="AR72" s="1651">
        <f>SUM(T72:AQ72)</f>
        <v>5.6999999999999993</v>
      </c>
      <c r="AS72" s="1652"/>
      <c r="AT72" s="1652"/>
      <c r="AU72" s="1652"/>
      <c r="AV72" s="1652"/>
      <c r="AW72" s="1212"/>
      <c r="AX72" s="818"/>
      <c r="AY72" s="819"/>
      <c r="AZ72" s="819"/>
      <c r="BA72" s="435"/>
      <c r="BB72" s="435"/>
      <c r="BC72" s="435"/>
      <c r="BD72" s="819"/>
      <c r="BE72" s="819"/>
      <c r="BF72" s="819"/>
      <c r="BG72" s="819"/>
      <c r="BH72" s="435"/>
      <c r="BI72" s="435"/>
      <c r="BJ72" s="435"/>
      <c r="BK72" s="820"/>
    </row>
    <row r="73" spans="1:73" s="833" customFormat="1" ht="15" customHeight="1">
      <c r="A73" s="589"/>
      <c r="D73" s="1670"/>
      <c r="E73" s="1671"/>
      <c r="F73" s="1671"/>
      <c r="G73" s="1671"/>
      <c r="H73" s="1671"/>
      <c r="I73" s="1672"/>
      <c r="J73" s="1653" t="s">
        <v>159</v>
      </c>
      <c r="K73" s="1653"/>
      <c r="L73" s="1653"/>
      <c r="M73" s="1653"/>
      <c r="N73" s="1653"/>
      <c r="O73" s="1653"/>
      <c r="P73" s="1653"/>
      <c r="Q73" s="1653"/>
      <c r="R73" s="1653"/>
      <c r="S73" s="1653"/>
      <c r="T73" s="1993">
        <v>85</v>
      </c>
      <c r="U73" s="1994"/>
      <c r="V73" s="1994"/>
      <c r="W73" s="1994"/>
      <c r="X73" s="1994"/>
      <c r="Y73" s="1213"/>
      <c r="Z73" s="1993"/>
      <c r="AA73" s="1994"/>
      <c r="AB73" s="1994"/>
      <c r="AC73" s="1994"/>
      <c r="AD73" s="1994"/>
      <c r="AE73" s="1213"/>
      <c r="AF73" s="1993"/>
      <c r="AG73" s="1994"/>
      <c r="AH73" s="1994"/>
      <c r="AI73" s="1994"/>
      <c r="AJ73" s="1994"/>
      <c r="AK73" s="1213"/>
      <c r="AL73" s="1993"/>
      <c r="AM73" s="1994"/>
      <c r="AN73" s="1994"/>
      <c r="AO73" s="1994"/>
      <c r="AP73" s="1994"/>
      <c r="AQ73" s="1213"/>
      <c r="AR73" s="1656">
        <f>SUM(T73:AQ73)</f>
        <v>85</v>
      </c>
      <c r="AS73" s="1657"/>
      <c r="AT73" s="1657"/>
      <c r="AU73" s="1657"/>
      <c r="AV73" s="1657"/>
      <c r="AW73" s="1214"/>
      <c r="AX73" s="823" t="s">
        <v>1467</v>
      </c>
      <c r="AY73" s="436"/>
      <c r="AZ73" s="436"/>
      <c r="BA73" s="436"/>
      <c r="BB73" s="437"/>
      <c r="BC73" s="437"/>
      <c r="BD73" s="437"/>
      <c r="BE73" s="436"/>
      <c r="BF73" s="436"/>
      <c r="BG73" s="436"/>
      <c r="BH73" s="436"/>
      <c r="BI73" s="437"/>
      <c r="BJ73" s="437"/>
      <c r="BK73" s="438"/>
    </row>
    <row r="74" spans="1:73" s="833" customFormat="1" ht="15" customHeight="1">
      <c r="A74" s="589"/>
      <c r="D74" s="1670"/>
      <c r="E74" s="1671"/>
      <c r="F74" s="1671"/>
      <c r="G74" s="1671"/>
      <c r="H74" s="1671"/>
      <c r="I74" s="1672"/>
      <c r="J74" s="1653" t="s">
        <v>411</v>
      </c>
      <c r="K74" s="1653"/>
      <c r="L74" s="1653"/>
      <c r="M74" s="1653"/>
      <c r="N74" s="1653"/>
      <c r="O74" s="1653"/>
      <c r="P74" s="1653"/>
      <c r="Q74" s="1653"/>
      <c r="R74" s="1653"/>
      <c r="S74" s="1653"/>
      <c r="T74" s="1993">
        <v>122</v>
      </c>
      <c r="U74" s="1994"/>
      <c r="V74" s="1994"/>
      <c r="W74" s="1994"/>
      <c r="X74" s="1994"/>
      <c r="Y74" s="1213"/>
      <c r="Z74" s="1993"/>
      <c r="AA74" s="1994"/>
      <c r="AB74" s="1994"/>
      <c r="AC74" s="1994"/>
      <c r="AD74" s="1994"/>
      <c r="AE74" s="1213"/>
      <c r="AF74" s="1995">
        <v>6</v>
      </c>
      <c r="AG74" s="1996"/>
      <c r="AH74" s="1996"/>
      <c r="AI74" s="1996"/>
      <c r="AJ74" s="1996"/>
      <c r="AK74" s="1213"/>
      <c r="AL74" s="1993"/>
      <c r="AM74" s="1994"/>
      <c r="AN74" s="1994"/>
      <c r="AO74" s="1994"/>
      <c r="AP74" s="1994"/>
      <c r="AQ74" s="1213"/>
      <c r="AR74" s="1656">
        <f>SUM(T74:AQ74)</f>
        <v>128</v>
      </c>
      <c r="AS74" s="1657"/>
      <c r="AT74" s="1657"/>
      <c r="AU74" s="1657"/>
      <c r="AV74" s="1657"/>
      <c r="AW74" s="1215"/>
      <c r="AX74" s="1216"/>
      <c r="AY74" s="303"/>
      <c r="AZ74" s="303"/>
      <c r="BA74" s="303"/>
      <c r="BB74" s="439"/>
      <c r="BC74" s="439"/>
      <c r="BD74" s="439"/>
      <c r="BE74" s="303"/>
      <c r="BF74" s="303"/>
      <c r="BG74" s="303"/>
      <c r="BH74" s="303"/>
      <c r="BI74" s="439"/>
      <c r="BJ74" s="439"/>
      <c r="BK74" s="440"/>
    </row>
    <row r="75" spans="1:73" s="833" customFormat="1" ht="15" customHeight="1">
      <c r="A75" s="589"/>
      <c r="D75" s="1670"/>
      <c r="E75" s="1671"/>
      <c r="F75" s="1671"/>
      <c r="G75" s="1671"/>
      <c r="H75" s="1671"/>
      <c r="I75" s="1672"/>
      <c r="J75" s="1653" t="s">
        <v>412</v>
      </c>
      <c r="K75" s="1653"/>
      <c r="L75" s="1653"/>
      <c r="M75" s="1653"/>
      <c r="N75" s="1653"/>
      <c r="O75" s="1653"/>
      <c r="P75" s="1653"/>
      <c r="Q75" s="1653"/>
      <c r="R75" s="1653"/>
      <c r="S75" s="1653"/>
      <c r="T75" s="1997" t="s">
        <v>1585</v>
      </c>
      <c r="U75" s="1998"/>
      <c r="V75" s="1998"/>
      <c r="W75" s="1998"/>
      <c r="X75" s="1998"/>
      <c r="Y75" s="1213"/>
      <c r="Z75" s="1997"/>
      <c r="AA75" s="1998"/>
      <c r="AB75" s="1998"/>
      <c r="AC75" s="1998"/>
      <c r="AD75" s="1998"/>
      <c r="AE75" s="1213"/>
      <c r="AF75" s="1997"/>
      <c r="AG75" s="1998"/>
      <c r="AH75" s="1998"/>
      <c r="AI75" s="1998"/>
      <c r="AJ75" s="1998"/>
      <c r="AK75" s="1213"/>
      <c r="AL75" s="1997"/>
      <c r="AM75" s="1998"/>
      <c r="AN75" s="1998"/>
      <c r="AO75" s="1998"/>
      <c r="AP75" s="1998"/>
      <c r="AQ75" s="1213"/>
      <c r="AR75" s="1641" t="str">
        <f>T75</f>
        <v>所有権</v>
      </c>
      <c r="AS75" s="1642"/>
      <c r="AT75" s="1642"/>
      <c r="AU75" s="1642"/>
      <c r="AV75" s="1642"/>
      <c r="AW75" s="1215"/>
      <c r="AX75" s="1216"/>
      <c r="AY75" s="303"/>
      <c r="AZ75" s="303"/>
      <c r="BA75" s="917"/>
      <c r="BB75" s="917"/>
      <c r="BC75" s="917"/>
      <c r="BD75" s="303"/>
      <c r="BE75" s="303"/>
      <c r="BF75" s="303"/>
      <c r="BG75" s="303"/>
      <c r="BH75" s="303"/>
      <c r="BI75" s="303"/>
      <c r="BJ75" s="303"/>
      <c r="BK75" s="441"/>
      <c r="BR75" s="604"/>
      <c r="BS75" s="605"/>
      <c r="BT75" s="604"/>
      <c r="BU75" s="605"/>
    </row>
    <row r="76" spans="1:73" s="833" customFormat="1" ht="15" customHeight="1">
      <c r="A76" s="589"/>
      <c r="D76" s="1673"/>
      <c r="E76" s="1674"/>
      <c r="F76" s="1674"/>
      <c r="G76" s="1674"/>
      <c r="H76" s="1674"/>
      <c r="I76" s="1675"/>
      <c r="J76" s="1643" t="s">
        <v>226</v>
      </c>
      <c r="K76" s="1643"/>
      <c r="L76" s="1643"/>
      <c r="M76" s="1643"/>
      <c r="N76" s="1643"/>
      <c r="O76" s="1643"/>
      <c r="P76" s="1643"/>
      <c r="Q76" s="1643"/>
      <c r="R76" s="1643"/>
      <c r="S76" s="1643"/>
      <c r="T76" s="2009">
        <v>84</v>
      </c>
      <c r="U76" s="2010"/>
      <c r="V76" s="2010"/>
      <c r="W76" s="2010"/>
      <c r="X76" s="2010"/>
      <c r="Y76" s="1217"/>
      <c r="Z76" s="2011"/>
      <c r="AA76" s="2011"/>
      <c r="AB76" s="2011"/>
      <c r="AC76" s="2011"/>
      <c r="AD76" s="2009"/>
      <c r="AE76" s="1217"/>
      <c r="AF76" s="2011"/>
      <c r="AG76" s="2011"/>
      <c r="AH76" s="2011"/>
      <c r="AI76" s="2011"/>
      <c r="AJ76" s="2009"/>
      <c r="AK76" s="1217"/>
      <c r="AL76" s="2011"/>
      <c r="AM76" s="2011"/>
      <c r="AN76" s="2011"/>
      <c r="AO76" s="2011"/>
      <c r="AP76" s="2009"/>
      <c r="AQ76" s="1217"/>
      <c r="AR76" s="1656">
        <f>SUM(T76:AQ76)</f>
        <v>84</v>
      </c>
      <c r="AS76" s="1657"/>
      <c r="AT76" s="1657"/>
      <c r="AU76" s="1657"/>
      <c r="AV76" s="1657"/>
      <c r="AW76" s="1218"/>
      <c r="AX76" s="1219"/>
      <c r="AY76" s="442"/>
      <c r="AZ76" s="442"/>
      <c r="BA76" s="442"/>
      <c r="BB76" s="443"/>
      <c r="BC76" s="443"/>
      <c r="BD76" s="443"/>
      <c r="BE76" s="442"/>
      <c r="BF76" s="442"/>
      <c r="BG76" s="442"/>
      <c r="BH76" s="442"/>
      <c r="BI76" s="443"/>
      <c r="BJ76" s="443"/>
      <c r="BK76" s="444"/>
    </row>
    <row r="77" spans="1:73" s="833" customFormat="1" ht="15" customHeight="1">
      <c r="A77" s="589"/>
      <c r="D77" s="1613" t="s">
        <v>63</v>
      </c>
      <c r="E77" s="1613"/>
      <c r="F77" s="1613"/>
      <c r="G77" s="1613"/>
      <c r="H77" s="1613"/>
      <c r="I77" s="1613"/>
      <c r="J77" s="1648" t="s">
        <v>409</v>
      </c>
      <c r="K77" s="1648"/>
      <c r="L77" s="1648"/>
      <c r="M77" s="1648"/>
      <c r="N77" s="1648"/>
      <c r="O77" s="1648"/>
      <c r="P77" s="1648"/>
      <c r="Q77" s="1648"/>
      <c r="R77" s="1648"/>
      <c r="S77" s="1648"/>
      <c r="T77" s="1649">
        <f>IF(T72="","",T72)</f>
        <v>5.4</v>
      </c>
      <c r="U77" s="1650"/>
      <c r="V77" s="1650"/>
      <c r="W77" s="1650"/>
      <c r="X77" s="1650"/>
      <c r="Y77" s="1220"/>
      <c r="Z77" s="1649" t="str">
        <f>IF(Z72="","",Z72)</f>
        <v/>
      </c>
      <c r="AA77" s="1650"/>
      <c r="AB77" s="1650"/>
      <c r="AC77" s="1650"/>
      <c r="AD77" s="1650"/>
      <c r="AE77" s="1220"/>
      <c r="AF77" s="1649">
        <f>IF(AF72="","",AF72)</f>
        <v>0.29999999999999893</v>
      </c>
      <c r="AG77" s="1650"/>
      <c r="AH77" s="1650"/>
      <c r="AI77" s="1650"/>
      <c r="AJ77" s="1650"/>
      <c r="AK77" s="1220"/>
      <c r="AL77" s="1649" t="str">
        <f>IF(AL72="","",AL72)</f>
        <v/>
      </c>
      <c r="AM77" s="1650"/>
      <c r="AN77" s="1650"/>
      <c r="AO77" s="1650"/>
      <c r="AP77" s="1650"/>
      <c r="AQ77" s="1220"/>
      <c r="AR77" s="1651">
        <f>SUM(T77:AQ77)</f>
        <v>5.6999999999999993</v>
      </c>
      <c r="AS77" s="1652"/>
      <c r="AT77" s="1652"/>
      <c r="AU77" s="1652"/>
      <c r="AV77" s="1652"/>
      <c r="AW77" s="1212"/>
      <c r="AX77" s="818"/>
      <c r="AY77" s="819"/>
      <c r="AZ77" s="819"/>
      <c r="BA77" s="819"/>
      <c r="BB77" s="819"/>
      <c r="BC77" s="819"/>
      <c r="BD77" s="819"/>
      <c r="BE77" s="819"/>
      <c r="BF77" s="819"/>
      <c r="BG77" s="819"/>
      <c r="BH77" s="819"/>
      <c r="BI77" s="819"/>
      <c r="BJ77" s="819"/>
      <c r="BK77" s="820"/>
    </row>
    <row r="78" spans="1:73" s="833" customFormat="1" ht="15" customHeight="1">
      <c r="A78" s="589"/>
      <c r="D78" s="1613"/>
      <c r="E78" s="1613"/>
      <c r="F78" s="1613"/>
      <c r="G78" s="1613"/>
      <c r="H78" s="1613"/>
      <c r="I78" s="1613"/>
      <c r="J78" s="1653" t="s">
        <v>159</v>
      </c>
      <c r="K78" s="1653"/>
      <c r="L78" s="1653"/>
      <c r="M78" s="1653"/>
      <c r="N78" s="1653"/>
      <c r="O78" s="1653"/>
      <c r="P78" s="1653"/>
      <c r="Q78" s="1653"/>
      <c r="R78" s="1653"/>
      <c r="S78" s="1653"/>
      <c r="T78" s="1654">
        <f>IF(T73="","",T73)</f>
        <v>85</v>
      </c>
      <c r="U78" s="1655"/>
      <c r="V78" s="1655"/>
      <c r="W78" s="1655"/>
      <c r="X78" s="1655"/>
      <c r="Y78" s="1221"/>
      <c r="Z78" s="1654" t="str">
        <f>IF(Z73="","",Z73)</f>
        <v/>
      </c>
      <c r="AA78" s="1655"/>
      <c r="AB78" s="1655"/>
      <c r="AC78" s="1655"/>
      <c r="AD78" s="1655"/>
      <c r="AE78" s="1221"/>
      <c r="AF78" s="1654" t="str">
        <f>IF(AF73="","",AF73)</f>
        <v/>
      </c>
      <c r="AG78" s="1655"/>
      <c r="AH78" s="1655"/>
      <c r="AI78" s="1655"/>
      <c r="AJ78" s="1655"/>
      <c r="AK78" s="1221"/>
      <c r="AL78" s="1654" t="str">
        <f>IF(AL73="","",AL73)</f>
        <v/>
      </c>
      <c r="AM78" s="1655"/>
      <c r="AN78" s="1655"/>
      <c r="AO78" s="1655"/>
      <c r="AP78" s="1655"/>
      <c r="AQ78" s="1221"/>
      <c r="AR78" s="1656">
        <f>SUM(T78:AQ78)</f>
        <v>85</v>
      </c>
      <c r="AS78" s="1657"/>
      <c r="AT78" s="1657"/>
      <c r="AU78" s="1657"/>
      <c r="AV78" s="1657"/>
      <c r="AW78" s="1214"/>
      <c r="AX78" s="1216"/>
      <c r="AY78" s="303"/>
      <c r="AZ78" s="303"/>
      <c r="BA78" s="303"/>
      <c r="BB78" s="303"/>
      <c r="BC78" s="303"/>
      <c r="BD78" s="303"/>
      <c r="BE78" s="303"/>
      <c r="BF78" s="303"/>
      <c r="BG78" s="303"/>
      <c r="BH78" s="303"/>
      <c r="BI78" s="303"/>
      <c r="BJ78" s="303"/>
      <c r="BK78" s="441"/>
    </row>
    <row r="79" spans="1:73" s="833" customFormat="1" ht="15" customHeight="1">
      <c r="A79" s="589"/>
      <c r="D79" s="1613"/>
      <c r="E79" s="1613"/>
      <c r="F79" s="1613"/>
      <c r="G79" s="1613"/>
      <c r="H79" s="1613"/>
      <c r="I79" s="1613"/>
      <c r="J79" s="1653" t="s">
        <v>411</v>
      </c>
      <c r="K79" s="1653"/>
      <c r="L79" s="1653"/>
      <c r="M79" s="1653"/>
      <c r="N79" s="1653"/>
      <c r="O79" s="1653"/>
      <c r="P79" s="1653"/>
      <c r="Q79" s="1653"/>
      <c r="R79" s="1653"/>
      <c r="S79" s="1653"/>
      <c r="T79" s="2002">
        <f>IF(T74="","",T74)</f>
        <v>122</v>
      </c>
      <c r="U79" s="2003"/>
      <c r="V79" s="2003"/>
      <c r="W79" s="2003"/>
      <c r="X79" s="2003"/>
      <c r="Y79" s="1221"/>
      <c r="Z79" s="2002" t="str">
        <f>IF(Z74="","",Z74)</f>
        <v/>
      </c>
      <c r="AA79" s="2003"/>
      <c r="AB79" s="2003"/>
      <c r="AC79" s="2003"/>
      <c r="AD79" s="2003"/>
      <c r="AE79" s="1221"/>
      <c r="AF79" s="2002">
        <f>IF(AF74="","",AF74)</f>
        <v>6</v>
      </c>
      <c r="AG79" s="2003"/>
      <c r="AH79" s="2003"/>
      <c r="AI79" s="2003"/>
      <c r="AJ79" s="2003"/>
      <c r="AK79" s="1221"/>
      <c r="AL79" s="2002" t="str">
        <f>IF(AL74="","",AL74)</f>
        <v/>
      </c>
      <c r="AM79" s="2003"/>
      <c r="AN79" s="2003"/>
      <c r="AO79" s="2003"/>
      <c r="AP79" s="2003"/>
      <c r="AQ79" s="1221"/>
      <c r="AR79" s="1656">
        <f>SUM(T79:AQ79)</f>
        <v>128</v>
      </c>
      <c r="AS79" s="1657"/>
      <c r="AT79" s="1657"/>
      <c r="AU79" s="1657"/>
      <c r="AV79" s="1657"/>
      <c r="AW79" s="1215"/>
      <c r="AX79" s="1216"/>
      <c r="AY79" s="303"/>
      <c r="AZ79" s="303"/>
      <c r="BA79" s="303"/>
      <c r="BB79" s="303"/>
      <c r="BC79" s="303"/>
      <c r="BD79" s="303"/>
      <c r="BE79" s="303"/>
      <c r="BF79" s="303"/>
      <c r="BG79" s="303"/>
      <c r="BH79" s="303"/>
      <c r="BI79" s="303"/>
      <c r="BJ79" s="303"/>
      <c r="BK79" s="441"/>
    </row>
    <row r="80" spans="1:73" s="833" customFormat="1" ht="15" customHeight="1">
      <c r="A80" s="589"/>
      <c r="D80" s="1613"/>
      <c r="E80" s="1613"/>
      <c r="F80" s="1613"/>
      <c r="G80" s="1613"/>
      <c r="H80" s="1613"/>
      <c r="I80" s="1613"/>
      <c r="J80" s="1653" t="s">
        <v>412</v>
      </c>
      <c r="K80" s="1653"/>
      <c r="L80" s="1653"/>
      <c r="M80" s="1653"/>
      <c r="N80" s="1653"/>
      <c r="O80" s="1653"/>
      <c r="P80" s="1653"/>
      <c r="Q80" s="1653"/>
      <c r="R80" s="1653"/>
      <c r="S80" s="1653"/>
      <c r="T80" s="2002" t="str">
        <f>IF(T75="","",T75)</f>
        <v>所有権</v>
      </c>
      <c r="U80" s="2003"/>
      <c r="V80" s="2003"/>
      <c r="W80" s="2003"/>
      <c r="X80" s="2003"/>
      <c r="Y80" s="1221"/>
      <c r="Z80" s="2002" t="str">
        <f>IF(Z75="","",Z75)</f>
        <v/>
      </c>
      <c r="AA80" s="2003"/>
      <c r="AB80" s="2003"/>
      <c r="AC80" s="2003"/>
      <c r="AD80" s="2003"/>
      <c r="AE80" s="1221"/>
      <c r="AF80" s="2002" t="str">
        <f>IF(AF75="","",AF75)</f>
        <v/>
      </c>
      <c r="AG80" s="2003"/>
      <c r="AH80" s="2003"/>
      <c r="AI80" s="2003"/>
      <c r="AJ80" s="2003"/>
      <c r="AK80" s="1221"/>
      <c r="AL80" s="2002" t="str">
        <f>IF(AL75="","",AL75)</f>
        <v/>
      </c>
      <c r="AM80" s="2003"/>
      <c r="AN80" s="2003"/>
      <c r="AO80" s="2003"/>
      <c r="AP80" s="2003"/>
      <c r="AQ80" s="1221"/>
      <c r="AR80" s="1641" t="str">
        <f>AR75</f>
        <v>所有権</v>
      </c>
      <c r="AS80" s="1642"/>
      <c r="AT80" s="1642"/>
      <c r="AU80" s="1642"/>
      <c r="AV80" s="1642"/>
      <c r="AW80" s="1215"/>
      <c r="AX80" s="1216"/>
      <c r="AY80" s="303"/>
      <c r="AZ80" s="303"/>
      <c r="BA80" s="303"/>
      <c r="BB80" s="303"/>
      <c r="BC80" s="303"/>
      <c r="BD80" s="303"/>
      <c r="BE80" s="303"/>
      <c r="BF80" s="303"/>
      <c r="BG80" s="303"/>
      <c r="BH80" s="303"/>
      <c r="BI80" s="303"/>
      <c r="BJ80" s="303"/>
      <c r="BK80" s="441"/>
    </row>
    <row r="81" spans="1:68" s="833" customFormat="1" ht="15" customHeight="1">
      <c r="A81" s="589"/>
      <c r="D81" s="1613"/>
      <c r="E81" s="1613"/>
      <c r="F81" s="1613"/>
      <c r="G81" s="1613"/>
      <c r="H81" s="1613"/>
      <c r="I81" s="1613"/>
      <c r="J81" s="1643" t="s">
        <v>226</v>
      </c>
      <c r="K81" s="1643"/>
      <c r="L81" s="1643"/>
      <c r="M81" s="1643"/>
      <c r="N81" s="1643"/>
      <c r="O81" s="1643"/>
      <c r="P81" s="1643"/>
      <c r="Q81" s="1643"/>
      <c r="R81" s="1643"/>
      <c r="S81" s="1643"/>
      <c r="T81" s="1644">
        <f>IF(T76="","",T76)</f>
        <v>84</v>
      </c>
      <c r="U81" s="1645"/>
      <c r="V81" s="1645"/>
      <c r="W81" s="1645"/>
      <c r="X81" s="1645"/>
      <c r="Y81" s="1217"/>
      <c r="Z81" s="1644" t="str">
        <f>IF(Z76="","",Z76)</f>
        <v/>
      </c>
      <c r="AA81" s="1645"/>
      <c r="AB81" s="1645"/>
      <c r="AC81" s="1645"/>
      <c r="AD81" s="1645"/>
      <c r="AE81" s="1217"/>
      <c r="AF81" s="1644" t="str">
        <f>IF(AF76="","",AF76)</f>
        <v/>
      </c>
      <c r="AG81" s="1645"/>
      <c r="AH81" s="1645"/>
      <c r="AI81" s="1645"/>
      <c r="AJ81" s="1645"/>
      <c r="AK81" s="1217"/>
      <c r="AL81" s="1644" t="str">
        <f>IF(AL76="","",AL76)</f>
        <v/>
      </c>
      <c r="AM81" s="1645"/>
      <c r="AN81" s="1645"/>
      <c r="AO81" s="1645"/>
      <c r="AP81" s="1645"/>
      <c r="AQ81" s="1217"/>
      <c r="AR81" s="1646">
        <f>SUM(T81:AQ81)</f>
        <v>84</v>
      </c>
      <c r="AS81" s="1647"/>
      <c r="AT81" s="1647"/>
      <c r="AU81" s="1647"/>
      <c r="AV81" s="1647"/>
      <c r="AW81" s="1218"/>
      <c r="AX81" s="1219"/>
      <c r="AY81" s="442"/>
      <c r="AZ81" s="442"/>
      <c r="BA81" s="442"/>
      <c r="BB81" s="442"/>
      <c r="BC81" s="442"/>
      <c r="BD81" s="442"/>
      <c r="BE81" s="442"/>
      <c r="BF81" s="442"/>
      <c r="BG81" s="442"/>
      <c r="BH81" s="442"/>
      <c r="BI81" s="442"/>
      <c r="BJ81" s="442"/>
      <c r="BK81" s="445"/>
    </row>
    <row r="82" spans="1:68" ht="21" customHeight="1"/>
    <row r="83" spans="1:68" s="833" customFormat="1" ht="21" customHeight="1">
      <c r="B83" s="833" t="s">
        <v>692</v>
      </c>
      <c r="F83" s="589" t="s">
        <v>358</v>
      </c>
      <c r="AQ83" s="606"/>
      <c r="AR83" s="606"/>
      <c r="AS83" s="606"/>
      <c r="AT83" s="606"/>
      <c r="AU83" s="606"/>
      <c r="AV83" s="606"/>
      <c r="AW83" s="606"/>
    </row>
    <row r="84" spans="1:68" s="592" customFormat="1" ht="21" customHeight="1">
      <c r="D84" s="597" t="s">
        <v>652</v>
      </c>
      <c r="F84" s="592" t="s">
        <v>731</v>
      </c>
      <c r="AQ84" s="607"/>
      <c r="AR84" s="607"/>
      <c r="AS84" s="607"/>
      <c r="AT84" s="607"/>
      <c r="AU84" s="607"/>
      <c r="AV84" s="607"/>
      <c r="AW84" s="607"/>
    </row>
    <row r="85" spans="1:68" s="404" customFormat="1" ht="21" customHeight="1">
      <c r="E85" s="608"/>
      <c r="F85" s="609"/>
      <c r="G85" s="610" t="s">
        <v>1741</v>
      </c>
      <c r="H85" s="610"/>
      <c r="I85" s="610"/>
      <c r="J85" s="610"/>
      <c r="K85" s="610"/>
      <c r="L85" s="611"/>
      <c r="M85" s="611"/>
      <c r="N85" s="611"/>
      <c r="O85" s="611"/>
      <c r="P85" s="611"/>
      <c r="Q85" s="611"/>
      <c r="R85" s="611"/>
      <c r="S85" s="611"/>
      <c r="T85" s="611"/>
      <c r="U85" s="611"/>
      <c r="V85" s="611"/>
      <c r="W85" s="611"/>
      <c r="X85" s="611"/>
      <c r="Y85" s="611"/>
      <c r="Z85" s="611"/>
      <c r="AA85" s="611"/>
      <c r="AB85" s="611"/>
      <c r="AC85" s="611"/>
      <c r="AD85" s="611"/>
      <c r="AE85" s="611"/>
      <c r="AF85" s="611"/>
      <c r="AG85" s="611"/>
      <c r="AH85" s="611"/>
      <c r="AI85" s="611"/>
      <c r="AJ85" s="611"/>
      <c r="AK85" s="611"/>
      <c r="AL85" s="611"/>
      <c r="AM85" s="611"/>
      <c r="AN85" s="611"/>
      <c r="AO85" s="611"/>
      <c r="AP85" s="611"/>
      <c r="AQ85" s="611"/>
      <c r="AR85" s="611"/>
      <c r="AS85" s="611"/>
      <c r="AT85" s="611"/>
      <c r="AU85" s="611"/>
      <c r="AV85" s="611"/>
      <c r="AW85" s="611"/>
      <c r="AX85" s="611"/>
      <c r="AY85" s="611"/>
      <c r="AZ85" s="611"/>
      <c r="BA85" s="611"/>
      <c r="BB85" s="611"/>
      <c r="BC85" s="611"/>
      <c r="BD85" s="611"/>
      <c r="BE85" s="611"/>
      <c r="BF85" s="611"/>
      <c r="BG85" s="611"/>
      <c r="BH85" s="611"/>
      <c r="BI85" s="611"/>
      <c r="BJ85" s="611"/>
      <c r="BO85" s="612"/>
      <c r="BP85" s="612"/>
    </row>
    <row r="86" spans="1:68" s="613" customFormat="1" ht="21" customHeight="1">
      <c r="F86" s="614"/>
      <c r="G86" s="614"/>
      <c r="H86" s="614"/>
      <c r="I86" s="614"/>
      <c r="J86" s="589"/>
      <c r="K86" s="614"/>
      <c r="BO86" s="615"/>
      <c r="BP86" s="615"/>
    </row>
    <row r="87" spans="1:68" s="592" customFormat="1" ht="21" customHeight="1">
      <c r="E87" s="594" t="s">
        <v>246</v>
      </c>
    </row>
    <row r="88" spans="1:68" s="404" customFormat="1" ht="21" customHeight="1">
      <c r="E88" s="608"/>
      <c r="F88" s="610"/>
      <c r="G88" s="610" t="s">
        <v>1788</v>
      </c>
      <c r="H88" s="610"/>
      <c r="I88" s="610"/>
      <c r="J88" s="610"/>
      <c r="K88" s="610"/>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1"/>
      <c r="AK88" s="611"/>
      <c r="AL88" s="611"/>
      <c r="AM88" s="611"/>
      <c r="AN88" s="611"/>
      <c r="AO88" s="611"/>
      <c r="AP88" s="611"/>
      <c r="AQ88" s="611"/>
      <c r="AR88" s="611"/>
      <c r="AS88" s="611"/>
      <c r="AT88" s="611"/>
      <c r="AU88" s="611"/>
      <c r="AV88" s="611"/>
      <c r="AW88" s="611"/>
      <c r="AX88" s="611"/>
      <c r="AY88" s="611"/>
      <c r="AZ88" s="611"/>
      <c r="BA88" s="611"/>
      <c r="BB88" s="611"/>
      <c r="BC88" s="611"/>
      <c r="BD88" s="611"/>
      <c r="BE88" s="611"/>
      <c r="BF88" s="611"/>
      <c r="BG88" s="611"/>
      <c r="BH88" s="611"/>
      <c r="BI88" s="611"/>
      <c r="BJ88" s="611"/>
      <c r="BO88" s="612"/>
      <c r="BP88" s="612"/>
    </row>
    <row r="89" spans="1:68" s="833" customFormat="1" ht="21" customHeight="1">
      <c r="A89" s="589"/>
    </row>
    <row r="90" spans="1:68" s="592" customFormat="1" ht="21" customHeight="1">
      <c r="E90" s="594" t="s">
        <v>678</v>
      </c>
    </row>
    <row r="91" spans="1:68" s="592" customFormat="1" ht="21" customHeight="1">
      <c r="E91" s="592" t="s">
        <v>735</v>
      </c>
      <c r="H91" s="589"/>
    </row>
    <row r="92" spans="1:68" s="592" customFormat="1" ht="21" customHeight="1">
      <c r="E92" s="608"/>
      <c r="BO92" s="595" t="s">
        <v>673</v>
      </c>
    </row>
    <row r="93" spans="1:68" s="594" customFormat="1" ht="15" customHeight="1">
      <c r="E93" s="1613" t="s">
        <v>139</v>
      </c>
      <c r="F93" s="1613"/>
      <c r="G93" s="1613"/>
      <c r="H93" s="1613"/>
      <c r="I93" s="1613"/>
      <c r="J93" s="1613"/>
      <c r="K93" s="1486" t="s">
        <v>738</v>
      </c>
      <c r="L93" s="1530"/>
      <c r="M93" s="1530"/>
      <c r="N93" s="1530"/>
      <c r="O93" s="1530"/>
      <c r="P93" s="1531"/>
      <c r="Q93" s="1999" t="s">
        <v>851</v>
      </c>
      <c r="R93" s="2000"/>
      <c r="S93" s="2000"/>
      <c r="T93" s="2000"/>
      <c r="U93" s="2000"/>
      <c r="V93" s="2000"/>
      <c r="W93" s="2000"/>
      <c r="X93" s="2000"/>
      <c r="Y93" s="2000"/>
      <c r="Z93" s="2000"/>
      <c r="AA93" s="2000"/>
      <c r="AB93" s="2000"/>
      <c r="AC93" s="2000"/>
      <c r="AD93" s="2000"/>
      <c r="AE93" s="2000"/>
      <c r="AF93" s="2000"/>
      <c r="AG93" s="2000"/>
      <c r="AH93" s="2001"/>
      <c r="AI93" s="1613" t="s">
        <v>23</v>
      </c>
      <c r="AJ93" s="1613"/>
      <c r="AK93" s="1613"/>
      <c r="AL93" s="1613"/>
      <c r="AM93" s="1613"/>
      <c r="AN93" s="1613"/>
      <c r="AO93" s="1613" t="s">
        <v>316</v>
      </c>
      <c r="AP93" s="1613"/>
      <c r="AQ93" s="1613"/>
      <c r="AR93" s="1613"/>
      <c r="AS93" s="1613"/>
      <c r="AT93" s="1613"/>
      <c r="AU93" s="1613" t="s">
        <v>112</v>
      </c>
      <c r="AV93" s="1613"/>
      <c r="AW93" s="1613"/>
      <c r="AX93" s="1613"/>
      <c r="AY93" s="1613"/>
      <c r="AZ93" s="1613"/>
      <c r="BA93" s="1613" t="s">
        <v>370</v>
      </c>
      <c r="BB93" s="1613"/>
      <c r="BC93" s="1613"/>
      <c r="BD93" s="1613"/>
      <c r="BE93" s="1613"/>
      <c r="BF93" s="1613"/>
      <c r="BG93" s="1613" t="s">
        <v>379</v>
      </c>
      <c r="BH93" s="1613"/>
      <c r="BI93" s="1613"/>
      <c r="BJ93" s="1613"/>
      <c r="BK93" s="1613"/>
      <c r="BL93" s="1613"/>
      <c r="BM93" s="1613"/>
      <c r="BN93" s="1613"/>
      <c r="BO93" s="1613"/>
    </row>
    <row r="94" spans="1:68" s="594" customFormat="1" ht="15" customHeight="1">
      <c r="E94" s="1613"/>
      <c r="F94" s="1613"/>
      <c r="G94" s="1613"/>
      <c r="H94" s="1613"/>
      <c r="I94" s="1613"/>
      <c r="J94" s="1613"/>
      <c r="K94" s="1532"/>
      <c r="L94" s="1533"/>
      <c r="M94" s="1533"/>
      <c r="N94" s="1533"/>
      <c r="O94" s="1533"/>
      <c r="P94" s="1534"/>
      <c r="Q94" s="1613" t="s">
        <v>589</v>
      </c>
      <c r="R94" s="1613"/>
      <c r="S94" s="1613"/>
      <c r="T94" s="1613"/>
      <c r="U94" s="1613"/>
      <c r="V94" s="1613"/>
      <c r="W94" s="1613" t="s">
        <v>505</v>
      </c>
      <c r="X94" s="1613"/>
      <c r="Y94" s="1613"/>
      <c r="Z94" s="1613"/>
      <c r="AA94" s="1613"/>
      <c r="AB94" s="1613"/>
      <c r="AC94" s="1613" t="s">
        <v>617</v>
      </c>
      <c r="AD94" s="1613"/>
      <c r="AE94" s="1613"/>
      <c r="AF94" s="1613"/>
      <c r="AG94" s="1613"/>
      <c r="AH94" s="1613"/>
      <c r="AI94" s="1613"/>
      <c r="AJ94" s="1613"/>
      <c r="AK94" s="1613"/>
      <c r="AL94" s="1613"/>
      <c r="AM94" s="1613"/>
      <c r="AN94" s="1613"/>
      <c r="AO94" s="1613"/>
      <c r="AP94" s="1613"/>
      <c r="AQ94" s="1613"/>
      <c r="AR94" s="1613"/>
      <c r="AS94" s="1613"/>
      <c r="AT94" s="1613"/>
      <c r="AU94" s="1613"/>
      <c r="AV94" s="1613"/>
      <c r="AW94" s="1613"/>
      <c r="AX94" s="1613"/>
      <c r="AY94" s="1613"/>
      <c r="AZ94" s="1613"/>
      <c r="BA94" s="1613"/>
      <c r="BB94" s="1613"/>
      <c r="BC94" s="1613"/>
      <c r="BD94" s="1613"/>
      <c r="BE94" s="1613"/>
      <c r="BF94" s="1613"/>
      <c r="BG94" s="1613"/>
      <c r="BH94" s="1613"/>
      <c r="BI94" s="1613"/>
      <c r="BJ94" s="1613"/>
      <c r="BK94" s="1613"/>
      <c r="BL94" s="1613"/>
      <c r="BM94" s="1613"/>
      <c r="BN94" s="1613"/>
      <c r="BO94" s="1613"/>
    </row>
    <row r="95" spans="1:68" s="594" customFormat="1" ht="15" customHeight="1">
      <c r="E95" s="1613"/>
      <c r="F95" s="1613"/>
      <c r="G95" s="1613"/>
      <c r="H95" s="1613"/>
      <c r="I95" s="1613"/>
      <c r="J95" s="1613"/>
      <c r="K95" s="1535"/>
      <c r="L95" s="1536"/>
      <c r="M95" s="1536"/>
      <c r="N95" s="1536"/>
      <c r="O95" s="1536"/>
      <c r="P95" s="1537"/>
      <c r="Q95" s="1613" t="s">
        <v>101</v>
      </c>
      <c r="R95" s="1613"/>
      <c r="S95" s="1613"/>
      <c r="T95" s="1613" t="s">
        <v>368</v>
      </c>
      <c r="U95" s="1613"/>
      <c r="V95" s="1613"/>
      <c r="W95" s="1613" t="s">
        <v>101</v>
      </c>
      <c r="X95" s="1613"/>
      <c r="Y95" s="1613"/>
      <c r="Z95" s="1613" t="s">
        <v>368</v>
      </c>
      <c r="AA95" s="1613"/>
      <c r="AB95" s="1613"/>
      <c r="AC95" s="1613" t="s">
        <v>101</v>
      </c>
      <c r="AD95" s="1613"/>
      <c r="AE95" s="1613"/>
      <c r="AF95" s="1613" t="s">
        <v>368</v>
      </c>
      <c r="AG95" s="1613"/>
      <c r="AH95" s="1613"/>
      <c r="AI95" s="1613" t="s">
        <v>101</v>
      </c>
      <c r="AJ95" s="1613"/>
      <c r="AK95" s="1613"/>
      <c r="AL95" s="1613" t="s">
        <v>368</v>
      </c>
      <c r="AM95" s="1613"/>
      <c r="AN95" s="1613"/>
      <c r="AO95" s="1613" t="s">
        <v>101</v>
      </c>
      <c r="AP95" s="1613"/>
      <c r="AQ95" s="1613"/>
      <c r="AR95" s="1613" t="s">
        <v>558</v>
      </c>
      <c r="AS95" s="1613"/>
      <c r="AT95" s="1613"/>
      <c r="AU95" s="1613" t="s">
        <v>101</v>
      </c>
      <c r="AV95" s="1613"/>
      <c r="AW95" s="1613"/>
      <c r="AX95" s="1613" t="s">
        <v>558</v>
      </c>
      <c r="AY95" s="1613"/>
      <c r="AZ95" s="1613"/>
      <c r="BA95" s="1613" t="s">
        <v>1325</v>
      </c>
      <c r="BB95" s="1613"/>
      <c r="BC95" s="1613"/>
      <c r="BD95" s="1613"/>
      <c r="BE95" s="1613"/>
      <c r="BF95" s="1613"/>
      <c r="BG95" s="1613"/>
      <c r="BH95" s="1613"/>
      <c r="BI95" s="1613"/>
      <c r="BJ95" s="1613"/>
      <c r="BK95" s="1613"/>
      <c r="BL95" s="1613"/>
      <c r="BM95" s="1613"/>
      <c r="BN95" s="1613"/>
      <c r="BO95" s="1613"/>
    </row>
    <row r="96" spans="1:68" s="594" customFormat="1" ht="15" customHeight="1">
      <c r="E96" s="2130" t="str">
        <f>+表紙!R13</f>
        <v>農地中間管理機構関連農地整備事業</v>
      </c>
      <c r="F96" s="2131"/>
      <c r="G96" s="2131"/>
      <c r="H96" s="2131"/>
      <c r="I96" s="2131"/>
      <c r="J96" s="2132"/>
      <c r="K96" s="1459" t="s">
        <v>419</v>
      </c>
      <c r="L96" s="1800"/>
      <c r="M96" s="1800"/>
      <c r="N96" s="1800"/>
      <c r="O96" s="1800"/>
      <c r="P96" s="1801"/>
      <c r="Q96" s="1975"/>
      <c r="R96" s="1976"/>
      <c r="S96" s="1977"/>
      <c r="T96" s="1978"/>
      <c r="U96" s="1979"/>
      <c r="V96" s="1980"/>
      <c r="W96" s="1975"/>
      <c r="X96" s="1976"/>
      <c r="Y96" s="1977"/>
      <c r="Z96" s="1981"/>
      <c r="AA96" s="1982"/>
      <c r="AB96" s="1983"/>
      <c r="AC96" s="1975"/>
      <c r="AD96" s="1976"/>
      <c r="AE96" s="1977"/>
      <c r="AF96" s="1981"/>
      <c r="AG96" s="1982"/>
      <c r="AH96" s="1983"/>
      <c r="AI96" s="1975"/>
      <c r="AJ96" s="1976"/>
      <c r="AK96" s="1977"/>
      <c r="AL96" s="1981"/>
      <c r="AM96" s="1982"/>
      <c r="AN96" s="1983"/>
      <c r="AO96" s="1984"/>
      <c r="AP96" s="1985"/>
      <c r="AQ96" s="1986"/>
      <c r="AR96" s="1987"/>
      <c r="AS96" s="1988"/>
      <c r="AT96" s="1989"/>
      <c r="AU96" s="1984"/>
      <c r="AV96" s="1985"/>
      <c r="AW96" s="1986"/>
      <c r="AX96" s="1987"/>
      <c r="AY96" s="1988"/>
      <c r="AZ96" s="1989"/>
      <c r="BA96" s="1990"/>
      <c r="BB96" s="1991"/>
      <c r="BC96" s="1991"/>
      <c r="BD96" s="1991"/>
      <c r="BE96" s="1991"/>
      <c r="BF96" s="1992"/>
      <c r="BG96" s="1960"/>
      <c r="BH96" s="1961"/>
      <c r="BI96" s="1961"/>
      <c r="BJ96" s="1961"/>
      <c r="BK96" s="1961"/>
      <c r="BL96" s="1961"/>
      <c r="BM96" s="1961"/>
      <c r="BN96" s="1961"/>
      <c r="BO96" s="1962"/>
    </row>
    <row r="97" spans="1:69" s="594" customFormat="1" ht="15" customHeight="1">
      <c r="E97" s="2133"/>
      <c r="F97" s="2134"/>
      <c r="G97" s="2134"/>
      <c r="H97" s="2134"/>
      <c r="I97" s="2134"/>
      <c r="J97" s="2135"/>
      <c r="K97" s="1786" t="s">
        <v>415</v>
      </c>
      <c r="L97" s="1787"/>
      <c r="M97" s="1787"/>
      <c r="N97" s="1787"/>
      <c r="O97" s="1787"/>
      <c r="P97" s="1788"/>
      <c r="Q97" s="1963"/>
      <c r="R97" s="1964"/>
      <c r="S97" s="1965"/>
      <c r="T97" s="1966"/>
      <c r="U97" s="1967"/>
      <c r="V97" s="1968"/>
      <c r="W97" s="1963"/>
      <c r="X97" s="1964"/>
      <c r="Y97" s="1965"/>
      <c r="Z97" s="1966"/>
      <c r="AA97" s="1967"/>
      <c r="AB97" s="1968"/>
      <c r="AC97" s="1969"/>
      <c r="AD97" s="1970"/>
      <c r="AE97" s="1971"/>
      <c r="AF97" s="1966"/>
      <c r="AG97" s="1967"/>
      <c r="AH97" s="1968"/>
      <c r="AI97" s="1963"/>
      <c r="AJ97" s="1964"/>
      <c r="AK97" s="1965"/>
      <c r="AL97" s="1966"/>
      <c r="AM97" s="1967"/>
      <c r="AN97" s="1968"/>
      <c r="AO97" s="1963"/>
      <c r="AP97" s="1964"/>
      <c r="AQ97" s="1965"/>
      <c r="AR97" s="1972"/>
      <c r="AS97" s="1973"/>
      <c r="AT97" s="1974"/>
      <c r="AU97" s="1963"/>
      <c r="AV97" s="1964"/>
      <c r="AW97" s="1965"/>
      <c r="AX97" s="1972"/>
      <c r="AY97" s="1973"/>
      <c r="AZ97" s="1974"/>
      <c r="BA97" s="1969"/>
      <c r="BB97" s="1970"/>
      <c r="BC97" s="1970"/>
      <c r="BD97" s="1970"/>
      <c r="BE97" s="1970"/>
      <c r="BF97" s="1971"/>
      <c r="BG97" s="616"/>
      <c r="BH97" s="617"/>
      <c r="BI97" s="617"/>
      <c r="BJ97" s="617"/>
      <c r="BK97" s="617"/>
      <c r="BL97" s="617"/>
      <c r="BM97" s="617"/>
      <c r="BN97" s="617"/>
      <c r="BO97" s="618"/>
    </row>
    <row r="98" spans="1:69" s="594" customFormat="1" ht="15" customHeight="1">
      <c r="E98" s="2133"/>
      <c r="F98" s="2134"/>
      <c r="G98" s="2134"/>
      <c r="H98" s="2134"/>
      <c r="I98" s="2134"/>
      <c r="J98" s="2135"/>
      <c r="K98" s="1635" t="s">
        <v>418</v>
      </c>
      <c r="L98" s="1635"/>
      <c r="M98" s="1635"/>
      <c r="N98" s="1635"/>
      <c r="O98" s="1635"/>
      <c r="P98" s="1635"/>
      <c r="Q98" s="1636"/>
      <c r="R98" s="1636"/>
      <c r="S98" s="1636"/>
      <c r="T98" s="1959"/>
      <c r="U98" s="1959"/>
      <c r="V98" s="1959"/>
      <c r="W98" s="1636"/>
      <c r="X98" s="1636"/>
      <c r="Y98" s="1636"/>
      <c r="Z98" s="1952"/>
      <c r="AA98" s="1952"/>
      <c r="AB98" s="1952"/>
      <c r="AC98" s="1951"/>
      <c r="AD98" s="1951"/>
      <c r="AE98" s="1951"/>
      <c r="AF98" s="1952"/>
      <c r="AG98" s="1952"/>
      <c r="AH98" s="1952"/>
      <c r="AI98" s="1636"/>
      <c r="AJ98" s="1636"/>
      <c r="AK98" s="1636"/>
      <c r="AL98" s="1959"/>
      <c r="AM98" s="1959"/>
      <c r="AN98" s="1959"/>
      <c r="AO98" s="1636"/>
      <c r="AP98" s="1636"/>
      <c r="AQ98" s="1636"/>
      <c r="AR98" s="1955"/>
      <c r="AS98" s="1955"/>
      <c r="AT98" s="1955"/>
      <c r="AU98" s="1636"/>
      <c r="AV98" s="1636"/>
      <c r="AW98" s="1636"/>
      <c r="AX98" s="1951"/>
      <c r="AY98" s="1951"/>
      <c r="AZ98" s="1951"/>
      <c r="BA98" s="1951"/>
      <c r="BB98" s="1951"/>
      <c r="BC98" s="1951"/>
      <c r="BD98" s="1951"/>
      <c r="BE98" s="1951"/>
      <c r="BF98" s="1951"/>
      <c r="BG98" s="616"/>
      <c r="BH98" s="617"/>
      <c r="BI98" s="617"/>
      <c r="BJ98" s="617"/>
      <c r="BK98" s="617"/>
      <c r="BL98" s="617"/>
      <c r="BM98" s="617"/>
      <c r="BN98" s="617"/>
      <c r="BO98" s="618"/>
    </row>
    <row r="99" spans="1:69" s="594" customFormat="1" ht="15" customHeight="1">
      <c r="E99" s="2133"/>
      <c r="F99" s="2134"/>
      <c r="G99" s="2134"/>
      <c r="H99" s="2134"/>
      <c r="I99" s="2134"/>
      <c r="J99" s="2135"/>
      <c r="K99" s="1635" t="s">
        <v>401</v>
      </c>
      <c r="L99" s="1635"/>
      <c r="M99" s="1635"/>
      <c r="N99" s="1635"/>
      <c r="O99" s="1635"/>
      <c r="P99" s="1635"/>
      <c r="Q99" s="1636"/>
      <c r="R99" s="1636"/>
      <c r="S99" s="1636"/>
      <c r="T99" s="1950"/>
      <c r="U99" s="1951"/>
      <c r="V99" s="1951"/>
      <c r="W99" s="1636"/>
      <c r="X99" s="1636"/>
      <c r="Y99" s="1636"/>
      <c r="Z99" s="1952"/>
      <c r="AA99" s="1952"/>
      <c r="AB99" s="1952"/>
      <c r="AC99" s="1636">
        <v>1</v>
      </c>
      <c r="AD99" s="1636"/>
      <c r="AE99" s="1636"/>
      <c r="AF99" s="1952">
        <v>4.5999999999999996</v>
      </c>
      <c r="AG99" s="1952"/>
      <c r="AH99" s="1952"/>
      <c r="AI99" s="1636">
        <f>+AC99</f>
        <v>1</v>
      </c>
      <c r="AJ99" s="1636"/>
      <c r="AK99" s="1636"/>
      <c r="AL99" s="1953">
        <f>+AF99</f>
        <v>4.5999999999999996</v>
      </c>
      <c r="AM99" s="1953"/>
      <c r="AN99" s="1953"/>
      <c r="AO99" s="1636"/>
      <c r="AP99" s="1636"/>
      <c r="AQ99" s="1636"/>
      <c r="AR99" s="1954"/>
      <c r="AS99" s="1954"/>
      <c r="AT99" s="1954"/>
      <c r="AU99" s="1636"/>
      <c r="AV99" s="1636"/>
      <c r="AW99" s="1636"/>
      <c r="AX99" s="1955"/>
      <c r="AY99" s="1955"/>
      <c r="AZ99" s="1955"/>
      <c r="BA99" s="1956"/>
      <c r="BB99" s="1957"/>
      <c r="BC99" s="1957"/>
      <c r="BD99" s="1957"/>
      <c r="BE99" s="1957"/>
      <c r="BF99" s="1958"/>
      <c r="BG99" s="616"/>
      <c r="BH99" s="617"/>
      <c r="BI99" s="617"/>
      <c r="BJ99" s="617"/>
      <c r="BK99" s="617"/>
      <c r="BL99" s="617"/>
      <c r="BM99" s="617"/>
      <c r="BN99" s="617"/>
      <c r="BO99" s="618"/>
    </row>
    <row r="100" spans="1:69" s="594" customFormat="1" ht="15" customHeight="1">
      <c r="E100" s="619"/>
      <c r="F100" s="620"/>
      <c r="G100" s="620"/>
      <c r="H100" s="620"/>
      <c r="I100" s="620"/>
      <c r="J100" s="621"/>
      <c r="K100" s="1635" t="s">
        <v>420</v>
      </c>
      <c r="L100" s="1635"/>
      <c r="M100" s="1635"/>
      <c r="N100" s="1635"/>
      <c r="O100" s="1635"/>
      <c r="P100" s="1635"/>
      <c r="Q100" s="1636"/>
      <c r="R100" s="1636"/>
      <c r="S100" s="1636"/>
      <c r="T100" s="1959"/>
      <c r="U100" s="1959"/>
      <c r="V100" s="1959"/>
      <c r="W100" s="1636"/>
      <c r="X100" s="1636"/>
      <c r="Y100" s="1636"/>
      <c r="Z100" s="1952"/>
      <c r="AA100" s="1952"/>
      <c r="AB100" s="1952"/>
      <c r="AC100" s="1951"/>
      <c r="AD100" s="1951"/>
      <c r="AE100" s="1951"/>
      <c r="AF100" s="1952"/>
      <c r="AG100" s="1952"/>
      <c r="AH100" s="1952"/>
      <c r="AI100" s="1636"/>
      <c r="AJ100" s="1636"/>
      <c r="AK100" s="1636"/>
      <c r="AL100" s="1959"/>
      <c r="AM100" s="1959"/>
      <c r="AN100" s="1959"/>
      <c r="AO100" s="1636"/>
      <c r="AP100" s="1636"/>
      <c r="AQ100" s="1636"/>
      <c r="AR100" s="1954"/>
      <c r="AS100" s="1954"/>
      <c r="AT100" s="1954"/>
      <c r="AU100" s="1636"/>
      <c r="AV100" s="1636"/>
      <c r="AW100" s="1636"/>
      <c r="AX100" s="1955"/>
      <c r="AY100" s="1955"/>
      <c r="AZ100" s="1955"/>
      <c r="BA100" s="1956"/>
      <c r="BB100" s="1957"/>
      <c r="BC100" s="1957"/>
      <c r="BD100" s="1957"/>
      <c r="BE100" s="1957"/>
      <c r="BF100" s="1958"/>
      <c r="BG100" s="622"/>
      <c r="BH100" s="617"/>
      <c r="BI100" s="617"/>
      <c r="BJ100" s="617"/>
      <c r="BK100" s="617"/>
      <c r="BL100" s="617"/>
      <c r="BM100" s="617"/>
      <c r="BN100" s="617"/>
      <c r="BO100" s="618"/>
    </row>
    <row r="101" spans="1:69" s="594" customFormat="1" ht="15" customHeight="1">
      <c r="E101" s="623"/>
      <c r="F101" s="624"/>
      <c r="G101" s="624"/>
      <c r="H101" s="624"/>
      <c r="I101" s="624"/>
      <c r="J101" s="625"/>
      <c r="K101" s="1637"/>
      <c r="L101" s="1637"/>
      <c r="M101" s="1637"/>
      <c r="N101" s="1637"/>
      <c r="O101" s="1637"/>
      <c r="P101" s="1637"/>
      <c r="Q101" s="1638"/>
      <c r="R101" s="1638"/>
      <c r="S101" s="1638"/>
      <c r="T101" s="1639"/>
      <c r="U101" s="1639"/>
      <c r="V101" s="1639"/>
      <c r="W101" s="1638"/>
      <c r="X101" s="1638"/>
      <c r="Y101" s="1638"/>
      <c r="Z101" s="1639"/>
      <c r="AA101" s="1639"/>
      <c r="AB101" s="1639"/>
      <c r="AC101" s="1640"/>
      <c r="AD101" s="1640"/>
      <c r="AE101" s="1640"/>
      <c r="AF101" s="1639"/>
      <c r="AG101" s="1639"/>
      <c r="AH101" s="1639"/>
      <c r="AI101" s="1638"/>
      <c r="AJ101" s="1638"/>
      <c r="AK101" s="1638"/>
      <c r="AL101" s="1639"/>
      <c r="AM101" s="1639"/>
      <c r="AN101" s="1639"/>
      <c r="AO101" s="1638"/>
      <c r="AP101" s="1638"/>
      <c r="AQ101" s="1638"/>
      <c r="AR101" s="1949"/>
      <c r="AS101" s="1949"/>
      <c r="AT101" s="1949"/>
      <c r="AU101" s="1638"/>
      <c r="AV101" s="1638"/>
      <c r="AW101" s="1638"/>
      <c r="AX101" s="1949"/>
      <c r="AY101" s="1949"/>
      <c r="AZ101" s="1949"/>
      <c r="BA101" s="1640"/>
      <c r="BB101" s="1640"/>
      <c r="BC101" s="1640"/>
      <c r="BD101" s="1640"/>
      <c r="BE101" s="1640"/>
      <c r="BF101" s="1640"/>
      <c r="BG101" s="626"/>
      <c r="BH101" s="627"/>
      <c r="BI101" s="627"/>
      <c r="BJ101" s="627"/>
      <c r="BK101" s="627"/>
      <c r="BL101" s="627"/>
      <c r="BM101" s="627"/>
      <c r="BN101" s="627"/>
      <c r="BO101" s="628"/>
    </row>
    <row r="102" spans="1:69" s="594" customFormat="1" ht="15" customHeight="1">
      <c r="E102" s="1626" t="s">
        <v>421</v>
      </c>
      <c r="F102" s="1626"/>
      <c r="G102" s="1626"/>
      <c r="H102" s="1626"/>
      <c r="I102" s="1626"/>
      <c r="J102" s="1626"/>
      <c r="K102" s="1626"/>
      <c r="L102" s="1626"/>
      <c r="M102" s="1626"/>
      <c r="N102" s="1626"/>
      <c r="O102" s="1626"/>
      <c r="P102" s="1626"/>
      <c r="Q102" s="1627"/>
      <c r="R102" s="1627"/>
      <c r="S102" s="1627"/>
      <c r="T102" s="1628"/>
      <c r="U102" s="1628"/>
      <c r="V102" s="1628"/>
      <c r="W102" s="1627"/>
      <c r="X102" s="1627"/>
      <c r="Y102" s="1627"/>
      <c r="Z102" s="1628"/>
      <c r="AA102" s="1628"/>
      <c r="AB102" s="1628"/>
      <c r="AC102" s="1627">
        <f>+AC99</f>
        <v>1</v>
      </c>
      <c r="AD102" s="1627"/>
      <c r="AE102" s="1627"/>
      <c r="AF102" s="1628">
        <f>+AF99</f>
        <v>4.5999999999999996</v>
      </c>
      <c r="AG102" s="1628"/>
      <c r="AH102" s="1628"/>
      <c r="AI102" s="1627">
        <f>+AI99</f>
        <v>1</v>
      </c>
      <c r="AJ102" s="1627"/>
      <c r="AK102" s="1627"/>
      <c r="AL102" s="1629">
        <f>+AL99</f>
        <v>4.5999999999999996</v>
      </c>
      <c r="AM102" s="1629"/>
      <c r="AN102" s="1629"/>
      <c r="AO102" s="1627"/>
      <c r="AP102" s="1627"/>
      <c r="AQ102" s="1627"/>
      <c r="AR102" s="1630"/>
      <c r="AS102" s="1630"/>
      <c r="AT102" s="1630"/>
      <c r="AU102" s="1627"/>
      <c r="AV102" s="1627"/>
      <c r="AW102" s="1627"/>
      <c r="AX102" s="1631"/>
      <c r="AY102" s="1631"/>
      <c r="AZ102" s="1631"/>
      <c r="BA102" s="1632"/>
      <c r="BB102" s="1633"/>
      <c r="BC102" s="1633"/>
      <c r="BD102" s="1633"/>
      <c r="BE102" s="1633"/>
      <c r="BF102" s="1634"/>
      <c r="BG102" s="629"/>
      <c r="BH102" s="855"/>
      <c r="BI102" s="855"/>
      <c r="BJ102" s="855"/>
      <c r="BK102" s="855"/>
      <c r="BL102" s="855"/>
      <c r="BM102" s="855"/>
      <c r="BN102" s="855"/>
      <c r="BO102" s="630"/>
    </row>
    <row r="103" spans="1:69" ht="21" customHeight="1">
      <c r="E103" s="594" t="s">
        <v>676</v>
      </c>
    </row>
    <row r="104" spans="1:69" s="591" customFormat="1" ht="21" customHeight="1">
      <c r="A104" s="592"/>
      <c r="E104" s="593" t="s">
        <v>248</v>
      </c>
      <c r="F104" s="631"/>
      <c r="T104" s="592"/>
      <c r="AX104" s="632"/>
      <c r="AZ104" s="595"/>
      <c r="BA104" s="595"/>
      <c r="BG104" s="595"/>
      <c r="BH104" s="595"/>
      <c r="BI104" s="595"/>
      <c r="BJ104" s="595"/>
      <c r="BL104" s="607"/>
      <c r="BN104" s="595" t="s">
        <v>447</v>
      </c>
    </row>
    <row r="105" spans="1:69" s="633" customFormat="1" ht="15" customHeight="1">
      <c r="A105" s="594"/>
      <c r="E105" s="1625" t="s">
        <v>377</v>
      </c>
      <c r="F105" s="1625"/>
      <c r="G105" s="1625"/>
      <c r="H105" s="1625"/>
      <c r="I105" s="1625"/>
      <c r="J105" s="1486" t="s">
        <v>739</v>
      </c>
      <c r="K105" s="1487"/>
      <c r="L105" s="1487"/>
      <c r="M105" s="1487"/>
      <c r="N105" s="1487"/>
      <c r="O105" s="1488"/>
      <c r="P105" s="1613" t="s">
        <v>372</v>
      </c>
      <c r="Q105" s="1613"/>
      <c r="R105" s="1613"/>
      <c r="S105" s="1613"/>
      <c r="T105" s="1613" t="s">
        <v>387</v>
      </c>
      <c r="U105" s="1613"/>
      <c r="V105" s="1613"/>
      <c r="W105" s="1613"/>
      <c r="X105" s="1613" t="s">
        <v>294</v>
      </c>
      <c r="Y105" s="1613"/>
      <c r="Z105" s="1613"/>
      <c r="AA105" s="1613"/>
      <c r="AB105" s="1613"/>
      <c r="AC105" s="1613"/>
      <c r="AD105" s="1477" t="s">
        <v>388</v>
      </c>
      <c r="AE105" s="1478"/>
      <c r="AF105" s="1478"/>
      <c r="AG105" s="1478"/>
      <c r="AH105" s="1478"/>
      <c r="AI105" s="1479"/>
      <c r="AJ105" s="1477" t="s">
        <v>557</v>
      </c>
      <c r="AK105" s="1478"/>
      <c r="AL105" s="1478"/>
      <c r="AM105" s="1478"/>
      <c r="AN105" s="1478"/>
      <c r="AO105" s="1479"/>
      <c r="AP105" s="1477" t="s">
        <v>286</v>
      </c>
      <c r="AQ105" s="1478"/>
      <c r="AR105" s="1478"/>
      <c r="AS105" s="1478"/>
      <c r="AT105" s="1478"/>
      <c r="AU105" s="1478"/>
      <c r="AV105" s="1478"/>
      <c r="AW105" s="1478"/>
      <c r="AX105" s="1478"/>
      <c r="AY105" s="1478"/>
      <c r="AZ105" s="1478"/>
      <c r="BA105" s="1478"/>
      <c r="BB105" s="1478"/>
      <c r="BC105" s="1478"/>
      <c r="BD105" s="1478"/>
      <c r="BE105" s="1478"/>
      <c r="BF105" s="1479"/>
      <c r="BG105" s="1613" t="s">
        <v>379</v>
      </c>
      <c r="BH105" s="1613"/>
      <c r="BI105" s="1613"/>
      <c r="BJ105" s="1613"/>
      <c r="BK105" s="1613"/>
      <c r="BL105" s="1613"/>
      <c r="BM105" s="1613"/>
      <c r="BN105" s="1613"/>
      <c r="BQ105" s="594"/>
    </row>
    <row r="106" spans="1:69" s="633" customFormat="1" ht="15" customHeight="1">
      <c r="A106" s="594"/>
      <c r="E106" s="1625"/>
      <c r="F106" s="1625"/>
      <c r="G106" s="1625"/>
      <c r="H106" s="1625"/>
      <c r="I106" s="1625"/>
      <c r="J106" s="1489"/>
      <c r="K106" s="1490"/>
      <c r="L106" s="1490"/>
      <c r="M106" s="1490"/>
      <c r="N106" s="1490"/>
      <c r="O106" s="1491"/>
      <c r="P106" s="1613"/>
      <c r="Q106" s="1613"/>
      <c r="R106" s="1613"/>
      <c r="S106" s="1613"/>
      <c r="T106" s="1613"/>
      <c r="U106" s="1613"/>
      <c r="V106" s="1613"/>
      <c r="W106" s="1613"/>
      <c r="X106" s="1613"/>
      <c r="Y106" s="1613"/>
      <c r="Z106" s="1613"/>
      <c r="AA106" s="1613"/>
      <c r="AB106" s="1613"/>
      <c r="AC106" s="1613"/>
      <c r="AD106" s="1483"/>
      <c r="AE106" s="1484"/>
      <c r="AF106" s="1484"/>
      <c r="AG106" s="1484"/>
      <c r="AH106" s="1484"/>
      <c r="AI106" s="1485"/>
      <c r="AJ106" s="1483"/>
      <c r="AK106" s="1484"/>
      <c r="AL106" s="1484"/>
      <c r="AM106" s="1484"/>
      <c r="AN106" s="1484"/>
      <c r="AO106" s="1485"/>
      <c r="AP106" s="1483"/>
      <c r="AQ106" s="1484"/>
      <c r="AR106" s="1484"/>
      <c r="AS106" s="1484"/>
      <c r="AT106" s="1484"/>
      <c r="AU106" s="1484"/>
      <c r="AV106" s="1484"/>
      <c r="AW106" s="1484"/>
      <c r="AX106" s="1484"/>
      <c r="AY106" s="1484"/>
      <c r="AZ106" s="1484"/>
      <c r="BA106" s="1484"/>
      <c r="BB106" s="1484"/>
      <c r="BC106" s="1484"/>
      <c r="BD106" s="1484"/>
      <c r="BE106" s="1484"/>
      <c r="BF106" s="1485"/>
      <c r="BG106" s="1613"/>
      <c r="BH106" s="1613"/>
      <c r="BI106" s="1613"/>
      <c r="BJ106" s="1613"/>
      <c r="BK106" s="1613"/>
      <c r="BL106" s="1613"/>
      <c r="BM106" s="1613"/>
      <c r="BN106" s="1613"/>
    </row>
    <row r="107" spans="1:69" s="633" customFormat="1" ht="15" customHeight="1">
      <c r="A107" s="594"/>
      <c r="E107" s="2136"/>
      <c r="F107" s="2137"/>
      <c r="G107" s="2137"/>
      <c r="H107" s="2137"/>
      <c r="I107" s="2138"/>
      <c r="J107" s="1459" t="s">
        <v>390</v>
      </c>
      <c r="K107" s="1460"/>
      <c r="L107" s="1460"/>
      <c r="M107" s="1460"/>
      <c r="N107" s="1460"/>
      <c r="O107" s="1461"/>
      <c r="P107" s="1934"/>
      <c r="Q107" s="1935"/>
      <c r="R107" s="1935"/>
      <c r="S107" s="1936"/>
      <c r="T107" s="1937"/>
      <c r="U107" s="1938"/>
      <c r="V107" s="1938"/>
      <c r="W107" s="1939"/>
      <c r="X107" s="1940"/>
      <c r="Y107" s="1941"/>
      <c r="Z107" s="1941"/>
      <c r="AA107" s="1941"/>
      <c r="AB107" s="1941"/>
      <c r="AC107" s="1942"/>
      <c r="AD107" s="1943"/>
      <c r="AE107" s="1944"/>
      <c r="AF107" s="1944"/>
      <c r="AG107" s="1944"/>
      <c r="AH107" s="1944"/>
      <c r="AI107" s="1945"/>
      <c r="AJ107" s="1698"/>
      <c r="AK107" s="1699"/>
      <c r="AL107" s="1699"/>
      <c r="AM107" s="1699"/>
      <c r="AN107" s="1699"/>
      <c r="AO107" s="1700"/>
      <c r="AP107" s="1946"/>
      <c r="AQ107" s="1947"/>
      <c r="AR107" s="1947"/>
      <c r="AS107" s="1947"/>
      <c r="AT107" s="1947"/>
      <c r="AU107" s="1947"/>
      <c r="AV107" s="1947"/>
      <c r="AW107" s="1947"/>
      <c r="AX107" s="1947"/>
      <c r="AY107" s="1947"/>
      <c r="AZ107" s="1947"/>
      <c r="BA107" s="1947"/>
      <c r="BB107" s="1947"/>
      <c r="BC107" s="1947"/>
      <c r="BD107" s="1947"/>
      <c r="BE107" s="1947"/>
      <c r="BF107" s="1948"/>
      <c r="BG107" s="1710"/>
      <c r="BH107" s="1711"/>
      <c r="BI107" s="1711"/>
      <c r="BJ107" s="1711"/>
      <c r="BK107" s="1711"/>
      <c r="BL107" s="1711"/>
      <c r="BM107" s="1711"/>
      <c r="BN107" s="1712"/>
    </row>
    <row r="108" spans="1:69" s="633" customFormat="1" ht="15" customHeight="1">
      <c r="A108" s="594"/>
      <c r="E108" s="2139"/>
      <c r="F108" s="2140"/>
      <c r="G108" s="2140"/>
      <c r="H108" s="2140"/>
      <c r="I108" s="2141"/>
      <c r="J108" s="1910" t="s">
        <v>389</v>
      </c>
      <c r="K108" s="1910"/>
      <c r="L108" s="1910"/>
      <c r="M108" s="1910"/>
      <c r="N108" s="1910"/>
      <c r="O108" s="1910"/>
      <c r="P108" s="1931"/>
      <c r="Q108" s="1932"/>
      <c r="R108" s="1932"/>
      <c r="S108" s="1933"/>
      <c r="T108" s="1912"/>
      <c r="U108" s="1912"/>
      <c r="V108" s="1912"/>
      <c r="W108" s="1912"/>
      <c r="X108" s="1913"/>
      <c r="Y108" s="1913"/>
      <c r="Z108" s="1913"/>
      <c r="AA108" s="1913"/>
      <c r="AB108" s="1913"/>
      <c r="AC108" s="1913"/>
      <c r="AD108" s="1914"/>
      <c r="AE108" s="1915"/>
      <c r="AF108" s="1915"/>
      <c r="AG108" s="1915"/>
      <c r="AH108" s="1915"/>
      <c r="AI108" s="1916"/>
      <c r="AJ108" s="1914"/>
      <c r="AK108" s="1915"/>
      <c r="AL108" s="1915"/>
      <c r="AM108" s="1915"/>
      <c r="AN108" s="1915"/>
      <c r="AO108" s="1916"/>
      <c r="AP108" s="1914"/>
      <c r="AQ108" s="1915"/>
      <c r="AR108" s="1915"/>
      <c r="AS108" s="1915"/>
      <c r="AT108" s="1915"/>
      <c r="AU108" s="1915"/>
      <c r="AV108" s="1915"/>
      <c r="AW108" s="1915"/>
      <c r="AX108" s="1915"/>
      <c r="AY108" s="1915"/>
      <c r="AZ108" s="1915"/>
      <c r="BA108" s="1915"/>
      <c r="BB108" s="1915"/>
      <c r="BC108" s="1915"/>
      <c r="BD108" s="1915"/>
      <c r="BE108" s="1915"/>
      <c r="BF108" s="1916"/>
      <c r="BG108" s="1917"/>
      <c r="BH108" s="1917"/>
      <c r="BI108" s="1917"/>
      <c r="BJ108" s="1917"/>
      <c r="BK108" s="1917"/>
      <c r="BL108" s="1917"/>
      <c r="BM108" s="1917"/>
      <c r="BN108" s="1917"/>
    </row>
    <row r="109" spans="1:69" s="633" customFormat="1" ht="15" customHeight="1">
      <c r="A109" s="594"/>
      <c r="E109" s="2139"/>
      <c r="F109" s="2140"/>
      <c r="G109" s="2140"/>
      <c r="H109" s="2140"/>
      <c r="I109" s="2141"/>
      <c r="J109" s="1910" t="s">
        <v>239</v>
      </c>
      <c r="K109" s="1910"/>
      <c r="L109" s="1910"/>
      <c r="M109" s="1910"/>
      <c r="N109" s="1910"/>
      <c r="O109" s="1910"/>
      <c r="P109" s="1911"/>
      <c r="Q109" s="1911"/>
      <c r="R109" s="1911"/>
      <c r="S109" s="1911"/>
      <c r="T109" s="1912"/>
      <c r="U109" s="1912"/>
      <c r="V109" s="1912"/>
      <c r="W109" s="1912"/>
      <c r="X109" s="1913"/>
      <c r="Y109" s="1913"/>
      <c r="Z109" s="1913"/>
      <c r="AA109" s="1913"/>
      <c r="AB109" s="1913"/>
      <c r="AC109" s="1913"/>
      <c r="AD109" s="1914"/>
      <c r="AE109" s="1915"/>
      <c r="AF109" s="1915"/>
      <c r="AG109" s="1915"/>
      <c r="AH109" s="1915"/>
      <c r="AI109" s="1916"/>
      <c r="AJ109" s="1914"/>
      <c r="AK109" s="1915"/>
      <c r="AL109" s="1915"/>
      <c r="AM109" s="1915"/>
      <c r="AN109" s="1915"/>
      <c r="AO109" s="1916"/>
      <c r="AP109" s="1914"/>
      <c r="AQ109" s="1915"/>
      <c r="AR109" s="1915"/>
      <c r="AS109" s="1915"/>
      <c r="AT109" s="1915"/>
      <c r="AU109" s="1915"/>
      <c r="AV109" s="1915"/>
      <c r="AW109" s="1915"/>
      <c r="AX109" s="1915"/>
      <c r="AY109" s="1915"/>
      <c r="AZ109" s="1915"/>
      <c r="BA109" s="1915"/>
      <c r="BB109" s="1915"/>
      <c r="BC109" s="1915"/>
      <c r="BD109" s="1915"/>
      <c r="BE109" s="1915"/>
      <c r="BF109" s="1916"/>
      <c r="BG109" s="1917"/>
      <c r="BH109" s="1917"/>
      <c r="BI109" s="1917"/>
      <c r="BJ109" s="1917"/>
      <c r="BK109" s="1917"/>
      <c r="BL109" s="1917"/>
      <c r="BM109" s="1917"/>
      <c r="BN109" s="1917"/>
    </row>
    <row r="110" spans="1:69" s="633" customFormat="1" ht="15" customHeight="1">
      <c r="A110" s="594"/>
      <c r="E110" s="2139"/>
      <c r="F110" s="2140"/>
      <c r="G110" s="2140"/>
      <c r="H110" s="2140"/>
      <c r="I110" s="2141"/>
      <c r="J110" s="1910" t="s">
        <v>16</v>
      </c>
      <c r="K110" s="1910"/>
      <c r="L110" s="1910"/>
      <c r="M110" s="1910"/>
      <c r="N110" s="1910"/>
      <c r="O110" s="1910"/>
      <c r="P110" s="1911"/>
      <c r="Q110" s="1911"/>
      <c r="R110" s="1911"/>
      <c r="S110" s="1911"/>
      <c r="T110" s="1912"/>
      <c r="U110" s="1912"/>
      <c r="V110" s="1912"/>
      <c r="W110" s="1912"/>
      <c r="X110" s="1913"/>
      <c r="Y110" s="1913"/>
      <c r="Z110" s="1913"/>
      <c r="AA110" s="1913"/>
      <c r="AB110" s="1913"/>
      <c r="AC110" s="1913"/>
      <c r="AD110" s="1914"/>
      <c r="AE110" s="1915"/>
      <c r="AF110" s="1915"/>
      <c r="AG110" s="1915"/>
      <c r="AH110" s="1915"/>
      <c r="AI110" s="1916"/>
      <c r="AJ110" s="1914"/>
      <c r="AK110" s="1915"/>
      <c r="AL110" s="1915"/>
      <c r="AM110" s="1915"/>
      <c r="AN110" s="1915"/>
      <c r="AO110" s="1916"/>
      <c r="AP110" s="1914"/>
      <c r="AQ110" s="1915"/>
      <c r="AR110" s="1915"/>
      <c r="AS110" s="1915"/>
      <c r="AT110" s="1915"/>
      <c r="AU110" s="1915"/>
      <c r="AV110" s="1915"/>
      <c r="AW110" s="1915"/>
      <c r="AX110" s="1915"/>
      <c r="AY110" s="1915"/>
      <c r="AZ110" s="1915"/>
      <c r="BA110" s="1915"/>
      <c r="BB110" s="1915"/>
      <c r="BC110" s="1915"/>
      <c r="BD110" s="1915"/>
      <c r="BE110" s="1915"/>
      <c r="BF110" s="1916"/>
      <c r="BG110" s="1917"/>
      <c r="BH110" s="1917"/>
      <c r="BI110" s="1917"/>
      <c r="BJ110" s="1917"/>
      <c r="BK110" s="1917"/>
      <c r="BL110" s="1917"/>
      <c r="BM110" s="1917"/>
      <c r="BN110" s="1917"/>
    </row>
    <row r="111" spans="1:69" s="633" customFormat="1" ht="15" customHeight="1">
      <c r="A111" s="594"/>
      <c r="E111" s="2139"/>
      <c r="F111" s="2140"/>
      <c r="G111" s="2140"/>
      <c r="H111" s="2140"/>
      <c r="I111" s="2141"/>
      <c r="J111" s="1918" t="s">
        <v>340</v>
      </c>
      <c r="K111" s="1918"/>
      <c r="L111" s="1918"/>
      <c r="M111" s="1918"/>
      <c r="N111" s="1918"/>
      <c r="O111" s="1918"/>
      <c r="P111" s="1919"/>
      <c r="Q111" s="1919"/>
      <c r="R111" s="1919"/>
      <c r="S111" s="1919"/>
      <c r="T111" s="1920"/>
      <c r="U111" s="1920"/>
      <c r="V111" s="1920"/>
      <c r="W111" s="1920"/>
      <c r="X111" s="1921"/>
      <c r="Y111" s="1922"/>
      <c r="Z111" s="1922"/>
      <c r="AA111" s="1922"/>
      <c r="AB111" s="1922"/>
      <c r="AC111" s="1923"/>
      <c r="AD111" s="1924"/>
      <c r="AE111" s="1925"/>
      <c r="AF111" s="1925"/>
      <c r="AG111" s="1925"/>
      <c r="AH111" s="1925"/>
      <c r="AI111" s="1926"/>
      <c r="AJ111" s="1921"/>
      <c r="AK111" s="1922"/>
      <c r="AL111" s="1922"/>
      <c r="AM111" s="1922"/>
      <c r="AN111" s="1922"/>
      <c r="AO111" s="1923"/>
      <c r="AP111" s="1927"/>
      <c r="AQ111" s="1928"/>
      <c r="AR111" s="1928"/>
      <c r="AS111" s="1928"/>
      <c r="AT111" s="1928"/>
      <c r="AU111" s="1928"/>
      <c r="AV111" s="1928"/>
      <c r="AW111" s="1928"/>
      <c r="AX111" s="1928"/>
      <c r="AY111" s="1928"/>
      <c r="AZ111" s="1928"/>
      <c r="BA111" s="1928"/>
      <c r="BB111" s="1928"/>
      <c r="BC111" s="1928"/>
      <c r="BD111" s="1928"/>
      <c r="BE111" s="1928"/>
      <c r="BF111" s="1929"/>
      <c r="BG111" s="1930"/>
      <c r="BH111" s="1930"/>
      <c r="BI111" s="1930"/>
      <c r="BJ111" s="1930"/>
      <c r="BK111" s="1930"/>
      <c r="BL111" s="1930"/>
      <c r="BM111" s="1930"/>
      <c r="BN111" s="1930"/>
    </row>
    <row r="112" spans="1:69" s="633" customFormat="1" ht="15" customHeight="1">
      <c r="A112" s="594"/>
      <c r="E112" s="634"/>
      <c r="I112" s="635"/>
      <c r="J112" s="1910" t="s">
        <v>399</v>
      </c>
      <c r="K112" s="1910"/>
      <c r="L112" s="1910"/>
      <c r="M112" s="1910"/>
      <c r="N112" s="1910"/>
      <c r="O112" s="1910"/>
      <c r="P112" s="1911"/>
      <c r="Q112" s="1911"/>
      <c r="R112" s="1911"/>
      <c r="S112" s="1911"/>
      <c r="T112" s="1912"/>
      <c r="U112" s="1912"/>
      <c r="V112" s="1912"/>
      <c r="W112" s="1912"/>
      <c r="X112" s="1913"/>
      <c r="Y112" s="1913"/>
      <c r="Z112" s="1913"/>
      <c r="AA112" s="1913"/>
      <c r="AB112" s="1913"/>
      <c r="AC112" s="1913"/>
      <c r="AD112" s="1914"/>
      <c r="AE112" s="1915"/>
      <c r="AF112" s="1915"/>
      <c r="AG112" s="1915"/>
      <c r="AH112" s="1915"/>
      <c r="AI112" s="1916"/>
      <c r="AJ112" s="1914"/>
      <c r="AK112" s="1915"/>
      <c r="AL112" s="1915"/>
      <c r="AM112" s="1915"/>
      <c r="AN112" s="1915"/>
      <c r="AO112" s="1916"/>
      <c r="AP112" s="1914"/>
      <c r="AQ112" s="1915"/>
      <c r="AR112" s="1915"/>
      <c r="AS112" s="1915"/>
      <c r="AT112" s="1915"/>
      <c r="AU112" s="1915"/>
      <c r="AV112" s="1915"/>
      <c r="AW112" s="1915"/>
      <c r="AX112" s="1915"/>
      <c r="AY112" s="1915"/>
      <c r="AZ112" s="1915"/>
      <c r="BA112" s="1915"/>
      <c r="BB112" s="1915"/>
      <c r="BC112" s="1915"/>
      <c r="BD112" s="1915"/>
      <c r="BE112" s="1915"/>
      <c r="BF112" s="1916"/>
      <c r="BG112" s="1917"/>
      <c r="BH112" s="1917"/>
      <c r="BI112" s="1917"/>
      <c r="BJ112" s="1917"/>
      <c r="BK112" s="1917"/>
      <c r="BL112" s="1917"/>
      <c r="BM112" s="1917"/>
      <c r="BN112" s="1917"/>
    </row>
    <row r="113" spans="1:66" s="633" customFormat="1" ht="15" customHeight="1">
      <c r="A113" s="594"/>
      <c r="E113" s="636"/>
      <c r="F113" s="637"/>
      <c r="G113" s="637"/>
      <c r="H113" s="637"/>
      <c r="I113" s="638"/>
      <c r="J113" s="1614"/>
      <c r="K113" s="1614"/>
      <c r="L113" s="1614"/>
      <c r="M113" s="1614"/>
      <c r="N113" s="1614"/>
      <c r="O113" s="1614"/>
      <c r="P113" s="1615"/>
      <c r="Q113" s="1615"/>
      <c r="R113" s="1615"/>
      <c r="S113" s="1615"/>
      <c r="T113" s="1891"/>
      <c r="U113" s="1891"/>
      <c r="V113" s="1891"/>
      <c r="W113" s="1891"/>
      <c r="X113" s="1892"/>
      <c r="Y113" s="1892"/>
      <c r="Z113" s="1892"/>
      <c r="AA113" s="1892"/>
      <c r="AB113" s="1892"/>
      <c r="AC113" s="1892"/>
      <c r="AD113" s="1893"/>
      <c r="AE113" s="1894"/>
      <c r="AF113" s="1894"/>
      <c r="AG113" s="1894"/>
      <c r="AH113" s="1894"/>
      <c r="AI113" s="1895"/>
      <c r="AJ113" s="1893"/>
      <c r="AK113" s="1894"/>
      <c r="AL113" s="1894"/>
      <c r="AM113" s="1894"/>
      <c r="AN113" s="1894"/>
      <c r="AO113" s="1895"/>
      <c r="AP113" s="1893"/>
      <c r="AQ113" s="1894"/>
      <c r="AR113" s="1894"/>
      <c r="AS113" s="1894"/>
      <c r="AT113" s="1894"/>
      <c r="AU113" s="1894"/>
      <c r="AV113" s="1894"/>
      <c r="AW113" s="1894"/>
      <c r="AX113" s="1894"/>
      <c r="AY113" s="1894"/>
      <c r="AZ113" s="1894"/>
      <c r="BA113" s="1894"/>
      <c r="BB113" s="1894"/>
      <c r="BC113" s="1894"/>
      <c r="BD113" s="1894"/>
      <c r="BE113" s="1894"/>
      <c r="BF113" s="1895"/>
      <c r="BG113" s="1896"/>
      <c r="BH113" s="1896"/>
      <c r="BI113" s="1896"/>
      <c r="BJ113" s="1896"/>
      <c r="BK113" s="1896"/>
      <c r="BL113" s="1896"/>
      <c r="BM113" s="1896"/>
      <c r="BN113" s="1896"/>
    </row>
    <row r="114" spans="1:66" s="633" customFormat="1" ht="15" customHeight="1">
      <c r="A114" s="594"/>
      <c r="E114" s="1625" t="s">
        <v>151</v>
      </c>
      <c r="F114" s="1625"/>
      <c r="G114" s="1625"/>
      <c r="H114" s="1625"/>
      <c r="I114" s="1625"/>
      <c r="J114" s="1625"/>
      <c r="K114" s="1625"/>
      <c r="L114" s="1625"/>
      <c r="M114" s="1625"/>
      <c r="N114" s="1625"/>
      <c r="O114" s="1625"/>
      <c r="P114" s="1897"/>
      <c r="Q114" s="1898"/>
      <c r="R114" s="1898"/>
      <c r="S114" s="1899"/>
      <c r="T114" s="1900" t="str">
        <f>IF(SUM(T107:W113)=0,"",SUM(T107:W113))</f>
        <v/>
      </c>
      <c r="U114" s="1901"/>
      <c r="V114" s="1901"/>
      <c r="W114" s="1901"/>
      <c r="X114" s="1902"/>
      <c r="Y114" s="1902"/>
      <c r="Z114" s="1902"/>
      <c r="AA114" s="1902"/>
      <c r="AB114" s="1902"/>
      <c r="AC114" s="1902"/>
      <c r="AD114" s="1903"/>
      <c r="AE114" s="1904"/>
      <c r="AF114" s="1904"/>
      <c r="AG114" s="1904"/>
      <c r="AH114" s="1904"/>
      <c r="AI114" s="1905"/>
      <c r="AJ114" s="1903"/>
      <c r="AK114" s="1904"/>
      <c r="AL114" s="1904"/>
      <c r="AM114" s="1904"/>
      <c r="AN114" s="1904"/>
      <c r="AO114" s="1905"/>
      <c r="AP114" s="1906"/>
      <c r="AQ114" s="1907"/>
      <c r="AR114" s="1907"/>
      <c r="AS114" s="1907"/>
      <c r="AT114" s="1907"/>
      <c r="AU114" s="1907"/>
      <c r="AV114" s="1907"/>
      <c r="AW114" s="1907"/>
      <c r="AX114" s="1907"/>
      <c r="AY114" s="1907"/>
      <c r="AZ114" s="1907"/>
      <c r="BA114" s="1907"/>
      <c r="BB114" s="1907"/>
      <c r="BC114" s="1907"/>
      <c r="BD114" s="1907"/>
      <c r="BE114" s="1907"/>
      <c r="BF114" s="1908"/>
      <c r="BG114" s="1909"/>
      <c r="BH114" s="1909"/>
      <c r="BI114" s="1909"/>
      <c r="BJ114" s="1909"/>
      <c r="BK114" s="1909"/>
      <c r="BL114" s="1909"/>
      <c r="BM114" s="1909"/>
      <c r="BN114" s="1909"/>
    </row>
    <row r="115" spans="1:66" s="833" customFormat="1" ht="15" customHeight="1">
      <c r="BF115" s="606"/>
      <c r="BG115" s="606"/>
      <c r="BH115" s="606"/>
    </row>
    <row r="116" spans="1:66" s="592" customFormat="1" ht="21" customHeight="1">
      <c r="E116" s="594" t="s">
        <v>681</v>
      </c>
      <c r="BF116" s="607"/>
      <c r="BG116" s="607"/>
      <c r="BH116" s="607"/>
    </row>
    <row r="117" spans="1:66" s="592" customFormat="1" ht="21" customHeight="1">
      <c r="E117" s="594" t="s">
        <v>683</v>
      </c>
      <c r="BF117" s="607"/>
      <c r="BG117" s="607"/>
      <c r="BH117" s="607"/>
    </row>
    <row r="118" spans="1:66" s="833" customFormat="1" ht="21" customHeight="1">
      <c r="E118" s="593" t="s">
        <v>248</v>
      </c>
      <c r="BF118" s="606"/>
      <c r="BG118" s="595" t="s">
        <v>125</v>
      </c>
      <c r="BH118" s="606"/>
    </row>
    <row r="119" spans="1:66" s="833" customFormat="1" ht="15" customHeight="1">
      <c r="E119" s="1613" t="s">
        <v>377</v>
      </c>
      <c r="F119" s="1613"/>
      <c r="G119" s="1613"/>
      <c r="H119" s="1613"/>
      <c r="I119" s="1613"/>
      <c r="J119" s="1486" t="s">
        <v>196</v>
      </c>
      <c r="K119" s="1530"/>
      <c r="L119" s="1530"/>
      <c r="M119" s="1530"/>
      <c r="N119" s="1531"/>
      <c r="O119" s="1613" t="s">
        <v>684</v>
      </c>
      <c r="P119" s="1613"/>
      <c r="Q119" s="1613"/>
      <c r="R119" s="1613"/>
      <c r="S119" s="1613" t="s">
        <v>733</v>
      </c>
      <c r="T119" s="1613"/>
      <c r="U119" s="1613"/>
      <c r="V119" s="1613"/>
      <c r="W119" s="1613"/>
      <c r="X119" s="1613" t="s">
        <v>400</v>
      </c>
      <c r="Y119" s="1613"/>
      <c r="Z119" s="1613"/>
      <c r="AA119" s="1613"/>
      <c r="AB119" s="1613"/>
      <c r="AC119" s="1613"/>
      <c r="AD119" s="1613"/>
      <c r="AE119" s="1613"/>
      <c r="AF119" s="1613"/>
      <c r="AG119" s="1613"/>
      <c r="AH119" s="1613"/>
      <c r="AI119" s="1613"/>
      <c r="AJ119" s="1613"/>
      <c r="AK119" s="1613"/>
      <c r="AL119" s="1613"/>
      <c r="AM119" s="1613"/>
      <c r="AN119" s="1613"/>
      <c r="AO119" s="1613"/>
      <c r="AP119" s="1613"/>
      <c r="AQ119" s="1613"/>
      <c r="AR119" s="1477" t="s">
        <v>241</v>
      </c>
      <c r="AS119" s="1478"/>
      <c r="AT119" s="1478"/>
      <c r="AU119" s="1478"/>
      <c r="AV119" s="1478"/>
      <c r="AW119" s="1478"/>
      <c r="AX119" s="1478"/>
      <c r="AY119" s="1479"/>
      <c r="AZ119" s="1613" t="s">
        <v>379</v>
      </c>
      <c r="BA119" s="1613"/>
      <c r="BB119" s="1613"/>
      <c r="BC119" s="1613"/>
      <c r="BD119" s="1613"/>
      <c r="BE119" s="1613"/>
      <c r="BF119" s="1613"/>
      <c r="BG119" s="1613"/>
      <c r="BH119" s="606"/>
      <c r="BI119" s="589"/>
    </row>
    <row r="120" spans="1:66" s="833" customFormat="1" ht="15" customHeight="1">
      <c r="E120" s="1613"/>
      <c r="F120" s="1613"/>
      <c r="G120" s="1613"/>
      <c r="H120" s="1613"/>
      <c r="I120" s="1613"/>
      <c r="J120" s="1532"/>
      <c r="K120" s="1533"/>
      <c r="L120" s="1533"/>
      <c r="M120" s="1533"/>
      <c r="N120" s="1534"/>
      <c r="O120" s="1613"/>
      <c r="P120" s="1613"/>
      <c r="Q120" s="1613"/>
      <c r="R120" s="1613"/>
      <c r="S120" s="1613"/>
      <c r="T120" s="1613"/>
      <c r="U120" s="1613"/>
      <c r="V120" s="1613"/>
      <c r="W120" s="1613"/>
      <c r="X120" s="1613" t="s">
        <v>404</v>
      </c>
      <c r="Y120" s="1613"/>
      <c r="Z120" s="1613"/>
      <c r="AA120" s="1613"/>
      <c r="AB120" s="1613"/>
      <c r="AC120" s="1613"/>
      <c r="AD120" s="1613"/>
      <c r="AE120" s="1613"/>
      <c r="AF120" s="1613"/>
      <c r="AG120" s="1613"/>
      <c r="AH120" s="1613" t="s">
        <v>406</v>
      </c>
      <c r="AI120" s="1613"/>
      <c r="AJ120" s="1613"/>
      <c r="AK120" s="1613"/>
      <c r="AL120" s="1613"/>
      <c r="AM120" s="1613"/>
      <c r="AN120" s="1613"/>
      <c r="AO120" s="1613"/>
      <c r="AP120" s="1613"/>
      <c r="AQ120" s="1613"/>
      <c r="AR120" s="1483"/>
      <c r="AS120" s="1484"/>
      <c r="AT120" s="1484"/>
      <c r="AU120" s="1484"/>
      <c r="AV120" s="1484"/>
      <c r="AW120" s="1484"/>
      <c r="AX120" s="1484"/>
      <c r="AY120" s="1485"/>
      <c r="AZ120" s="1613"/>
      <c r="BA120" s="1613"/>
      <c r="BB120" s="1613"/>
      <c r="BC120" s="1613"/>
      <c r="BD120" s="1613"/>
      <c r="BE120" s="1613"/>
      <c r="BF120" s="1613"/>
      <c r="BG120" s="1613"/>
      <c r="BH120" s="606"/>
    </row>
    <row r="121" spans="1:66" s="833" customFormat="1" ht="15" customHeight="1">
      <c r="E121" s="1613"/>
      <c r="F121" s="1613"/>
      <c r="G121" s="1613"/>
      <c r="H121" s="1613"/>
      <c r="I121" s="1613"/>
      <c r="J121" s="1532"/>
      <c r="K121" s="1533"/>
      <c r="L121" s="1533"/>
      <c r="M121" s="1533"/>
      <c r="N121" s="1534"/>
      <c r="O121" s="1613"/>
      <c r="P121" s="1613"/>
      <c r="Q121" s="1613"/>
      <c r="R121" s="1613"/>
      <c r="S121" s="1613"/>
      <c r="T121" s="1613"/>
      <c r="U121" s="1613"/>
      <c r="V121" s="1613"/>
      <c r="W121" s="1613"/>
      <c r="X121" s="1477" t="s">
        <v>654</v>
      </c>
      <c r="Y121" s="1478"/>
      <c r="Z121" s="1478"/>
      <c r="AA121" s="1478"/>
      <c r="AB121" s="1479"/>
      <c r="AC121" s="1477" t="s">
        <v>741</v>
      </c>
      <c r="AD121" s="1478"/>
      <c r="AE121" s="1478"/>
      <c r="AF121" s="1478"/>
      <c r="AG121" s="1479"/>
      <c r="AH121" s="1477" t="s">
        <v>744</v>
      </c>
      <c r="AI121" s="1478"/>
      <c r="AJ121" s="1478"/>
      <c r="AK121" s="1478"/>
      <c r="AL121" s="1479"/>
      <c r="AM121" s="1477" t="s">
        <v>216</v>
      </c>
      <c r="AN121" s="1478"/>
      <c r="AO121" s="1478"/>
      <c r="AP121" s="1478"/>
      <c r="AQ121" s="1479"/>
      <c r="AR121" s="1477" t="s">
        <v>215</v>
      </c>
      <c r="AS121" s="1478"/>
      <c r="AT121" s="1478"/>
      <c r="AU121" s="1478"/>
      <c r="AV121" s="1477" t="s">
        <v>374</v>
      </c>
      <c r="AW121" s="1478"/>
      <c r="AX121" s="1478"/>
      <c r="AY121" s="1479"/>
      <c r="AZ121" s="1613"/>
      <c r="BA121" s="1613"/>
      <c r="BB121" s="1613"/>
      <c r="BC121" s="1613"/>
      <c r="BD121" s="1613"/>
      <c r="BE121" s="1613"/>
      <c r="BF121" s="1613"/>
      <c r="BG121" s="1613"/>
      <c r="BH121" s="606"/>
    </row>
    <row r="122" spans="1:66" s="833" customFormat="1" ht="15" customHeight="1">
      <c r="E122" s="1613"/>
      <c r="F122" s="1613"/>
      <c r="G122" s="1613"/>
      <c r="H122" s="1613"/>
      <c r="I122" s="1613"/>
      <c r="J122" s="1535"/>
      <c r="K122" s="1536"/>
      <c r="L122" s="1536"/>
      <c r="M122" s="1536"/>
      <c r="N122" s="1537"/>
      <c r="O122" s="1613"/>
      <c r="P122" s="1613"/>
      <c r="Q122" s="1613"/>
      <c r="R122" s="1613"/>
      <c r="S122" s="1613"/>
      <c r="T122" s="1613"/>
      <c r="U122" s="1613"/>
      <c r="V122" s="1613"/>
      <c r="W122" s="1613"/>
      <c r="X122" s="1483"/>
      <c r="Y122" s="1484"/>
      <c r="Z122" s="1484"/>
      <c r="AA122" s="1484"/>
      <c r="AB122" s="1485"/>
      <c r="AC122" s="1483"/>
      <c r="AD122" s="1484"/>
      <c r="AE122" s="1484"/>
      <c r="AF122" s="1484"/>
      <c r="AG122" s="1485"/>
      <c r="AH122" s="1483"/>
      <c r="AI122" s="1484"/>
      <c r="AJ122" s="1484"/>
      <c r="AK122" s="1484"/>
      <c r="AL122" s="1485"/>
      <c r="AM122" s="1483"/>
      <c r="AN122" s="1484"/>
      <c r="AO122" s="1484"/>
      <c r="AP122" s="1484"/>
      <c r="AQ122" s="1485"/>
      <c r="AR122" s="1483"/>
      <c r="AS122" s="1484"/>
      <c r="AT122" s="1484"/>
      <c r="AU122" s="1484"/>
      <c r="AV122" s="1483"/>
      <c r="AW122" s="1484"/>
      <c r="AX122" s="1484"/>
      <c r="AY122" s="1485"/>
      <c r="AZ122" s="1613"/>
      <c r="BA122" s="1613"/>
      <c r="BB122" s="1613"/>
      <c r="BC122" s="1613"/>
      <c r="BD122" s="1613"/>
      <c r="BE122" s="1613"/>
      <c r="BF122" s="1613"/>
      <c r="BG122" s="1613"/>
      <c r="BH122" s="606"/>
    </row>
    <row r="123" spans="1:66" s="833" customFormat="1" ht="15" customHeight="1">
      <c r="E123" s="1459"/>
      <c r="F123" s="1460"/>
      <c r="G123" s="1460"/>
      <c r="H123" s="1460"/>
      <c r="I123" s="1461"/>
      <c r="J123" s="1884"/>
      <c r="K123" s="1884"/>
      <c r="L123" s="1884"/>
      <c r="M123" s="1884"/>
      <c r="N123" s="1884"/>
      <c r="O123" s="1884"/>
      <c r="P123" s="1884"/>
      <c r="Q123" s="1884"/>
      <c r="R123" s="1884"/>
      <c r="S123" s="1884"/>
      <c r="T123" s="1884"/>
      <c r="U123" s="1884"/>
      <c r="V123" s="1884"/>
      <c r="W123" s="1884"/>
      <c r="X123" s="1884"/>
      <c r="Y123" s="1884"/>
      <c r="Z123" s="1884"/>
      <c r="AA123" s="1884"/>
      <c r="AB123" s="1884"/>
      <c r="AC123" s="1884"/>
      <c r="AD123" s="1884"/>
      <c r="AE123" s="1884"/>
      <c r="AF123" s="1884"/>
      <c r="AG123" s="1884"/>
      <c r="AH123" s="1884"/>
      <c r="AI123" s="1884"/>
      <c r="AJ123" s="1884"/>
      <c r="AK123" s="1884"/>
      <c r="AL123" s="1884"/>
      <c r="AM123" s="1884"/>
      <c r="AN123" s="1884"/>
      <c r="AO123" s="1884"/>
      <c r="AP123" s="1884"/>
      <c r="AQ123" s="1884"/>
      <c r="AR123" s="1885"/>
      <c r="AS123" s="1886"/>
      <c r="AT123" s="1886"/>
      <c r="AU123" s="1887"/>
      <c r="AV123" s="1885"/>
      <c r="AW123" s="1886"/>
      <c r="AX123" s="1886"/>
      <c r="AY123" s="1887"/>
      <c r="AZ123" s="1884"/>
      <c r="BA123" s="1884"/>
      <c r="BB123" s="1884"/>
      <c r="BC123" s="1884"/>
      <c r="BD123" s="1884"/>
      <c r="BE123" s="1884"/>
      <c r="BF123" s="1884"/>
      <c r="BG123" s="1884"/>
      <c r="BH123" s="606"/>
    </row>
    <row r="124" spans="1:66" s="833" customFormat="1" ht="15" customHeight="1">
      <c r="E124" s="1462"/>
      <c r="F124" s="1463"/>
      <c r="G124" s="1463"/>
      <c r="H124" s="1463"/>
      <c r="I124" s="1464"/>
      <c r="J124" s="1614"/>
      <c r="K124" s="1614"/>
      <c r="L124" s="1614"/>
      <c r="M124" s="1614"/>
      <c r="N124" s="1614"/>
      <c r="O124" s="1614"/>
      <c r="P124" s="1614"/>
      <c r="Q124" s="1614"/>
      <c r="R124" s="1614"/>
      <c r="S124" s="1614"/>
      <c r="T124" s="1614"/>
      <c r="U124" s="1614"/>
      <c r="V124" s="1614"/>
      <c r="W124" s="1614"/>
      <c r="X124" s="1614"/>
      <c r="Y124" s="1614"/>
      <c r="Z124" s="1614"/>
      <c r="AA124" s="1614"/>
      <c r="AB124" s="1614"/>
      <c r="AC124" s="1614"/>
      <c r="AD124" s="1614"/>
      <c r="AE124" s="1614"/>
      <c r="AF124" s="1614"/>
      <c r="AG124" s="1614"/>
      <c r="AH124" s="1614"/>
      <c r="AI124" s="1614"/>
      <c r="AJ124" s="1614"/>
      <c r="AK124" s="1614"/>
      <c r="AL124" s="1614"/>
      <c r="AM124" s="1614"/>
      <c r="AN124" s="1614"/>
      <c r="AO124" s="1614"/>
      <c r="AP124" s="1614"/>
      <c r="AQ124" s="1614"/>
      <c r="AR124" s="1888"/>
      <c r="AS124" s="1889"/>
      <c r="AT124" s="1889"/>
      <c r="AU124" s="1890"/>
      <c r="AV124" s="1888"/>
      <c r="AW124" s="1889"/>
      <c r="AX124" s="1889"/>
      <c r="AY124" s="1890"/>
      <c r="AZ124" s="1614"/>
      <c r="BA124" s="1614"/>
      <c r="BB124" s="1614"/>
      <c r="BC124" s="1614"/>
      <c r="BD124" s="1614"/>
      <c r="BE124" s="1614"/>
      <c r="BF124" s="1614"/>
      <c r="BG124" s="1614"/>
      <c r="BH124" s="606"/>
    </row>
    <row r="125" spans="1:66" s="833" customFormat="1" ht="15" customHeight="1">
      <c r="C125" s="589"/>
      <c r="E125" s="1613" t="s">
        <v>385</v>
      </c>
      <c r="F125" s="1613"/>
      <c r="G125" s="1613"/>
      <c r="H125" s="1613"/>
      <c r="I125" s="1613"/>
      <c r="J125" s="1613"/>
      <c r="K125" s="1613"/>
      <c r="L125" s="1613"/>
      <c r="M125" s="1613"/>
      <c r="N125" s="1613"/>
      <c r="O125" s="1870">
        <f>SUM(O123:R124)</f>
        <v>0</v>
      </c>
      <c r="P125" s="1870"/>
      <c r="Q125" s="1870"/>
      <c r="R125" s="1870"/>
      <c r="S125" s="1871">
        <f>SUM(S123:W124)</f>
        <v>0</v>
      </c>
      <c r="T125" s="1871"/>
      <c r="U125" s="1871"/>
      <c r="V125" s="1871"/>
      <c r="W125" s="1871"/>
      <c r="X125" s="1871">
        <f>SUM(X123:AB124)</f>
        <v>0</v>
      </c>
      <c r="Y125" s="1871"/>
      <c r="Z125" s="1871"/>
      <c r="AA125" s="1871"/>
      <c r="AB125" s="1871"/>
      <c r="AC125" s="1871">
        <f>SUM(AC123:AG124)</f>
        <v>0</v>
      </c>
      <c r="AD125" s="1871"/>
      <c r="AE125" s="1871"/>
      <c r="AF125" s="1871"/>
      <c r="AG125" s="1871"/>
      <c r="AH125" s="1871">
        <f>SUM(AH123:AL124)</f>
        <v>0</v>
      </c>
      <c r="AI125" s="1871"/>
      <c r="AJ125" s="1871"/>
      <c r="AK125" s="1871"/>
      <c r="AL125" s="1871"/>
      <c r="AM125" s="1871">
        <f>SUM(AM123:AQ124)</f>
        <v>0</v>
      </c>
      <c r="AN125" s="1871"/>
      <c r="AO125" s="1871"/>
      <c r="AP125" s="1871"/>
      <c r="AQ125" s="1871"/>
      <c r="AR125" s="1658"/>
      <c r="AS125" s="1659"/>
      <c r="AT125" s="1659"/>
      <c r="AU125" s="1660"/>
      <c r="AV125" s="1658"/>
      <c r="AW125" s="1659"/>
      <c r="AX125" s="1659"/>
      <c r="AY125" s="1660"/>
      <c r="AZ125" s="1613"/>
      <c r="BA125" s="1613"/>
      <c r="BB125" s="1613"/>
      <c r="BC125" s="1613"/>
      <c r="BD125" s="1613"/>
      <c r="BE125" s="1613"/>
      <c r="BF125" s="1613"/>
      <c r="BG125" s="1613"/>
      <c r="BH125" s="606"/>
    </row>
    <row r="126" spans="1:66" ht="21" customHeight="1"/>
    <row r="127" spans="1:66" ht="21" customHeight="1">
      <c r="C127" s="589"/>
      <c r="E127" s="594" t="s">
        <v>561</v>
      </c>
    </row>
    <row r="128" spans="1:66" ht="21" customHeight="1">
      <c r="E128" s="593" t="s">
        <v>248</v>
      </c>
      <c r="AQ128" s="639"/>
      <c r="AR128" s="639"/>
      <c r="AS128" s="639"/>
      <c r="AT128" s="639"/>
      <c r="AU128" s="639"/>
      <c r="AV128" s="639"/>
      <c r="AW128" s="639"/>
      <c r="BG128" s="595" t="s">
        <v>746</v>
      </c>
    </row>
    <row r="129" spans="1:73" ht="15" customHeight="1">
      <c r="E129" s="1878" t="s">
        <v>423</v>
      </c>
      <c r="F129" s="1879"/>
      <c r="G129" s="1879"/>
      <c r="H129" s="1879"/>
      <c r="I129" s="1879"/>
      <c r="J129" s="1879"/>
      <c r="K129" s="1880"/>
      <c r="L129" s="1878" t="s">
        <v>581</v>
      </c>
      <c r="M129" s="1879"/>
      <c r="N129" s="1879"/>
      <c r="O129" s="1879"/>
      <c r="P129" s="1879"/>
      <c r="Q129" s="1879"/>
      <c r="R129" s="1880"/>
      <c r="S129" s="1878" t="s">
        <v>381</v>
      </c>
      <c r="T129" s="1879"/>
      <c r="U129" s="1879"/>
      <c r="V129" s="1879"/>
      <c r="W129" s="1879"/>
      <c r="X129" s="1879"/>
      <c r="Y129" s="1880"/>
      <c r="Z129" s="1872" t="s">
        <v>396</v>
      </c>
      <c r="AA129" s="1873"/>
      <c r="AB129" s="1873"/>
      <c r="AC129" s="1873"/>
      <c r="AD129" s="1873"/>
      <c r="AE129" s="1873"/>
      <c r="AF129" s="1873"/>
      <c r="AG129" s="1874"/>
      <c r="AH129" s="1878" t="s">
        <v>280</v>
      </c>
      <c r="AI129" s="1879"/>
      <c r="AJ129" s="1879"/>
      <c r="AK129" s="1879"/>
      <c r="AL129" s="1879"/>
      <c r="AM129" s="1879"/>
      <c r="AN129" s="1880"/>
      <c r="AO129" s="1878" t="s">
        <v>35</v>
      </c>
      <c r="AP129" s="1879"/>
      <c r="AQ129" s="1879"/>
      <c r="AR129" s="1879"/>
      <c r="AS129" s="1879"/>
      <c r="AT129" s="1879"/>
      <c r="AU129" s="1880"/>
      <c r="AV129" s="1878" t="s">
        <v>392</v>
      </c>
      <c r="AW129" s="1879"/>
      <c r="AX129" s="1879"/>
      <c r="AY129" s="1879"/>
      <c r="AZ129" s="1879"/>
      <c r="BA129" s="1879"/>
      <c r="BB129" s="1879"/>
      <c r="BC129" s="1879"/>
      <c r="BD129" s="1879"/>
      <c r="BE129" s="1879"/>
      <c r="BF129" s="1879"/>
      <c r="BG129" s="1880"/>
      <c r="BH129" s="640"/>
    </row>
    <row r="130" spans="1:73" ht="15" customHeight="1">
      <c r="E130" s="1881"/>
      <c r="F130" s="1882"/>
      <c r="G130" s="1882"/>
      <c r="H130" s="1882"/>
      <c r="I130" s="1882"/>
      <c r="J130" s="1882"/>
      <c r="K130" s="1883"/>
      <c r="L130" s="1881"/>
      <c r="M130" s="1882"/>
      <c r="N130" s="1882"/>
      <c r="O130" s="1882"/>
      <c r="P130" s="1882"/>
      <c r="Q130" s="1882"/>
      <c r="R130" s="1883"/>
      <c r="S130" s="1881"/>
      <c r="T130" s="1882"/>
      <c r="U130" s="1882"/>
      <c r="V130" s="1882"/>
      <c r="W130" s="1882"/>
      <c r="X130" s="1882"/>
      <c r="Y130" s="1883"/>
      <c r="Z130" s="1872" t="s">
        <v>510</v>
      </c>
      <c r="AA130" s="1873"/>
      <c r="AB130" s="1873"/>
      <c r="AC130" s="1874"/>
      <c r="AD130" s="1872" t="s">
        <v>583</v>
      </c>
      <c r="AE130" s="1873"/>
      <c r="AF130" s="1873"/>
      <c r="AG130" s="1874"/>
      <c r="AH130" s="1881"/>
      <c r="AI130" s="1882"/>
      <c r="AJ130" s="1882"/>
      <c r="AK130" s="1882"/>
      <c r="AL130" s="1882"/>
      <c r="AM130" s="1882"/>
      <c r="AN130" s="1883"/>
      <c r="AO130" s="1881"/>
      <c r="AP130" s="1882"/>
      <c r="AQ130" s="1882"/>
      <c r="AR130" s="1882"/>
      <c r="AS130" s="1882"/>
      <c r="AT130" s="1882"/>
      <c r="AU130" s="1883"/>
      <c r="AV130" s="1881"/>
      <c r="AW130" s="1882"/>
      <c r="AX130" s="1882"/>
      <c r="AY130" s="1882"/>
      <c r="AZ130" s="1882"/>
      <c r="BA130" s="1882"/>
      <c r="BB130" s="1882"/>
      <c r="BC130" s="1882"/>
      <c r="BD130" s="1882"/>
      <c r="BE130" s="1882"/>
      <c r="BF130" s="1882"/>
      <c r="BG130" s="1883"/>
    </row>
    <row r="131" spans="1:73" ht="15" customHeight="1">
      <c r="E131" s="1459"/>
      <c r="F131" s="1460"/>
      <c r="G131" s="1460"/>
      <c r="H131" s="1460"/>
      <c r="I131" s="1460"/>
      <c r="J131" s="1460"/>
      <c r="K131" s="1461"/>
      <c r="L131" s="1875"/>
      <c r="M131" s="1876"/>
      <c r="N131" s="1876"/>
      <c r="O131" s="1876"/>
      <c r="P131" s="1876"/>
      <c r="Q131" s="1876"/>
      <c r="R131" s="1877"/>
      <c r="S131" s="1875"/>
      <c r="T131" s="1876"/>
      <c r="U131" s="1876"/>
      <c r="V131" s="1876"/>
      <c r="W131" s="1876"/>
      <c r="X131" s="1876"/>
      <c r="Y131" s="1877"/>
      <c r="Z131" s="1875"/>
      <c r="AA131" s="1876"/>
      <c r="AB131" s="1876"/>
      <c r="AC131" s="1877"/>
      <c r="AD131" s="1875"/>
      <c r="AE131" s="1876"/>
      <c r="AF131" s="1876"/>
      <c r="AG131" s="1877"/>
      <c r="AH131" s="1875"/>
      <c r="AI131" s="1876"/>
      <c r="AJ131" s="1876"/>
      <c r="AK131" s="1876"/>
      <c r="AL131" s="1876"/>
      <c r="AM131" s="1876"/>
      <c r="AN131" s="1877"/>
      <c r="AO131" s="1875"/>
      <c r="AP131" s="1876"/>
      <c r="AQ131" s="1876"/>
      <c r="AR131" s="1876"/>
      <c r="AS131" s="1876"/>
      <c r="AT131" s="1876"/>
      <c r="AU131" s="1877"/>
      <c r="AV131" s="1875"/>
      <c r="AW131" s="1876"/>
      <c r="AX131" s="1876"/>
      <c r="AY131" s="1876"/>
      <c r="AZ131" s="1876"/>
      <c r="BA131" s="1876"/>
      <c r="BB131" s="1876"/>
      <c r="BC131" s="1876"/>
      <c r="BD131" s="1876"/>
      <c r="BE131" s="1876"/>
      <c r="BF131" s="1876"/>
      <c r="BG131" s="1877"/>
    </row>
    <row r="132" spans="1:73" ht="15" customHeight="1">
      <c r="E132" s="1462"/>
      <c r="F132" s="1463"/>
      <c r="G132" s="1463"/>
      <c r="H132" s="1463"/>
      <c r="I132" s="1463"/>
      <c r="J132" s="1463"/>
      <c r="K132" s="1464"/>
      <c r="L132" s="1862"/>
      <c r="M132" s="1862"/>
      <c r="N132" s="1862"/>
      <c r="O132" s="1862"/>
      <c r="P132" s="1862"/>
      <c r="Q132" s="1862"/>
      <c r="R132" s="1862"/>
      <c r="S132" s="1862"/>
      <c r="T132" s="1862"/>
      <c r="U132" s="1862"/>
      <c r="V132" s="1862"/>
      <c r="W132" s="1862"/>
      <c r="X132" s="1862"/>
      <c r="Y132" s="1862"/>
      <c r="Z132" s="1862"/>
      <c r="AA132" s="1862"/>
      <c r="AB132" s="1862"/>
      <c r="AC132" s="1862"/>
      <c r="AD132" s="1862"/>
      <c r="AE132" s="1862"/>
      <c r="AF132" s="1862"/>
      <c r="AG132" s="1862"/>
      <c r="AH132" s="1862"/>
      <c r="AI132" s="1862"/>
      <c r="AJ132" s="1862"/>
      <c r="AK132" s="1862"/>
      <c r="AL132" s="1862"/>
      <c r="AM132" s="1862"/>
      <c r="AN132" s="1862"/>
      <c r="AO132" s="1862"/>
      <c r="AP132" s="1862"/>
      <c r="AQ132" s="1862"/>
      <c r="AR132" s="1862"/>
      <c r="AS132" s="1862"/>
      <c r="AT132" s="1862"/>
      <c r="AU132" s="1862"/>
      <c r="AV132" s="1862"/>
      <c r="AW132" s="1862"/>
      <c r="AX132" s="1862"/>
      <c r="AY132" s="1862"/>
      <c r="AZ132" s="1862"/>
      <c r="BA132" s="1862"/>
      <c r="BB132" s="1862"/>
      <c r="BC132" s="1862"/>
      <c r="BD132" s="1862"/>
      <c r="BE132" s="1862"/>
      <c r="BF132" s="1862"/>
      <c r="BG132" s="1862"/>
    </row>
    <row r="133" spans="1:73" ht="10.5" customHeight="1"/>
    <row r="134" spans="1:73" s="833" customFormat="1" ht="21" customHeight="1">
      <c r="E134" s="594" t="s">
        <v>660</v>
      </c>
    </row>
    <row r="135" spans="1:73" s="833" customFormat="1" ht="21" customHeight="1">
      <c r="E135" s="593" t="s">
        <v>248</v>
      </c>
      <c r="BG135" s="595" t="s">
        <v>747</v>
      </c>
    </row>
    <row r="136" spans="1:73" s="833" customFormat="1" ht="15" customHeight="1">
      <c r="E136" s="1471" t="s">
        <v>377</v>
      </c>
      <c r="F136" s="1472"/>
      <c r="G136" s="1472"/>
      <c r="H136" s="1472"/>
      <c r="I136" s="1472"/>
      <c r="J136" s="1472"/>
      <c r="K136" s="1472"/>
      <c r="L136" s="1472"/>
      <c r="M136" s="1472"/>
      <c r="N136" s="1473"/>
      <c r="O136" s="1613" t="s">
        <v>74</v>
      </c>
      <c r="P136" s="1613"/>
      <c r="Q136" s="1613"/>
      <c r="R136" s="1613"/>
      <c r="S136" s="1613"/>
      <c r="T136" s="1613"/>
      <c r="U136" s="1613"/>
      <c r="V136" s="1613"/>
      <c r="W136" s="1613"/>
      <c r="X136" s="1613"/>
      <c r="Y136" s="1613"/>
      <c r="Z136" s="1613"/>
      <c r="AA136" s="1613" t="s">
        <v>864</v>
      </c>
      <c r="AB136" s="1613"/>
      <c r="AC136" s="1863"/>
      <c r="AD136" s="1613"/>
      <c r="AE136" s="1613"/>
      <c r="AF136" s="1613"/>
      <c r="AG136" s="1863"/>
      <c r="AH136" s="1613"/>
      <c r="AI136" s="1613"/>
      <c r="AJ136" s="1613"/>
      <c r="AK136" s="1863"/>
      <c r="AL136" s="1613"/>
      <c r="AM136" s="1613"/>
      <c r="AN136" s="1613"/>
      <c r="AO136" s="1863"/>
      <c r="AP136" s="1613"/>
      <c r="AQ136" s="1613"/>
      <c r="AR136" s="1613"/>
      <c r="AS136" s="1863"/>
      <c r="AT136" s="1613"/>
      <c r="AU136" s="1613"/>
      <c r="AV136" s="1613"/>
      <c r="AW136" s="1613"/>
      <c r="AX136" s="1613"/>
      <c r="AY136" s="1613"/>
      <c r="AZ136" s="1477" t="s">
        <v>379</v>
      </c>
      <c r="BA136" s="1478"/>
      <c r="BB136" s="1478"/>
      <c r="BC136" s="1478"/>
      <c r="BD136" s="1478"/>
      <c r="BE136" s="1478"/>
      <c r="BF136" s="1478"/>
      <c r="BG136" s="1479"/>
    </row>
    <row r="137" spans="1:73" s="833" customFormat="1" ht="15" customHeight="1">
      <c r="E137" s="1515"/>
      <c r="F137" s="1516"/>
      <c r="G137" s="1516"/>
      <c r="H137" s="1516"/>
      <c r="I137" s="1516"/>
      <c r="J137" s="1516"/>
      <c r="K137" s="1516"/>
      <c r="L137" s="1516"/>
      <c r="M137" s="1516"/>
      <c r="N137" s="1517"/>
      <c r="O137" s="1477" t="s">
        <v>475</v>
      </c>
      <c r="P137" s="1478"/>
      <c r="Q137" s="1479"/>
      <c r="R137" s="1477" t="s">
        <v>219</v>
      </c>
      <c r="S137" s="1478"/>
      <c r="T137" s="1479"/>
      <c r="U137" s="1477" t="s">
        <v>380</v>
      </c>
      <c r="V137" s="1478"/>
      <c r="W137" s="1479"/>
      <c r="X137" s="1477" t="s">
        <v>23</v>
      </c>
      <c r="Y137" s="1478"/>
      <c r="Z137" s="1479"/>
      <c r="AA137" s="1477" t="s">
        <v>364</v>
      </c>
      <c r="AB137" s="1478"/>
      <c r="AC137" s="1478"/>
      <c r="AD137" s="1479"/>
      <c r="AE137" s="1477" t="s">
        <v>382</v>
      </c>
      <c r="AF137" s="1478"/>
      <c r="AG137" s="1478"/>
      <c r="AH137" s="1479"/>
      <c r="AI137" s="1477" t="s">
        <v>336</v>
      </c>
      <c r="AJ137" s="1478"/>
      <c r="AK137" s="1478"/>
      <c r="AL137" s="1479"/>
      <c r="AM137" s="1477" t="s">
        <v>686</v>
      </c>
      <c r="AN137" s="1478"/>
      <c r="AO137" s="1478"/>
      <c r="AP137" s="1479"/>
      <c r="AQ137" s="1477" t="s">
        <v>299</v>
      </c>
      <c r="AR137" s="1478"/>
      <c r="AS137" s="1478"/>
      <c r="AT137" s="1479"/>
      <c r="AU137" s="1477" t="s">
        <v>23</v>
      </c>
      <c r="AV137" s="1478"/>
      <c r="AW137" s="1478"/>
      <c r="AX137" s="1478"/>
      <c r="AY137" s="1479"/>
      <c r="AZ137" s="1480"/>
      <c r="BA137" s="1481"/>
      <c r="BB137" s="1481"/>
      <c r="BC137" s="1481"/>
      <c r="BD137" s="1481"/>
      <c r="BE137" s="1481"/>
      <c r="BF137" s="1481"/>
      <c r="BG137" s="1482"/>
    </row>
    <row r="138" spans="1:73" s="833" customFormat="1" ht="15" customHeight="1">
      <c r="E138" s="1474"/>
      <c r="F138" s="1475"/>
      <c r="G138" s="1475"/>
      <c r="H138" s="1475"/>
      <c r="I138" s="1475"/>
      <c r="J138" s="1475"/>
      <c r="K138" s="1475"/>
      <c r="L138" s="1475"/>
      <c r="M138" s="1475"/>
      <c r="N138" s="1476"/>
      <c r="O138" s="1483"/>
      <c r="P138" s="1484"/>
      <c r="Q138" s="1485"/>
      <c r="R138" s="1483"/>
      <c r="S138" s="1484"/>
      <c r="T138" s="1485"/>
      <c r="U138" s="1483"/>
      <c r="V138" s="1484"/>
      <c r="W138" s="1485"/>
      <c r="X138" s="1483"/>
      <c r="Y138" s="1484"/>
      <c r="Z138" s="1485"/>
      <c r="AA138" s="1483"/>
      <c r="AB138" s="1484"/>
      <c r="AC138" s="1484"/>
      <c r="AD138" s="1485"/>
      <c r="AE138" s="1483"/>
      <c r="AF138" s="1484"/>
      <c r="AG138" s="1484"/>
      <c r="AH138" s="1485"/>
      <c r="AI138" s="1483"/>
      <c r="AJ138" s="1484"/>
      <c r="AK138" s="1484"/>
      <c r="AL138" s="1485"/>
      <c r="AM138" s="1483"/>
      <c r="AN138" s="1484"/>
      <c r="AO138" s="1484"/>
      <c r="AP138" s="1485"/>
      <c r="AQ138" s="1483"/>
      <c r="AR138" s="1484"/>
      <c r="AS138" s="1484"/>
      <c r="AT138" s="1485"/>
      <c r="AU138" s="1483"/>
      <c r="AV138" s="1484"/>
      <c r="AW138" s="1484"/>
      <c r="AX138" s="1484"/>
      <c r="AY138" s="1485"/>
      <c r="AZ138" s="1483"/>
      <c r="BA138" s="1484"/>
      <c r="BB138" s="1484"/>
      <c r="BC138" s="1484"/>
      <c r="BD138" s="1484"/>
      <c r="BE138" s="1484"/>
      <c r="BF138" s="1484"/>
      <c r="BG138" s="1485"/>
    </row>
    <row r="139" spans="1:73" s="833" customFormat="1" ht="15" customHeight="1">
      <c r="E139" s="1459"/>
      <c r="F139" s="1460"/>
      <c r="G139" s="1460"/>
      <c r="H139" s="1460"/>
      <c r="I139" s="1460"/>
      <c r="J139" s="1460"/>
      <c r="K139" s="1460"/>
      <c r="L139" s="1460"/>
      <c r="M139" s="1460"/>
      <c r="N139" s="1461"/>
      <c r="O139" s="1864"/>
      <c r="P139" s="1865"/>
      <c r="Q139" s="1866"/>
      <c r="R139" s="1864"/>
      <c r="S139" s="1865"/>
      <c r="T139" s="1866"/>
      <c r="U139" s="1864"/>
      <c r="V139" s="1865"/>
      <c r="W139" s="1866"/>
      <c r="X139" s="1864"/>
      <c r="Y139" s="1865"/>
      <c r="Z139" s="1866"/>
      <c r="AA139" s="1867"/>
      <c r="AB139" s="1868"/>
      <c r="AC139" s="1868"/>
      <c r="AD139" s="1869"/>
      <c r="AE139" s="1867"/>
      <c r="AF139" s="1868"/>
      <c r="AG139" s="1868"/>
      <c r="AH139" s="1869"/>
      <c r="AI139" s="1867"/>
      <c r="AJ139" s="1868"/>
      <c r="AK139" s="1868"/>
      <c r="AL139" s="1869"/>
      <c r="AM139" s="1867"/>
      <c r="AN139" s="1868"/>
      <c r="AO139" s="1868"/>
      <c r="AP139" s="1869"/>
      <c r="AQ139" s="1867"/>
      <c r="AR139" s="1868"/>
      <c r="AS139" s="1868"/>
      <c r="AT139" s="1869"/>
      <c r="AU139" s="1867"/>
      <c r="AV139" s="1868"/>
      <c r="AW139" s="1868"/>
      <c r="AX139" s="1868"/>
      <c r="AY139" s="1869"/>
      <c r="AZ139" s="1492"/>
      <c r="BA139" s="1493"/>
      <c r="BB139" s="1493"/>
      <c r="BC139" s="1493"/>
      <c r="BD139" s="1493"/>
      <c r="BE139" s="1493"/>
      <c r="BF139" s="1493"/>
      <c r="BG139" s="1494"/>
    </row>
    <row r="140" spans="1:73" s="833" customFormat="1" ht="15" customHeight="1">
      <c r="E140" s="1462"/>
      <c r="F140" s="1463"/>
      <c r="G140" s="1463"/>
      <c r="H140" s="1463"/>
      <c r="I140" s="1463"/>
      <c r="J140" s="1463"/>
      <c r="K140" s="1463"/>
      <c r="L140" s="1463"/>
      <c r="M140" s="1463"/>
      <c r="N140" s="1464"/>
      <c r="O140" s="1847"/>
      <c r="P140" s="1848"/>
      <c r="Q140" s="1849"/>
      <c r="R140" s="1847"/>
      <c r="S140" s="1848"/>
      <c r="T140" s="1849"/>
      <c r="U140" s="1847"/>
      <c r="V140" s="1848"/>
      <c r="W140" s="1849"/>
      <c r="X140" s="1847"/>
      <c r="Y140" s="1848"/>
      <c r="Z140" s="1849"/>
      <c r="AA140" s="1850"/>
      <c r="AB140" s="1851"/>
      <c r="AC140" s="1851"/>
      <c r="AD140" s="1852"/>
      <c r="AE140" s="1850"/>
      <c r="AF140" s="1851"/>
      <c r="AG140" s="1851"/>
      <c r="AH140" s="1852"/>
      <c r="AI140" s="1850"/>
      <c r="AJ140" s="1851"/>
      <c r="AK140" s="1851"/>
      <c r="AL140" s="1852"/>
      <c r="AM140" s="1850"/>
      <c r="AN140" s="1851"/>
      <c r="AO140" s="1851"/>
      <c r="AP140" s="1852"/>
      <c r="AQ140" s="1850"/>
      <c r="AR140" s="1851"/>
      <c r="AS140" s="1851"/>
      <c r="AT140" s="1852"/>
      <c r="AU140" s="1850"/>
      <c r="AV140" s="1851"/>
      <c r="AW140" s="1851"/>
      <c r="AX140" s="1851"/>
      <c r="AY140" s="1852"/>
      <c r="AZ140" s="1853"/>
      <c r="BA140" s="1854"/>
      <c r="BB140" s="1854"/>
      <c r="BC140" s="1854"/>
      <c r="BD140" s="1854"/>
      <c r="BE140" s="1854"/>
      <c r="BF140" s="1854"/>
      <c r="BG140" s="1855"/>
    </row>
    <row r="141" spans="1:73" s="833" customFormat="1" ht="15" customHeight="1">
      <c r="E141" s="1587" t="s">
        <v>385</v>
      </c>
      <c r="F141" s="1588"/>
      <c r="G141" s="1588"/>
      <c r="H141" s="1588"/>
      <c r="I141" s="1588"/>
      <c r="J141" s="1588"/>
      <c r="K141" s="1588"/>
      <c r="L141" s="1588"/>
      <c r="M141" s="1588"/>
      <c r="N141" s="1589"/>
      <c r="O141" s="1856"/>
      <c r="P141" s="1857"/>
      <c r="Q141" s="1858"/>
      <c r="R141" s="1856"/>
      <c r="S141" s="1857"/>
      <c r="T141" s="1858"/>
      <c r="U141" s="1856"/>
      <c r="V141" s="1857"/>
      <c r="W141" s="1858"/>
      <c r="X141" s="1856"/>
      <c r="Y141" s="1857"/>
      <c r="Z141" s="1858"/>
      <c r="AA141" s="1859"/>
      <c r="AB141" s="1860"/>
      <c r="AC141" s="1860"/>
      <c r="AD141" s="1861"/>
      <c r="AE141" s="1859"/>
      <c r="AF141" s="1860"/>
      <c r="AG141" s="1860"/>
      <c r="AH141" s="1861"/>
      <c r="AI141" s="1859"/>
      <c r="AJ141" s="1860"/>
      <c r="AK141" s="1860"/>
      <c r="AL141" s="1861"/>
      <c r="AM141" s="1859"/>
      <c r="AN141" s="1860"/>
      <c r="AO141" s="1860"/>
      <c r="AP141" s="1861"/>
      <c r="AQ141" s="1859"/>
      <c r="AR141" s="1860"/>
      <c r="AS141" s="1860"/>
      <c r="AT141" s="1861"/>
      <c r="AU141" s="1859"/>
      <c r="AV141" s="1860"/>
      <c r="AW141" s="1860"/>
      <c r="AX141" s="1860"/>
      <c r="AY141" s="1861"/>
      <c r="AZ141" s="1762"/>
      <c r="BA141" s="1763"/>
      <c r="BB141" s="1763"/>
      <c r="BC141" s="1763"/>
      <c r="BD141" s="1763"/>
      <c r="BE141" s="1763"/>
      <c r="BF141" s="1763"/>
      <c r="BG141" s="1764"/>
    </row>
    <row r="142" spans="1:73" s="641" customFormat="1" ht="21" customHeight="1">
      <c r="BQ142" s="642"/>
      <c r="BR142" s="643"/>
      <c r="BS142" s="643"/>
      <c r="BT142" s="643"/>
      <c r="BU142" s="643"/>
    </row>
    <row r="143" spans="1:73" ht="21" customHeight="1">
      <c r="A143" s="833"/>
      <c r="D143" s="597" t="s">
        <v>266</v>
      </c>
      <c r="E143" s="589"/>
      <c r="F143" s="594" t="s">
        <v>687</v>
      </c>
      <c r="BG143" s="833"/>
      <c r="BH143" s="833"/>
      <c r="BI143" s="833"/>
      <c r="BJ143" s="833"/>
    </row>
    <row r="144" spans="1:73" s="613" customFormat="1" ht="21" customHeight="1">
      <c r="D144" s="644"/>
      <c r="E144" s="1222" t="s">
        <v>1743</v>
      </c>
      <c r="F144" s="586"/>
      <c r="G144" s="586"/>
      <c r="H144" s="586"/>
      <c r="I144" s="586"/>
      <c r="J144" s="645"/>
      <c r="K144" s="586"/>
      <c r="L144" s="586"/>
      <c r="M144" s="586"/>
      <c r="N144" s="586"/>
      <c r="O144" s="586"/>
      <c r="P144" s="586"/>
      <c r="Q144" s="586"/>
      <c r="R144" s="586"/>
      <c r="S144" s="586"/>
      <c r="T144" s="586"/>
      <c r="U144" s="586"/>
      <c r="V144" s="586"/>
      <c r="W144" s="586"/>
      <c r="X144" s="586"/>
      <c r="Y144" s="586"/>
      <c r="Z144" s="586"/>
      <c r="AA144" s="586"/>
      <c r="AB144" s="586"/>
      <c r="AC144" s="586"/>
      <c r="AD144" s="586"/>
      <c r="AE144" s="586"/>
      <c r="AF144" s="586"/>
      <c r="AG144" s="586"/>
      <c r="AH144" s="586"/>
      <c r="AI144" s="586"/>
      <c r="AJ144" s="586"/>
      <c r="AK144" s="586"/>
      <c r="AL144" s="586"/>
      <c r="AM144" s="586"/>
      <c r="AN144" s="586"/>
      <c r="AO144" s="586"/>
      <c r="AP144" s="586"/>
      <c r="AQ144" s="586"/>
      <c r="AR144" s="586"/>
      <c r="AS144" s="586"/>
      <c r="AT144" s="586"/>
      <c r="AU144" s="586"/>
      <c r="AV144" s="586"/>
      <c r="AW144" s="586"/>
      <c r="AX144" s="586"/>
      <c r="AY144" s="586"/>
      <c r="AZ144" s="586"/>
      <c r="BA144" s="586"/>
      <c r="BB144" s="586"/>
      <c r="BC144" s="586"/>
      <c r="BD144" s="586"/>
      <c r="BE144" s="586"/>
      <c r="BF144" s="586"/>
      <c r="BG144" s="586"/>
      <c r="BH144" s="586"/>
      <c r="BI144" s="586"/>
      <c r="BJ144" s="586"/>
    </row>
    <row r="145" spans="1:68" s="613" customFormat="1" ht="21" customHeight="1">
      <c r="D145" s="586"/>
      <c r="E145" s="586"/>
      <c r="F145" s="586"/>
      <c r="G145" s="586"/>
      <c r="H145" s="586"/>
      <c r="I145" s="586"/>
      <c r="J145" s="645"/>
      <c r="K145" s="586"/>
      <c r="L145" s="586"/>
      <c r="M145" s="586"/>
      <c r="N145" s="586"/>
      <c r="O145" s="586"/>
      <c r="P145" s="586"/>
      <c r="Q145" s="586"/>
      <c r="R145" s="586"/>
      <c r="S145" s="586"/>
      <c r="T145" s="586"/>
      <c r="U145" s="586"/>
      <c r="V145" s="586"/>
      <c r="W145" s="586"/>
      <c r="X145" s="586"/>
      <c r="Y145" s="586"/>
      <c r="Z145" s="586"/>
      <c r="AA145" s="586"/>
      <c r="AB145" s="586"/>
      <c r="AC145" s="586"/>
      <c r="AD145" s="586"/>
      <c r="AE145" s="586"/>
      <c r="AF145" s="586"/>
      <c r="AG145" s="586"/>
      <c r="AH145" s="586"/>
      <c r="AI145" s="586"/>
      <c r="AJ145" s="586"/>
      <c r="AK145" s="586"/>
      <c r="AL145" s="586"/>
      <c r="AM145" s="586"/>
      <c r="AN145" s="586"/>
      <c r="AO145" s="586"/>
      <c r="AP145" s="586"/>
      <c r="AQ145" s="586"/>
      <c r="AR145" s="586"/>
      <c r="AS145" s="586"/>
      <c r="AT145" s="586"/>
      <c r="AU145" s="586"/>
      <c r="AV145" s="586"/>
      <c r="AW145" s="586"/>
      <c r="AX145" s="586"/>
      <c r="AY145" s="586"/>
      <c r="AZ145" s="586"/>
      <c r="BA145" s="586"/>
      <c r="BB145" s="586"/>
      <c r="BC145" s="586"/>
      <c r="BD145" s="586"/>
      <c r="BE145" s="586"/>
      <c r="BF145" s="586"/>
      <c r="BG145" s="586"/>
      <c r="BH145" s="586"/>
      <c r="BI145" s="586"/>
      <c r="BJ145" s="586"/>
    </row>
    <row r="146" spans="1:68" s="646" customFormat="1" ht="21" customHeight="1">
      <c r="D146" s="586"/>
      <c r="E146" s="586"/>
      <c r="F146" s="586"/>
      <c r="G146" s="586"/>
      <c r="H146" s="586"/>
      <c r="I146" s="586"/>
      <c r="J146" s="645"/>
      <c r="K146" s="586"/>
      <c r="L146" s="586"/>
      <c r="M146" s="586"/>
      <c r="N146" s="586"/>
      <c r="O146" s="586"/>
      <c r="P146" s="586"/>
      <c r="Q146" s="586"/>
      <c r="R146" s="586"/>
      <c r="S146" s="586"/>
      <c r="T146" s="586"/>
      <c r="U146" s="586"/>
      <c r="V146" s="586"/>
      <c r="W146" s="586"/>
      <c r="X146" s="586"/>
      <c r="Y146" s="586"/>
      <c r="Z146" s="586"/>
      <c r="AA146" s="586"/>
      <c r="AB146" s="586"/>
      <c r="AC146" s="586"/>
      <c r="AD146" s="586"/>
      <c r="AE146" s="586"/>
      <c r="AF146" s="586"/>
      <c r="AG146" s="586"/>
      <c r="AH146" s="586"/>
      <c r="AI146" s="586"/>
      <c r="AJ146" s="586"/>
      <c r="AK146" s="586"/>
      <c r="AL146" s="586"/>
      <c r="AM146" s="586"/>
      <c r="AN146" s="586"/>
      <c r="AO146" s="586"/>
      <c r="AP146" s="586"/>
      <c r="AQ146" s="586"/>
      <c r="AR146" s="586"/>
      <c r="AS146" s="586"/>
      <c r="AT146" s="586"/>
      <c r="AU146" s="586"/>
      <c r="AV146" s="586"/>
      <c r="AW146" s="586"/>
      <c r="AX146" s="586"/>
      <c r="AY146" s="586"/>
      <c r="AZ146" s="586"/>
      <c r="BA146" s="586"/>
      <c r="BB146" s="586"/>
      <c r="BC146" s="586"/>
      <c r="BD146" s="586"/>
      <c r="BE146" s="586"/>
      <c r="BF146" s="586"/>
      <c r="BG146" s="586"/>
      <c r="BH146" s="586"/>
      <c r="BI146" s="586"/>
      <c r="BJ146" s="586"/>
    </row>
    <row r="147" spans="1:68" s="646" customFormat="1" ht="21" customHeight="1">
      <c r="D147" s="644"/>
      <c r="E147" s="586"/>
      <c r="F147" s="586"/>
      <c r="G147" s="586"/>
      <c r="H147" s="586"/>
      <c r="I147" s="586"/>
      <c r="J147" s="645"/>
      <c r="K147" s="586"/>
      <c r="L147" s="586"/>
      <c r="M147" s="586"/>
      <c r="N147" s="586"/>
      <c r="O147" s="586"/>
      <c r="P147" s="586"/>
      <c r="Q147" s="586"/>
      <c r="R147" s="586"/>
      <c r="S147" s="586"/>
      <c r="T147" s="586"/>
      <c r="U147" s="586"/>
      <c r="V147" s="586"/>
      <c r="W147" s="586"/>
      <c r="X147" s="586"/>
      <c r="Y147" s="586"/>
      <c r="Z147" s="586"/>
      <c r="AA147" s="586"/>
      <c r="AB147" s="586"/>
      <c r="AC147" s="586"/>
      <c r="AD147" s="586"/>
      <c r="AE147" s="586"/>
      <c r="AF147" s="586"/>
      <c r="AG147" s="586"/>
      <c r="AH147" s="586"/>
      <c r="AI147" s="586"/>
      <c r="AJ147" s="586"/>
      <c r="AK147" s="586"/>
      <c r="AL147" s="586"/>
      <c r="AM147" s="586"/>
      <c r="AN147" s="586"/>
      <c r="AO147" s="586"/>
      <c r="AP147" s="586"/>
      <c r="AQ147" s="586"/>
      <c r="AR147" s="586"/>
      <c r="AS147" s="586"/>
      <c r="AT147" s="586"/>
      <c r="AU147" s="586"/>
      <c r="AV147" s="586"/>
      <c r="AW147" s="586"/>
      <c r="AX147" s="586"/>
      <c r="AY147" s="586"/>
      <c r="AZ147" s="586"/>
      <c r="BA147" s="586"/>
      <c r="BB147" s="586"/>
      <c r="BC147" s="586"/>
      <c r="BD147" s="586"/>
      <c r="BE147" s="586"/>
      <c r="BF147" s="586"/>
      <c r="BG147" s="586"/>
      <c r="BH147" s="586"/>
      <c r="BI147" s="586"/>
      <c r="BJ147" s="586"/>
    </row>
    <row r="148" spans="1:68" ht="21" customHeight="1">
      <c r="A148" s="811"/>
      <c r="B148" s="811"/>
      <c r="C148" s="589"/>
      <c r="D148" s="811"/>
      <c r="E148" s="811"/>
      <c r="F148" s="811"/>
      <c r="G148" s="811"/>
      <c r="H148" s="811"/>
      <c r="I148" s="811"/>
      <c r="J148" s="806"/>
      <c r="K148" s="806"/>
      <c r="L148" s="806"/>
      <c r="M148" s="806"/>
      <c r="N148" s="806"/>
      <c r="O148" s="806"/>
      <c r="P148" s="806"/>
      <c r="Q148" s="806"/>
      <c r="R148" s="806"/>
      <c r="S148" s="806"/>
      <c r="T148" s="806"/>
      <c r="U148" s="806"/>
      <c r="V148" s="806"/>
      <c r="W148" s="806"/>
      <c r="X148" s="806"/>
      <c r="Y148" s="806"/>
      <c r="Z148" s="806"/>
      <c r="AA148" s="806"/>
      <c r="AB148" s="806"/>
      <c r="AC148" s="806"/>
      <c r="AD148" s="806"/>
      <c r="AE148" s="806"/>
      <c r="AF148" s="806"/>
      <c r="AG148" s="806"/>
      <c r="AH148" s="806"/>
      <c r="AI148" s="806"/>
      <c r="AJ148" s="806"/>
      <c r="AK148" s="806"/>
      <c r="AL148" s="806"/>
      <c r="AM148" s="806"/>
      <c r="AN148" s="806"/>
      <c r="AO148" s="806"/>
      <c r="AP148" s="806"/>
      <c r="AQ148" s="806"/>
      <c r="AR148" s="806"/>
      <c r="AS148" s="806"/>
      <c r="AT148" s="806"/>
      <c r="AU148" s="806"/>
      <c r="AV148" s="806"/>
      <c r="AW148" s="806"/>
      <c r="AX148" s="639"/>
      <c r="AY148" s="639"/>
      <c r="AZ148" s="639"/>
      <c r="BA148" s="639"/>
      <c r="BB148" s="639"/>
      <c r="BC148" s="639"/>
      <c r="BD148" s="639"/>
      <c r="BE148" s="639"/>
      <c r="BG148" s="606"/>
      <c r="BH148" s="606"/>
    </row>
    <row r="149" spans="1:68" s="591" customFormat="1" ht="21" customHeight="1">
      <c r="A149" s="647"/>
      <c r="B149" s="647"/>
      <c r="E149" s="594" t="s">
        <v>688</v>
      </c>
      <c r="L149" s="814"/>
      <c r="M149" s="814"/>
      <c r="N149" s="814"/>
      <c r="O149" s="814"/>
      <c r="P149" s="814"/>
      <c r="Q149" s="814"/>
      <c r="R149" s="814"/>
      <c r="S149" s="814"/>
      <c r="T149" s="814"/>
      <c r="U149" s="814"/>
      <c r="V149" s="814"/>
      <c r="W149" s="814"/>
      <c r="X149" s="814"/>
      <c r="Y149" s="814"/>
      <c r="Z149" s="814"/>
      <c r="AA149" s="814"/>
      <c r="AB149" s="814"/>
      <c r="AC149" s="814"/>
      <c r="AD149" s="814"/>
      <c r="AE149" s="814"/>
      <c r="AF149" s="814"/>
      <c r="AG149" s="814"/>
      <c r="AH149" s="814"/>
      <c r="AI149" s="814"/>
      <c r="AJ149" s="814"/>
      <c r="AK149" s="814"/>
      <c r="AL149" s="814"/>
      <c r="AM149" s="814"/>
      <c r="AN149" s="814"/>
      <c r="AO149" s="814"/>
      <c r="AP149" s="814"/>
      <c r="AQ149" s="814"/>
      <c r="AR149" s="814"/>
      <c r="AS149" s="814"/>
      <c r="AT149" s="814"/>
      <c r="AU149" s="814"/>
      <c r="AV149" s="814"/>
      <c r="AW149" s="814"/>
      <c r="AX149" s="632"/>
      <c r="AY149" s="632"/>
      <c r="AZ149" s="632"/>
      <c r="BA149" s="632"/>
      <c r="BB149" s="632"/>
      <c r="BC149" s="632"/>
      <c r="BD149" s="632"/>
      <c r="BE149" s="632"/>
      <c r="BG149" s="607"/>
      <c r="BH149" s="607"/>
    </row>
    <row r="150" spans="1:68" s="646" customFormat="1" ht="21" customHeight="1">
      <c r="E150" s="1222" t="s">
        <v>1742</v>
      </c>
      <c r="F150" s="586"/>
      <c r="G150" s="586"/>
      <c r="H150" s="586"/>
      <c r="I150" s="586"/>
      <c r="J150" s="586"/>
      <c r="K150" s="586"/>
      <c r="L150" s="586"/>
      <c r="M150" s="586"/>
      <c r="N150" s="586"/>
      <c r="O150" s="586"/>
      <c r="P150" s="586"/>
      <c r="Q150" s="586"/>
      <c r="R150" s="586"/>
      <c r="S150" s="586"/>
      <c r="T150" s="586"/>
      <c r="U150" s="586"/>
      <c r="V150" s="586"/>
      <c r="W150" s="586"/>
      <c r="X150" s="586"/>
      <c r="Y150" s="586"/>
      <c r="Z150" s="586"/>
      <c r="AA150" s="586"/>
      <c r="AB150" s="586"/>
      <c r="AC150" s="586"/>
      <c r="AD150" s="586"/>
      <c r="AE150" s="586"/>
      <c r="AF150" s="586"/>
      <c r="AG150" s="586"/>
      <c r="AH150" s="586"/>
      <c r="AI150" s="586"/>
      <c r="AJ150" s="586"/>
      <c r="AK150" s="586"/>
      <c r="AL150" s="586"/>
      <c r="AM150" s="586"/>
      <c r="AN150" s="586"/>
      <c r="AO150" s="586"/>
      <c r="AP150" s="586"/>
      <c r="AQ150" s="586"/>
      <c r="AR150" s="586"/>
      <c r="AS150" s="586"/>
      <c r="AT150" s="586"/>
      <c r="AU150" s="586"/>
      <c r="AV150" s="586"/>
      <c r="AW150" s="586"/>
      <c r="AX150" s="586"/>
      <c r="AY150" s="586"/>
      <c r="AZ150" s="586"/>
      <c r="BA150" s="586"/>
      <c r="BB150" s="586"/>
      <c r="BC150" s="586"/>
      <c r="BD150" s="586"/>
      <c r="BE150" s="586"/>
      <c r="BF150" s="586"/>
      <c r="BG150" s="586"/>
      <c r="BH150" s="586"/>
      <c r="BI150" s="586"/>
      <c r="BJ150" s="586"/>
      <c r="BO150" s="648"/>
      <c r="BP150" s="648"/>
    </row>
    <row r="151" spans="1:68" s="646" customFormat="1" ht="21" customHeight="1">
      <c r="E151" s="586"/>
      <c r="F151" s="586"/>
      <c r="G151" s="586"/>
      <c r="H151" s="586"/>
      <c r="I151" s="586"/>
      <c r="J151" s="645"/>
      <c r="K151" s="586"/>
      <c r="L151" s="586"/>
      <c r="M151" s="586"/>
      <c r="N151" s="586"/>
      <c r="O151" s="586"/>
      <c r="P151" s="586"/>
      <c r="Q151" s="586"/>
      <c r="R151" s="586"/>
      <c r="S151" s="586"/>
      <c r="T151" s="586"/>
      <c r="U151" s="586"/>
      <c r="V151" s="586"/>
      <c r="W151" s="586"/>
      <c r="X151" s="586"/>
      <c r="Y151" s="586"/>
      <c r="Z151" s="586"/>
      <c r="AA151" s="586"/>
      <c r="AB151" s="586"/>
      <c r="AC151" s="586"/>
      <c r="AD151" s="586"/>
      <c r="AE151" s="586"/>
      <c r="AF151" s="586"/>
      <c r="AG151" s="586"/>
      <c r="AH151" s="586"/>
      <c r="AI151" s="586"/>
      <c r="AJ151" s="586"/>
      <c r="AK151" s="586"/>
      <c r="AL151" s="586"/>
      <c r="AM151" s="586"/>
      <c r="AN151" s="586"/>
      <c r="AO151" s="586"/>
      <c r="AP151" s="586"/>
      <c r="AQ151" s="586"/>
      <c r="AR151" s="586"/>
      <c r="AS151" s="586"/>
      <c r="AT151" s="586"/>
      <c r="AU151" s="586"/>
      <c r="AV151" s="586"/>
      <c r="AW151" s="586"/>
      <c r="AX151" s="586"/>
      <c r="AY151" s="586"/>
      <c r="AZ151" s="586"/>
      <c r="BA151" s="586"/>
      <c r="BB151" s="586"/>
      <c r="BC151" s="586"/>
      <c r="BD151" s="586"/>
      <c r="BE151" s="586"/>
      <c r="BF151" s="586"/>
      <c r="BG151" s="586"/>
      <c r="BH151" s="586"/>
      <c r="BI151" s="586"/>
      <c r="BJ151" s="586"/>
      <c r="BO151" s="648"/>
      <c r="BP151" s="648"/>
    </row>
    <row r="152" spans="1:68" ht="21" customHeight="1">
      <c r="A152" s="811"/>
      <c r="B152" s="811"/>
      <c r="C152" s="589"/>
      <c r="E152" s="833"/>
      <c r="J152" s="589"/>
      <c r="L152" s="806"/>
      <c r="M152" s="806"/>
      <c r="N152" s="806"/>
      <c r="O152" s="806"/>
      <c r="P152" s="806"/>
      <c r="Q152" s="806"/>
      <c r="R152" s="806"/>
      <c r="S152" s="806"/>
      <c r="T152" s="806"/>
      <c r="U152" s="806"/>
      <c r="V152" s="806"/>
      <c r="W152" s="806"/>
      <c r="X152" s="806"/>
      <c r="Y152" s="806"/>
      <c r="Z152" s="806"/>
      <c r="AA152" s="806"/>
      <c r="AB152" s="806"/>
      <c r="AC152" s="806"/>
      <c r="AD152" s="806"/>
      <c r="AE152" s="806"/>
      <c r="AF152" s="806"/>
      <c r="AG152" s="806"/>
      <c r="AH152" s="806"/>
      <c r="AI152" s="806"/>
      <c r="AJ152" s="806"/>
      <c r="AK152" s="806"/>
      <c r="AL152" s="806"/>
      <c r="AM152" s="806"/>
      <c r="AN152" s="806"/>
      <c r="AO152" s="806"/>
      <c r="AP152" s="806"/>
      <c r="AQ152" s="806"/>
      <c r="AR152" s="806"/>
      <c r="AS152" s="806"/>
      <c r="AT152" s="806"/>
      <c r="AU152" s="806"/>
      <c r="AV152" s="806"/>
      <c r="AW152" s="806"/>
      <c r="AX152" s="639"/>
      <c r="AY152" s="639"/>
      <c r="AZ152" s="639"/>
      <c r="BA152" s="639"/>
      <c r="BB152" s="639"/>
      <c r="BC152" s="639"/>
      <c r="BD152" s="639"/>
      <c r="BE152" s="639"/>
      <c r="BG152" s="606"/>
      <c r="BH152" s="606"/>
    </row>
    <row r="153" spans="1:68" s="591" customFormat="1" ht="21" customHeight="1">
      <c r="A153" s="647"/>
      <c r="B153" s="647"/>
      <c r="E153" s="594" t="s">
        <v>689</v>
      </c>
      <c r="L153" s="814"/>
      <c r="M153" s="814"/>
      <c r="N153" s="814"/>
      <c r="O153" s="814"/>
      <c r="P153" s="814"/>
      <c r="Q153" s="814"/>
      <c r="R153" s="814"/>
      <c r="S153" s="814"/>
      <c r="T153" s="814"/>
      <c r="U153" s="814"/>
      <c r="V153" s="814"/>
      <c r="W153" s="814"/>
      <c r="X153" s="814"/>
      <c r="Y153" s="814"/>
      <c r="Z153" s="814"/>
      <c r="AA153" s="814"/>
      <c r="AB153" s="814"/>
      <c r="AC153" s="814"/>
      <c r="AD153" s="814"/>
      <c r="AE153" s="814"/>
      <c r="AF153" s="814"/>
      <c r="AG153" s="814"/>
      <c r="AH153" s="814"/>
      <c r="AI153" s="814"/>
      <c r="AJ153" s="814"/>
      <c r="AK153" s="814"/>
      <c r="AL153" s="814"/>
      <c r="AM153" s="814"/>
      <c r="AN153" s="814"/>
      <c r="AO153" s="814"/>
      <c r="AP153" s="814"/>
      <c r="AQ153" s="814"/>
      <c r="AR153" s="814"/>
      <c r="AS153" s="814"/>
      <c r="AT153" s="814"/>
      <c r="AU153" s="814"/>
      <c r="AV153" s="814"/>
      <c r="AW153" s="814"/>
      <c r="AX153" s="632"/>
      <c r="AY153" s="632"/>
      <c r="AZ153" s="632"/>
      <c r="BA153" s="632"/>
      <c r="BB153" s="632"/>
      <c r="BC153" s="632"/>
      <c r="BD153" s="632"/>
      <c r="BE153" s="632"/>
      <c r="BG153" s="607"/>
      <c r="BH153" s="607"/>
    </row>
    <row r="154" spans="1:68" ht="21" customHeight="1">
      <c r="A154" s="811"/>
      <c r="B154" s="811"/>
      <c r="C154" s="589"/>
      <c r="E154" s="594" t="s">
        <v>641</v>
      </c>
      <c r="L154" s="806"/>
      <c r="M154" s="806"/>
      <c r="N154" s="806"/>
      <c r="O154" s="806"/>
      <c r="P154" s="806"/>
      <c r="Q154" s="806"/>
      <c r="R154" s="806"/>
      <c r="S154" s="806"/>
      <c r="T154" s="806"/>
      <c r="U154" s="806"/>
      <c r="V154" s="806"/>
      <c r="W154" s="806"/>
      <c r="X154" s="806"/>
      <c r="Y154" s="806"/>
      <c r="Z154" s="806"/>
      <c r="AA154" s="806"/>
      <c r="AB154" s="806"/>
      <c r="AC154" s="806"/>
      <c r="AD154" s="806"/>
      <c r="AE154" s="806"/>
      <c r="AF154" s="806"/>
      <c r="AG154" s="806"/>
      <c r="AH154" s="806"/>
      <c r="AI154" s="806"/>
      <c r="AJ154" s="806"/>
      <c r="AK154" s="806"/>
      <c r="AL154" s="806"/>
      <c r="AM154" s="806"/>
      <c r="AN154" s="806"/>
      <c r="AO154" s="806"/>
      <c r="AP154" s="806"/>
      <c r="AQ154" s="806"/>
      <c r="AR154" s="806"/>
      <c r="AS154" s="806"/>
      <c r="AT154" s="806"/>
      <c r="AU154" s="806"/>
      <c r="AV154" s="806"/>
      <c r="AW154" s="806"/>
      <c r="AX154" s="639"/>
      <c r="AY154" s="639"/>
      <c r="AZ154" s="639"/>
      <c r="BA154" s="639"/>
      <c r="BC154" s="639"/>
      <c r="BD154" s="639"/>
      <c r="BE154" s="639"/>
      <c r="BG154" s="606"/>
      <c r="BH154" s="606"/>
    </row>
    <row r="155" spans="1:68" s="592" customFormat="1" ht="21" customHeight="1">
      <c r="A155" s="647"/>
      <c r="B155" s="647"/>
      <c r="E155" s="608"/>
      <c r="F155" s="586"/>
      <c r="L155" s="647"/>
      <c r="M155" s="647"/>
      <c r="N155" s="647"/>
      <c r="O155" s="647"/>
      <c r="P155" s="647"/>
      <c r="Q155" s="647"/>
      <c r="R155" s="647"/>
      <c r="S155" s="647"/>
      <c r="T155" s="647"/>
      <c r="U155" s="647"/>
      <c r="V155" s="647"/>
      <c r="W155" s="647"/>
      <c r="X155" s="647"/>
      <c r="Y155" s="647"/>
      <c r="Z155" s="647"/>
      <c r="AA155" s="647"/>
      <c r="AB155" s="647"/>
      <c r="AC155" s="647"/>
      <c r="AD155" s="647"/>
      <c r="AE155" s="647"/>
      <c r="AF155" s="647"/>
      <c r="AG155" s="647"/>
      <c r="AH155" s="647"/>
      <c r="AI155" s="647"/>
      <c r="AJ155" s="647"/>
      <c r="AK155" s="647"/>
      <c r="AL155" s="647"/>
      <c r="AM155" s="647"/>
      <c r="AN155" s="647"/>
      <c r="AO155" s="647"/>
      <c r="AP155" s="647"/>
      <c r="AQ155" s="647"/>
      <c r="AR155" s="647"/>
      <c r="AS155" s="647"/>
      <c r="AT155" s="647"/>
      <c r="AU155" s="647"/>
      <c r="AV155" s="647"/>
      <c r="AW155" s="647"/>
      <c r="AX155" s="607"/>
      <c r="AY155" s="607"/>
      <c r="AZ155" s="607"/>
      <c r="BA155" s="607"/>
      <c r="BC155" s="607"/>
      <c r="BD155" s="607"/>
      <c r="BE155" s="607"/>
      <c r="BG155" s="607"/>
      <c r="BH155" s="607"/>
      <c r="BL155" s="595" t="s">
        <v>172</v>
      </c>
      <c r="BM155" s="595"/>
    </row>
    <row r="156" spans="1:68" ht="15" customHeight="1">
      <c r="A156" s="833"/>
      <c r="E156" s="1471" t="s">
        <v>423</v>
      </c>
      <c r="F156" s="1472"/>
      <c r="G156" s="1472"/>
      <c r="H156" s="1472"/>
      <c r="I156" s="1472"/>
      <c r="J156" s="1473"/>
      <c r="K156" s="1486" t="s">
        <v>691</v>
      </c>
      <c r="L156" s="1487"/>
      <c r="M156" s="1487"/>
      <c r="N156" s="1487"/>
      <c r="O156" s="1487"/>
      <c r="P156" s="1487"/>
      <c r="Q156" s="1487"/>
      <c r="R156" s="1487"/>
      <c r="S156" s="1487"/>
      <c r="T156" s="1487"/>
      <c r="U156" s="1488"/>
      <c r="V156" s="1619" t="s">
        <v>185</v>
      </c>
      <c r="W156" s="1620"/>
      <c r="X156" s="1620"/>
      <c r="Y156" s="1620"/>
      <c r="Z156" s="1620"/>
      <c r="AA156" s="1620"/>
      <c r="AB156" s="1620"/>
      <c r="AC156" s="1620"/>
      <c r="AD156" s="1620"/>
      <c r="AE156" s="1620"/>
      <c r="AF156" s="1620"/>
      <c r="AG156" s="1620"/>
      <c r="AH156" s="1620"/>
      <c r="AI156" s="1620"/>
      <c r="AJ156" s="1620"/>
      <c r="AK156" s="1620"/>
      <c r="AL156" s="1620"/>
      <c r="AM156" s="1621"/>
      <c r="AN156" s="1471" t="s">
        <v>23</v>
      </c>
      <c r="AO156" s="1472"/>
      <c r="AP156" s="1472"/>
      <c r="AQ156" s="1472"/>
      <c r="AR156" s="1472"/>
      <c r="AS156" s="1473"/>
      <c r="AT156" s="1471" t="s">
        <v>182</v>
      </c>
      <c r="AU156" s="1472"/>
      <c r="AV156" s="1472"/>
      <c r="AW156" s="1472"/>
      <c r="AX156" s="1473"/>
      <c r="AY156" s="1471" t="s">
        <v>179</v>
      </c>
      <c r="AZ156" s="1472"/>
      <c r="BA156" s="1472"/>
      <c r="BB156" s="1472"/>
      <c r="BC156" s="1472"/>
      <c r="BD156" s="1473"/>
      <c r="BE156" s="1471" t="s">
        <v>392</v>
      </c>
      <c r="BF156" s="1472"/>
      <c r="BG156" s="1472"/>
      <c r="BH156" s="1472"/>
      <c r="BI156" s="1472"/>
      <c r="BJ156" s="1472"/>
      <c r="BK156" s="1472"/>
      <c r="BL156" s="1473"/>
      <c r="BM156" s="811"/>
    </row>
    <row r="157" spans="1:68" ht="15" customHeight="1">
      <c r="A157" s="833"/>
      <c r="E157" s="1515"/>
      <c r="F157" s="1516"/>
      <c r="G157" s="1516"/>
      <c r="H157" s="1516"/>
      <c r="I157" s="1516"/>
      <c r="J157" s="1517"/>
      <c r="K157" s="1616"/>
      <c r="L157" s="1617"/>
      <c r="M157" s="1617"/>
      <c r="N157" s="1617"/>
      <c r="O157" s="1617"/>
      <c r="P157" s="1617"/>
      <c r="Q157" s="1617"/>
      <c r="R157" s="1617"/>
      <c r="S157" s="1617"/>
      <c r="T157" s="1617"/>
      <c r="U157" s="1618"/>
      <c r="V157" s="1587" t="s">
        <v>643</v>
      </c>
      <c r="W157" s="1588"/>
      <c r="X157" s="1588"/>
      <c r="Y157" s="1588"/>
      <c r="Z157" s="1588"/>
      <c r="AA157" s="1589"/>
      <c r="AB157" s="1587" t="s">
        <v>199</v>
      </c>
      <c r="AC157" s="1588"/>
      <c r="AD157" s="1588"/>
      <c r="AE157" s="1588"/>
      <c r="AF157" s="1588"/>
      <c r="AG157" s="1589"/>
      <c r="AH157" s="1587" t="s">
        <v>347</v>
      </c>
      <c r="AI157" s="1588"/>
      <c r="AJ157" s="1588"/>
      <c r="AK157" s="1588"/>
      <c r="AL157" s="1588"/>
      <c r="AM157" s="1589"/>
      <c r="AN157" s="1474"/>
      <c r="AO157" s="1475"/>
      <c r="AP157" s="1475"/>
      <c r="AQ157" s="1475"/>
      <c r="AR157" s="1475"/>
      <c r="AS157" s="1476"/>
      <c r="AT157" s="1515"/>
      <c r="AU157" s="1516"/>
      <c r="AV157" s="1516"/>
      <c r="AW157" s="1516"/>
      <c r="AX157" s="1517"/>
      <c r="AY157" s="1515"/>
      <c r="AZ157" s="1516"/>
      <c r="BA157" s="1516"/>
      <c r="BB157" s="1516"/>
      <c r="BC157" s="1516"/>
      <c r="BD157" s="1517"/>
      <c r="BE157" s="1515"/>
      <c r="BF157" s="1516"/>
      <c r="BG157" s="1516"/>
      <c r="BH157" s="1516"/>
      <c r="BI157" s="1516"/>
      <c r="BJ157" s="1516"/>
      <c r="BK157" s="1516"/>
      <c r="BL157" s="1517"/>
      <c r="BM157" s="811"/>
    </row>
    <row r="158" spans="1:68" ht="15" customHeight="1">
      <c r="A158" s="833"/>
      <c r="E158" s="1474"/>
      <c r="F158" s="1475"/>
      <c r="G158" s="1475"/>
      <c r="H158" s="1475"/>
      <c r="I158" s="1475"/>
      <c r="J158" s="1476"/>
      <c r="K158" s="1489"/>
      <c r="L158" s="1490"/>
      <c r="M158" s="1490"/>
      <c r="N158" s="1490"/>
      <c r="O158" s="1490"/>
      <c r="P158" s="1490"/>
      <c r="Q158" s="1490"/>
      <c r="R158" s="1490"/>
      <c r="S158" s="1490"/>
      <c r="T158" s="1490"/>
      <c r="U158" s="1491"/>
      <c r="V158" s="1622" t="s">
        <v>18</v>
      </c>
      <c r="W158" s="1623"/>
      <c r="X158" s="1624"/>
      <c r="Y158" s="1622" t="s">
        <v>750</v>
      </c>
      <c r="Z158" s="1623"/>
      <c r="AA158" s="1624"/>
      <c r="AB158" s="1622" t="s">
        <v>18</v>
      </c>
      <c r="AC158" s="1623"/>
      <c r="AD158" s="1624"/>
      <c r="AE158" s="1622" t="s">
        <v>750</v>
      </c>
      <c r="AF158" s="1623"/>
      <c r="AG158" s="1624"/>
      <c r="AH158" s="1622" t="s">
        <v>18</v>
      </c>
      <c r="AI158" s="1623"/>
      <c r="AJ158" s="1624"/>
      <c r="AK158" s="1622" t="s">
        <v>750</v>
      </c>
      <c r="AL158" s="1623"/>
      <c r="AM158" s="1624"/>
      <c r="AN158" s="1622" t="s">
        <v>18</v>
      </c>
      <c r="AO158" s="1623"/>
      <c r="AP158" s="1624"/>
      <c r="AQ158" s="1622" t="s">
        <v>750</v>
      </c>
      <c r="AR158" s="1623"/>
      <c r="AS158" s="1624"/>
      <c r="AT158" s="1474" t="s">
        <v>585</v>
      </c>
      <c r="AU158" s="1475"/>
      <c r="AV158" s="1475"/>
      <c r="AW158" s="1475"/>
      <c r="AX158" s="1476"/>
      <c r="AY158" s="1474" t="s">
        <v>585</v>
      </c>
      <c r="AZ158" s="1475"/>
      <c r="BA158" s="1475"/>
      <c r="BB158" s="1475"/>
      <c r="BC158" s="1475"/>
      <c r="BD158" s="1476"/>
      <c r="BE158" s="1474"/>
      <c r="BF158" s="1475"/>
      <c r="BG158" s="1475"/>
      <c r="BH158" s="1475"/>
      <c r="BI158" s="1475"/>
      <c r="BJ158" s="1475"/>
      <c r="BK158" s="1475"/>
      <c r="BL158" s="1476"/>
      <c r="BM158" s="811"/>
    </row>
    <row r="159" spans="1:68" ht="15" customHeight="1">
      <c r="A159" s="833"/>
      <c r="E159" s="1560" t="str">
        <f>+表紙!R13</f>
        <v>農地中間管理機構関連農地整備事業</v>
      </c>
      <c r="F159" s="1561"/>
      <c r="G159" s="1561"/>
      <c r="H159" s="1561"/>
      <c r="I159" s="1561"/>
      <c r="J159" s="1562"/>
      <c r="K159" s="1471" t="s">
        <v>180</v>
      </c>
      <c r="L159" s="1472"/>
      <c r="M159" s="1473"/>
      <c r="N159" s="1765" t="s">
        <v>186</v>
      </c>
      <c r="O159" s="1766"/>
      <c r="P159" s="1766"/>
      <c r="Q159" s="1766"/>
      <c r="R159" s="1766"/>
      <c r="S159" s="1766"/>
      <c r="T159" s="1766"/>
      <c r="U159" s="1767"/>
      <c r="V159" s="1835"/>
      <c r="W159" s="1836"/>
      <c r="X159" s="1837"/>
      <c r="Y159" s="1835"/>
      <c r="Z159" s="1836"/>
      <c r="AA159" s="1837"/>
      <c r="AB159" s="1835"/>
      <c r="AC159" s="1836"/>
      <c r="AD159" s="1837"/>
      <c r="AE159" s="1838"/>
      <c r="AF159" s="1839"/>
      <c r="AG159" s="1840"/>
      <c r="AH159" s="1835">
        <v>1</v>
      </c>
      <c r="AI159" s="1836"/>
      <c r="AJ159" s="1837"/>
      <c r="AK159" s="1838">
        <v>5.3</v>
      </c>
      <c r="AL159" s="1839"/>
      <c r="AM159" s="1840"/>
      <c r="AN159" s="1835">
        <f>IF(SUM(V159,AB159,AH159)=0," ",SUM(V159,AB159,AH159))</f>
        <v>1</v>
      </c>
      <c r="AO159" s="1836"/>
      <c r="AP159" s="1837"/>
      <c r="AQ159" s="1838">
        <f>IF(SUM(Y159,AE159,AK159)=0," ",SUM(Y159,AE159,AK159))</f>
        <v>5.3</v>
      </c>
      <c r="AR159" s="1839"/>
      <c r="AS159" s="1840"/>
      <c r="AT159" s="1844"/>
      <c r="AU159" s="1845"/>
      <c r="AV159" s="1845"/>
      <c r="AW159" s="1845"/>
      <c r="AX159" s="1846"/>
      <c r="AY159" s="1841" t="s">
        <v>1474</v>
      </c>
      <c r="AZ159" s="1842"/>
      <c r="BA159" s="1842"/>
      <c r="BB159" s="1842"/>
      <c r="BC159" s="1842"/>
      <c r="BD159" s="1843"/>
      <c r="BE159" s="1745"/>
      <c r="BF159" s="1746"/>
      <c r="BG159" s="1746"/>
      <c r="BH159" s="1746"/>
      <c r="BI159" s="1746"/>
      <c r="BJ159" s="1746"/>
      <c r="BK159" s="1746"/>
      <c r="BL159" s="1747"/>
      <c r="BM159" s="811"/>
    </row>
    <row r="160" spans="1:68" ht="15" customHeight="1">
      <c r="A160" s="833"/>
      <c r="E160" s="1563"/>
      <c r="F160" s="1564"/>
      <c r="G160" s="1564"/>
      <c r="H160" s="1564"/>
      <c r="I160" s="1564"/>
      <c r="J160" s="1565"/>
      <c r="K160" s="1474"/>
      <c r="L160" s="1475"/>
      <c r="M160" s="1476"/>
      <c r="N160" s="1599" t="s">
        <v>187</v>
      </c>
      <c r="O160" s="1600"/>
      <c r="P160" s="1600"/>
      <c r="Q160" s="1600"/>
      <c r="R160" s="1600"/>
      <c r="S160" s="1600"/>
      <c r="T160" s="1600"/>
      <c r="U160" s="1601"/>
      <c r="V160" s="1823"/>
      <c r="W160" s="1824"/>
      <c r="X160" s="1825"/>
      <c r="Y160" s="1823"/>
      <c r="Z160" s="1824"/>
      <c r="AA160" s="1825"/>
      <c r="AB160" s="1823"/>
      <c r="AC160" s="1824"/>
      <c r="AD160" s="1825"/>
      <c r="AE160" s="1829"/>
      <c r="AF160" s="1830"/>
      <c r="AG160" s="1831"/>
      <c r="AH160" s="1823"/>
      <c r="AI160" s="1824"/>
      <c r="AJ160" s="1825"/>
      <c r="AK160" s="1829"/>
      <c r="AL160" s="1830"/>
      <c r="AM160" s="1831"/>
      <c r="AN160" s="1823" t="str">
        <f>IF(SUM(V160,AB160,AH160)=0," ",SUM(V160,AB160,AH160))</f>
        <v xml:space="preserve"> </v>
      </c>
      <c r="AO160" s="1824"/>
      <c r="AP160" s="1825"/>
      <c r="AQ160" s="1829" t="str">
        <f>IF(SUM(Y160,AE160,AK160)=0," ",SUM(Y160,AE160,AK160))</f>
        <v xml:space="preserve"> </v>
      </c>
      <c r="AR160" s="1830"/>
      <c r="AS160" s="1831"/>
      <c r="AT160" s="1724"/>
      <c r="AU160" s="1725"/>
      <c r="AV160" s="1725"/>
      <c r="AW160" s="1725"/>
      <c r="AX160" s="1726"/>
      <c r="AY160" s="1832"/>
      <c r="AZ160" s="1833"/>
      <c r="BA160" s="1833"/>
      <c r="BB160" s="1833"/>
      <c r="BC160" s="1833"/>
      <c r="BD160" s="1834"/>
      <c r="BE160" s="1724"/>
      <c r="BF160" s="1725"/>
      <c r="BG160" s="1725"/>
      <c r="BH160" s="1725"/>
      <c r="BI160" s="1725"/>
      <c r="BJ160" s="1725"/>
      <c r="BK160" s="1725"/>
      <c r="BL160" s="1726"/>
      <c r="BM160" s="811"/>
    </row>
    <row r="161" spans="1:65" ht="15" customHeight="1">
      <c r="A161" s="833"/>
      <c r="E161" s="1563"/>
      <c r="F161" s="1564"/>
      <c r="G161" s="1564"/>
      <c r="H161" s="1564"/>
      <c r="I161" s="1564"/>
      <c r="J161" s="1565"/>
      <c r="K161" s="1471" t="s">
        <v>181</v>
      </c>
      <c r="L161" s="1472"/>
      <c r="M161" s="1473"/>
      <c r="N161" s="1765" t="s">
        <v>132</v>
      </c>
      <c r="O161" s="1766"/>
      <c r="P161" s="1766"/>
      <c r="Q161" s="1766"/>
      <c r="R161" s="1766"/>
      <c r="S161" s="1766"/>
      <c r="T161" s="1766"/>
      <c r="U161" s="1767"/>
      <c r="V161" s="1835"/>
      <c r="W161" s="1836"/>
      <c r="X161" s="1837"/>
      <c r="Y161" s="1835"/>
      <c r="Z161" s="1836"/>
      <c r="AA161" s="1837"/>
      <c r="AB161" s="1835"/>
      <c r="AC161" s="1836"/>
      <c r="AD161" s="1837"/>
      <c r="AE161" s="1838"/>
      <c r="AF161" s="1839"/>
      <c r="AG161" s="1840"/>
      <c r="AH161" s="1835"/>
      <c r="AI161" s="1836"/>
      <c r="AJ161" s="1837"/>
      <c r="AK161" s="1838"/>
      <c r="AL161" s="1839"/>
      <c r="AM161" s="1840"/>
      <c r="AN161" s="1835" t="str">
        <f>IF(SUM(V161,AB161,AH161)=0," ",SUM(V161,AB161,AH161))</f>
        <v xml:space="preserve"> </v>
      </c>
      <c r="AO161" s="1836"/>
      <c r="AP161" s="1837"/>
      <c r="AQ161" s="1838" t="str">
        <f>IF(SUM(Y161,AE161,AK161)=0," ",SUM(Y161,AE161,AK161))</f>
        <v xml:space="preserve"> </v>
      </c>
      <c r="AR161" s="1839"/>
      <c r="AS161" s="1840"/>
      <c r="AT161" s="1745"/>
      <c r="AU161" s="1746"/>
      <c r="AV161" s="1746"/>
      <c r="AW161" s="1746"/>
      <c r="AX161" s="1747"/>
      <c r="AY161" s="1841"/>
      <c r="AZ161" s="1842"/>
      <c r="BA161" s="1842"/>
      <c r="BB161" s="1842"/>
      <c r="BC161" s="1842"/>
      <c r="BD161" s="1843"/>
      <c r="BE161" s="1745"/>
      <c r="BF161" s="1746"/>
      <c r="BG161" s="1746"/>
      <c r="BH161" s="1746"/>
      <c r="BI161" s="1746"/>
      <c r="BJ161" s="1746"/>
      <c r="BK161" s="1746"/>
      <c r="BL161" s="1747"/>
      <c r="BM161" s="811"/>
    </row>
    <row r="162" spans="1:65" ht="15" customHeight="1">
      <c r="A162" s="833"/>
      <c r="E162" s="1566"/>
      <c r="F162" s="1567"/>
      <c r="G162" s="1567"/>
      <c r="H162" s="1567"/>
      <c r="I162" s="1567"/>
      <c r="J162" s="1568"/>
      <c r="K162" s="1515"/>
      <c r="L162" s="1516"/>
      <c r="M162" s="1517"/>
      <c r="N162" s="1777" t="s">
        <v>188</v>
      </c>
      <c r="O162" s="1778"/>
      <c r="P162" s="1778"/>
      <c r="Q162" s="1778"/>
      <c r="R162" s="1778"/>
      <c r="S162" s="1778"/>
      <c r="T162" s="1778"/>
      <c r="U162" s="1779"/>
      <c r="V162" s="1811"/>
      <c r="W162" s="1812"/>
      <c r="X162" s="1813"/>
      <c r="Y162" s="1811"/>
      <c r="Z162" s="1812"/>
      <c r="AA162" s="1813"/>
      <c r="AB162" s="1814"/>
      <c r="AC162" s="1815"/>
      <c r="AD162" s="1816"/>
      <c r="AE162" s="1817"/>
      <c r="AF162" s="1818"/>
      <c r="AG162" s="1819"/>
      <c r="AH162" s="1811"/>
      <c r="AI162" s="1812"/>
      <c r="AJ162" s="1813"/>
      <c r="AK162" s="1817"/>
      <c r="AL162" s="1818"/>
      <c r="AM162" s="1819"/>
      <c r="AN162" s="1814"/>
      <c r="AO162" s="1815"/>
      <c r="AP162" s="1816"/>
      <c r="AQ162" s="1817" t="str">
        <f>IF(SUM(Y162,AE162,AK162)=0," ",SUM(Y162,AE162,AK162))</f>
        <v xml:space="preserve"> </v>
      </c>
      <c r="AR162" s="1818"/>
      <c r="AS162" s="1819"/>
      <c r="AT162" s="1733"/>
      <c r="AU162" s="1734"/>
      <c r="AV162" s="1734"/>
      <c r="AW162" s="1734"/>
      <c r="AX162" s="1735"/>
      <c r="AY162" s="1820"/>
      <c r="AZ162" s="1821"/>
      <c r="BA162" s="1821"/>
      <c r="BB162" s="1821"/>
      <c r="BC162" s="1821"/>
      <c r="BD162" s="1822"/>
      <c r="BE162" s="1733"/>
      <c r="BF162" s="1734"/>
      <c r="BG162" s="1734"/>
      <c r="BH162" s="1734"/>
      <c r="BI162" s="1734"/>
      <c r="BJ162" s="1734"/>
      <c r="BK162" s="1734"/>
      <c r="BL162" s="1735"/>
      <c r="BM162" s="811"/>
    </row>
    <row r="163" spans="1:65" ht="15" customHeight="1">
      <c r="A163" s="833"/>
      <c r="E163" s="1566"/>
      <c r="F163" s="1567"/>
      <c r="G163" s="1567"/>
      <c r="H163" s="1567"/>
      <c r="I163" s="1567"/>
      <c r="J163" s="1568"/>
      <c r="K163" s="1474"/>
      <c r="L163" s="1475"/>
      <c r="M163" s="1476"/>
      <c r="N163" s="1599" t="s">
        <v>191</v>
      </c>
      <c r="O163" s="1600"/>
      <c r="P163" s="1600"/>
      <c r="Q163" s="1600"/>
      <c r="R163" s="1600"/>
      <c r="S163" s="1600"/>
      <c r="T163" s="1600"/>
      <c r="U163" s="1601"/>
      <c r="V163" s="1823"/>
      <c r="W163" s="1824"/>
      <c r="X163" s="1825"/>
      <c r="Y163" s="1823"/>
      <c r="Z163" s="1824"/>
      <c r="AA163" s="1825"/>
      <c r="AB163" s="1826"/>
      <c r="AC163" s="1827"/>
      <c r="AD163" s="1828"/>
      <c r="AE163" s="1829"/>
      <c r="AF163" s="1830"/>
      <c r="AG163" s="1831"/>
      <c r="AH163" s="1823"/>
      <c r="AI163" s="1824"/>
      <c r="AJ163" s="1825"/>
      <c r="AK163" s="1829"/>
      <c r="AL163" s="1830"/>
      <c r="AM163" s="1831"/>
      <c r="AN163" s="1826"/>
      <c r="AO163" s="1827"/>
      <c r="AP163" s="1828"/>
      <c r="AQ163" s="1829" t="str">
        <f>IF(SUM(Y163,AE163,AK163)=0," ",SUM(Y163,AE163,AK163))</f>
        <v xml:space="preserve"> </v>
      </c>
      <c r="AR163" s="1830"/>
      <c r="AS163" s="1831"/>
      <c r="AT163" s="1724"/>
      <c r="AU163" s="1725"/>
      <c r="AV163" s="1725"/>
      <c r="AW163" s="1725"/>
      <c r="AX163" s="1726"/>
      <c r="AY163" s="1832"/>
      <c r="AZ163" s="1833"/>
      <c r="BA163" s="1833"/>
      <c r="BB163" s="1833"/>
      <c r="BC163" s="1833"/>
      <c r="BD163" s="1834"/>
      <c r="BE163" s="1724"/>
      <c r="BF163" s="1725"/>
      <c r="BG163" s="1725"/>
      <c r="BH163" s="1725"/>
      <c r="BI163" s="1725"/>
      <c r="BJ163" s="1725"/>
      <c r="BK163" s="1725"/>
      <c r="BL163" s="1726"/>
      <c r="BM163" s="811"/>
    </row>
    <row r="164" spans="1:65" ht="15" customHeight="1">
      <c r="A164" s="833"/>
      <c r="E164" s="1566"/>
      <c r="F164" s="1567"/>
      <c r="G164" s="1567"/>
      <c r="H164" s="1567"/>
      <c r="I164" s="1567"/>
      <c r="J164" s="1568"/>
      <c r="K164" s="1587" t="s">
        <v>23</v>
      </c>
      <c r="L164" s="1588"/>
      <c r="M164" s="1588"/>
      <c r="N164" s="1588"/>
      <c r="O164" s="1588"/>
      <c r="P164" s="1588"/>
      <c r="Q164" s="1588"/>
      <c r="R164" s="1588"/>
      <c r="S164" s="1588"/>
      <c r="T164" s="1588"/>
      <c r="U164" s="1589"/>
      <c r="V164" s="1802" t="str">
        <f>IF(SUM(V159:X163)=0," ",SUM(V159:X163))</f>
        <v xml:space="preserve"> </v>
      </c>
      <c r="W164" s="1803"/>
      <c r="X164" s="1804"/>
      <c r="Y164" s="1802" t="str">
        <f>IF(SUM(Y159:AA163)=0," ",SUM(Y159:AA163))</f>
        <v xml:space="preserve"> </v>
      </c>
      <c r="Z164" s="1803"/>
      <c r="AA164" s="1804"/>
      <c r="AB164" s="1802" t="str">
        <f>IF(SUM(AB159:AD163)=0," ",SUM(AB159:AD163))</f>
        <v xml:space="preserve"> </v>
      </c>
      <c r="AC164" s="1803"/>
      <c r="AD164" s="1804"/>
      <c r="AE164" s="1805"/>
      <c r="AF164" s="1806"/>
      <c r="AG164" s="1807"/>
      <c r="AH164" s="1802">
        <f>IF(SUM(AH159:AJ163)=0," ",SUM(AH159:AJ163))</f>
        <v>1</v>
      </c>
      <c r="AI164" s="1803"/>
      <c r="AJ164" s="1804"/>
      <c r="AK164" s="1805">
        <f>IF(SUM(AK159:AM163)=0," ",SUM(AK159:AM163))</f>
        <v>5.3</v>
      </c>
      <c r="AL164" s="1806"/>
      <c r="AM164" s="1807"/>
      <c r="AN164" s="1802">
        <f>IF(SUM(AN159:AP163)=0," ",SUM(AN159:AP163))</f>
        <v>1</v>
      </c>
      <c r="AO164" s="1803"/>
      <c r="AP164" s="1804"/>
      <c r="AQ164" s="1805">
        <f>IF(SUM(AQ159:AS163)=0," ",SUM(AQ159:AS163))</f>
        <v>5.3</v>
      </c>
      <c r="AR164" s="1806"/>
      <c r="AS164" s="1807"/>
      <c r="AT164" s="1587"/>
      <c r="AU164" s="1588"/>
      <c r="AV164" s="1588"/>
      <c r="AW164" s="1588"/>
      <c r="AX164" s="1589"/>
      <c r="AY164" s="1808"/>
      <c r="AZ164" s="1809"/>
      <c r="BA164" s="1809"/>
      <c r="BB164" s="1809"/>
      <c r="BC164" s="1809"/>
      <c r="BD164" s="1810"/>
      <c r="BE164" s="1587"/>
      <c r="BF164" s="1588"/>
      <c r="BG164" s="1588"/>
      <c r="BH164" s="1588"/>
      <c r="BI164" s="1588"/>
      <c r="BJ164" s="1588"/>
      <c r="BK164" s="1588"/>
      <c r="BL164" s="1589"/>
      <c r="BM164" s="811"/>
    </row>
    <row r="165" spans="1:65" ht="15" customHeight="1">
      <c r="A165" s="833"/>
      <c r="E165" s="649"/>
      <c r="F165" s="650"/>
      <c r="G165" s="650"/>
      <c r="H165" s="650"/>
      <c r="I165" s="650"/>
      <c r="J165" s="651"/>
      <c r="K165" s="1587"/>
      <c r="L165" s="1588"/>
      <c r="M165" s="1588"/>
      <c r="N165" s="1588"/>
      <c r="O165" s="1588"/>
      <c r="P165" s="1588"/>
      <c r="Q165" s="1588"/>
      <c r="R165" s="1588"/>
      <c r="S165" s="1588"/>
      <c r="T165" s="1588"/>
      <c r="U165" s="1589"/>
      <c r="V165" s="1802"/>
      <c r="W165" s="1803"/>
      <c r="X165" s="1804"/>
      <c r="Y165" s="1802"/>
      <c r="Z165" s="1803"/>
      <c r="AA165" s="1804"/>
      <c r="AB165" s="1802"/>
      <c r="AC165" s="1803"/>
      <c r="AD165" s="1804"/>
      <c r="AE165" s="1805"/>
      <c r="AF165" s="1806"/>
      <c r="AG165" s="1807"/>
      <c r="AH165" s="1802"/>
      <c r="AI165" s="1803"/>
      <c r="AJ165" s="1804"/>
      <c r="AK165" s="1805"/>
      <c r="AL165" s="1806"/>
      <c r="AM165" s="1807"/>
      <c r="AN165" s="1802"/>
      <c r="AO165" s="1803"/>
      <c r="AP165" s="1804"/>
      <c r="AQ165" s="1805"/>
      <c r="AR165" s="1806"/>
      <c r="AS165" s="1807"/>
      <c r="AT165" s="1587"/>
      <c r="AU165" s="1588"/>
      <c r="AV165" s="1588"/>
      <c r="AW165" s="1588"/>
      <c r="AX165" s="1589"/>
      <c r="AY165" s="1808"/>
      <c r="AZ165" s="1809"/>
      <c r="BA165" s="1809"/>
      <c r="BB165" s="1809"/>
      <c r="BC165" s="1809"/>
      <c r="BD165" s="1810"/>
      <c r="BE165" s="1587"/>
      <c r="BF165" s="1588"/>
      <c r="BG165" s="1588"/>
      <c r="BH165" s="1588"/>
      <c r="BI165" s="1588"/>
      <c r="BJ165" s="1588"/>
      <c r="BK165" s="1588"/>
      <c r="BL165" s="1589"/>
      <c r="BM165" s="811"/>
    </row>
    <row r="166" spans="1:65" ht="15" customHeight="1">
      <c r="A166" s="833"/>
      <c r="E166" s="1762" t="s">
        <v>184</v>
      </c>
      <c r="F166" s="1763"/>
      <c r="G166" s="1763"/>
      <c r="H166" s="1763"/>
      <c r="I166" s="1763"/>
      <c r="J166" s="1763"/>
      <c r="K166" s="1763"/>
      <c r="L166" s="1763"/>
      <c r="M166" s="1763"/>
      <c r="N166" s="1763"/>
      <c r="O166" s="1763"/>
      <c r="P166" s="1763"/>
      <c r="Q166" s="1763"/>
      <c r="R166" s="1763"/>
      <c r="S166" s="1763"/>
      <c r="T166" s="1763"/>
      <c r="U166" s="1764"/>
      <c r="V166" s="1802" t="str">
        <f>V164</f>
        <v xml:space="preserve"> </v>
      </c>
      <c r="W166" s="1803"/>
      <c r="X166" s="1804"/>
      <c r="Y166" s="1802" t="str">
        <f>Y164</f>
        <v xml:space="preserve"> </v>
      </c>
      <c r="Z166" s="1803"/>
      <c r="AA166" s="1804"/>
      <c r="AB166" s="1802" t="str">
        <f>AB164</f>
        <v xml:space="preserve"> </v>
      </c>
      <c r="AC166" s="1803"/>
      <c r="AD166" s="1804"/>
      <c r="AE166" s="1805"/>
      <c r="AF166" s="1806"/>
      <c r="AG166" s="1807"/>
      <c r="AH166" s="1802">
        <f>AH164</f>
        <v>1</v>
      </c>
      <c r="AI166" s="1803"/>
      <c r="AJ166" s="1804"/>
      <c r="AK166" s="1805">
        <f>AK164</f>
        <v>5.3</v>
      </c>
      <c r="AL166" s="1806"/>
      <c r="AM166" s="1807"/>
      <c r="AN166" s="1802">
        <f>AN164</f>
        <v>1</v>
      </c>
      <c r="AO166" s="1803"/>
      <c r="AP166" s="1804"/>
      <c r="AQ166" s="1805">
        <f>AQ164</f>
        <v>5.3</v>
      </c>
      <c r="AR166" s="1806"/>
      <c r="AS166" s="1807"/>
      <c r="AT166" s="1587"/>
      <c r="AU166" s="1588"/>
      <c r="AV166" s="1588"/>
      <c r="AW166" s="1588"/>
      <c r="AX166" s="1589"/>
      <c r="AY166" s="1808"/>
      <c r="AZ166" s="1809"/>
      <c r="BA166" s="1809"/>
      <c r="BB166" s="1809"/>
      <c r="BC166" s="1809"/>
      <c r="BD166" s="1810"/>
      <c r="BE166" s="1587"/>
      <c r="BF166" s="1588"/>
      <c r="BG166" s="1588"/>
      <c r="BH166" s="1588"/>
      <c r="BI166" s="1588"/>
      <c r="BJ166" s="1588"/>
      <c r="BK166" s="1588"/>
      <c r="BL166" s="1589"/>
      <c r="BM166" s="811"/>
    </row>
    <row r="167" spans="1:65" ht="15" customHeight="1">
      <c r="A167" s="833"/>
      <c r="J167" s="589"/>
      <c r="AX167" s="639"/>
      <c r="AY167" s="639"/>
      <c r="AZ167" s="639"/>
      <c r="BA167" s="639"/>
      <c r="BB167" s="639"/>
      <c r="BC167" s="639"/>
      <c r="BD167" s="639"/>
      <c r="BE167" s="639"/>
      <c r="BG167" s="606"/>
      <c r="BH167" s="606"/>
    </row>
    <row r="168" spans="1:65" s="592" customFormat="1" ht="21" customHeight="1">
      <c r="E168" s="594" t="s">
        <v>587</v>
      </c>
    </row>
    <row r="169" spans="1:65" s="592" customFormat="1" ht="21" customHeight="1">
      <c r="E169" s="608"/>
      <c r="BL169" s="595" t="s">
        <v>146</v>
      </c>
      <c r="BM169" s="595"/>
    </row>
    <row r="170" spans="1:65" ht="15" customHeight="1">
      <c r="A170" s="833"/>
      <c r="C170" s="589"/>
      <c r="E170" s="1471" t="s">
        <v>423</v>
      </c>
      <c r="F170" s="1472"/>
      <c r="G170" s="1472"/>
      <c r="H170" s="1472"/>
      <c r="I170" s="1472"/>
      <c r="J170" s="1473"/>
      <c r="K170" s="1486" t="s">
        <v>691</v>
      </c>
      <c r="L170" s="1530"/>
      <c r="M170" s="1530"/>
      <c r="N170" s="1530"/>
      <c r="O170" s="1530"/>
      <c r="P170" s="1530"/>
      <c r="Q170" s="1530"/>
      <c r="R170" s="1530"/>
      <c r="S170" s="1530"/>
      <c r="T170" s="1530"/>
      <c r="U170" s="1531"/>
      <c r="V170" s="1538" t="s">
        <v>177</v>
      </c>
      <c r="W170" s="1539"/>
      <c r="X170" s="1539"/>
      <c r="Y170" s="1539"/>
      <c r="Z170" s="1540"/>
      <c r="AA170" s="1471" t="s">
        <v>197</v>
      </c>
      <c r="AB170" s="1472"/>
      <c r="AC170" s="1472"/>
      <c r="AD170" s="1472"/>
      <c r="AE170" s="1473"/>
      <c r="AF170" s="652"/>
      <c r="AG170" s="652"/>
      <c r="AH170" s="652"/>
      <c r="AI170" s="652"/>
      <c r="AJ170" s="652"/>
      <c r="AK170" s="653"/>
      <c r="AL170" s="652"/>
      <c r="AM170" s="652"/>
      <c r="AN170" s="825"/>
      <c r="AO170" s="826"/>
      <c r="AP170" s="1538" t="s">
        <v>205</v>
      </c>
      <c r="AQ170" s="1539"/>
      <c r="AR170" s="1539"/>
      <c r="AS170" s="1539"/>
      <c r="AT170" s="1539"/>
      <c r="AU170" s="1539"/>
      <c r="AV170" s="1540"/>
      <c r="AW170" s="1569" t="s">
        <v>211</v>
      </c>
      <c r="AX170" s="1570"/>
      <c r="AY170" s="1570"/>
      <c r="AZ170" s="1570"/>
      <c r="BA170" s="1570"/>
      <c r="BB170" s="1570"/>
      <c r="BC170" s="1570"/>
      <c r="BD170" s="1571"/>
      <c r="BE170" s="1578" t="s">
        <v>392</v>
      </c>
      <c r="BF170" s="1579"/>
      <c r="BG170" s="1579"/>
      <c r="BH170" s="1579"/>
      <c r="BI170" s="1579"/>
      <c r="BJ170" s="1579"/>
      <c r="BK170" s="1579"/>
      <c r="BL170" s="1580"/>
      <c r="BM170" s="815"/>
    </row>
    <row r="171" spans="1:65" ht="15" customHeight="1">
      <c r="A171" s="833"/>
      <c r="C171" s="589"/>
      <c r="E171" s="1515"/>
      <c r="F171" s="1516"/>
      <c r="G171" s="1516"/>
      <c r="H171" s="1516"/>
      <c r="I171" s="1516"/>
      <c r="J171" s="1517"/>
      <c r="K171" s="1532"/>
      <c r="L171" s="1533"/>
      <c r="M171" s="1533"/>
      <c r="N171" s="1533"/>
      <c r="O171" s="1533"/>
      <c r="P171" s="1533"/>
      <c r="Q171" s="1533"/>
      <c r="R171" s="1533"/>
      <c r="S171" s="1533"/>
      <c r="T171" s="1533"/>
      <c r="U171" s="1534"/>
      <c r="V171" s="1515" t="s">
        <v>194</v>
      </c>
      <c r="W171" s="1516"/>
      <c r="X171" s="1516"/>
      <c r="Y171" s="1516"/>
      <c r="Z171" s="1517"/>
      <c r="AA171" s="1515"/>
      <c r="AB171" s="1516"/>
      <c r="AC171" s="1516"/>
      <c r="AD171" s="1516"/>
      <c r="AE171" s="1517"/>
      <c r="AF171" s="1541" t="s">
        <v>202</v>
      </c>
      <c r="AG171" s="1542"/>
      <c r="AH171" s="1542"/>
      <c r="AI171" s="1542"/>
      <c r="AJ171" s="1543"/>
      <c r="AK171" s="1541" t="s">
        <v>203</v>
      </c>
      <c r="AL171" s="1542"/>
      <c r="AM171" s="1542"/>
      <c r="AN171" s="1542"/>
      <c r="AO171" s="1543"/>
      <c r="AP171" s="1541" t="s">
        <v>194</v>
      </c>
      <c r="AQ171" s="1542"/>
      <c r="AR171" s="1542"/>
      <c r="AS171" s="1542"/>
      <c r="AT171" s="1542"/>
      <c r="AU171" s="1542"/>
      <c r="AV171" s="1543"/>
      <c r="AW171" s="1572"/>
      <c r="AX171" s="1573"/>
      <c r="AY171" s="1573"/>
      <c r="AZ171" s="1573"/>
      <c r="BA171" s="1573"/>
      <c r="BB171" s="1573"/>
      <c r="BC171" s="1573"/>
      <c r="BD171" s="1574"/>
      <c r="BE171" s="1581"/>
      <c r="BF171" s="1582"/>
      <c r="BG171" s="1582"/>
      <c r="BH171" s="1582"/>
      <c r="BI171" s="1582"/>
      <c r="BJ171" s="1582"/>
      <c r="BK171" s="1582"/>
      <c r="BL171" s="1583"/>
      <c r="BM171" s="815"/>
    </row>
    <row r="172" spans="1:65" ht="15" customHeight="1">
      <c r="A172" s="833"/>
      <c r="C172" s="589"/>
      <c r="E172" s="1474"/>
      <c r="F172" s="1475"/>
      <c r="G172" s="1475"/>
      <c r="H172" s="1475"/>
      <c r="I172" s="1475"/>
      <c r="J172" s="1476"/>
      <c r="K172" s="1535"/>
      <c r="L172" s="1536"/>
      <c r="M172" s="1536"/>
      <c r="N172" s="1536"/>
      <c r="O172" s="1536"/>
      <c r="P172" s="1536"/>
      <c r="Q172" s="1536"/>
      <c r="R172" s="1536"/>
      <c r="S172" s="1536"/>
      <c r="T172" s="1536"/>
      <c r="U172" s="1537"/>
      <c r="V172" s="1474" t="s">
        <v>195</v>
      </c>
      <c r="W172" s="1475"/>
      <c r="X172" s="1475"/>
      <c r="Y172" s="1475"/>
      <c r="Z172" s="1476"/>
      <c r="AA172" s="1474" t="s">
        <v>2</v>
      </c>
      <c r="AB172" s="1611"/>
      <c r="AC172" s="1611"/>
      <c r="AD172" s="1611"/>
      <c r="AE172" s="1612"/>
      <c r="AF172" s="654"/>
      <c r="AG172" s="654"/>
      <c r="AH172" s="654"/>
      <c r="AI172" s="654"/>
      <c r="AJ172" s="654"/>
      <c r="AK172" s="655"/>
      <c r="AL172" s="656"/>
      <c r="AM172" s="656"/>
      <c r="AN172" s="656"/>
      <c r="AO172" s="657"/>
      <c r="AP172" s="1544" t="s">
        <v>209</v>
      </c>
      <c r="AQ172" s="1545"/>
      <c r="AR172" s="1545"/>
      <c r="AS172" s="1545"/>
      <c r="AT172" s="1545"/>
      <c r="AU172" s="1545"/>
      <c r="AV172" s="1546"/>
      <c r="AW172" s="1575"/>
      <c r="AX172" s="1576"/>
      <c r="AY172" s="1576"/>
      <c r="AZ172" s="1576"/>
      <c r="BA172" s="1576"/>
      <c r="BB172" s="1576"/>
      <c r="BC172" s="1576"/>
      <c r="BD172" s="1577"/>
      <c r="BE172" s="1584"/>
      <c r="BF172" s="1585"/>
      <c r="BG172" s="1585"/>
      <c r="BH172" s="1585"/>
      <c r="BI172" s="1585"/>
      <c r="BJ172" s="1585"/>
      <c r="BK172" s="1585"/>
      <c r="BL172" s="1586"/>
      <c r="BM172" s="815"/>
    </row>
    <row r="173" spans="1:65" ht="15" customHeight="1">
      <c r="A173" s="833"/>
      <c r="C173" s="589"/>
      <c r="E173" s="1560" t="str">
        <f>+表紙!R13</f>
        <v>農地中間管理機構関連農地整備事業</v>
      </c>
      <c r="F173" s="1561"/>
      <c r="G173" s="1561"/>
      <c r="H173" s="1561"/>
      <c r="I173" s="1561"/>
      <c r="J173" s="1562"/>
      <c r="K173" s="1471" t="s">
        <v>180</v>
      </c>
      <c r="L173" s="1472"/>
      <c r="M173" s="1473"/>
      <c r="N173" s="1789" t="s">
        <v>186</v>
      </c>
      <c r="O173" s="1790"/>
      <c r="P173" s="1790"/>
      <c r="Q173" s="1790"/>
      <c r="R173" s="1790"/>
      <c r="S173" s="1790"/>
      <c r="T173" s="1790"/>
      <c r="U173" s="1791"/>
      <c r="V173" s="1792" t="s">
        <v>1746</v>
      </c>
      <c r="W173" s="1793"/>
      <c r="X173" s="1793"/>
      <c r="Y173" s="1793"/>
      <c r="Z173" s="1794"/>
      <c r="AA173" s="1795">
        <v>5.3</v>
      </c>
      <c r="AB173" s="1796"/>
      <c r="AC173" s="1796"/>
      <c r="AD173" s="1796"/>
      <c r="AE173" s="1797"/>
      <c r="AF173" s="1798" t="s">
        <v>1744</v>
      </c>
      <c r="AG173" s="1793"/>
      <c r="AH173" s="1793"/>
      <c r="AI173" s="1793"/>
      <c r="AJ173" s="1794"/>
      <c r="AK173" s="1798" t="s">
        <v>1745</v>
      </c>
      <c r="AL173" s="1793"/>
      <c r="AM173" s="1793"/>
      <c r="AN173" s="1793"/>
      <c r="AO173" s="1794"/>
      <c r="AP173" s="1792" t="s">
        <v>1747</v>
      </c>
      <c r="AQ173" s="1793"/>
      <c r="AR173" s="1793"/>
      <c r="AS173" s="1793"/>
      <c r="AT173" s="1793"/>
      <c r="AU173" s="1793"/>
      <c r="AV173" s="1794"/>
      <c r="AW173" s="1799" t="s">
        <v>1748</v>
      </c>
      <c r="AX173" s="1800"/>
      <c r="AY173" s="1800"/>
      <c r="AZ173" s="1800"/>
      <c r="BA173" s="1800"/>
      <c r="BB173" s="1800"/>
      <c r="BC173" s="1800"/>
      <c r="BD173" s="1801"/>
      <c r="BE173" s="1799"/>
      <c r="BF173" s="1800"/>
      <c r="BG173" s="1800"/>
      <c r="BH173" s="1800"/>
      <c r="BI173" s="1800"/>
      <c r="BJ173" s="1800"/>
      <c r="BK173" s="1800"/>
      <c r="BL173" s="1801"/>
      <c r="BM173" s="811"/>
    </row>
    <row r="174" spans="1:65" ht="15" customHeight="1">
      <c r="A174" s="833"/>
      <c r="C174" s="589"/>
      <c r="E174" s="1563"/>
      <c r="F174" s="1564"/>
      <c r="G174" s="1564"/>
      <c r="H174" s="1564"/>
      <c r="I174" s="1564"/>
      <c r="J174" s="1565"/>
      <c r="K174" s="1474"/>
      <c r="L174" s="1475"/>
      <c r="M174" s="1476"/>
      <c r="N174" s="1599" t="s">
        <v>187</v>
      </c>
      <c r="O174" s="1600"/>
      <c r="P174" s="1600"/>
      <c r="Q174" s="1600"/>
      <c r="R174" s="1600"/>
      <c r="S174" s="1600"/>
      <c r="T174" s="1600"/>
      <c r="U174" s="1601"/>
      <c r="V174" s="1602"/>
      <c r="W174" s="1603"/>
      <c r="X174" s="1603"/>
      <c r="Y174" s="1603"/>
      <c r="Z174" s="1604"/>
      <c r="AA174" s="1605"/>
      <c r="AB174" s="1606"/>
      <c r="AC174" s="1606"/>
      <c r="AD174" s="1606"/>
      <c r="AE174" s="1607"/>
      <c r="AF174" s="1602"/>
      <c r="AG174" s="1603"/>
      <c r="AH174" s="1603"/>
      <c r="AI174" s="1603"/>
      <c r="AJ174" s="1604"/>
      <c r="AK174" s="1602"/>
      <c r="AL174" s="1603"/>
      <c r="AM174" s="1603"/>
      <c r="AN174" s="1603"/>
      <c r="AO174" s="1604"/>
      <c r="AP174" s="1602"/>
      <c r="AQ174" s="1603"/>
      <c r="AR174" s="1603"/>
      <c r="AS174" s="1603"/>
      <c r="AT174" s="1603"/>
      <c r="AU174" s="1603"/>
      <c r="AV174" s="1604"/>
      <c r="AW174" s="1608"/>
      <c r="AX174" s="1609"/>
      <c r="AY174" s="1609"/>
      <c r="AZ174" s="1609"/>
      <c r="BA174" s="1609"/>
      <c r="BB174" s="1609"/>
      <c r="BC174" s="1609"/>
      <c r="BD174" s="1610"/>
      <c r="BE174" s="1608"/>
      <c r="BF174" s="1609"/>
      <c r="BG174" s="1609"/>
      <c r="BH174" s="1609"/>
      <c r="BI174" s="1609"/>
      <c r="BJ174" s="1609"/>
      <c r="BK174" s="1609"/>
      <c r="BL174" s="1610"/>
      <c r="BM174" s="811"/>
    </row>
    <row r="175" spans="1:65" ht="15" customHeight="1">
      <c r="A175" s="833"/>
      <c r="C175" s="589"/>
      <c r="E175" s="1563"/>
      <c r="F175" s="1564"/>
      <c r="G175" s="1564"/>
      <c r="H175" s="1564"/>
      <c r="I175" s="1564"/>
      <c r="J175" s="1565"/>
      <c r="K175" s="1471" t="s">
        <v>181</v>
      </c>
      <c r="L175" s="1472"/>
      <c r="M175" s="1473"/>
      <c r="N175" s="1765" t="s">
        <v>132</v>
      </c>
      <c r="O175" s="1766"/>
      <c r="P175" s="1766"/>
      <c r="Q175" s="1766"/>
      <c r="R175" s="1766"/>
      <c r="S175" s="1766"/>
      <c r="T175" s="1766"/>
      <c r="U175" s="1767"/>
      <c r="V175" s="1768"/>
      <c r="W175" s="1769"/>
      <c r="X175" s="1769"/>
      <c r="Y175" s="1769"/>
      <c r="Z175" s="1770"/>
      <c r="AA175" s="1771"/>
      <c r="AB175" s="1772"/>
      <c r="AC175" s="1772"/>
      <c r="AD175" s="1772"/>
      <c r="AE175" s="1773"/>
      <c r="AF175" s="1768"/>
      <c r="AG175" s="1769"/>
      <c r="AH175" s="1769"/>
      <c r="AI175" s="1769"/>
      <c r="AJ175" s="1770"/>
      <c r="AK175" s="1768"/>
      <c r="AL175" s="1769"/>
      <c r="AM175" s="1769"/>
      <c r="AN175" s="1769"/>
      <c r="AO175" s="1770"/>
      <c r="AP175" s="1768"/>
      <c r="AQ175" s="1769"/>
      <c r="AR175" s="1769"/>
      <c r="AS175" s="1769"/>
      <c r="AT175" s="1769"/>
      <c r="AU175" s="1769"/>
      <c r="AV175" s="1770"/>
      <c r="AW175" s="1774"/>
      <c r="AX175" s="1775"/>
      <c r="AY175" s="1775"/>
      <c r="AZ175" s="1775"/>
      <c r="BA175" s="1775"/>
      <c r="BB175" s="1775"/>
      <c r="BC175" s="1775"/>
      <c r="BD175" s="1776"/>
      <c r="BE175" s="1774"/>
      <c r="BF175" s="1775"/>
      <c r="BG175" s="1775"/>
      <c r="BH175" s="1775"/>
      <c r="BI175" s="1775"/>
      <c r="BJ175" s="1775"/>
      <c r="BK175" s="1775"/>
      <c r="BL175" s="1776"/>
      <c r="BM175" s="811"/>
    </row>
    <row r="176" spans="1:65" ht="15" customHeight="1">
      <c r="A176" s="833"/>
      <c r="C176" s="589"/>
      <c r="E176" s="1566"/>
      <c r="F176" s="1567"/>
      <c r="G176" s="1567"/>
      <c r="H176" s="1567"/>
      <c r="I176" s="1567"/>
      <c r="J176" s="1568"/>
      <c r="K176" s="1515"/>
      <c r="L176" s="1516"/>
      <c r="M176" s="1517"/>
      <c r="N176" s="1777" t="s">
        <v>188</v>
      </c>
      <c r="O176" s="1778"/>
      <c r="P176" s="1778"/>
      <c r="Q176" s="1778"/>
      <c r="R176" s="1778"/>
      <c r="S176" s="1778"/>
      <c r="T176" s="1778"/>
      <c r="U176" s="1779"/>
      <c r="V176" s="1780"/>
      <c r="W176" s="1781"/>
      <c r="X176" s="1781"/>
      <c r="Y176" s="1781"/>
      <c r="Z176" s="1782"/>
      <c r="AA176" s="1783"/>
      <c r="AB176" s="1784"/>
      <c r="AC176" s="1784"/>
      <c r="AD176" s="1784"/>
      <c r="AE176" s="1785"/>
      <c r="AF176" s="1780"/>
      <c r="AG176" s="1781"/>
      <c r="AH176" s="1781"/>
      <c r="AI176" s="1781"/>
      <c r="AJ176" s="1782"/>
      <c r="AK176" s="1780"/>
      <c r="AL176" s="1781"/>
      <c r="AM176" s="1781"/>
      <c r="AN176" s="1781"/>
      <c r="AO176" s="1782"/>
      <c r="AP176" s="1780"/>
      <c r="AQ176" s="1781"/>
      <c r="AR176" s="1781"/>
      <c r="AS176" s="1781"/>
      <c r="AT176" s="1781"/>
      <c r="AU176" s="1781"/>
      <c r="AV176" s="1782"/>
      <c r="AW176" s="1786"/>
      <c r="AX176" s="1787"/>
      <c r="AY176" s="1787"/>
      <c r="AZ176" s="1787"/>
      <c r="BA176" s="1787"/>
      <c r="BB176" s="1787"/>
      <c r="BC176" s="1787"/>
      <c r="BD176" s="1788"/>
      <c r="BE176" s="1786"/>
      <c r="BF176" s="1787"/>
      <c r="BG176" s="1787"/>
      <c r="BH176" s="1787"/>
      <c r="BI176" s="1787"/>
      <c r="BJ176" s="1787"/>
      <c r="BK176" s="1787"/>
      <c r="BL176" s="1788"/>
      <c r="BM176" s="811"/>
    </row>
    <row r="177" spans="1:65" ht="15" customHeight="1">
      <c r="A177" s="833"/>
      <c r="C177" s="589"/>
      <c r="E177" s="1566"/>
      <c r="F177" s="1567"/>
      <c r="G177" s="1567"/>
      <c r="H177" s="1567"/>
      <c r="I177" s="1567"/>
      <c r="J177" s="1568"/>
      <c r="K177" s="1474"/>
      <c r="L177" s="1475"/>
      <c r="M177" s="1476"/>
      <c r="N177" s="1599" t="s">
        <v>191</v>
      </c>
      <c r="O177" s="1600"/>
      <c r="P177" s="1600"/>
      <c r="Q177" s="1600"/>
      <c r="R177" s="1600"/>
      <c r="S177" s="1600"/>
      <c r="T177" s="1600"/>
      <c r="U177" s="1601"/>
      <c r="V177" s="1602"/>
      <c r="W177" s="1603"/>
      <c r="X177" s="1603"/>
      <c r="Y177" s="1603"/>
      <c r="Z177" s="1604"/>
      <c r="AA177" s="1605"/>
      <c r="AB177" s="1606"/>
      <c r="AC177" s="1606"/>
      <c r="AD177" s="1606"/>
      <c r="AE177" s="1607"/>
      <c r="AF177" s="1602"/>
      <c r="AG177" s="1603"/>
      <c r="AH177" s="1603"/>
      <c r="AI177" s="1603"/>
      <c r="AJ177" s="1604"/>
      <c r="AK177" s="1602"/>
      <c r="AL177" s="1603"/>
      <c r="AM177" s="1603"/>
      <c r="AN177" s="1603"/>
      <c r="AO177" s="1604"/>
      <c r="AP177" s="1602"/>
      <c r="AQ177" s="1603"/>
      <c r="AR177" s="1603"/>
      <c r="AS177" s="1603"/>
      <c r="AT177" s="1603"/>
      <c r="AU177" s="1603"/>
      <c r="AV177" s="1604"/>
      <c r="AW177" s="1608"/>
      <c r="AX177" s="1609"/>
      <c r="AY177" s="1609"/>
      <c r="AZ177" s="1609"/>
      <c r="BA177" s="1609"/>
      <c r="BB177" s="1609"/>
      <c r="BC177" s="1609"/>
      <c r="BD177" s="1610"/>
      <c r="BE177" s="1608"/>
      <c r="BF177" s="1609"/>
      <c r="BG177" s="1609"/>
      <c r="BH177" s="1609"/>
      <c r="BI177" s="1609"/>
      <c r="BJ177" s="1609"/>
      <c r="BK177" s="1609"/>
      <c r="BL177" s="1610"/>
      <c r="BM177" s="811"/>
    </row>
    <row r="178" spans="1:65" ht="15" customHeight="1">
      <c r="A178" s="833"/>
      <c r="C178" s="589"/>
      <c r="E178" s="1566"/>
      <c r="F178" s="1567"/>
      <c r="G178" s="1567"/>
      <c r="H178" s="1567"/>
      <c r="I178" s="1567"/>
      <c r="J178" s="1568"/>
      <c r="K178" s="1587" t="s">
        <v>23</v>
      </c>
      <c r="L178" s="1588"/>
      <c r="M178" s="1588"/>
      <c r="N178" s="1588"/>
      <c r="O178" s="1588"/>
      <c r="P178" s="1588"/>
      <c r="Q178" s="1588"/>
      <c r="R178" s="1588"/>
      <c r="S178" s="1588"/>
      <c r="T178" s="1588"/>
      <c r="U178" s="1589"/>
      <c r="V178" s="1590"/>
      <c r="W178" s="1591"/>
      <c r="X178" s="1591"/>
      <c r="Y178" s="1591"/>
      <c r="Z178" s="1592"/>
      <c r="AA178" s="1593">
        <f>+AA173</f>
        <v>5.3</v>
      </c>
      <c r="AB178" s="1594"/>
      <c r="AC178" s="1594"/>
      <c r="AD178" s="1594"/>
      <c r="AE178" s="1595"/>
      <c r="AF178" s="1590"/>
      <c r="AG178" s="1591"/>
      <c r="AH178" s="1591"/>
      <c r="AI178" s="1591"/>
      <c r="AJ178" s="1592"/>
      <c r="AK178" s="1590"/>
      <c r="AL178" s="1591"/>
      <c r="AM178" s="1591"/>
      <c r="AN178" s="1591"/>
      <c r="AO178" s="1592"/>
      <c r="AP178" s="1590"/>
      <c r="AQ178" s="1591"/>
      <c r="AR178" s="1591"/>
      <c r="AS178" s="1591"/>
      <c r="AT178" s="1591"/>
      <c r="AU178" s="1591"/>
      <c r="AV178" s="1592"/>
      <c r="AW178" s="1596"/>
      <c r="AX178" s="1597"/>
      <c r="AY178" s="1597"/>
      <c r="AZ178" s="1597"/>
      <c r="BA178" s="1597"/>
      <c r="BB178" s="1597"/>
      <c r="BC178" s="1597"/>
      <c r="BD178" s="1598"/>
      <c r="BE178" s="1596"/>
      <c r="BF178" s="1597"/>
      <c r="BG178" s="1597"/>
      <c r="BH178" s="1597"/>
      <c r="BI178" s="1597"/>
      <c r="BJ178" s="1597"/>
      <c r="BK178" s="1597"/>
      <c r="BL178" s="1598"/>
      <c r="BM178" s="811"/>
    </row>
    <row r="179" spans="1:65" ht="15" customHeight="1">
      <c r="A179" s="833"/>
      <c r="C179" s="589"/>
      <c r="E179" s="649"/>
      <c r="F179" s="650"/>
      <c r="G179" s="650"/>
      <c r="H179" s="650"/>
      <c r="I179" s="650"/>
      <c r="J179" s="651"/>
      <c r="K179" s="1587"/>
      <c r="L179" s="1588"/>
      <c r="M179" s="1588"/>
      <c r="N179" s="1588"/>
      <c r="O179" s="1588"/>
      <c r="P179" s="1588"/>
      <c r="Q179" s="1588"/>
      <c r="R179" s="1588"/>
      <c r="S179" s="1588"/>
      <c r="T179" s="1588"/>
      <c r="U179" s="1589"/>
      <c r="V179" s="1590"/>
      <c r="W179" s="1591"/>
      <c r="X179" s="1591"/>
      <c r="Y179" s="1591"/>
      <c r="Z179" s="1592"/>
      <c r="AA179" s="1593"/>
      <c r="AB179" s="1594"/>
      <c r="AC179" s="1594"/>
      <c r="AD179" s="1594"/>
      <c r="AE179" s="1595"/>
      <c r="AF179" s="1590"/>
      <c r="AG179" s="1591"/>
      <c r="AH179" s="1591"/>
      <c r="AI179" s="1591"/>
      <c r="AJ179" s="1592"/>
      <c r="AK179" s="1590"/>
      <c r="AL179" s="1591"/>
      <c r="AM179" s="1591"/>
      <c r="AN179" s="1591"/>
      <c r="AO179" s="1592"/>
      <c r="AP179" s="1590"/>
      <c r="AQ179" s="1591"/>
      <c r="AR179" s="1591"/>
      <c r="AS179" s="1591"/>
      <c r="AT179" s="1591"/>
      <c r="AU179" s="1591"/>
      <c r="AV179" s="1592"/>
      <c r="AW179" s="1596"/>
      <c r="AX179" s="1597"/>
      <c r="AY179" s="1597"/>
      <c r="AZ179" s="1597"/>
      <c r="BA179" s="1597"/>
      <c r="BB179" s="1597"/>
      <c r="BC179" s="1597"/>
      <c r="BD179" s="1598"/>
      <c r="BE179" s="1596"/>
      <c r="BF179" s="1597"/>
      <c r="BG179" s="1597"/>
      <c r="BH179" s="1597"/>
      <c r="BI179" s="1597"/>
      <c r="BJ179" s="1597"/>
      <c r="BK179" s="1597"/>
      <c r="BL179" s="1598"/>
      <c r="BM179" s="811"/>
    </row>
    <row r="180" spans="1:65" ht="15" customHeight="1">
      <c r="A180" s="833"/>
      <c r="C180" s="589"/>
      <c r="E180" s="1762" t="s">
        <v>184</v>
      </c>
      <c r="F180" s="1763"/>
      <c r="G180" s="1763"/>
      <c r="H180" s="1763"/>
      <c r="I180" s="1763"/>
      <c r="J180" s="1763"/>
      <c r="K180" s="1763"/>
      <c r="L180" s="1763"/>
      <c r="M180" s="1763"/>
      <c r="N180" s="1763"/>
      <c r="O180" s="1763"/>
      <c r="P180" s="1763"/>
      <c r="Q180" s="1763"/>
      <c r="R180" s="1763"/>
      <c r="S180" s="1763"/>
      <c r="T180" s="1763"/>
      <c r="U180" s="1764"/>
      <c r="V180" s="1590"/>
      <c r="W180" s="1591"/>
      <c r="X180" s="1591"/>
      <c r="Y180" s="1591"/>
      <c r="Z180" s="1592"/>
      <c r="AA180" s="1593">
        <f>+AA178</f>
        <v>5.3</v>
      </c>
      <c r="AB180" s="1594"/>
      <c r="AC180" s="1594"/>
      <c r="AD180" s="1594"/>
      <c r="AE180" s="1595"/>
      <c r="AF180" s="1590"/>
      <c r="AG180" s="1591"/>
      <c r="AH180" s="1591"/>
      <c r="AI180" s="1591"/>
      <c r="AJ180" s="1592"/>
      <c r="AK180" s="1590"/>
      <c r="AL180" s="1591"/>
      <c r="AM180" s="1591"/>
      <c r="AN180" s="1591"/>
      <c r="AO180" s="1592"/>
      <c r="AP180" s="1590"/>
      <c r="AQ180" s="1591"/>
      <c r="AR180" s="1591"/>
      <c r="AS180" s="1591"/>
      <c r="AT180" s="1591"/>
      <c r="AU180" s="1591"/>
      <c r="AV180" s="1592"/>
      <c r="AW180" s="1596"/>
      <c r="AX180" s="1597"/>
      <c r="AY180" s="1597"/>
      <c r="AZ180" s="1597"/>
      <c r="BA180" s="1597"/>
      <c r="BB180" s="1597"/>
      <c r="BC180" s="1597"/>
      <c r="BD180" s="1598"/>
      <c r="BE180" s="1596"/>
      <c r="BF180" s="1597"/>
      <c r="BG180" s="1597"/>
      <c r="BH180" s="1597"/>
      <c r="BI180" s="1597"/>
      <c r="BJ180" s="1597"/>
      <c r="BK180" s="1597"/>
      <c r="BL180" s="1598"/>
      <c r="BM180" s="811"/>
    </row>
    <row r="181" spans="1:65" ht="21" customHeight="1">
      <c r="A181" s="833"/>
      <c r="C181" s="589"/>
      <c r="E181" s="589"/>
    </row>
    <row r="182" spans="1:65" ht="21" customHeight="1">
      <c r="A182" s="833"/>
      <c r="C182" s="589"/>
      <c r="E182" s="594" t="s">
        <v>694</v>
      </c>
    </row>
    <row r="183" spans="1:65" ht="21" customHeight="1">
      <c r="A183" s="833"/>
      <c r="C183" s="589"/>
      <c r="E183" s="608" t="s">
        <v>248</v>
      </c>
      <c r="BL183" s="595" t="s">
        <v>753</v>
      </c>
      <c r="BM183" s="595"/>
    </row>
    <row r="184" spans="1:65" ht="15" customHeight="1">
      <c r="A184" s="833"/>
      <c r="C184" s="589"/>
      <c r="E184" s="1471" t="s">
        <v>423</v>
      </c>
      <c r="F184" s="1472"/>
      <c r="G184" s="1472"/>
      <c r="H184" s="1472"/>
      <c r="I184" s="1473"/>
      <c r="J184" s="1486" t="s">
        <v>120</v>
      </c>
      <c r="K184" s="1530"/>
      <c r="L184" s="1530"/>
      <c r="M184" s="1531"/>
      <c r="N184" s="1471" t="s">
        <v>185</v>
      </c>
      <c r="O184" s="1472"/>
      <c r="P184" s="1472"/>
      <c r="Q184" s="1473"/>
      <c r="R184" s="1471" t="s">
        <v>289</v>
      </c>
      <c r="S184" s="1472"/>
      <c r="T184" s="1472"/>
      <c r="U184" s="1472"/>
      <c r="V184" s="1472"/>
      <c r="W184" s="1473"/>
      <c r="X184" s="1759" t="s">
        <v>290</v>
      </c>
      <c r="Y184" s="1760"/>
      <c r="Z184" s="1760"/>
      <c r="AA184" s="1760"/>
      <c r="AB184" s="1760"/>
      <c r="AC184" s="1760"/>
      <c r="AD184" s="1760"/>
      <c r="AE184" s="1760"/>
      <c r="AF184" s="1760"/>
      <c r="AG184" s="1760"/>
      <c r="AH184" s="1760"/>
      <c r="AI184" s="1760"/>
      <c r="AJ184" s="1760"/>
      <c r="AK184" s="1760"/>
      <c r="AL184" s="1760"/>
      <c r="AM184" s="1761"/>
      <c r="AN184" s="1587" t="s">
        <v>293</v>
      </c>
      <c r="AO184" s="1588"/>
      <c r="AP184" s="1588"/>
      <c r="AQ184" s="1588"/>
      <c r="AR184" s="1588"/>
      <c r="AS184" s="1588"/>
      <c r="AT184" s="1588"/>
      <c r="AU184" s="1588"/>
      <c r="AV184" s="1588"/>
      <c r="AW184" s="1588"/>
      <c r="AX184" s="1588"/>
      <c r="AY184" s="1589"/>
      <c r="AZ184" s="1587" t="s">
        <v>297</v>
      </c>
      <c r="BA184" s="1588"/>
      <c r="BB184" s="1588"/>
      <c r="BC184" s="1588"/>
      <c r="BD184" s="1588"/>
      <c r="BE184" s="1589"/>
      <c r="BF184" s="1538" t="s">
        <v>392</v>
      </c>
      <c r="BG184" s="1539"/>
      <c r="BH184" s="1539"/>
      <c r="BI184" s="1539"/>
      <c r="BJ184" s="1539"/>
      <c r="BK184" s="1539"/>
      <c r="BL184" s="1540"/>
      <c r="BM184" s="813"/>
    </row>
    <row r="185" spans="1:65" ht="15" customHeight="1">
      <c r="A185" s="833"/>
      <c r="C185" s="589"/>
      <c r="E185" s="1515"/>
      <c r="F185" s="1516"/>
      <c r="G185" s="1516"/>
      <c r="H185" s="1516"/>
      <c r="I185" s="1517"/>
      <c r="J185" s="1532"/>
      <c r="K185" s="1533"/>
      <c r="L185" s="1533"/>
      <c r="M185" s="1534"/>
      <c r="N185" s="1515"/>
      <c r="O185" s="1516"/>
      <c r="P185" s="1516"/>
      <c r="Q185" s="1517"/>
      <c r="R185" s="1515"/>
      <c r="S185" s="1516"/>
      <c r="T185" s="1516"/>
      <c r="U185" s="1516"/>
      <c r="V185" s="1516"/>
      <c r="W185" s="1517"/>
      <c r="X185" s="1538" t="s">
        <v>300</v>
      </c>
      <c r="Y185" s="1539"/>
      <c r="Z185" s="1539"/>
      <c r="AA185" s="1540"/>
      <c r="AB185" s="658" t="s">
        <v>302</v>
      </c>
      <c r="AC185" s="658"/>
      <c r="AD185" s="658"/>
      <c r="AE185" s="658"/>
      <c r="AF185" s="1538" t="s">
        <v>305</v>
      </c>
      <c r="AG185" s="1539"/>
      <c r="AH185" s="1539"/>
      <c r="AI185" s="1540"/>
      <c r="AJ185" s="1538" t="s">
        <v>88</v>
      </c>
      <c r="AK185" s="1539"/>
      <c r="AL185" s="1539"/>
      <c r="AM185" s="1540"/>
      <c r="AN185" s="1587" t="s">
        <v>475</v>
      </c>
      <c r="AO185" s="1588"/>
      <c r="AP185" s="1588"/>
      <c r="AQ185" s="1589"/>
      <c r="AR185" s="1587" t="s">
        <v>219</v>
      </c>
      <c r="AS185" s="1588"/>
      <c r="AT185" s="1588"/>
      <c r="AU185" s="1589"/>
      <c r="AV185" s="1587" t="s">
        <v>537</v>
      </c>
      <c r="AW185" s="1588"/>
      <c r="AX185" s="1588"/>
      <c r="AY185" s="1589"/>
      <c r="AZ185" s="1471" t="s">
        <v>215</v>
      </c>
      <c r="BA185" s="1472"/>
      <c r="BB185" s="1473"/>
      <c r="BC185" s="1471" t="s">
        <v>308</v>
      </c>
      <c r="BD185" s="1472"/>
      <c r="BE185" s="1473"/>
      <c r="BF185" s="1541"/>
      <c r="BG185" s="1542"/>
      <c r="BH185" s="1542"/>
      <c r="BI185" s="1542"/>
      <c r="BJ185" s="1542"/>
      <c r="BK185" s="1542"/>
      <c r="BL185" s="1543"/>
      <c r="BM185" s="813"/>
    </row>
    <row r="186" spans="1:65" ht="15" customHeight="1">
      <c r="A186" s="833"/>
      <c r="C186" s="589"/>
      <c r="E186" s="1474"/>
      <c r="F186" s="1475"/>
      <c r="G186" s="1475"/>
      <c r="H186" s="1475"/>
      <c r="I186" s="1476"/>
      <c r="J186" s="1535"/>
      <c r="K186" s="1536"/>
      <c r="L186" s="1536"/>
      <c r="M186" s="1537"/>
      <c r="N186" s="1557" t="s">
        <v>754</v>
      </c>
      <c r="O186" s="1558"/>
      <c r="P186" s="1558"/>
      <c r="Q186" s="1559"/>
      <c r="R186" s="1557" t="s">
        <v>530</v>
      </c>
      <c r="S186" s="1558"/>
      <c r="T186" s="1558"/>
      <c r="U186" s="1558"/>
      <c r="V186" s="1558"/>
      <c r="W186" s="1559"/>
      <c r="X186" s="1557" t="s">
        <v>221</v>
      </c>
      <c r="Y186" s="1558"/>
      <c r="Z186" s="1558"/>
      <c r="AA186" s="1559"/>
      <c r="AB186" s="1557" t="s">
        <v>330</v>
      </c>
      <c r="AC186" s="1558"/>
      <c r="AD186" s="1558"/>
      <c r="AE186" s="1559"/>
      <c r="AF186" s="1557" t="s">
        <v>754</v>
      </c>
      <c r="AG186" s="1558"/>
      <c r="AH186" s="1558"/>
      <c r="AI186" s="1559"/>
      <c r="AJ186" s="1557" t="s">
        <v>311</v>
      </c>
      <c r="AK186" s="1558"/>
      <c r="AL186" s="1558"/>
      <c r="AM186" s="1559"/>
      <c r="AN186" s="1587" t="s">
        <v>313</v>
      </c>
      <c r="AO186" s="1589"/>
      <c r="AP186" s="1759" t="s">
        <v>317</v>
      </c>
      <c r="AQ186" s="1761"/>
      <c r="AR186" s="1587" t="s">
        <v>313</v>
      </c>
      <c r="AS186" s="1589"/>
      <c r="AT186" s="1759" t="s">
        <v>317</v>
      </c>
      <c r="AU186" s="1761"/>
      <c r="AV186" s="1587" t="s">
        <v>313</v>
      </c>
      <c r="AW186" s="1589"/>
      <c r="AX186" s="1759" t="s">
        <v>317</v>
      </c>
      <c r="AY186" s="1761"/>
      <c r="AZ186" s="1474"/>
      <c r="BA186" s="1475"/>
      <c r="BB186" s="1476"/>
      <c r="BC186" s="1557" t="s">
        <v>21</v>
      </c>
      <c r="BD186" s="1558"/>
      <c r="BE186" s="1559"/>
      <c r="BF186" s="1544"/>
      <c r="BG186" s="1545"/>
      <c r="BH186" s="1545"/>
      <c r="BI186" s="1545"/>
      <c r="BJ186" s="1545"/>
      <c r="BK186" s="1545"/>
      <c r="BL186" s="1546"/>
      <c r="BM186" s="813"/>
    </row>
    <row r="187" spans="1:65" ht="15" customHeight="1">
      <c r="A187" s="833"/>
      <c r="C187" s="589"/>
      <c r="E187" s="1477"/>
      <c r="F187" s="1478"/>
      <c r="G187" s="1478"/>
      <c r="H187" s="1478"/>
      <c r="I187" s="1479"/>
      <c r="J187" s="1459"/>
      <c r="K187" s="1460"/>
      <c r="L187" s="1460"/>
      <c r="M187" s="1461"/>
      <c r="N187" s="1501"/>
      <c r="O187" s="1502"/>
      <c r="P187" s="1502"/>
      <c r="Q187" s="1503"/>
      <c r="R187" s="1510" t="s">
        <v>593</v>
      </c>
      <c r="S187" s="1511"/>
      <c r="T187" s="1527"/>
      <c r="U187" s="1528"/>
      <c r="V187" s="1528"/>
      <c r="W187" s="1529"/>
      <c r="X187" s="1550"/>
      <c r="Y187" s="1551"/>
      <c r="Z187" s="1551"/>
      <c r="AA187" s="1552"/>
      <c r="AB187" s="1465"/>
      <c r="AC187" s="1466"/>
      <c r="AD187" s="1466"/>
      <c r="AE187" s="1467"/>
      <c r="AF187" s="1501"/>
      <c r="AG187" s="1502"/>
      <c r="AH187" s="1502"/>
      <c r="AI187" s="1503"/>
      <c r="AJ187" s="1465"/>
      <c r="AK187" s="1466"/>
      <c r="AL187" s="1466"/>
      <c r="AM187" s="1467"/>
      <c r="AN187" s="1465"/>
      <c r="AO187" s="1467"/>
      <c r="AP187" s="1465"/>
      <c r="AQ187" s="1467"/>
      <c r="AR187" s="1465"/>
      <c r="AS187" s="1467"/>
      <c r="AT187" s="1465"/>
      <c r="AU187" s="1467"/>
      <c r="AV187" s="1465"/>
      <c r="AW187" s="1467"/>
      <c r="AX187" s="1465"/>
      <c r="AY187" s="1467"/>
      <c r="AZ187" s="1471"/>
      <c r="BA187" s="1472"/>
      <c r="BB187" s="1473"/>
      <c r="BC187" s="1471"/>
      <c r="BD187" s="1472"/>
      <c r="BE187" s="1473"/>
      <c r="BF187" s="1556"/>
      <c r="BG187" s="1519"/>
      <c r="BH187" s="1519"/>
      <c r="BI187" s="1519"/>
      <c r="BJ187" s="1519"/>
      <c r="BK187" s="1519"/>
      <c r="BL187" s="1520"/>
      <c r="BM187" s="812"/>
    </row>
    <row r="188" spans="1:65" ht="15" customHeight="1">
      <c r="A188" s="833"/>
      <c r="C188" s="589"/>
      <c r="E188" s="1480"/>
      <c r="F188" s="1481"/>
      <c r="G188" s="1481"/>
      <c r="H188" s="1481"/>
      <c r="I188" s="1482"/>
      <c r="J188" s="1547"/>
      <c r="K188" s="1548"/>
      <c r="L188" s="1548"/>
      <c r="M188" s="1549"/>
      <c r="N188" s="1504"/>
      <c r="O188" s="1505"/>
      <c r="P188" s="1505"/>
      <c r="Q188" s="1506"/>
      <c r="R188" s="1510"/>
      <c r="S188" s="1511"/>
      <c r="T188" s="1527"/>
      <c r="U188" s="1528"/>
      <c r="V188" s="1528"/>
      <c r="W188" s="1529"/>
      <c r="X188" s="1553"/>
      <c r="Y188" s="1554"/>
      <c r="Z188" s="1554"/>
      <c r="AA188" s="1555"/>
      <c r="AB188" s="1468"/>
      <c r="AC188" s="1469"/>
      <c r="AD188" s="1469"/>
      <c r="AE188" s="1470"/>
      <c r="AF188" s="1507"/>
      <c r="AG188" s="1508"/>
      <c r="AH188" s="1508"/>
      <c r="AI188" s="1509"/>
      <c r="AJ188" s="1468"/>
      <c r="AK188" s="1469"/>
      <c r="AL188" s="1469"/>
      <c r="AM188" s="1470"/>
      <c r="AN188" s="1513"/>
      <c r="AO188" s="1514"/>
      <c r="AP188" s="1513"/>
      <c r="AQ188" s="1514"/>
      <c r="AR188" s="1513"/>
      <c r="AS188" s="1514"/>
      <c r="AT188" s="1513"/>
      <c r="AU188" s="1514"/>
      <c r="AV188" s="1513"/>
      <c r="AW188" s="1514"/>
      <c r="AX188" s="1513"/>
      <c r="AY188" s="1514"/>
      <c r="AZ188" s="1515"/>
      <c r="BA188" s="1516"/>
      <c r="BB188" s="1517"/>
      <c r="BC188" s="1515"/>
      <c r="BD188" s="1516"/>
      <c r="BE188" s="1517"/>
      <c r="BF188" s="1521"/>
      <c r="BG188" s="1522"/>
      <c r="BH188" s="1522"/>
      <c r="BI188" s="1522"/>
      <c r="BJ188" s="1522"/>
      <c r="BK188" s="1522"/>
      <c r="BL188" s="1523"/>
      <c r="BM188" s="812"/>
    </row>
    <row r="189" spans="1:65" ht="15" customHeight="1">
      <c r="A189" s="833"/>
      <c r="C189" s="589"/>
      <c r="E189" s="1480"/>
      <c r="F189" s="1481"/>
      <c r="G189" s="1481"/>
      <c r="H189" s="1481"/>
      <c r="I189" s="1482"/>
      <c r="J189" s="1547"/>
      <c r="K189" s="1548"/>
      <c r="L189" s="1548"/>
      <c r="M189" s="1549"/>
      <c r="N189" s="1504"/>
      <c r="O189" s="1505"/>
      <c r="P189" s="1505"/>
      <c r="Q189" s="1506"/>
      <c r="R189" s="1510" t="s">
        <v>319</v>
      </c>
      <c r="S189" s="1511"/>
      <c r="T189" s="1527"/>
      <c r="U189" s="1528"/>
      <c r="V189" s="1528"/>
      <c r="W189" s="1529"/>
      <c r="X189" s="1550"/>
      <c r="Y189" s="1551"/>
      <c r="Z189" s="1551"/>
      <c r="AA189" s="1552"/>
      <c r="AB189" s="1465"/>
      <c r="AC189" s="1466"/>
      <c r="AD189" s="1466"/>
      <c r="AE189" s="1467"/>
      <c r="AF189" s="1501"/>
      <c r="AG189" s="1502"/>
      <c r="AH189" s="1502"/>
      <c r="AI189" s="1503"/>
      <c r="AJ189" s="1465"/>
      <c r="AK189" s="1466"/>
      <c r="AL189" s="1466"/>
      <c r="AM189" s="1467"/>
      <c r="AN189" s="1513"/>
      <c r="AO189" s="1514"/>
      <c r="AP189" s="1513"/>
      <c r="AQ189" s="1514"/>
      <c r="AR189" s="1513"/>
      <c r="AS189" s="1514"/>
      <c r="AT189" s="1513"/>
      <c r="AU189" s="1514"/>
      <c r="AV189" s="1513"/>
      <c r="AW189" s="1514"/>
      <c r="AX189" s="1513"/>
      <c r="AY189" s="1514"/>
      <c r="AZ189" s="1515"/>
      <c r="BA189" s="1516"/>
      <c r="BB189" s="1517"/>
      <c r="BC189" s="1515"/>
      <c r="BD189" s="1516"/>
      <c r="BE189" s="1517"/>
      <c r="BF189" s="1521"/>
      <c r="BG189" s="1522"/>
      <c r="BH189" s="1522"/>
      <c r="BI189" s="1522"/>
      <c r="BJ189" s="1522"/>
      <c r="BK189" s="1522"/>
      <c r="BL189" s="1523"/>
      <c r="BM189" s="812"/>
    </row>
    <row r="190" spans="1:65" ht="15" customHeight="1">
      <c r="A190" s="833"/>
      <c r="C190" s="589"/>
      <c r="E190" s="1480"/>
      <c r="F190" s="1481"/>
      <c r="G190" s="1481"/>
      <c r="H190" s="1481"/>
      <c r="I190" s="1482"/>
      <c r="J190" s="1462"/>
      <c r="K190" s="1463"/>
      <c r="L190" s="1463"/>
      <c r="M190" s="1464"/>
      <c r="N190" s="1507"/>
      <c r="O190" s="1508"/>
      <c r="P190" s="1508"/>
      <c r="Q190" s="1509"/>
      <c r="R190" s="1510"/>
      <c r="S190" s="1511"/>
      <c r="T190" s="1527"/>
      <c r="U190" s="1528"/>
      <c r="V190" s="1528"/>
      <c r="W190" s="1529"/>
      <c r="X190" s="1553"/>
      <c r="Y190" s="1554"/>
      <c r="Z190" s="1554"/>
      <c r="AA190" s="1555"/>
      <c r="AB190" s="1468"/>
      <c r="AC190" s="1469"/>
      <c r="AD190" s="1469"/>
      <c r="AE190" s="1470"/>
      <c r="AF190" s="1507"/>
      <c r="AG190" s="1508"/>
      <c r="AH190" s="1508"/>
      <c r="AI190" s="1509"/>
      <c r="AJ190" s="1468"/>
      <c r="AK190" s="1469"/>
      <c r="AL190" s="1469"/>
      <c r="AM190" s="1470"/>
      <c r="AN190" s="1468"/>
      <c r="AO190" s="1470"/>
      <c r="AP190" s="1468"/>
      <c r="AQ190" s="1470"/>
      <c r="AR190" s="1468"/>
      <c r="AS190" s="1470"/>
      <c r="AT190" s="1468"/>
      <c r="AU190" s="1470"/>
      <c r="AV190" s="1468"/>
      <c r="AW190" s="1470"/>
      <c r="AX190" s="1468"/>
      <c r="AY190" s="1470"/>
      <c r="AZ190" s="1474"/>
      <c r="BA190" s="1475"/>
      <c r="BB190" s="1476"/>
      <c r="BC190" s="1474"/>
      <c r="BD190" s="1475"/>
      <c r="BE190" s="1476"/>
      <c r="BF190" s="1524"/>
      <c r="BG190" s="1525"/>
      <c r="BH190" s="1525"/>
      <c r="BI190" s="1525"/>
      <c r="BJ190" s="1525"/>
      <c r="BK190" s="1525"/>
      <c r="BL190" s="1526"/>
      <c r="BM190" s="812"/>
    </row>
    <row r="191" spans="1:65" ht="15" customHeight="1">
      <c r="A191" s="833"/>
      <c r="C191" s="589"/>
      <c r="E191" s="1480"/>
      <c r="F191" s="1481"/>
      <c r="G191" s="1481"/>
      <c r="H191" s="1481"/>
      <c r="I191" s="1482"/>
      <c r="J191" s="1471"/>
      <c r="K191" s="1472"/>
      <c r="L191" s="1472"/>
      <c r="M191" s="1473"/>
      <c r="N191" s="1501"/>
      <c r="O191" s="1502"/>
      <c r="P191" s="1502"/>
      <c r="Q191" s="1503"/>
      <c r="R191" s="1510" t="s">
        <v>593</v>
      </c>
      <c r="S191" s="1511"/>
      <c r="T191" s="1510"/>
      <c r="U191" s="1512"/>
      <c r="V191" s="1512"/>
      <c r="W191" s="1511"/>
      <c r="X191" s="1465"/>
      <c r="Y191" s="1466"/>
      <c r="Z191" s="1466"/>
      <c r="AA191" s="1467"/>
      <c r="AB191" s="1465"/>
      <c r="AC191" s="1466"/>
      <c r="AD191" s="1466"/>
      <c r="AE191" s="1467"/>
      <c r="AF191" s="1465"/>
      <c r="AG191" s="1466"/>
      <c r="AH191" s="1466"/>
      <c r="AI191" s="1467"/>
      <c r="AJ191" s="1465"/>
      <c r="AK191" s="1466"/>
      <c r="AL191" s="1466"/>
      <c r="AM191" s="1467"/>
      <c r="AN191" s="1465"/>
      <c r="AO191" s="1467"/>
      <c r="AP191" s="1465"/>
      <c r="AQ191" s="1467"/>
      <c r="AR191" s="1465"/>
      <c r="AS191" s="1467"/>
      <c r="AT191" s="1465"/>
      <c r="AU191" s="1467"/>
      <c r="AV191" s="1465"/>
      <c r="AW191" s="1467"/>
      <c r="AX191" s="1465"/>
      <c r="AY191" s="1467"/>
      <c r="AZ191" s="1471"/>
      <c r="BA191" s="1472"/>
      <c r="BB191" s="1473"/>
      <c r="BC191" s="1471"/>
      <c r="BD191" s="1472"/>
      <c r="BE191" s="1473"/>
      <c r="BF191" s="1518"/>
      <c r="BG191" s="1519"/>
      <c r="BH191" s="1519"/>
      <c r="BI191" s="1519"/>
      <c r="BJ191" s="1519"/>
      <c r="BK191" s="1519"/>
      <c r="BL191" s="1520"/>
      <c r="BM191" s="812"/>
    </row>
    <row r="192" spans="1:65" ht="15" customHeight="1">
      <c r="A192" s="833"/>
      <c r="C192" s="589"/>
      <c r="E192" s="1480"/>
      <c r="F192" s="1481"/>
      <c r="G192" s="1481"/>
      <c r="H192" s="1481"/>
      <c r="I192" s="1482"/>
      <c r="J192" s="1515"/>
      <c r="K192" s="1516"/>
      <c r="L192" s="1516"/>
      <c r="M192" s="1517"/>
      <c r="N192" s="1504"/>
      <c r="O192" s="1505"/>
      <c r="P192" s="1505"/>
      <c r="Q192" s="1506"/>
      <c r="R192" s="1510"/>
      <c r="S192" s="1511"/>
      <c r="T192" s="1510"/>
      <c r="U192" s="1512"/>
      <c r="V192" s="1512"/>
      <c r="W192" s="1511"/>
      <c r="X192" s="1468"/>
      <c r="Y192" s="1469"/>
      <c r="Z192" s="1469"/>
      <c r="AA192" s="1470"/>
      <c r="AB192" s="1468"/>
      <c r="AC192" s="1469"/>
      <c r="AD192" s="1469"/>
      <c r="AE192" s="1470"/>
      <c r="AF192" s="1468"/>
      <c r="AG192" s="1469"/>
      <c r="AH192" s="1469"/>
      <c r="AI192" s="1470"/>
      <c r="AJ192" s="1468"/>
      <c r="AK192" s="1469"/>
      <c r="AL192" s="1469"/>
      <c r="AM192" s="1470"/>
      <c r="AN192" s="1513"/>
      <c r="AO192" s="1514"/>
      <c r="AP192" s="1513"/>
      <c r="AQ192" s="1514"/>
      <c r="AR192" s="1513"/>
      <c r="AS192" s="1514"/>
      <c r="AT192" s="1513"/>
      <c r="AU192" s="1514"/>
      <c r="AV192" s="1513"/>
      <c r="AW192" s="1514"/>
      <c r="AX192" s="1513"/>
      <c r="AY192" s="1514"/>
      <c r="AZ192" s="1515"/>
      <c r="BA192" s="1516"/>
      <c r="BB192" s="1517"/>
      <c r="BC192" s="1515"/>
      <c r="BD192" s="1516"/>
      <c r="BE192" s="1517"/>
      <c r="BF192" s="1521"/>
      <c r="BG192" s="1522"/>
      <c r="BH192" s="1522"/>
      <c r="BI192" s="1522"/>
      <c r="BJ192" s="1522"/>
      <c r="BK192" s="1522"/>
      <c r="BL192" s="1523"/>
      <c r="BM192" s="812"/>
    </row>
    <row r="193" spans="1:65" ht="15" customHeight="1">
      <c r="A193" s="833"/>
      <c r="C193" s="589"/>
      <c r="E193" s="1480"/>
      <c r="F193" s="1481"/>
      <c r="G193" s="1481"/>
      <c r="H193" s="1481"/>
      <c r="I193" s="1482"/>
      <c r="J193" s="1515"/>
      <c r="K193" s="1516"/>
      <c r="L193" s="1516"/>
      <c r="M193" s="1517"/>
      <c r="N193" s="1504"/>
      <c r="O193" s="1505"/>
      <c r="P193" s="1505"/>
      <c r="Q193" s="1506"/>
      <c r="R193" s="1510" t="s">
        <v>319</v>
      </c>
      <c r="S193" s="1511"/>
      <c r="T193" s="1510"/>
      <c r="U193" s="1512"/>
      <c r="V193" s="1512"/>
      <c r="W193" s="1511"/>
      <c r="X193" s="1465"/>
      <c r="Y193" s="1466"/>
      <c r="Z193" s="1466"/>
      <c r="AA193" s="1467"/>
      <c r="AB193" s="1465"/>
      <c r="AC193" s="1466"/>
      <c r="AD193" s="1466"/>
      <c r="AE193" s="1467"/>
      <c r="AF193" s="1465"/>
      <c r="AG193" s="1466"/>
      <c r="AH193" s="1466"/>
      <c r="AI193" s="1467"/>
      <c r="AJ193" s="1465"/>
      <c r="AK193" s="1466"/>
      <c r="AL193" s="1466"/>
      <c r="AM193" s="1467"/>
      <c r="AN193" s="1513"/>
      <c r="AO193" s="1514"/>
      <c r="AP193" s="1513"/>
      <c r="AQ193" s="1514"/>
      <c r="AR193" s="1513"/>
      <c r="AS193" s="1514"/>
      <c r="AT193" s="1513"/>
      <c r="AU193" s="1514"/>
      <c r="AV193" s="1513"/>
      <c r="AW193" s="1514"/>
      <c r="AX193" s="1513"/>
      <c r="AY193" s="1514"/>
      <c r="AZ193" s="1515"/>
      <c r="BA193" s="1516"/>
      <c r="BB193" s="1517"/>
      <c r="BC193" s="1515"/>
      <c r="BD193" s="1516"/>
      <c r="BE193" s="1517"/>
      <c r="BF193" s="1521"/>
      <c r="BG193" s="1522"/>
      <c r="BH193" s="1522"/>
      <c r="BI193" s="1522"/>
      <c r="BJ193" s="1522"/>
      <c r="BK193" s="1522"/>
      <c r="BL193" s="1523"/>
      <c r="BM193" s="812"/>
    </row>
    <row r="194" spans="1:65" ht="15" customHeight="1">
      <c r="A194" s="833"/>
      <c r="C194" s="589"/>
      <c r="E194" s="1483"/>
      <c r="F194" s="1484"/>
      <c r="G194" s="1484"/>
      <c r="H194" s="1484"/>
      <c r="I194" s="1485"/>
      <c r="J194" s="1474"/>
      <c r="K194" s="1475"/>
      <c r="L194" s="1475"/>
      <c r="M194" s="1476"/>
      <c r="N194" s="1507"/>
      <c r="O194" s="1508"/>
      <c r="P194" s="1508"/>
      <c r="Q194" s="1509"/>
      <c r="R194" s="1510"/>
      <c r="S194" s="1511"/>
      <c r="T194" s="1510"/>
      <c r="U194" s="1512"/>
      <c r="V194" s="1512"/>
      <c r="W194" s="1511"/>
      <c r="X194" s="1468"/>
      <c r="Y194" s="1469"/>
      <c r="Z194" s="1469"/>
      <c r="AA194" s="1470"/>
      <c r="AB194" s="1468"/>
      <c r="AC194" s="1469"/>
      <c r="AD194" s="1469"/>
      <c r="AE194" s="1470"/>
      <c r="AF194" s="1468"/>
      <c r="AG194" s="1469"/>
      <c r="AH194" s="1469"/>
      <c r="AI194" s="1470"/>
      <c r="AJ194" s="1468"/>
      <c r="AK194" s="1469"/>
      <c r="AL194" s="1469"/>
      <c r="AM194" s="1470"/>
      <c r="AN194" s="1468"/>
      <c r="AO194" s="1470"/>
      <c r="AP194" s="1468"/>
      <c r="AQ194" s="1470"/>
      <c r="AR194" s="1468"/>
      <c r="AS194" s="1470"/>
      <c r="AT194" s="1468"/>
      <c r="AU194" s="1470"/>
      <c r="AV194" s="1468"/>
      <c r="AW194" s="1470"/>
      <c r="AX194" s="1468"/>
      <c r="AY194" s="1470"/>
      <c r="AZ194" s="1474"/>
      <c r="BA194" s="1475"/>
      <c r="BB194" s="1476"/>
      <c r="BC194" s="1474"/>
      <c r="BD194" s="1475"/>
      <c r="BE194" s="1476"/>
      <c r="BF194" s="1524"/>
      <c r="BG194" s="1525"/>
      <c r="BH194" s="1525"/>
      <c r="BI194" s="1525"/>
      <c r="BJ194" s="1525"/>
      <c r="BK194" s="1525"/>
      <c r="BL194" s="1526"/>
      <c r="BM194" s="812"/>
    </row>
    <row r="195" spans="1:65" ht="15" customHeight="1">
      <c r="A195" s="833"/>
      <c r="C195" s="589"/>
      <c r="E195" s="1492" t="s">
        <v>184</v>
      </c>
      <c r="F195" s="1493"/>
      <c r="G195" s="1493"/>
      <c r="H195" s="1493"/>
      <c r="I195" s="1493"/>
      <c r="J195" s="1493"/>
      <c r="K195" s="1493"/>
      <c r="L195" s="1493"/>
      <c r="M195" s="1494"/>
      <c r="N195" s="1501">
        <f>SUM(N187:Q194)</f>
        <v>0</v>
      </c>
      <c r="O195" s="1502"/>
      <c r="P195" s="1502"/>
      <c r="Q195" s="1503"/>
      <c r="R195" s="1510" t="s">
        <v>593</v>
      </c>
      <c r="S195" s="1511"/>
      <c r="T195" s="1510"/>
      <c r="U195" s="1512"/>
      <c r="V195" s="1512"/>
      <c r="W195" s="1511"/>
      <c r="X195" s="1510"/>
      <c r="Y195" s="1512"/>
      <c r="Z195" s="1512"/>
      <c r="AA195" s="1511"/>
      <c r="AB195" s="1510"/>
      <c r="AC195" s="1512"/>
      <c r="AD195" s="1512"/>
      <c r="AE195" s="1511"/>
      <c r="AF195" s="1510"/>
      <c r="AG195" s="1512"/>
      <c r="AH195" s="1512"/>
      <c r="AI195" s="1511"/>
      <c r="AJ195" s="1510"/>
      <c r="AK195" s="1512"/>
      <c r="AL195" s="1512"/>
      <c r="AM195" s="1511"/>
      <c r="AN195" s="1465"/>
      <c r="AO195" s="1467"/>
      <c r="AP195" s="1465"/>
      <c r="AQ195" s="1467"/>
      <c r="AR195" s="1465"/>
      <c r="AS195" s="1467"/>
      <c r="AT195" s="1465"/>
      <c r="AU195" s="1467"/>
      <c r="AV195" s="1465"/>
      <c r="AW195" s="1467"/>
      <c r="AX195" s="1465"/>
      <c r="AY195" s="1467"/>
      <c r="AZ195" s="1471"/>
      <c r="BA195" s="1472"/>
      <c r="BB195" s="1473"/>
      <c r="BC195" s="1471"/>
      <c r="BD195" s="1472"/>
      <c r="BE195" s="1473"/>
      <c r="BF195" s="1518"/>
      <c r="BG195" s="1519"/>
      <c r="BH195" s="1519"/>
      <c r="BI195" s="1519"/>
      <c r="BJ195" s="1519"/>
      <c r="BK195" s="1519"/>
      <c r="BL195" s="1520"/>
      <c r="BM195" s="812"/>
    </row>
    <row r="196" spans="1:65" ht="15" customHeight="1">
      <c r="A196" s="833"/>
      <c r="C196" s="589"/>
      <c r="E196" s="1495"/>
      <c r="F196" s="1496"/>
      <c r="G196" s="1496"/>
      <c r="H196" s="1496"/>
      <c r="I196" s="1496"/>
      <c r="J196" s="1496"/>
      <c r="K196" s="1496"/>
      <c r="L196" s="1496"/>
      <c r="M196" s="1497"/>
      <c r="N196" s="1504"/>
      <c r="O196" s="1505"/>
      <c r="P196" s="1505"/>
      <c r="Q196" s="1506"/>
      <c r="R196" s="1510"/>
      <c r="S196" s="1511"/>
      <c r="T196" s="1510"/>
      <c r="U196" s="1512"/>
      <c r="V196" s="1512"/>
      <c r="W196" s="1511"/>
      <c r="X196" s="1510"/>
      <c r="Y196" s="1512"/>
      <c r="Z196" s="1512"/>
      <c r="AA196" s="1511"/>
      <c r="AB196" s="1510"/>
      <c r="AC196" s="1512"/>
      <c r="AD196" s="1512"/>
      <c r="AE196" s="1511"/>
      <c r="AF196" s="1510"/>
      <c r="AG196" s="1512"/>
      <c r="AH196" s="1512"/>
      <c r="AI196" s="1511"/>
      <c r="AJ196" s="1510"/>
      <c r="AK196" s="1512"/>
      <c r="AL196" s="1512"/>
      <c r="AM196" s="1511"/>
      <c r="AN196" s="1513"/>
      <c r="AO196" s="1514"/>
      <c r="AP196" s="1513"/>
      <c r="AQ196" s="1514"/>
      <c r="AR196" s="1513"/>
      <c r="AS196" s="1514"/>
      <c r="AT196" s="1513"/>
      <c r="AU196" s="1514"/>
      <c r="AV196" s="1513"/>
      <c r="AW196" s="1514"/>
      <c r="AX196" s="1513"/>
      <c r="AY196" s="1514"/>
      <c r="AZ196" s="1515"/>
      <c r="BA196" s="1516"/>
      <c r="BB196" s="1517"/>
      <c r="BC196" s="1515"/>
      <c r="BD196" s="1516"/>
      <c r="BE196" s="1517"/>
      <c r="BF196" s="1521"/>
      <c r="BG196" s="1522"/>
      <c r="BH196" s="1522"/>
      <c r="BI196" s="1522"/>
      <c r="BJ196" s="1522"/>
      <c r="BK196" s="1522"/>
      <c r="BL196" s="1523"/>
      <c r="BM196" s="812"/>
    </row>
    <row r="197" spans="1:65" ht="15" customHeight="1">
      <c r="A197" s="833"/>
      <c r="C197" s="589"/>
      <c r="E197" s="1495"/>
      <c r="F197" s="1496"/>
      <c r="G197" s="1496"/>
      <c r="H197" s="1496"/>
      <c r="I197" s="1496"/>
      <c r="J197" s="1496"/>
      <c r="K197" s="1496"/>
      <c r="L197" s="1496"/>
      <c r="M197" s="1497"/>
      <c r="N197" s="1504"/>
      <c r="O197" s="1505"/>
      <c r="P197" s="1505"/>
      <c r="Q197" s="1506"/>
      <c r="R197" s="1510" t="s">
        <v>319</v>
      </c>
      <c r="S197" s="1511"/>
      <c r="T197" s="1527"/>
      <c r="U197" s="1528"/>
      <c r="V197" s="1528"/>
      <c r="W197" s="1529"/>
      <c r="X197" s="1510"/>
      <c r="Y197" s="1512"/>
      <c r="Z197" s="1512"/>
      <c r="AA197" s="1511"/>
      <c r="AB197" s="1510"/>
      <c r="AC197" s="1512"/>
      <c r="AD197" s="1512"/>
      <c r="AE197" s="1511"/>
      <c r="AF197" s="1510"/>
      <c r="AG197" s="1512"/>
      <c r="AH197" s="1512"/>
      <c r="AI197" s="1511"/>
      <c r="AJ197" s="1510"/>
      <c r="AK197" s="1512"/>
      <c r="AL197" s="1512"/>
      <c r="AM197" s="1511"/>
      <c r="AN197" s="1513"/>
      <c r="AO197" s="1514"/>
      <c r="AP197" s="1513"/>
      <c r="AQ197" s="1514"/>
      <c r="AR197" s="1513"/>
      <c r="AS197" s="1514"/>
      <c r="AT197" s="1513"/>
      <c r="AU197" s="1514"/>
      <c r="AV197" s="1513"/>
      <c r="AW197" s="1514"/>
      <c r="AX197" s="1513"/>
      <c r="AY197" s="1514"/>
      <c r="AZ197" s="1515"/>
      <c r="BA197" s="1516"/>
      <c r="BB197" s="1517"/>
      <c r="BC197" s="1515"/>
      <c r="BD197" s="1516"/>
      <c r="BE197" s="1517"/>
      <c r="BF197" s="1521"/>
      <c r="BG197" s="1522"/>
      <c r="BH197" s="1522"/>
      <c r="BI197" s="1522"/>
      <c r="BJ197" s="1522"/>
      <c r="BK197" s="1522"/>
      <c r="BL197" s="1523"/>
      <c r="BM197" s="812"/>
    </row>
    <row r="198" spans="1:65" ht="15" customHeight="1">
      <c r="A198" s="833"/>
      <c r="C198" s="589"/>
      <c r="E198" s="1498"/>
      <c r="F198" s="1499"/>
      <c r="G198" s="1499"/>
      <c r="H198" s="1499"/>
      <c r="I198" s="1499"/>
      <c r="J198" s="1499"/>
      <c r="K198" s="1499"/>
      <c r="L198" s="1499"/>
      <c r="M198" s="1500"/>
      <c r="N198" s="1507"/>
      <c r="O198" s="1508"/>
      <c r="P198" s="1508"/>
      <c r="Q198" s="1509"/>
      <c r="R198" s="1510"/>
      <c r="S198" s="1511"/>
      <c r="T198" s="1527"/>
      <c r="U198" s="1528"/>
      <c r="V198" s="1528"/>
      <c r="W198" s="1529"/>
      <c r="X198" s="1510"/>
      <c r="Y198" s="1512"/>
      <c r="Z198" s="1512"/>
      <c r="AA198" s="1511"/>
      <c r="AB198" s="1510"/>
      <c r="AC198" s="1512"/>
      <c r="AD198" s="1512"/>
      <c r="AE198" s="1511"/>
      <c r="AF198" s="1510"/>
      <c r="AG198" s="1512"/>
      <c r="AH198" s="1512"/>
      <c r="AI198" s="1511"/>
      <c r="AJ198" s="1510"/>
      <c r="AK198" s="1512"/>
      <c r="AL198" s="1512"/>
      <c r="AM198" s="1511"/>
      <c r="AN198" s="1468"/>
      <c r="AO198" s="1470"/>
      <c r="AP198" s="1468"/>
      <c r="AQ198" s="1470"/>
      <c r="AR198" s="1468"/>
      <c r="AS198" s="1470"/>
      <c r="AT198" s="1468"/>
      <c r="AU198" s="1470"/>
      <c r="AV198" s="1468"/>
      <c r="AW198" s="1470"/>
      <c r="AX198" s="1468"/>
      <c r="AY198" s="1470"/>
      <c r="AZ198" s="1474"/>
      <c r="BA198" s="1475"/>
      <c r="BB198" s="1476"/>
      <c r="BC198" s="1474"/>
      <c r="BD198" s="1475"/>
      <c r="BE198" s="1476"/>
      <c r="BF198" s="1524"/>
      <c r="BG198" s="1525"/>
      <c r="BH198" s="1525"/>
      <c r="BI198" s="1525"/>
      <c r="BJ198" s="1525"/>
      <c r="BK198" s="1525"/>
      <c r="BL198" s="1526"/>
      <c r="BM198" s="812"/>
    </row>
    <row r="199" spans="1:65" s="659" customFormat="1" ht="21" customHeight="1">
      <c r="BI199" s="641"/>
      <c r="BJ199" s="641"/>
    </row>
    <row r="200" spans="1:65" s="659" customFormat="1" ht="21" customHeight="1">
      <c r="BI200" s="641"/>
      <c r="BJ200" s="641"/>
    </row>
    <row r="201" spans="1:65" s="659" customFormat="1" ht="21" customHeight="1">
      <c r="BI201" s="641"/>
      <c r="BJ201" s="641"/>
    </row>
    <row r="202" spans="1:65" s="659" customFormat="1" ht="15" customHeight="1">
      <c r="BI202" s="641"/>
      <c r="BJ202" s="641"/>
    </row>
    <row r="203" spans="1:65" s="659" customFormat="1" ht="15" customHeight="1">
      <c r="BI203" s="641"/>
      <c r="BJ203" s="641"/>
    </row>
    <row r="204" spans="1:65" s="659" customFormat="1" ht="15" customHeight="1">
      <c r="BI204" s="641"/>
      <c r="BJ204" s="641"/>
    </row>
    <row r="205" spans="1:65" s="659" customFormat="1" ht="21" customHeight="1">
      <c r="D205" s="597" t="s">
        <v>656</v>
      </c>
      <c r="E205" s="589"/>
      <c r="F205" s="594" t="s">
        <v>171</v>
      </c>
      <c r="BI205" s="641"/>
      <c r="BJ205" s="641"/>
    </row>
    <row r="206" spans="1:65" s="659" customFormat="1" ht="21" customHeight="1">
      <c r="E206" s="594" t="s">
        <v>696</v>
      </c>
      <c r="BI206" s="641"/>
      <c r="BJ206" s="641"/>
    </row>
    <row r="207" spans="1:65" s="659" customFormat="1" ht="21" customHeight="1">
      <c r="E207" s="593" t="s">
        <v>248</v>
      </c>
      <c r="BG207" s="595" t="s">
        <v>755</v>
      </c>
      <c r="BI207" s="641"/>
      <c r="BJ207" s="641"/>
    </row>
    <row r="208" spans="1:65" s="659" customFormat="1" ht="15" customHeight="1">
      <c r="E208" s="1486" t="s">
        <v>697</v>
      </c>
      <c r="F208" s="1487"/>
      <c r="G208" s="1487"/>
      <c r="H208" s="1487"/>
      <c r="I208" s="1487"/>
      <c r="J208" s="1487"/>
      <c r="K208" s="1488"/>
      <c r="L208" s="1471" t="s">
        <v>70</v>
      </c>
      <c r="M208" s="1472"/>
      <c r="N208" s="1472"/>
      <c r="O208" s="1472"/>
      <c r="P208" s="1472"/>
      <c r="Q208" s="1473"/>
      <c r="R208" s="1471" t="s">
        <v>320</v>
      </c>
      <c r="S208" s="1472"/>
      <c r="T208" s="1472"/>
      <c r="U208" s="1472"/>
      <c r="V208" s="1472"/>
      <c r="W208" s="1473"/>
      <c r="X208" s="1471" t="s">
        <v>326</v>
      </c>
      <c r="Y208" s="1472"/>
      <c r="Z208" s="1472"/>
      <c r="AA208" s="1472"/>
      <c r="AB208" s="1472"/>
      <c r="AC208" s="1473"/>
      <c r="AD208" s="1471" t="s">
        <v>327</v>
      </c>
      <c r="AE208" s="1472"/>
      <c r="AF208" s="1472"/>
      <c r="AG208" s="1472"/>
      <c r="AH208" s="1472"/>
      <c r="AI208" s="1472"/>
      <c r="AJ208" s="1472"/>
      <c r="AK208" s="1472"/>
      <c r="AL208" s="1473"/>
      <c r="AM208" s="1471" t="s">
        <v>69</v>
      </c>
      <c r="AN208" s="1472"/>
      <c r="AO208" s="1472"/>
      <c r="AP208" s="1472"/>
      <c r="AQ208" s="1472"/>
      <c r="AR208" s="1472"/>
      <c r="AS208" s="1472"/>
      <c r="AT208" s="1472"/>
      <c r="AU208" s="1473"/>
      <c r="AV208" s="1471" t="s">
        <v>392</v>
      </c>
      <c r="AW208" s="1472"/>
      <c r="AX208" s="1472"/>
      <c r="AY208" s="1472"/>
      <c r="AZ208" s="1472"/>
      <c r="BA208" s="1472"/>
      <c r="BB208" s="1472"/>
      <c r="BC208" s="1472"/>
      <c r="BD208" s="1472"/>
      <c r="BE208" s="1472"/>
      <c r="BF208" s="1472"/>
      <c r="BG208" s="1473"/>
      <c r="BI208" s="641"/>
      <c r="BJ208" s="641"/>
    </row>
    <row r="209" spans="2:68" s="659" customFormat="1" ht="15" customHeight="1">
      <c r="E209" s="1489"/>
      <c r="F209" s="1490"/>
      <c r="G209" s="1490"/>
      <c r="H209" s="1490"/>
      <c r="I209" s="1490"/>
      <c r="J209" s="1490"/>
      <c r="K209" s="1491"/>
      <c r="L209" s="1474"/>
      <c r="M209" s="1475"/>
      <c r="N209" s="1475"/>
      <c r="O209" s="1475"/>
      <c r="P209" s="1475"/>
      <c r="Q209" s="1476"/>
      <c r="R209" s="1474"/>
      <c r="S209" s="1475"/>
      <c r="T209" s="1475"/>
      <c r="U209" s="1475"/>
      <c r="V209" s="1475"/>
      <c r="W209" s="1476"/>
      <c r="X209" s="1474"/>
      <c r="Y209" s="1475"/>
      <c r="Z209" s="1475"/>
      <c r="AA209" s="1475"/>
      <c r="AB209" s="1475"/>
      <c r="AC209" s="1476"/>
      <c r="AD209" s="1474" t="s">
        <v>157</v>
      </c>
      <c r="AE209" s="1475"/>
      <c r="AF209" s="1475"/>
      <c r="AG209" s="1475"/>
      <c r="AH209" s="1475"/>
      <c r="AI209" s="1475"/>
      <c r="AJ209" s="1475"/>
      <c r="AK209" s="1475"/>
      <c r="AL209" s="1476"/>
      <c r="AM209" s="1474" t="s">
        <v>157</v>
      </c>
      <c r="AN209" s="1475"/>
      <c r="AO209" s="1475"/>
      <c r="AP209" s="1475"/>
      <c r="AQ209" s="1475"/>
      <c r="AR209" s="1475"/>
      <c r="AS209" s="1475"/>
      <c r="AT209" s="1475"/>
      <c r="AU209" s="1476"/>
      <c r="AV209" s="1474"/>
      <c r="AW209" s="1475"/>
      <c r="AX209" s="1475"/>
      <c r="AY209" s="1475"/>
      <c r="AZ209" s="1475"/>
      <c r="BA209" s="1475"/>
      <c r="BB209" s="1475"/>
      <c r="BC209" s="1475"/>
      <c r="BD209" s="1475"/>
      <c r="BE209" s="1475"/>
      <c r="BF209" s="1475"/>
      <c r="BG209" s="1476"/>
      <c r="BI209" s="641"/>
      <c r="BJ209" s="641"/>
    </row>
    <row r="210" spans="2:68" s="659" customFormat="1" ht="15" customHeight="1">
      <c r="E210" s="1471"/>
      <c r="F210" s="1472"/>
      <c r="G210" s="1472"/>
      <c r="H210" s="1472"/>
      <c r="I210" s="1472"/>
      <c r="J210" s="1472"/>
      <c r="K210" s="1473"/>
      <c r="L210" s="1471"/>
      <c r="M210" s="1472"/>
      <c r="N210" s="1472"/>
      <c r="O210" s="1472"/>
      <c r="P210" s="1472"/>
      <c r="Q210" s="1473"/>
      <c r="R210" s="1471"/>
      <c r="S210" s="1472"/>
      <c r="T210" s="1472"/>
      <c r="U210" s="1472"/>
      <c r="V210" s="1472"/>
      <c r="W210" s="1473"/>
      <c r="X210" s="1471"/>
      <c r="Y210" s="1472"/>
      <c r="Z210" s="1472"/>
      <c r="AA210" s="1472"/>
      <c r="AB210" s="1472"/>
      <c r="AC210" s="1473"/>
      <c r="AD210" s="1471"/>
      <c r="AE210" s="1472"/>
      <c r="AF210" s="1472"/>
      <c r="AG210" s="1472"/>
      <c r="AH210" s="1472"/>
      <c r="AI210" s="1472"/>
      <c r="AJ210" s="1472"/>
      <c r="AK210" s="1472"/>
      <c r="AL210" s="1473"/>
      <c r="AM210" s="1471"/>
      <c r="AN210" s="1472"/>
      <c r="AO210" s="1472"/>
      <c r="AP210" s="1472"/>
      <c r="AQ210" s="1472"/>
      <c r="AR210" s="1472"/>
      <c r="AS210" s="1472"/>
      <c r="AT210" s="1472"/>
      <c r="AU210" s="1473"/>
      <c r="AV210" s="1471"/>
      <c r="AW210" s="1472"/>
      <c r="AX210" s="1472"/>
      <c r="AY210" s="1472"/>
      <c r="AZ210" s="1472"/>
      <c r="BA210" s="1472"/>
      <c r="BB210" s="1472"/>
      <c r="BC210" s="1472"/>
      <c r="BD210" s="1472"/>
      <c r="BE210" s="1472"/>
      <c r="BF210" s="1472"/>
      <c r="BG210" s="1473"/>
      <c r="BI210" s="641"/>
      <c r="BJ210" s="641"/>
    </row>
    <row r="211" spans="2:68" s="659" customFormat="1" ht="15" customHeight="1">
      <c r="E211" s="1474"/>
      <c r="F211" s="1475"/>
      <c r="G211" s="1475"/>
      <c r="H211" s="1475"/>
      <c r="I211" s="1475"/>
      <c r="J211" s="1475"/>
      <c r="K211" s="1476"/>
      <c r="L211" s="1474"/>
      <c r="M211" s="1475"/>
      <c r="N211" s="1475"/>
      <c r="O211" s="1475"/>
      <c r="P211" s="1475"/>
      <c r="Q211" s="1476"/>
      <c r="R211" s="1474"/>
      <c r="S211" s="1475"/>
      <c r="T211" s="1475"/>
      <c r="U211" s="1475"/>
      <c r="V211" s="1475"/>
      <c r="W211" s="1476"/>
      <c r="X211" s="1474"/>
      <c r="Y211" s="1475"/>
      <c r="Z211" s="1475"/>
      <c r="AA211" s="1475"/>
      <c r="AB211" s="1475"/>
      <c r="AC211" s="1476"/>
      <c r="AD211" s="1474"/>
      <c r="AE211" s="1475"/>
      <c r="AF211" s="1475"/>
      <c r="AG211" s="1475"/>
      <c r="AH211" s="1475"/>
      <c r="AI211" s="1475"/>
      <c r="AJ211" s="1475"/>
      <c r="AK211" s="1475"/>
      <c r="AL211" s="1476"/>
      <c r="AM211" s="1474"/>
      <c r="AN211" s="1475"/>
      <c r="AO211" s="1475"/>
      <c r="AP211" s="1475"/>
      <c r="AQ211" s="1475"/>
      <c r="AR211" s="1475"/>
      <c r="AS211" s="1475"/>
      <c r="AT211" s="1475"/>
      <c r="AU211" s="1476"/>
      <c r="AV211" s="1474"/>
      <c r="AW211" s="1475"/>
      <c r="AX211" s="1475"/>
      <c r="AY211" s="1475"/>
      <c r="AZ211" s="1475"/>
      <c r="BA211" s="1475"/>
      <c r="BB211" s="1475"/>
      <c r="BC211" s="1475"/>
      <c r="BD211" s="1475"/>
      <c r="BE211" s="1475"/>
      <c r="BF211" s="1475"/>
      <c r="BG211" s="1476"/>
      <c r="BI211" s="641"/>
      <c r="BJ211" s="641"/>
    </row>
    <row r="212" spans="2:68" s="659" customFormat="1" ht="21" customHeight="1">
      <c r="BI212" s="641"/>
      <c r="BJ212" s="641"/>
    </row>
    <row r="213" spans="2:68" s="660" customFormat="1" ht="21" customHeight="1">
      <c r="E213" s="594" t="s">
        <v>285</v>
      </c>
      <c r="BI213" s="661"/>
      <c r="BJ213" s="661"/>
    </row>
    <row r="214" spans="2:68" s="660" customFormat="1" ht="21" customHeight="1">
      <c r="E214" s="593" t="s">
        <v>248</v>
      </c>
      <c r="BG214" s="595" t="s">
        <v>756</v>
      </c>
      <c r="BI214" s="661"/>
      <c r="BJ214" s="661"/>
    </row>
    <row r="215" spans="2:68" s="659" customFormat="1" ht="15" customHeight="1">
      <c r="E215" s="1486" t="s">
        <v>697</v>
      </c>
      <c r="F215" s="1487"/>
      <c r="G215" s="1487"/>
      <c r="H215" s="1487"/>
      <c r="I215" s="1487"/>
      <c r="J215" s="1487"/>
      <c r="K215" s="1488"/>
      <c r="L215" s="1471" t="s">
        <v>329</v>
      </c>
      <c r="M215" s="1472"/>
      <c r="N215" s="1472"/>
      <c r="O215" s="1472"/>
      <c r="P215" s="1472"/>
      <c r="Q215" s="1472"/>
      <c r="R215" s="1472"/>
      <c r="S215" s="1472"/>
      <c r="T215" s="1473"/>
      <c r="U215" s="1471" t="s">
        <v>331</v>
      </c>
      <c r="V215" s="1472"/>
      <c r="W215" s="1472"/>
      <c r="X215" s="1472"/>
      <c r="Y215" s="1472"/>
      <c r="Z215" s="1472"/>
      <c r="AA215" s="1472"/>
      <c r="AB215" s="1472"/>
      <c r="AC215" s="1473"/>
      <c r="AD215" s="1471" t="s">
        <v>333</v>
      </c>
      <c r="AE215" s="1472"/>
      <c r="AF215" s="1472"/>
      <c r="AG215" s="1472"/>
      <c r="AH215" s="1472"/>
      <c r="AI215" s="1472"/>
      <c r="AJ215" s="1472"/>
      <c r="AK215" s="1472"/>
      <c r="AL215" s="1473"/>
      <c r="AM215" s="1471" t="s">
        <v>335</v>
      </c>
      <c r="AN215" s="1472"/>
      <c r="AO215" s="1472"/>
      <c r="AP215" s="1472"/>
      <c r="AQ215" s="1472"/>
      <c r="AR215" s="1472"/>
      <c r="AS215" s="1472"/>
      <c r="AT215" s="1472"/>
      <c r="AU215" s="1473"/>
      <c r="AV215" s="1471" t="s">
        <v>392</v>
      </c>
      <c r="AW215" s="1472"/>
      <c r="AX215" s="1472"/>
      <c r="AY215" s="1472"/>
      <c r="AZ215" s="1472"/>
      <c r="BA215" s="1472"/>
      <c r="BB215" s="1472"/>
      <c r="BC215" s="1472"/>
      <c r="BD215" s="1472"/>
      <c r="BE215" s="1472"/>
      <c r="BF215" s="1472"/>
      <c r="BG215" s="1473"/>
      <c r="BI215" s="641"/>
      <c r="BJ215" s="641"/>
    </row>
    <row r="216" spans="2:68" s="659" customFormat="1" ht="15" customHeight="1">
      <c r="E216" s="1489"/>
      <c r="F216" s="1490"/>
      <c r="G216" s="1490"/>
      <c r="H216" s="1490"/>
      <c r="I216" s="1490"/>
      <c r="J216" s="1490"/>
      <c r="K216" s="1491"/>
      <c r="L216" s="1557" t="s">
        <v>339</v>
      </c>
      <c r="M216" s="1558"/>
      <c r="N216" s="1558"/>
      <c r="O216" s="1558"/>
      <c r="P216" s="1558"/>
      <c r="Q216" s="1558"/>
      <c r="R216" s="1558"/>
      <c r="S216" s="1558"/>
      <c r="T216" s="1559"/>
      <c r="U216" s="1557" t="s">
        <v>339</v>
      </c>
      <c r="V216" s="1558"/>
      <c r="W216" s="1558"/>
      <c r="X216" s="1558"/>
      <c r="Y216" s="1558"/>
      <c r="Z216" s="1558"/>
      <c r="AA216" s="1558"/>
      <c r="AB216" s="1558"/>
      <c r="AC216" s="1559"/>
      <c r="AD216" s="1557" t="s">
        <v>339</v>
      </c>
      <c r="AE216" s="1558"/>
      <c r="AF216" s="1558"/>
      <c r="AG216" s="1558"/>
      <c r="AH216" s="1558"/>
      <c r="AI216" s="1558"/>
      <c r="AJ216" s="1558"/>
      <c r="AK216" s="1558"/>
      <c r="AL216" s="1559"/>
      <c r="AM216" s="1557" t="s">
        <v>339</v>
      </c>
      <c r="AN216" s="1558"/>
      <c r="AO216" s="1558"/>
      <c r="AP216" s="1558"/>
      <c r="AQ216" s="1558"/>
      <c r="AR216" s="1558"/>
      <c r="AS216" s="1558"/>
      <c r="AT216" s="1558"/>
      <c r="AU216" s="1559"/>
      <c r="AV216" s="1474"/>
      <c r="AW216" s="1475"/>
      <c r="AX216" s="1475"/>
      <c r="AY216" s="1475"/>
      <c r="AZ216" s="1475"/>
      <c r="BA216" s="1475"/>
      <c r="BB216" s="1475"/>
      <c r="BC216" s="1475"/>
      <c r="BD216" s="1475"/>
      <c r="BE216" s="1475"/>
      <c r="BF216" s="1475"/>
      <c r="BG216" s="1476"/>
      <c r="BI216" s="641"/>
      <c r="BJ216" s="641"/>
    </row>
    <row r="217" spans="2:68" s="659" customFormat="1" ht="15" customHeight="1">
      <c r="E217" s="1459" t="s">
        <v>242</v>
      </c>
      <c r="F217" s="1460"/>
      <c r="G217" s="1460"/>
      <c r="H217" s="1460"/>
      <c r="I217" s="1460"/>
      <c r="J217" s="1460"/>
      <c r="K217" s="1461"/>
      <c r="L217" s="1465"/>
      <c r="M217" s="1466"/>
      <c r="N217" s="1466"/>
      <c r="O217" s="1466"/>
      <c r="P217" s="1466"/>
      <c r="Q217" s="1466"/>
      <c r="R217" s="1466"/>
      <c r="S217" s="1466"/>
      <c r="T217" s="1467"/>
      <c r="U217" s="1465"/>
      <c r="V217" s="1466"/>
      <c r="W217" s="1466"/>
      <c r="X217" s="1466"/>
      <c r="Y217" s="1466"/>
      <c r="Z217" s="1466"/>
      <c r="AA217" s="1466"/>
      <c r="AB217" s="1466"/>
      <c r="AC217" s="1467"/>
      <c r="AD217" s="1465"/>
      <c r="AE217" s="1466"/>
      <c r="AF217" s="1466"/>
      <c r="AG217" s="1466"/>
      <c r="AH217" s="1466"/>
      <c r="AI217" s="1466"/>
      <c r="AJ217" s="1466"/>
      <c r="AK217" s="1466"/>
      <c r="AL217" s="1467"/>
      <c r="AM217" s="1465"/>
      <c r="AN217" s="1466"/>
      <c r="AO217" s="1466"/>
      <c r="AP217" s="1466"/>
      <c r="AQ217" s="1466"/>
      <c r="AR217" s="1466"/>
      <c r="AS217" s="1466"/>
      <c r="AT217" s="1466"/>
      <c r="AU217" s="1467"/>
      <c r="AV217" s="1471"/>
      <c r="AW217" s="1472"/>
      <c r="AX217" s="1472"/>
      <c r="AY217" s="1472"/>
      <c r="AZ217" s="1472"/>
      <c r="BA217" s="1472"/>
      <c r="BB217" s="1472"/>
      <c r="BC217" s="1472"/>
      <c r="BD217" s="1472"/>
      <c r="BE217" s="1472"/>
      <c r="BF217" s="1472"/>
      <c r="BG217" s="1473"/>
      <c r="BI217" s="641"/>
      <c r="BJ217" s="641"/>
    </row>
    <row r="218" spans="2:68" s="659" customFormat="1" ht="15" customHeight="1">
      <c r="E218" s="1462"/>
      <c r="F218" s="1463"/>
      <c r="G218" s="1463"/>
      <c r="H218" s="1463"/>
      <c r="I218" s="1463"/>
      <c r="J218" s="1463"/>
      <c r="K218" s="1464"/>
      <c r="L218" s="1468"/>
      <c r="M218" s="1469"/>
      <c r="N218" s="1469"/>
      <c r="O218" s="1469"/>
      <c r="P218" s="1469"/>
      <c r="Q218" s="1469"/>
      <c r="R218" s="1469"/>
      <c r="S218" s="1469"/>
      <c r="T218" s="1470"/>
      <c r="U218" s="1468"/>
      <c r="V218" s="1469"/>
      <c r="W218" s="1469"/>
      <c r="X218" s="1469"/>
      <c r="Y218" s="1469"/>
      <c r="Z218" s="1469"/>
      <c r="AA218" s="1469"/>
      <c r="AB218" s="1469"/>
      <c r="AC218" s="1470"/>
      <c r="AD218" s="1468"/>
      <c r="AE218" s="1469"/>
      <c r="AF218" s="1469"/>
      <c r="AG218" s="1469"/>
      <c r="AH218" s="1469"/>
      <c r="AI218" s="1469"/>
      <c r="AJ218" s="1469"/>
      <c r="AK218" s="1469"/>
      <c r="AL218" s="1470"/>
      <c r="AM218" s="1468"/>
      <c r="AN218" s="1469"/>
      <c r="AO218" s="1469"/>
      <c r="AP218" s="1469"/>
      <c r="AQ218" s="1469"/>
      <c r="AR218" s="1469"/>
      <c r="AS218" s="1469"/>
      <c r="AT218" s="1469"/>
      <c r="AU218" s="1470"/>
      <c r="AV218" s="1474"/>
      <c r="AW218" s="1475"/>
      <c r="AX218" s="1475"/>
      <c r="AY218" s="1475"/>
      <c r="AZ218" s="1475"/>
      <c r="BA218" s="1475"/>
      <c r="BB218" s="1475"/>
      <c r="BC218" s="1475"/>
      <c r="BD218" s="1475"/>
      <c r="BE218" s="1475"/>
      <c r="BF218" s="1475"/>
      <c r="BG218" s="1476"/>
      <c r="BI218" s="641"/>
      <c r="BJ218" s="641"/>
    </row>
    <row r="219" spans="2:68" s="659" customFormat="1" ht="15" customHeight="1">
      <c r="E219" s="1459" t="s">
        <v>341</v>
      </c>
      <c r="F219" s="1460"/>
      <c r="G219" s="1460"/>
      <c r="H219" s="1460"/>
      <c r="I219" s="1460"/>
      <c r="J219" s="1460"/>
      <c r="K219" s="1461"/>
      <c r="L219" s="1465"/>
      <c r="M219" s="1466"/>
      <c r="N219" s="1466"/>
      <c r="O219" s="1466"/>
      <c r="P219" s="1466"/>
      <c r="Q219" s="1466"/>
      <c r="R219" s="1466"/>
      <c r="S219" s="1466"/>
      <c r="T219" s="1467"/>
      <c r="U219" s="1465"/>
      <c r="V219" s="1466"/>
      <c r="W219" s="1466"/>
      <c r="X219" s="1466"/>
      <c r="Y219" s="1466"/>
      <c r="Z219" s="1466"/>
      <c r="AA219" s="1466"/>
      <c r="AB219" s="1466"/>
      <c r="AC219" s="1467"/>
      <c r="AD219" s="1465"/>
      <c r="AE219" s="1466"/>
      <c r="AF219" s="1466"/>
      <c r="AG219" s="1466"/>
      <c r="AH219" s="1466"/>
      <c r="AI219" s="1466"/>
      <c r="AJ219" s="1466"/>
      <c r="AK219" s="1466"/>
      <c r="AL219" s="1467"/>
      <c r="AM219" s="1465"/>
      <c r="AN219" s="1466"/>
      <c r="AO219" s="1466"/>
      <c r="AP219" s="1466"/>
      <c r="AQ219" s="1466"/>
      <c r="AR219" s="1466"/>
      <c r="AS219" s="1466"/>
      <c r="AT219" s="1466"/>
      <c r="AU219" s="1467"/>
      <c r="AV219" s="1471"/>
      <c r="AW219" s="1472"/>
      <c r="AX219" s="1472"/>
      <c r="AY219" s="1472"/>
      <c r="AZ219" s="1472"/>
      <c r="BA219" s="1472"/>
      <c r="BB219" s="1472"/>
      <c r="BC219" s="1472"/>
      <c r="BD219" s="1472"/>
      <c r="BE219" s="1472"/>
      <c r="BF219" s="1472"/>
      <c r="BG219" s="1473"/>
      <c r="BI219" s="641"/>
      <c r="BJ219" s="641"/>
    </row>
    <row r="220" spans="2:68" s="659" customFormat="1" ht="15" customHeight="1">
      <c r="E220" s="1462"/>
      <c r="F220" s="1463"/>
      <c r="G220" s="1463"/>
      <c r="H220" s="1463"/>
      <c r="I220" s="1463"/>
      <c r="J220" s="1463"/>
      <c r="K220" s="1464"/>
      <c r="L220" s="1468"/>
      <c r="M220" s="1469"/>
      <c r="N220" s="1469"/>
      <c r="O220" s="1469"/>
      <c r="P220" s="1469"/>
      <c r="Q220" s="1469"/>
      <c r="R220" s="1469"/>
      <c r="S220" s="1469"/>
      <c r="T220" s="1470"/>
      <c r="U220" s="1468"/>
      <c r="V220" s="1469"/>
      <c r="W220" s="1469"/>
      <c r="X220" s="1469"/>
      <c r="Y220" s="1469"/>
      <c r="Z220" s="1469"/>
      <c r="AA220" s="1469"/>
      <c r="AB220" s="1469"/>
      <c r="AC220" s="1470"/>
      <c r="AD220" s="1468"/>
      <c r="AE220" s="1469"/>
      <c r="AF220" s="1469"/>
      <c r="AG220" s="1469"/>
      <c r="AH220" s="1469"/>
      <c r="AI220" s="1469"/>
      <c r="AJ220" s="1469"/>
      <c r="AK220" s="1469"/>
      <c r="AL220" s="1470"/>
      <c r="AM220" s="1468"/>
      <c r="AN220" s="1469"/>
      <c r="AO220" s="1469"/>
      <c r="AP220" s="1469"/>
      <c r="AQ220" s="1469"/>
      <c r="AR220" s="1469"/>
      <c r="AS220" s="1469"/>
      <c r="AT220" s="1469"/>
      <c r="AU220" s="1470"/>
      <c r="AV220" s="1474"/>
      <c r="AW220" s="1475"/>
      <c r="AX220" s="1475"/>
      <c r="AY220" s="1475"/>
      <c r="AZ220" s="1475"/>
      <c r="BA220" s="1475"/>
      <c r="BB220" s="1475"/>
      <c r="BC220" s="1475"/>
      <c r="BD220" s="1475"/>
      <c r="BE220" s="1475"/>
      <c r="BF220" s="1475"/>
      <c r="BG220" s="1476"/>
      <c r="BI220" s="641"/>
      <c r="BJ220" s="641"/>
    </row>
    <row r="221" spans="2:68" s="659" customFormat="1" ht="21" customHeight="1">
      <c r="BI221" s="641"/>
      <c r="BJ221" s="641"/>
    </row>
    <row r="222" spans="2:68" s="833" customFormat="1" ht="21" customHeight="1">
      <c r="B222" s="833" t="s">
        <v>655</v>
      </c>
      <c r="F222" s="833" t="s">
        <v>47</v>
      </c>
    </row>
    <row r="223" spans="2:68" s="833" customFormat="1" ht="21" customHeight="1">
      <c r="D223" s="597" t="s">
        <v>652</v>
      </c>
      <c r="E223" s="589"/>
      <c r="F223" s="594" t="s">
        <v>757</v>
      </c>
    </row>
    <row r="224" spans="2:68" s="662" customFormat="1" ht="21" customHeight="1">
      <c r="D224" s="15"/>
      <c r="E224" s="475"/>
      <c r="F224" s="475" t="s">
        <v>1749</v>
      </c>
      <c r="G224" s="476"/>
      <c r="H224" s="476"/>
      <c r="I224" s="475"/>
      <c r="J224" s="645"/>
      <c r="K224" s="475"/>
      <c r="L224" s="475"/>
      <c r="M224" s="475"/>
      <c r="N224" s="475"/>
      <c r="O224" s="475"/>
      <c r="P224" s="475"/>
      <c r="Q224" s="475"/>
      <c r="R224" s="475"/>
      <c r="S224" s="475"/>
      <c r="T224" s="475"/>
      <c r="U224" s="475"/>
      <c r="V224" s="475"/>
      <c r="W224" s="475"/>
      <c r="X224" s="475"/>
      <c r="Y224" s="475"/>
      <c r="Z224" s="475"/>
      <c r="AA224" s="475"/>
      <c r="AB224" s="475"/>
      <c r="AC224" s="475"/>
      <c r="AD224" s="475"/>
      <c r="AE224" s="475"/>
      <c r="AF224" s="475"/>
      <c r="AG224" s="475"/>
      <c r="AH224" s="475"/>
      <c r="AI224" s="475"/>
      <c r="AJ224" s="475"/>
      <c r="AK224" s="475"/>
      <c r="AL224" s="475"/>
      <c r="AM224" s="475"/>
      <c r="AN224" s="475"/>
      <c r="AO224" s="475"/>
      <c r="AP224" s="475"/>
      <c r="AQ224" s="475"/>
      <c r="AR224" s="475"/>
      <c r="AS224" s="475"/>
      <c r="AT224" s="475"/>
      <c r="AU224" s="475"/>
      <c r="AV224" s="475"/>
      <c r="AW224" s="475"/>
      <c r="AX224" s="475"/>
      <c r="AY224" s="475"/>
      <c r="AZ224" s="475"/>
      <c r="BA224" s="475"/>
      <c r="BB224" s="475"/>
      <c r="BC224" s="475"/>
      <c r="BD224" s="475"/>
      <c r="BE224" s="475"/>
      <c r="BF224" s="475"/>
      <c r="BG224" s="475"/>
      <c r="BH224" s="475"/>
      <c r="BI224" s="475"/>
      <c r="BJ224" s="475"/>
      <c r="BK224" s="663"/>
      <c r="BL224" s="663"/>
      <c r="BM224" s="663"/>
      <c r="BN224" s="663"/>
      <c r="BO224" s="663"/>
      <c r="BP224" s="663"/>
    </row>
    <row r="225" spans="1:68" s="662" customFormat="1" ht="21" customHeight="1">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6"/>
      <c r="BE225" s="16"/>
      <c r="BF225" s="16"/>
      <c r="BG225" s="16"/>
      <c r="BH225" s="16"/>
      <c r="BI225" s="16"/>
      <c r="BJ225" s="16"/>
    </row>
    <row r="226" spans="1:68" ht="21" customHeight="1">
      <c r="A226" s="811"/>
      <c r="B226" s="811"/>
      <c r="C226" s="589"/>
      <c r="D226" s="811"/>
      <c r="E226" s="833"/>
      <c r="L226" s="806"/>
      <c r="M226" s="806"/>
      <c r="N226" s="806"/>
      <c r="O226" s="806"/>
      <c r="P226" s="806"/>
      <c r="Q226" s="806"/>
      <c r="R226" s="806"/>
      <c r="S226" s="806"/>
      <c r="T226" s="806"/>
      <c r="U226" s="806"/>
      <c r="V226" s="806"/>
      <c r="W226" s="806"/>
      <c r="X226" s="806"/>
      <c r="Y226" s="806"/>
      <c r="Z226" s="806"/>
      <c r="AA226" s="806"/>
      <c r="AB226" s="806"/>
      <c r="AC226" s="806"/>
      <c r="AD226" s="806"/>
      <c r="AE226" s="806"/>
      <c r="AF226" s="806"/>
      <c r="AG226" s="806"/>
      <c r="AH226" s="806"/>
      <c r="AI226" s="806"/>
      <c r="AJ226" s="806"/>
      <c r="AK226" s="806"/>
      <c r="AL226" s="806"/>
      <c r="AM226" s="806"/>
      <c r="AN226" s="806"/>
      <c r="AO226" s="806"/>
      <c r="AP226" s="806"/>
      <c r="AQ226" s="806"/>
      <c r="AR226" s="806"/>
      <c r="AS226" s="806"/>
      <c r="AT226" s="806"/>
      <c r="AU226" s="806"/>
      <c r="AV226" s="806"/>
      <c r="AW226" s="806"/>
      <c r="AX226" s="639"/>
      <c r="AY226" s="639"/>
      <c r="AZ226" s="639"/>
      <c r="BA226" s="639"/>
      <c r="BB226" s="639"/>
      <c r="BC226" s="639"/>
      <c r="BD226" s="639"/>
      <c r="BE226" s="639"/>
      <c r="BG226" s="606"/>
      <c r="BH226" s="606"/>
    </row>
    <row r="227" spans="1:68" s="833" customFormat="1" ht="21" customHeight="1">
      <c r="D227" s="597" t="s">
        <v>266</v>
      </c>
      <c r="E227" s="589"/>
      <c r="F227" s="594" t="s">
        <v>386</v>
      </c>
      <c r="G227" s="242"/>
    </row>
    <row r="228" spans="1:68" s="833" customFormat="1" ht="21" customHeight="1">
      <c r="D228" s="664"/>
      <c r="BF228" s="595" t="s">
        <v>671</v>
      </c>
    </row>
    <row r="229" spans="1:68" s="641" customFormat="1" ht="15" customHeight="1">
      <c r="D229" s="1471" t="s">
        <v>758</v>
      </c>
      <c r="E229" s="1472"/>
      <c r="F229" s="1473"/>
      <c r="G229" s="1471" t="s">
        <v>344</v>
      </c>
      <c r="H229" s="1472"/>
      <c r="I229" s="1472"/>
      <c r="J229" s="1472"/>
      <c r="K229" s="1472"/>
      <c r="L229" s="1472"/>
      <c r="M229" s="1472"/>
      <c r="N229" s="1473"/>
      <c r="O229" s="1471" t="s">
        <v>116</v>
      </c>
      <c r="P229" s="1472"/>
      <c r="Q229" s="1472"/>
      <c r="R229" s="1472"/>
      <c r="S229" s="1472"/>
      <c r="T229" s="1472"/>
      <c r="U229" s="1473"/>
      <c r="V229" s="1471" t="s">
        <v>346</v>
      </c>
      <c r="W229" s="1472"/>
      <c r="X229" s="1472"/>
      <c r="Y229" s="1472"/>
      <c r="Z229" s="1472"/>
      <c r="AA229" s="1472"/>
      <c r="AB229" s="1473"/>
      <c r="AC229" s="1587" t="s">
        <v>349</v>
      </c>
      <c r="AD229" s="1588"/>
      <c r="AE229" s="1588"/>
      <c r="AF229" s="1588"/>
      <c r="AG229" s="1588"/>
      <c r="AH229" s="1588"/>
      <c r="AI229" s="1588"/>
      <c r="AJ229" s="1588"/>
      <c r="AK229" s="1588"/>
      <c r="AL229" s="1588"/>
      <c r="AM229" s="1588"/>
      <c r="AN229" s="1589"/>
      <c r="AO229" s="1471" t="s">
        <v>202</v>
      </c>
      <c r="AP229" s="1472"/>
      <c r="AQ229" s="1472"/>
      <c r="AR229" s="1472"/>
      <c r="AS229" s="1472"/>
      <c r="AT229" s="1473"/>
      <c r="AU229" s="1471" t="s">
        <v>169</v>
      </c>
      <c r="AV229" s="1472"/>
      <c r="AW229" s="1472"/>
      <c r="AX229" s="1472"/>
      <c r="AY229" s="1472"/>
      <c r="AZ229" s="1473"/>
      <c r="BA229" s="1471" t="s">
        <v>392</v>
      </c>
      <c r="BB229" s="1472"/>
      <c r="BC229" s="1472"/>
      <c r="BD229" s="1472"/>
      <c r="BE229" s="1472"/>
      <c r="BF229" s="1473"/>
    </row>
    <row r="230" spans="1:68" s="833" customFormat="1" ht="15" customHeight="1">
      <c r="D230" s="1474"/>
      <c r="E230" s="1475"/>
      <c r="F230" s="1476"/>
      <c r="G230" s="1474"/>
      <c r="H230" s="1475"/>
      <c r="I230" s="1475"/>
      <c r="J230" s="1475"/>
      <c r="K230" s="1475"/>
      <c r="L230" s="1475"/>
      <c r="M230" s="1475"/>
      <c r="N230" s="1476"/>
      <c r="O230" s="1474"/>
      <c r="P230" s="1475"/>
      <c r="Q230" s="1475"/>
      <c r="R230" s="1475"/>
      <c r="S230" s="1475"/>
      <c r="T230" s="1475"/>
      <c r="U230" s="1476"/>
      <c r="V230" s="1557" t="s">
        <v>221</v>
      </c>
      <c r="W230" s="1558"/>
      <c r="X230" s="1558"/>
      <c r="Y230" s="1558"/>
      <c r="Z230" s="1558"/>
      <c r="AA230" s="1558"/>
      <c r="AB230" s="1559"/>
      <c r="AC230" s="1587" t="s">
        <v>122</v>
      </c>
      <c r="AD230" s="1588"/>
      <c r="AE230" s="1588"/>
      <c r="AF230" s="1588"/>
      <c r="AG230" s="1588"/>
      <c r="AH230" s="1589"/>
      <c r="AI230" s="1587" t="s">
        <v>350</v>
      </c>
      <c r="AJ230" s="1588"/>
      <c r="AK230" s="1588"/>
      <c r="AL230" s="1588"/>
      <c r="AM230" s="1588"/>
      <c r="AN230" s="1589"/>
      <c r="AO230" s="1474"/>
      <c r="AP230" s="1475"/>
      <c r="AQ230" s="1475"/>
      <c r="AR230" s="1475"/>
      <c r="AS230" s="1475"/>
      <c r="AT230" s="1476"/>
      <c r="AU230" s="1474"/>
      <c r="AV230" s="1475"/>
      <c r="AW230" s="1475"/>
      <c r="AX230" s="1475"/>
      <c r="AY230" s="1475"/>
      <c r="AZ230" s="1476"/>
      <c r="BA230" s="1474"/>
      <c r="BB230" s="1475"/>
      <c r="BC230" s="1475"/>
      <c r="BD230" s="1475"/>
      <c r="BE230" s="1475"/>
      <c r="BF230" s="1476"/>
    </row>
    <row r="231" spans="1:68" s="833" customFormat="1" ht="15" customHeight="1">
      <c r="A231" s="811"/>
      <c r="B231" s="811"/>
      <c r="D231" s="1745">
        <v>1</v>
      </c>
      <c r="E231" s="1746"/>
      <c r="F231" s="1747"/>
      <c r="G231" s="1745" t="s">
        <v>1753</v>
      </c>
      <c r="H231" s="1748"/>
      <c r="I231" s="1748"/>
      <c r="J231" s="1748"/>
      <c r="K231" s="1748"/>
      <c r="L231" s="1748"/>
      <c r="M231" s="1748"/>
      <c r="N231" s="1749"/>
      <c r="O231" s="1750" t="s">
        <v>1752</v>
      </c>
      <c r="P231" s="1751"/>
      <c r="Q231" s="1751"/>
      <c r="R231" s="1751"/>
      <c r="S231" s="1751"/>
      <c r="T231" s="1751"/>
      <c r="U231" s="1752"/>
      <c r="V231" s="1750">
        <v>800</v>
      </c>
      <c r="W231" s="1751"/>
      <c r="X231" s="1751"/>
      <c r="Y231" s="1751"/>
      <c r="Z231" s="1751"/>
      <c r="AA231" s="1751"/>
      <c r="AB231" s="1752"/>
      <c r="AC231" s="1753">
        <v>2</v>
      </c>
      <c r="AD231" s="1754"/>
      <c r="AE231" s="1754"/>
      <c r="AF231" s="1754"/>
      <c r="AG231" s="1754"/>
      <c r="AH231" s="1755"/>
      <c r="AI231" s="1753">
        <v>2</v>
      </c>
      <c r="AJ231" s="1754"/>
      <c r="AK231" s="1754"/>
      <c r="AL231" s="1754"/>
      <c r="AM231" s="1754"/>
      <c r="AN231" s="1755"/>
      <c r="AO231" s="1756" t="s">
        <v>1751</v>
      </c>
      <c r="AP231" s="1757"/>
      <c r="AQ231" s="1757"/>
      <c r="AR231" s="1757"/>
      <c r="AS231" s="1757"/>
      <c r="AT231" s="1758"/>
      <c r="AU231" s="1745" t="s">
        <v>1750</v>
      </c>
      <c r="AV231" s="1748"/>
      <c r="AW231" s="1748"/>
      <c r="AX231" s="1748"/>
      <c r="AY231" s="1748"/>
      <c r="AZ231" s="1749"/>
      <c r="BA231" s="1745"/>
      <c r="BB231" s="1748"/>
      <c r="BC231" s="1748"/>
      <c r="BD231" s="1748"/>
      <c r="BE231" s="1748"/>
      <c r="BF231" s="1749"/>
      <c r="BG231" s="606"/>
      <c r="BH231" s="606"/>
    </row>
    <row r="232" spans="1:68" s="833" customFormat="1" ht="15" customHeight="1">
      <c r="A232" s="811"/>
      <c r="B232" s="811"/>
      <c r="D232" s="1733">
        <v>2</v>
      </c>
      <c r="E232" s="1734"/>
      <c r="F232" s="1735"/>
      <c r="G232" s="1733"/>
      <c r="H232" s="1734"/>
      <c r="I232" s="1734"/>
      <c r="J232" s="1734"/>
      <c r="K232" s="1734"/>
      <c r="L232" s="1734"/>
      <c r="M232" s="1734"/>
      <c r="N232" s="1735"/>
      <c r="O232" s="1739"/>
      <c r="P232" s="1740"/>
      <c r="Q232" s="1740"/>
      <c r="R232" s="1740"/>
      <c r="S232" s="1740"/>
      <c r="T232" s="1740"/>
      <c r="U232" s="1741"/>
      <c r="V232" s="1739"/>
      <c r="W232" s="1740"/>
      <c r="X232" s="1740"/>
      <c r="Y232" s="1740"/>
      <c r="Z232" s="1740"/>
      <c r="AA232" s="1740"/>
      <c r="AB232" s="1741"/>
      <c r="AC232" s="1742"/>
      <c r="AD232" s="1743"/>
      <c r="AE232" s="1743"/>
      <c r="AF232" s="1743"/>
      <c r="AG232" s="1743"/>
      <c r="AH232" s="1744"/>
      <c r="AI232" s="1742"/>
      <c r="AJ232" s="1743"/>
      <c r="AK232" s="1743"/>
      <c r="AL232" s="1743"/>
      <c r="AM232" s="1743"/>
      <c r="AN232" s="1744"/>
      <c r="AO232" s="1739"/>
      <c r="AP232" s="1740"/>
      <c r="AQ232" s="1740"/>
      <c r="AR232" s="1740"/>
      <c r="AS232" s="1740"/>
      <c r="AT232" s="1741"/>
      <c r="AU232" s="1733"/>
      <c r="AV232" s="1734"/>
      <c r="AW232" s="1734"/>
      <c r="AX232" s="1734"/>
      <c r="AY232" s="1734"/>
      <c r="AZ232" s="1735"/>
      <c r="BA232" s="1733"/>
      <c r="BB232" s="1734"/>
      <c r="BC232" s="1734"/>
      <c r="BD232" s="1734"/>
      <c r="BE232" s="1734"/>
      <c r="BF232" s="1735"/>
    </row>
    <row r="233" spans="1:68" s="833" customFormat="1" ht="15" customHeight="1">
      <c r="C233" s="589"/>
      <c r="D233" s="1733">
        <v>3</v>
      </c>
      <c r="E233" s="1734"/>
      <c r="F233" s="1735"/>
      <c r="G233" s="1733"/>
      <c r="H233" s="1734"/>
      <c r="I233" s="1734"/>
      <c r="J233" s="1734"/>
      <c r="K233" s="1734"/>
      <c r="L233" s="1734"/>
      <c r="M233" s="1734"/>
      <c r="N233" s="1735"/>
      <c r="O233" s="1736"/>
      <c r="P233" s="1737"/>
      <c r="Q233" s="1737"/>
      <c r="R233" s="1737"/>
      <c r="S233" s="1737"/>
      <c r="T233" s="1737"/>
      <c r="U233" s="1738"/>
      <c r="V233" s="1739"/>
      <c r="W233" s="1740"/>
      <c r="X233" s="1740"/>
      <c r="Y233" s="1740"/>
      <c r="Z233" s="1740"/>
      <c r="AA233" s="1740"/>
      <c r="AB233" s="1741"/>
      <c r="AC233" s="1742"/>
      <c r="AD233" s="1743"/>
      <c r="AE233" s="1743"/>
      <c r="AF233" s="1743"/>
      <c r="AG233" s="1743"/>
      <c r="AH233" s="1744"/>
      <c r="AI233" s="1742"/>
      <c r="AJ233" s="1743"/>
      <c r="AK233" s="1743"/>
      <c r="AL233" s="1743"/>
      <c r="AM233" s="1743"/>
      <c r="AN233" s="1744"/>
      <c r="AO233" s="1739"/>
      <c r="AP233" s="1740"/>
      <c r="AQ233" s="1740"/>
      <c r="AR233" s="1740"/>
      <c r="AS233" s="1740"/>
      <c r="AT233" s="1741"/>
      <c r="AU233" s="1733"/>
      <c r="AV233" s="1734"/>
      <c r="AW233" s="1734"/>
      <c r="AX233" s="1734"/>
      <c r="AY233" s="1734"/>
      <c r="AZ233" s="1735"/>
      <c r="BA233" s="1733"/>
      <c r="BB233" s="1734"/>
      <c r="BC233" s="1734"/>
      <c r="BD233" s="1734"/>
      <c r="BE233" s="1734"/>
      <c r="BF233" s="1735"/>
      <c r="BG233" s="601"/>
      <c r="BH233" s="601"/>
      <c r="BI233" s="589"/>
    </row>
    <row r="234" spans="1:68" s="641" customFormat="1" ht="15" customHeight="1">
      <c r="D234" s="1733">
        <v>4</v>
      </c>
      <c r="E234" s="1734"/>
      <c r="F234" s="1735"/>
      <c r="G234" s="1733"/>
      <c r="H234" s="1734"/>
      <c r="I234" s="1734"/>
      <c r="J234" s="1734"/>
      <c r="K234" s="1734"/>
      <c r="L234" s="1734"/>
      <c r="M234" s="1734"/>
      <c r="N234" s="1735"/>
      <c r="O234" s="1739"/>
      <c r="P234" s="1740"/>
      <c r="Q234" s="1740"/>
      <c r="R234" s="1740"/>
      <c r="S234" s="1740"/>
      <c r="T234" s="1740"/>
      <c r="U234" s="1741"/>
      <c r="V234" s="1739"/>
      <c r="W234" s="1740"/>
      <c r="X234" s="1740"/>
      <c r="Y234" s="1740"/>
      <c r="Z234" s="1740"/>
      <c r="AA234" s="1740"/>
      <c r="AB234" s="1741"/>
      <c r="AC234" s="1742"/>
      <c r="AD234" s="1743"/>
      <c r="AE234" s="1743"/>
      <c r="AF234" s="1743"/>
      <c r="AG234" s="1743"/>
      <c r="AH234" s="1744"/>
      <c r="AI234" s="1742"/>
      <c r="AJ234" s="1743"/>
      <c r="AK234" s="1743"/>
      <c r="AL234" s="1743"/>
      <c r="AM234" s="1743"/>
      <c r="AN234" s="1744"/>
      <c r="AO234" s="1739"/>
      <c r="AP234" s="1740"/>
      <c r="AQ234" s="1740"/>
      <c r="AR234" s="1740"/>
      <c r="AS234" s="1740"/>
      <c r="AT234" s="1741"/>
      <c r="AU234" s="1733"/>
      <c r="AV234" s="1734"/>
      <c r="AW234" s="1734"/>
      <c r="AX234" s="1734"/>
      <c r="AY234" s="1734"/>
      <c r="AZ234" s="1735"/>
      <c r="BA234" s="1733"/>
      <c r="BB234" s="1734"/>
      <c r="BC234" s="1734"/>
      <c r="BD234" s="1734"/>
      <c r="BE234" s="1734"/>
      <c r="BF234" s="1735"/>
      <c r="BP234" s="833"/>
    </row>
    <row r="235" spans="1:68" s="641" customFormat="1" ht="15" customHeight="1">
      <c r="D235" s="1724">
        <v>5</v>
      </c>
      <c r="E235" s="1725"/>
      <c r="F235" s="1726"/>
      <c r="G235" s="1724"/>
      <c r="H235" s="1725"/>
      <c r="I235" s="1725"/>
      <c r="J235" s="1725"/>
      <c r="K235" s="1725"/>
      <c r="L235" s="1725"/>
      <c r="M235" s="1725"/>
      <c r="N235" s="1726"/>
      <c r="O235" s="1727"/>
      <c r="P235" s="1728"/>
      <c r="Q235" s="1728"/>
      <c r="R235" s="1728"/>
      <c r="S235" s="1728"/>
      <c r="T235" s="1728"/>
      <c r="U235" s="1729"/>
      <c r="V235" s="1727"/>
      <c r="W235" s="1728"/>
      <c r="X235" s="1728"/>
      <c r="Y235" s="1728"/>
      <c r="Z235" s="1728"/>
      <c r="AA235" s="1728"/>
      <c r="AB235" s="1729"/>
      <c r="AC235" s="1730"/>
      <c r="AD235" s="1731"/>
      <c r="AE235" s="1731"/>
      <c r="AF235" s="1731"/>
      <c r="AG235" s="1731"/>
      <c r="AH235" s="1732"/>
      <c r="AI235" s="1730"/>
      <c r="AJ235" s="1731"/>
      <c r="AK235" s="1731"/>
      <c r="AL235" s="1731"/>
      <c r="AM235" s="1731"/>
      <c r="AN235" s="1732"/>
      <c r="AO235" s="1727"/>
      <c r="AP235" s="1728"/>
      <c r="AQ235" s="1728"/>
      <c r="AR235" s="1728"/>
      <c r="AS235" s="1728"/>
      <c r="AT235" s="1729"/>
      <c r="AU235" s="1724"/>
      <c r="AV235" s="1725"/>
      <c r="AW235" s="1725"/>
      <c r="AX235" s="1725"/>
      <c r="AY235" s="1725"/>
      <c r="AZ235" s="1726"/>
      <c r="BA235" s="1724"/>
      <c r="BB235" s="1725"/>
      <c r="BC235" s="1725"/>
      <c r="BD235" s="1725"/>
      <c r="BE235" s="1725"/>
      <c r="BF235" s="1726"/>
      <c r="BP235" s="833"/>
    </row>
    <row r="236" spans="1:68" s="641" customFormat="1" ht="21" customHeight="1"/>
    <row r="237" spans="1:68" s="641" customFormat="1" ht="15" customHeight="1"/>
    <row r="238" spans="1:68" s="641" customFormat="1" ht="15" customHeight="1"/>
    <row r="239" spans="1:68" s="641" customFormat="1" ht="15" customHeight="1"/>
    <row r="240" spans="1:68" s="641" customFormat="1" ht="15" customHeight="1"/>
    <row r="241" spans="1:60" s="665" customFormat="1" ht="15" customHeight="1">
      <c r="A241" s="811"/>
      <c r="B241" s="811"/>
      <c r="C241" s="811"/>
      <c r="D241" s="811"/>
      <c r="E241" s="811"/>
      <c r="F241" s="811"/>
      <c r="G241" s="811"/>
      <c r="H241" s="811"/>
      <c r="I241" s="811"/>
      <c r="J241" s="811"/>
      <c r="K241" s="811"/>
      <c r="L241" s="811"/>
      <c r="M241" s="811"/>
      <c r="N241" s="811"/>
      <c r="O241" s="811"/>
      <c r="P241" s="811"/>
      <c r="Q241" s="811"/>
      <c r="R241" s="811"/>
      <c r="S241" s="811"/>
      <c r="T241" s="811"/>
      <c r="U241" s="811"/>
      <c r="V241" s="811"/>
      <c r="W241" s="811"/>
      <c r="X241" s="811"/>
      <c r="Y241" s="811"/>
      <c r="Z241" s="811"/>
      <c r="AA241" s="811"/>
      <c r="AB241" s="811"/>
      <c r="AC241" s="811"/>
      <c r="AD241" s="811"/>
      <c r="AE241" s="811"/>
      <c r="AF241" s="811"/>
      <c r="AG241" s="811"/>
      <c r="AH241" s="811"/>
      <c r="AI241" s="811"/>
      <c r="AJ241" s="811"/>
      <c r="AK241" s="811"/>
      <c r="AL241" s="811"/>
      <c r="AM241" s="811"/>
      <c r="AN241" s="811"/>
      <c r="AO241" s="811"/>
      <c r="AP241" s="811"/>
      <c r="AQ241" s="811"/>
      <c r="AR241" s="811"/>
      <c r="AS241" s="811"/>
      <c r="AT241" s="811"/>
      <c r="AU241" s="811"/>
      <c r="AV241" s="811"/>
      <c r="AW241" s="811"/>
      <c r="AX241" s="811"/>
      <c r="AY241" s="811"/>
      <c r="AZ241" s="811"/>
      <c r="BA241" s="811"/>
      <c r="BB241" s="811"/>
      <c r="BC241" s="811"/>
    </row>
    <row r="242" spans="1:60" ht="15" customHeight="1">
      <c r="A242" s="811"/>
      <c r="B242" s="811"/>
      <c r="D242" s="811"/>
      <c r="E242" s="811"/>
      <c r="F242" s="811"/>
      <c r="G242" s="811"/>
      <c r="H242" s="811"/>
      <c r="I242" s="811"/>
      <c r="J242" s="589"/>
      <c r="K242" s="806"/>
      <c r="L242" s="806"/>
      <c r="M242" s="806"/>
      <c r="N242" s="806"/>
      <c r="O242" s="806"/>
      <c r="P242" s="806"/>
      <c r="Q242" s="806"/>
      <c r="R242" s="806"/>
      <c r="S242" s="806"/>
      <c r="T242" s="806"/>
      <c r="U242" s="806"/>
      <c r="V242" s="806"/>
      <c r="W242" s="806"/>
      <c r="X242" s="806"/>
      <c r="Y242" s="806"/>
      <c r="Z242" s="806"/>
      <c r="AA242" s="806"/>
      <c r="AB242" s="806"/>
      <c r="AC242" s="806"/>
      <c r="AD242" s="806"/>
      <c r="AE242" s="806"/>
      <c r="AF242" s="806"/>
      <c r="AG242" s="806"/>
      <c r="AH242" s="806"/>
      <c r="AI242" s="806"/>
      <c r="AJ242" s="806"/>
      <c r="AK242" s="806"/>
      <c r="AL242" s="806"/>
      <c r="AM242" s="806"/>
      <c r="AN242" s="806"/>
      <c r="AO242" s="806"/>
      <c r="AP242" s="806"/>
      <c r="AQ242" s="806"/>
      <c r="AR242" s="806"/>
      <c r="AS242" s="806"/>
      <c r="AT242" s="806"/>
      <c r="AU242" s="806"/>
      <c r="AV242" s="806"/>
      <c r="AW242" s="806"/>
      <c r="AX242" s="639"/>
      <c r="AY242" s="639"/>
      <c r="AZ242" s="639"/>
      <c r="BA242" s="639"/>
      <c r="BB242" s="639"/>
      <c r="BC242" s="639"/>
      <c r="BD242" s="639"/>
      <c r="BE242" s="639"/>
      <c r="BG242" s="606"/>
      <c r="BH242" s="606"/>
    </row>
    <row r="243" spans="1:60" ht="15" customHeight="1">
      <c r="J243" s="833"/>
      <c r="T243" s="589"/>
      <c r="AX243" s="601"/>
      <c r="AY243" s="601"/>
      <c r="AZ243" s="601"/>
      <c r="BA243" s="601"/>
      <c r="BB243" s="601"/>
      <c r="BC243" s="601"/>
    </row>
    <row r="244" spans="1:60" s="641" customFormat="1" ht="15" customHeight="1">
      <c r="AX244" s="665"/>
      <c r="AY244" s="665"/>
      <c r="AZ244" s="665"/>
      <c r="BA244" s="665"/>
      <c r="BB244" s="665"/>
      <c r="BC244" s="665"/>
      <c r="BD244" s="665"/>
    </row>
    <row r="245" spans="1:60" s="641" customFormat="1" ht="15" customHeight="1"/>
    <row r="246" spans="1:60" s="665" customFormat="1" ht="15" customHeight="1"/>
    <row r="247" spans="1:60" s="665" customFormat="1" ht="15" customHeight="1"/>
    <row r="248" spans="1:60" s="665" customFormat="1" ht="15" customHeight="1"/>
    <row r="249" spans="1:60" s="665" customFormat="1" ht="15" customHeight="1"/>
    <row r="250" spans="1:60" ht="15" customHeight="1">
      <c r="A250" s="811"/>
      <c r="B250" s="811"/>
      <c r="C250" s="589"/>
      <c r="D250" s="811"/>
      <c r="E250" s="811"/>
      <c r="F250" s="811"/>
      <c r="G250" s="811"/>
      <c r="H250" s="811"/>
      <c r="I250" s="811"/>
      <c r="J250" s="589"/>
      <c r="K250" s="806"/>
      <c r="L250" s="806"/>
      <c r="M250" s="806"/>
      <c r="N250" s="806"/>
      <c r="O250" s="806"/>
      <c r="P250" s="806"/>
      <c r="Q250" s="806"/>
      <c r="R250" s="806"/>
      <c r="S250" s="806"/>
      <c r="T250" s="806"/>
      <c r="U250" s="806"/>
      <c r="V250" s="806"/>
      <c r="W250" s="806"/>
      <c r="X250" s="806"/>
      <c r="Y250" s="806"/>
      <c r="Z250" s="806"/>
      <c r="AA250" s="806"/>
      <c r="AB250" s="806"/>
      <c r="AC250" s="806"/>
      <c r="AD250" s="806"/>
      <c r="AE250" s="806"/>
      <c r="AF250" s="806"/>
      <c r="AG250" s="806"/>
      <c r="AH250" s="806"/>
      <c r="AI250" s="806"/>
      <c r="AJ250" s="806"/>
      <c r="AK250" s="806"/>
      <c r="AL250" s="806"/>
      <c r="AM250" s="806"/>
      <c r="AN250" s="806"/>
      <c r="AO250" s="806"/>
      <c r="AP250" s="806"/>
      <c r="AQ250" s="806"/>
      <c r="AR250" s="806"/>
      <c r="AS250" s="806"/>
      <c r="AT250" s="806"/>
      <c r="AU250" s="806"/>
      <c r="AV250" s="806"/>
      <c r="AW250" s="806"/>
      <c r="AX250" s="639"/>
      <c r="AY250" s="639"/>
      <c r="AZ250" s="639"/>
      <c r="BA250" s="639"/>
      <c r="BB250" s="639"/>
      <c r="BC250" s="639"/>
      <c r="BD250" s="639"/>
      <c r="BE250" s="639"/>
      <c r="BG250" s="606"/>
      <c r="BH250" s="606"/>
    </row>
    <row r="251" spans="1:60" ht="15" customHeight="1">
      <c r="A251" s="589"/>
      <c r="B251" s="811"/>
      <c r="E251" s="833"/>
      <c r="L251" s="806"/>
      <c r="M251" s="806"/>
      <c r="N251" s="806"/>
      <c r="O251" s="806"/>
      <c r="P251" s="806"/>
      <c r="Q251" s="806"/>
      <c r="R251" s="806"/>
      <c r="S251" s="806"/>
      <c r="T251" s="806"/>
      <c r="U251" s="806"/>
      <c r="V251" s="806"/>
      <c r="W251" s="806"/>
      <c r="X251" s="806"/>
      <c r="Y251" s="806"/>
      <c r="Z251" s="806"/>
      <c r="AA251" s="806"/>
      <c r="AB251" s="806"/>
      <c r="AC251" s="806"/>
      <c r="AD251" s="806"/>
      <c r="AE251" s="806"/>
      <c r="AF251" s="806"/>
      <c r="AG251" s="806"/>
      <c r="AH251" s="806"/>
      <c r="AI251" s="806"/>
      <c r="AJ251" s="806"/>
      <c r="AK251" s="806"/>
      <c r="AL251" s="806"/>
      <c r="AM251" s="806"/>
      <c r="AN251" s="806"/>
      <c r="AO251" s="806"/>
      <c r="AP251" s="806"/>
      <c r="AQ251" s="806"/>
      <c r="AR251" s="806"/>
      <c r="AS251" s="806"/>
      <c r="AT251" s="806"/>
      <c r="AU251" s="806"/>
      <c r="AV251" s="806"/>
      <c r="AW251" s="806"/>
      <c r="AX251" s="639"/>
      <c r="AY251" s="639"/>
      <c r="AZ251" s="639"/>
      <c r="BA251" s="639"/>
      <c r="BB251" s="639"/>
      <c r="BC251" s="639"/>
      <c r="BD251" s="639"/>
      <c r="BE251" s="639"/>
      <c r="BG251" s="606"/>
      <c r="BH251" s="606"/>
    </row>
    <row r="252" spans="1:60" ht="15" customHeight="1">
      <c r="A252" s="589"/>
      <c r="B252" s="811"/>
      <c r="E252" s="833"/>
      <c r="L252" s="806"/>
      <c r="M252" s="806"/>
      <c r="N252" s="806"/>
      <c r="O252" s="806"/>
      <c r="P252" s="806"/>
      <c r="Q252" s="806"/>
      <c r="R252" s="806"/>
      <c r="S252" s="806"/>
      <c r="T252" s="806"/>
      <c r="U252" s="806"/>
      <c r="V252" s="806"/>
      <c r="W252" s="806"/>
      <c r="X252" s="806"/>
      <c r="Y252" s="806"/>
      <c r="Z252" s="806"/>
      <c r="AA252" s="806"/>
      <c r="AB252" s="806"/>
      <c r="AC252" s="806"/>
      <c r="AD252" s="806"/>
      <c r="AE252" s="806"/>
      <c r="AF252" s="806"/>
      <c r="AG252" s="806"/>
      <c r="AH252" s="806"/>
      <c r="AI252" s="806"/>
      <c r="AJ252" s="806"/>
      <c r="AK252" s="806"/>
      <c r="AL252" s="806"/>
      <c r="AM252" s="806"/>
      <c r="AN252" s="806"/>
      <c r="AO252" s="806"/>
      <c r="AP252" s="806"/>
      <c r="AQ252" s="806"/>
      <c r="AR252" s="806"/>
      <c r="AS252" s="806"/>
      <c r="AT252" s="806"/>
      <c r="AU252" s="806"/>
      <c r="AV252" s="806"/>
      <c r="AW252" s="806"/>
      <c r="AX252" s="639"/>
      <c r="AY252" s="639"/>
      <c r="AZ252" s="639"/>
      <c r="BA252" s="639"/>
      <c r="BB252" s="639"/>
      <c r="BC252" s="639"/>
      <c r="BD252" s="639"/>
      <c r="BE252" s="639"/>
      <c r="BG252" s="606"/>
      <c r="BH252" s="606"/>
    </row>
    <row r="257" spans="10:54" ht="15" customHeight="1">
      <c r="J257" s="833"/>
      <c r="T257" s="589"/>
      <c r="AX257" s="601"/>
      <c r="AY257" s="601"/>
      <c r="AZ257" s="601"/>
      <c r="BA257" s="601"/>
      <c r="BB257" s="601"/>
    </row>
    <row r="258" spans="10:54" s="641" customFormat="1" ht="15" customHeight="1"/>
    <row r="259" spans="10:54" s="641" customFormat="1" ht="15" customHeight="1"/>
    <row r="260" spans="10:54" s="665" customFormat="1" ht="20.100000000000001" customHeight="1"/>
    <row r="261" spans="10:54" s="665" customFormat="1" ht="20.100000000000001" customHeight="1"/>
    <row r="262" spans="10:54" s="665" customFormat="1" ht="20.100000000000001" customHeight="1"/>
    <row r="263" spans="10:54" s="665" customFormat="1" ht="20.100000000000001" customHeight="1"/>
    <row r="264" spans="10:54" s="665" customFormat="1" ht="20.100000000000001" customHeight="1"/>
  </sheetData>
  <mergeCells count="1196">
    <mergeCell ref="E96:J99"/>
    <mergeCell ref="E107:I111"/>
    <mergeCell ref="BF6:BN6"/>
    <mergeCell ref="I10:N10"/>
    <mergeCell ref="O10:AF10"/>
    <mergeCell ref="AG10:BD10"/>
    <mergeCell ref="BE10:BJ10"/>
    <mergeCell ref="AM13:AO13"/>
    <mergeCell ref="AP13:AR13"/>
    <mergeCell ref="AS13:AU13"/>
    <mergeCell ref="AY11:BA13"/>
    <mergeCell ref="BB11:BD13"/>
    <mergeCell ref="BE11:BG13"/>
    <mergeCell ref="BH11:BJ13"/>
    <mergeCell ref="AD15:AF15"/>
    <mergeCell ref="AG15:AI15"/>
    <mergeCell ref="AJ15:AL15"/>
    <mergeCell ref="AM15:AO15"/>
    <mergeCell ref="AP15:AR15"/>
    <mergeCell ref="AS15:AU15"/>
    <mergeCell ref="AV15:AX15"/>
    <mergeCell ref="AY15:BA15"/>
    <mergeCell ref="BB15:BD15"/>
    <mergeCell ref="AS14:AU14"/>
    <mergeCell ref="AV14:AX14"/>
    <mergeCell ref="AY14:BA14"/>
    <mergeCell ref="BB14:BD14"/>
    <mergeCell ref="I15:N15"/>
    <mergeCell ref="O15:Q15"/>
    <mergeCell ref="R15:T15"/>
    <mergeCell ref="U15:W15"/>
    <mergeCell ref="X15:Z15"/>
    <mergeCell ref="AA15:AC15"/>
    <mergeCell ref="D5:I5"/>
    <mergeCell ref="J5:O5"/>
    <mergeCell ref="D6:O6"/>
    <mergeCell ref="P6:U6"/>
    <mergeCell ref="V6:AA6"/>
    <mergeCell ref="AB6:AG6"/>
    <mergeCell ref="AH6:AM6"/>
    <mergeCell ref="AN6:AS6"/>
    <mergeCell ref="AT6:AY6"/>
    <mergeCell ref="AZ6:BE6"/>
    <mergeCell ref="X17:Z17"/>
    <mergeCell ref="AA17:AC17"/>
    <mergeCell ref="AD17:AF17"/>
    <mergeCell ref="AG17:AI17"/>
    <mergeCell ref="AJ17:AL17"/>
    <mergeCell ref="AM17:AO17"/>
    <mergeCell ref="AP17:AR17"/>
    <mergeCell ref="AS17:AU17"/>
    <mergeCell ref="AV17:AX17"/>
    <mergeCell ref="AY17:BA17"/>
    <mergeCell ref="BB17:BD17"/>
    <mergeCell ref="I14:N14"/>
    <mergeCell ref="O14:Q14"/>
    <mergeCell ref="R14:T14"/>
    <mergeCell ref="U14:W14"/>
    <mergeCell ref="X14:Z14"/>
    <mergeCell ref="AA14:AC14"/>
    <mergeCell ref="AD14:AF14"/>
    <mergeCell ref="AG14:AI14"/>
    <mergeCell ref="AJ14:AL14"/>
    <mergeCell ref="AM14:AO14"/>
    <mergeCell ref="AP14:AR14"/>
    <mergeCell ref="R19:T19"/>
    <mergeCell ref="U19:W19"/>
    <mergeCell ref="X19:Z19"/>
    <mergeCell ref="AA19:AC19"/>
    <mergeCell ref="AD19:AF19"/>
    <mergeCell ref="AG19:AI19"/>
    <mergeCell ref="AJ19:AL19"/>
    <mergeCell ref="AM19:AO19"/>
    <mergeCell ref="AP19:AR19"/>
    <mergeCell ref="AS19:AU19"/>
    <mergeCell ref="AV19:AX19"/>
    <mergeCell ref="AY19:BA19"/>
    <mergeCell ref="BB19:BD19"/>
    <mergeCell ref="I16:N16"/>
    <mergeCell ref="O16:Q16"/>
    <mergeCell ref="R16:T16"/>
    <mergeCell ref="U16:W16"/>
    <mergeCell ref="X16:Z16"/>
    <mergeCell ref="AA16:AC16"/>
    <mergeCell ref="AD16:AF16"/>
    <mergeCell ref="AG16:AI16"/>
    <mergeCell ref="AJ16:AL16"/>
    <mergeCell ref="AM16:AO16"/>
    <mergeCell ref="AP16:AR16"/>
    <mergeCell ref="AS16:AU16"/>
    <mergeCell ref="AV16:AX16"/>
    <mergeCell ref="AY16:BA16"/>
    <mergeCell ref="BB16:BD16"/>
    <mergeCell ref="I17:N17"/>
    <mergeCell ref="O17:Q17"/>
    <mergeCell ref="R17:T17"/>
    <mergeCell ref="U17:W17"/>
    <mergeCell ref="AG26:AI26"/>
    <mergeCell ref="D27:I27"/>
    <mergeCell ref="J27:N27"/>
    <mergeCell ref="O27:Q27"/>
    <mergeCell ref="R27:T27"/>
    <mergeCell ref="U27:W27"/>
    <mergeCell ref="X27:Z27"/>
    <mergeCell ref="AA27:AC27"/>
    <mergeCell ref="AD27:AF27"/>
    <mergeCell ref="AG27:AI27"/>
    <mergeCell ref="AJ27:AO27"/>
    <mergeCell ref="AP27:AS27"/>
    <mergeCell ref="AT27:AV27"/>
    <mergeCell ref="AW27:BD27"/>
    <mergeCell ref="BE27:BH27"/>
    <mergeCell ref="I18:N18"/>
    <mergeCell ref="O18:Q18"/>
    <mergeCell ref="R18:T18"/>
    <mergeCell ref="U18:W18"/>
    <mergeCell ref="X18:Z18"/>
    <mergeCell ref="AA18:AC18"/>
    <mergeCell ref="AD18:AF18"/>
    <mergeCell ref="AG18:AI18"/>
    <mergeCell ref="AJ18:AL18"/>
    <mergeCell ref="AM18:AO18"/>
    <mergeCell ref="AP18:AR18"/>
    <mergeCell ref="AS18:AU18"/>
    <mergeCell ref="AV18:AX18"/>
    <mergeCell ref="AY18:BA18"/>
    <mergeCell ref="BB18:BD18"/>
    <mergeCell ref="I19:N19"/>
    <mergeCell ref="O19:Q19"/>
    <mergeCell ref="BI27:BN27"/>
    <mergeCell ref="D28:I28"/>
    <mergeCell ref="J28:N28"/>
    <mergeCell ref="O28:Q28"/>
    <mergeCell ref="R28:T28"/>
    <mergeCell ref="U28:W28"/>
    <mergeCell ref="X28:Z28"/>
    <mergeCell ref="AA28:AC28"/>
    <mergeCell ref="AD28:AF28"/>
    <mergeCell ref="AG28:AI28"/>
    <mergeCell ref="AJ28:AO28"/>
    <mergeCell ref="AP28:AS28"/>
    <mergeCell ref="AT28:AV28"/>
    <mergeCell ref="AW28:BD28"/>
    <mergeCell ref="BE28:BH28"/>
    <mergeCell ref="BI28:BN28"/>
    <mergeCell ref="D29:I29"/>
    <mergeCell ref="J29:N29"/>
    <mergeCell ref="O29:Q29"/>
    <mergeCell ref="R29:T29"/>
    <mergeCell ref="U29:W29"/>
    <mergeCell ref="X29:Z29"/>
    <mergeCell ref="AA29:AC29"/>
    <mergeCell ref="AD29:AF29"/>
    <mergeCell ref="AG29:AI29"/>
    <mergeCell ref="AJ29:AO29"/>
    <mergeCell ref="AP29:AS29"/>
    <mergeCell ref="AT29:AV29"/>
    <mergeCell ref="AW29:BD29"/>
    <mergeCell ref="BE29:BH29"/>
    <mergeCell ref="BI29:BN29"/>
    <mergeCell ref="D30:I30"/>
    <mergeCell ref="J30:N30"/>
    <mergeCell ref="O30:Q30"/>
    <mergeCell ref="R30:T30"/>
    <mergeCell ref="U30:W30"/>
    <mergeCell ref="X30:Z30"/>
    <mergeCell ref="AA30:AC30"/>
    <mergeCell ref="AD30:AF30"/>
    <mergeCell ref="AG30:AI30"/>
    <mergeCell ref="AJ30:AO30"/>
    <mergeCell ref="AP30:AS30"/>
    <mergeCell ref="AT30:AV30"/>
    <mergeCell ref="AW30:BD30"/>
    <mergeCell ref="BE30:BH30"/>
    <mergeCell ref="BI30:BN30"/>
    <mergeCell ref="N33:Y33"/>
    <mergeCell ref="Z33:AK33"/>
    <mergeCell ref="AL33:AW33"/>
    <mergeCell ref="D33:H35"/>
    <mergeCell ref="I33:M35"/>
    <mergeCell ref="AX33:BH35"/>
    <mergeCell ref="N34:P35"/>
    <mergeCell ref="Q34:S35"/>
    <mergeCell ref="T34:V35"/>
    <mergeCell ref="W34:Y35"/>
    <mergeCell ref="Z34:AB35"/>
    <mergeCell ref="AC34:AE35"/>
    <mergeCell ref="AF34:AH35"/>
    <mergeCell ref="AI34:AK35"/>
    <mergeCell ref="AL34:AQ35"/>
    <mergeCell ref="AR34:AW35"/>
    <mergeCell ref="I36:M36"/>
    <mergeCell ref="N36:P36"/>
    <mergeCell ref="Q36:S36"/>
    <mergeCell ref="T36:V36"/>
    <mergeCell ref="W36:Y36"/>
    <mergeCell ref="Z36:AB36"/>
    <mergeCell ref="AC36:AE36"/>
    <mergeCell ref="AF36:AH36"/>
    <mergeCell ref="AI36:AK36"/>
    <mergeCell ref="AL36:AQ36"/>
    <mergeCell ref="AR36:AW36"/>
    <mergeCell ref="AX36:BH36"/>
    <mergeCell ref="D36:H37"/>
    <mergeCell ref="I37:M37"/>
    <mergeCell ref="N37:P37"/>
    <mergeCell ref="Q37:S37"/>
    <mergeCell ref="T37:V37"/>
    <mergeCell ref="W37:Y37"/>
    <mergeCell ref="Z37:AB37"/>
    <mergeCell ref="AC37:AE37"/>
    <mergeCell ref="AF37:AH37"/>
    <mergeCell ref="AI37:AK37"/>
    <mergeCell ref="AL37:AQ37"/>
    <mergeCell ref="AR37:AW37"/>
    <mergeCell ref="AX37:BH37"/>
    <mergeCell ref="AI47:AK47"/>
    <mergeCell ref="AL47:AN47"/>
    <mergeCell ref="AO47:AQ47"/>
    <mergeCell ref="AR47:AW47"/>
    <mergeCell ref="I50:AV50"/>
    <mergeCell ref="Z43:AB45"/>
    <mergeCell ref="AC43:AE45"/>
    <mergeCell ref="AF43:AH45"/>
    <mergeCell ref="AI43:AK45"/>
    <mergeCell ref="AL43:AN45"/>
    <mergeCell ref="AO43:AQ45"/>
    <mergeCell ref="AX46:BH47"/>
    <mergeCell ref="AW50:BH53"/>
    <mergeCell ref="I51:P53"/>
    <mergeCell ref="Q51:X53"/>
    <mergeCell ref="Y51:AF53"/>
    <mergeCell ref="AG51:AN53"/>
    <mergeCell ref="AO51:AV53"/>
    <mergeCell ref="T47:V47"/>
    <mergeCell ref="W47:Y47"/>
    <mergeCell ref="Z47:AB47"/>
    <mergeCell ref="AC47:AE47"/>
    <mergeCell ref="AF47:AH47"/>
    <mergeCell ref="AO54:AV54"/>
    <mergeCell ref="AW54:BH54"/>
    <mergeCell ref="I41:AQ41"/>
    <mergeCell ref="N42:Y42"/>
    <mergeCell ref="Z42:AK42"/>
    <mergeCell ref="AL42:AQ42"/>
    <mergeCell ref="D46:H46"/>
    <mergeCell ref="I46:M46"/>
    <mergeCell ref="N46:P46"/>
    <mergeCell ref="Q46:S46"/>
    <mergeCell ref="T46:V46"/>
    <mergeCell ref="W46:Y46"/>
    <mergeCell ref="Z46:AB46"/>
    <mergeCell ref="AC46:AE46"/>
    <mergeCell ref="AF46:AH46"/>
    <mergeCell ref="AI46:AK46"/>
    <mergeCell ref="AL46:AN46"/>
    <mergeCell ref="AO46:AQ46"/>
    <mergeCell ref="AR46:AW46"/>
    <mergeCell ref="D41:H45"/>
    <mergeCell ref="AR41:AW45"/>
    <mergeCell ref="AX41:BH45"/>
    <mergeCell ref="I42:M45"/>
    <mergeCell ref="N43:P45"/>
    <mergeCell ref="Q43:S45"/>
    <mergeCell ref="T43:V45"/>
    <mergeCell ref="W43:Y45"/>
    <mergeCell ref="D50:H53"/>
    <mergeCell ref="D47:H47"/>
    <mergeCell ref="I47:M47"/>
    <mergeCell ref="N47:P47"/>
    <mergeCell ref="Q47:S47"/>
    <mergeCell ref="I63:P63"/>
    <mergeCell ref="Q63:S63"/>
    <mergeCell ref="T63:V63"/>
    <mergeCell ref="W63:Y63"/>
    <mergeCell ref="Z63:AB63"/>
    <mergeCell ref="AC63:AE63"/>
    <mergeCell ref="AF63:AH63"/>
    <mergeCell ref="AI63:AK63"/>
    <mergeCell ref="AL63:AN63"/>
    <mergeCell ref="AO63:AQ63"/>
    <mergeCell ref="AR63:AT63"/>
    <mergeCell ref="AU63:AW63"/>
    <mergeCell ref="AX63:AZ63"/>
    <mergeCell ref="BA63:BH63"/>
    <mergeCell ref="D59:H62"/>
    <mergeCell ref="I59:P62"/>
    <mergeCell ref="AO59:AQ62"/>
    <mergeCell ref="AR59:AT62"/>
    <mergeCell ref="AU59:AW62"/>
    <mergeCell ref="AX59:AZ62"/>
    <mergeCell ref="BA59:BH62"/>
    <mergeCell ref="Q60:S62"/>
    <mergeCell ref="T60:V62"/>
    <mergeCell ref="W60:Y62"/>
    <mergeCell ref="Z60:AB62"/>
    <mergeCell ref="AC60:AE62"/>
    <mergeCell ref="AF60:AH62"/>
    <mergeCell ref="AI60:AK62"/>
    <mergeCell ref="AL60:AN62"/>
    <mergeCell ref="AO64:AQ64"/>
    <mergeCell ref="AR64:AT64"/>
    <mergeCell ref="AU64:AW64"/>
    <mergeCell ref="AX64:AZ64"/>
    <mergeCell ref="BA64:BH64"/>
    <mergeCell ref="I65:P65"/>
    <mergeCell ref="Q65:S65"/>
    <mergeCell ref="T65:V65"/>
    <mergeCell ref="W65:Y65"/>
    <mergeCell ref="Z65:AB65"/>
    <mergeCell ref="AC65:AE65"/>
    <mergeCell ref="AF65:AH65"/>
    <mergeCell ref="AI65:AK65"/>
    <mergeCell ref="AL65:AN65"/>
    <mergeCell ref="AO65:AQ65"/>
    <mergeCell ref="AR65:AT65"/>
    <mergeCell ref="AU65:AW65"/>
    <mergeCell ref="AX65:AZ65"/>
    <mergeCell ref="BA65:BH65"/>
    <mergeCell ref="D66:P66"/>
    <mergeCell ref="Q66:S66"/>
    <mergeCell ref="T66:V66"/>
    <mergeCell ref="W66:Y66"/>
    <mergeCell ref="Z66:AB66"/>
    <mergeCell ref="AC66:AE66"/>
    <mergeCell ref="AF66:AH66"/>
    <mergeCell ref="AI66:AK66"/>
    <mergeCell ref="AL66:AN66"/>
    <mergeCell ref="AO66:AQ66"/>
    <mergeCell ref="AR66:AT66"/>
    <mergeCell ref="AU66:AW66"/>
    <mergeCell ref="AX66:AZ66"/>
    <mergeCell ref="BA66:BH66"/>
    <mergeCell ref="BR71:BS71"/>
    <mergeCell ref="BT71:BU71"/>
    <mergeCell ref="J72:S72"/>
    <mergeCell ref="T72:X72"/>
    <mergeCell ref="Z72:AD72"/>
    <mergeCell ref="AF72:AJ72"/>
    <mergeCell ref="AL72:AP72"/>
    <mergeCell ref="AR72:AV72"/>
    <mergeCell ref="D72:I76"/>
    <mergeCell ref="J76:S76"/>
    <mergeCell ref="T76:X76"/>
    <mergeCell ref="Z76:AD76"/>
    <mergeCell ref="AF76:AJ76"/>
    <mergeCell ref="AL76:AP76"/>
    <mergeCell ref="AR76:AV76"/>
    <mergeCell ref="J73:S73"/>
    <mergeCell ref="T73:X73"/>
    <mergeCell ref="Z73:AD73"/>
    <mergeCell ref="AF73:AJ73"/>
    <mergeCell ref="AL73:AP73"/>
    <mergeCell ref="AR73:AV73"/>
    <mergeCell ref="J74:S74"/>
    <mergeCell ref="T74:X74"/>
    <mergeCell ref="Z74:AD74"/>
    <mergeCell ref="AF74:AJ74"/>
    <mergeCell ref="AL74:AP74"/>
    <mergeCell ref="AR74:AV74"/>
    <mergeCell ref="J75:S75"/>
    <mergeCell ref="T75:X75"/>
    <mergeCell ref="Z75:AD75"/>
    <mergeCell ref="AF75:AJ75"/>
    <mergeCell ref="AL75:AP75"/>
    <mergeCell ref="AR75:AV75"/>
    <mergeCell ref="Q93:AH93"/>
    <mergeCell ref="Q94:V94"/>
    <mergeCell ref="W94:AB94"/>
    <mergeCell ref="AC94:AH94"/>
    <mergeCell ref="E93:J95"/>
    <mergeCell ref="D77:I81"/>
    <mergeCell ref="J79:S79"/>
    <mergeCell ref="T79:X79"/>
    <mergeCell ref="Z79:AD79"/>
    <mergeCell ref="AF79:AJ79"/>
    <mergeCell ref="AL79:AP79"/>
    <mergeCell ref="AR79:AV79"/>
    <mergeCell ref="J80:S80"/>
    <mergeCell ref="T80:X80"/>
    <mergeCell ref="Z80:AD80"/>
    <mergeCell ref="AF80:AJ80"/>
    <mergeCell ref="AL80:AP80"/>
    <mergeCell ref="K96:P96"/>
    <mergeCell ref="Q96:S96"/>
    <mergeCell ref="T96:V96"/>
    <mergeCell ref="W96:Y96"/>
    <mergeCell ref="Z96:AB96"/>
    <mergeCell ref="AC96:AE96"/>
    <mergeCell ref="AF96:AH96"/>
    <mergeCell ref="AI96:AK96"/>
    <mergeCell ref="AL96:AN96"/>
    <mergeCell ref="AO96:AQ96"/>
    <mergeCell ref="AR96:AT96"/>
    <mergeCell ref="AU96:AW96"/>
    <mergeCell ref="AX96:AZ96"/>
    <mergeCell ref="BA96:BF96"/>
    <mergeCell ref="K93:P95"/>
    <mergeCell ref="AI93:AN94"/>
    <mergeCell ref="AO93:AT94"/>
    <mergeCell ref="AU93:AZ94"/>
    <mergeCell ref="BA93:BF94"/>
    <mergeCell ref="AO98:AQ98"/>
    <mergeCell ref="AR98:AT98"/>
    <mergeCell ref="AU98:AW98"/>
    <mergeCell ref="AX98:AZ98"/>
    <mergeCell ref="BA98:BF98"/>
    <mergeCell ref="Q95:S95"/>
    <mergeCell ref="T95:V95"/>
    <mergeCell ref="W95:Y95"/>
    <mergeCell ref="Z95:AB95"/>
    <mergeCell ref="AC95:AE95"/>
    <mergeCell ref="AF95:AH95"/>
    <mergeCell ref="AI95:AK95"/>
    <mergeCell ref="AL95:AN95"/>
    <mergeCell ref="AO95:AQ95"/>
    <mergeCell ref="AR95:AT95"/>
    <mergeCell ref="AU95:AW95"/>
    <mergeCell ref="AX95:AZ95"/>
    <mergeCell ref="BA95:BF95"/>
    <mergeCell ref="AF100:AH100"/>
    <mergeCell ref="AI100:AK100"/>
    <mergeCell ref="AL100:AN100"/>
    <mergeCell ref="AO100:AQ100"/>
    <mergeCell ref="AR100:AT100"/>
    <mergeCell ref="AU100:AW100"/>
    <mergeCell ref="AX100:AZ100"/>
    <mergeCell ref="BA100:BF100"/>
    <mergeCell ref="BG96:BO96"/>
    <mergeCell ref="K97:P97"/>
    <mergeCell ref="Q97:S97"/>
    <mergeCell ref="T97:V97"/>
    <mergeCell ref="W97:Y97"/>
    <mergeCell ref="Z97:AB97"/>
    <mergeCell ref="AC97:AE97"/>
    <mergeCell ref="AF97:AH97"/>
    <mergeCell ref="AI97:AK97"/>
    <mergeCell ref="AL97:AN97"/>
    <mergeCell ref="AO97:AQ97"/>
    <mergeCell ref="AR97:AT97"/>
    <mergeCell ref="AU97:AW97"/>
    <mergeCell ref="AX97:AZ97"/>
    <mergeCell ref="BA97:BF97"/>
    <mergeCell ref="K98:P98"/>
    <mergeCell ref="Q98:S98"/>
    <mergeCell ref="T98:V98"/>
    <mergeCell ref="W98:Y98"/>
    <mergeCell ref="Z98:AB98"/>
    <mergeCell ref="AC98:AE98"/>
    <mergeCell ref="AF98:AH98"/>
    <mergeCell ref="AI98:AK98"/>
    <mergeCell ref="AL98:AN98"/>
    <mergeCell ref="AF101:AH101"/>
    <mergeCell ref="AI101:AK101"/>
    <mergeCell ref="AL101:AN101"/>
    <mergeCell ref="AO101:AQ101"/>
    <mergeCell ref="AR101:AT101"/>
    <mergeCell ref="AU101:AW101"/>
    <mergeCell ref="AX101:AZ101"/>
    <mergeCell ref="BA101:BF101"/>
    <mergeCell ref="P112:S112"/>
    <mergeCell ref="T112:W112"/>
    <mergeCell ref="X112:AC112"/>
    <mergeCell ref="AD112:AI112"/>
    <mergeCell ref="AJ112:AO112"/>
    <mergeCell ref="AP112:BF112"/>
    <mergeCell ref="K99:P99"/>
    <mergeCell ref="Q99:S99"/>
    <mergeCell ref="T99:V99"/>
    <mergeCell ref="W99:Y99"/>
    <mergeCell ref="Z99:AB99"/>
    <mergeCell ref="AC99:AE99"/>
    <mergeCell ref="AF99:AH99"/>
    <mergeCell ref="AI99:AK99"/>
    <mergeCell ref="AL99:AN99"/>
    <mergeCell ref="AO99:AQ99"/>
    <mergeCell ref="AR99:AT99"/>
    <mergeCell ref="AU99:AW99"/>
    <mergeCell ref="AX99:AZ99"/>
    <mergeCell ref="BA99:BF99"/>
    <mergeCell ref="T100:V100"/>
    <mergeCell ref="W100:Y100"/>
    <mergeCell ref="Z100:AB100"/>
    <mergeCell ref="AC100:AE100"/>
    <mergeCell ref="BG112:BN112"/>
    <mergeCell ref="BG107:BN107"/>
    <mergeCell ref="J108:O108"/>
    <mergeCell ref="P108:S108"/>
    <mergeCell ref="T108:W108"/>
    <mergeCell ref="X108:AC108"/>
    <mergeCell ref="AD108:AI108"/>
    <mergeCell ref="AJ108:AO108"/>
    <mergeCell ref="AP108:BF108"/>
    <mergeCell ref="BG108:BN108"/>
    <mergeCell ref="J109:O109"/>
    <mergeCell ref="P109:S109"/>
    <mergeCell ref="T109:W109"/>
    <mergeCell ref="X109:AC109"/>
    <mergeCell ref="AD109:AI109"/>
    <mergeCell ref="AJ109:AO109"/>
    <mergeCell ref="AP109:BF109"/>
    <mergeCell ref="BG109:BN109"/>
    <mergeCell ref="J107:O107"/>
    <mergeCell ref="P107:S107"/>
    <mergeCell ref="T107:W107"/>
    <mergeCell ref="X107:AC107"/>
    <mergeCell ref="AD107:AI107"/>
    <mergeCell ref="AJ107:AO107"/>
    <mergeCell ref="AP107:BF107"/>
    <mergeCell ref="T113:W113"/>
    <mergeCell ref="X113:AC113"/>
    <mergeCell ref="AD113:AI113"/>
    <mergeCell ref="AJ113:AO113"/>
    <mergeCell ref="AP113:BF113"/>
    <mergeCell ref="BG113:BN113"/>
    <mergeCell ref="E114:O114"/>
    <mergeCell ref="P114:S114"/>
    <mergeCell ref="T114:W114"/>
    <mergeCell ref="X114:AC114"/>
    <mergeCell ref="AD114:AI114"/>
    <mergeCell ref="AJ114:AO114"/>
    <mergeCell ref="AP114:BF114"/>
    <mergeCell ref="BG114:BN114"/>
    <mergeCell ref="X119:AQ119"/>
    <mergeCell ref="J110:O110"/>
    <mergeCell ref="P110:S110"/>
    <mergeCell ref="T110:W110"/>
    <mergeCell ref="X110:AC110"/>
    <mergeCell ref="AD110:AI110"/>
    <mergeCell ref="AJ110:AO110"/>
    <mergeCell ref="AP110:BF110"/>
    <mergeCell ref="BG110:BN110"/>
    <mergeCell ref="J111:O111"/>
    <mergeCell ref="P111:S111"/>
    <mergeCell ref="T111:W111"/>
    <mergeCell ref="X111:AC111"/>
    <mergeCell ref="AD111:AI111"/>
    <mergeCell ref="AJ111:AO111"/>
    <mergeCell ref="AP111:BF111"/>
    <mergeCell ref="BG111:BN111"/>
    <mergeCell ref="J112:O112"/>
    <mergeCell ref="AD132:AG132"/>
    <mergeCell ref="AH132:AN132"/>
    <mergeCell ref="E123:I123"/>
    <mergeCell ref="J123:N123"/>
    <mergeCell ref="O123:R123"/>
    <mergeCell ref="S123:W123"/>
    <mergeCell ref="X123:AB123"/>
    <mergeCell ref="AC123:AG123"/>
    <mergeCell ref="AH123:AL123"/>
    <mergeCell ref="AM123:AQ123"/>
    <mergeCell ref="AR123:AU123"/>
    <mergeCell ref="AV123:AY123"/>
    <mergeCell ref="AZ123:BG123"/>
    <mergeCell ref="E124:I124"/>
    <mergeCell ref="J124:N124"/>
    <mergeCell ref="O124:R124"/>
    <mergeCell ref="S124:W124"/>
    <mergeCell ref="X124:AB124"/>
    <mergeCell ref="AC124:AG124"/>
    <mergeCell ref="AH124:AL124"/>
    <mergeCell ref="AM124:AQ124"/>
    <mergeCell ref="AR124:AU124"/>
    <mergeCell ref="AV124:AY124"/>
    <mergeCell ref="AZ124:BG124"/>
    <mergeCell ref="AQ137:AT138"/>
    <mergeCell ref="AU137:AY138"/>
    <mergeCell ref="E125:N125"/>
    <mergeCell ref="O125:R125"/>
    <mergeCell ref="S125:W125"/>
    <mergeCell ref="X125:AB125"/>
    <mergeCell ref="AC125:AG125"/>
    <mergeCell ref="AH125:AL125"/>
    <mergeCell ref="AM125:AQ125"/>
    <mergeCell ref="AR125:AU125"/>
    <mergeCell ref="AV125:AY125"/>
    <mergeCell ref="AZ125:BG125"/>
    <mergeCell ref="Z129:AG129"/>
    <mergeCell ref="Z130:AC130"/>
    <mergeCell ref="AD130:AG130"/>
    <mergeCell ref="L131:R131"/>
    <mergeCell ref="S131:Y131"/>
    <mergeCell ref="Z131:AC131"/>
    <mergeCell ref="AD131:AG131"/>
    <mergeCell ref="AH131:AN131"/>
    <mergeCell ref="AO131:AU131"/>
    <mergeCell ref="AV131:BG131"/>
    <mergeCell ref="E129:K130"/>
    <mergeCell ref="L129:R130"/>
    <mergeCell ref="S129:Y130"/>
    <mergeCell ref="AH129:AN130"/>
    <mergeCell ref="AO129:AU130"/>
    <mergeCell ref="AV129:BG130"/>
    <mergeCell ref="E131:K132"/>
    <mergeCell ref="L132:R132"/>
    <mergeCell ref="S132:Y132"/>
    <mergeCell ref="Z132:AC132"/>
    <mergeCell ref="AE141:AH141"/>
    <mergeCell ref="AI141:AL141"/>
    <mergeCell ref="AM141:AP141"/>
    <mergeCell ref="AQ141:AT141"/>
    <mergeCell ref="AU141:AY141"/>
    <mergeCell ref="AZ141:BG141"/>
    <mergeCell ref="E139:N140"/>
    <mergeCell ref="AO132:AU132"/>
    <mergeCell ref="AV132:BG132"/>
    <mergeCell ref="O136:Z136"/>
    <mergeCell ref="AA136:AY136"/>
    <mergeCell ref="O139:Q139"/>
    <mergeCell ref="R139:T139"/>
    <mergeCell ref="U139:W139"/>
    <mergeCell ref="X139:Z139"/>
    <mergeCell ref="AA139:AD139"/>
    <mergeCell ref="AE139:AH139"/>
    <mergeCell ref="AI139:AL139"/>
    <mergeCell ref="AM139:AP139"/>
    <mergeCell ref="AQ139:AT139"/>
    <mergeCell ref="AU139:AY139"/>
    <mergeCell ref="AZ139:BG139"/>
    <mergeCell ref="E136:N138"/>
    <mergeCell ref="AZ136:BG138"/>
    <mergeCell ref="O137:Q138"/>
    <mergeCell ref="R137:T138"/>
    <mergeCell ref="U137:W138"/>
    <mergeCell ref="X137:Z138"/>
    <mergeCell ref="AA137:AD138"/>
    <mergeCell ref="AE137:AH138"/>
    <mergeCell ref="AI137:AL138"/>
    <mergeCell ref="AM137:AP138"/>
    <mergeCell ref="AN158:AP158"/>
    <mergeCell ref="AQ158:AS158"/>
    <mergeCell ref="AT158:AX158"/>
    <mergeCell ref="AY158:BD158"/>
    <mergeCell ref="N159:U159"/>
    <mergeCell ref="V159:X159"/>
    <mergeCell ref="Y159:AA159"/>
    <mergeCell ref="AB159:AD159"/>
    <mergeCell ref="AE159:AG159"/>
    <mergeCell ref="AH159:AJ159"/>
    <mergeCell ref="AK159:AM159"/>
    <mergeCell ref="AN159:AP159"/>
    <mergeCell ref="AQ159:AS159"/>
    <mergeCell ref="AT159:AX159"/>
    <mergeCell ref="AY159:BD159"/>
    <mergeCell ref="O140:Q140"/>
    <mergeCell ref="R140:T140"/>
    <mergeCell ref="U140:W140"/>
    <mergeCell ref="X140:Z140"/>
    <mergeCell ref="AA140:AD140"/>
    <mergeCell ref="AE140:AH140"/>
    <mergeCell ref="AI140:AL140"/>
    <mergeCell ref="AM140:AP140"/>
    <mergeCell ref="AQ140:AT140"/>
    <mergeCell ref="AU140:AY140"/>
    <mergeCell ref="AZ140:BG140"/>
    <mergeCell ref="E141:N141"/>
    <mergeCell ref="O141:Q141"/>
    <mergeCell ref="R141:T141"/>
    <mergeCell ref="U141:W141"/>
    <mergeCell ref="X141:Z141"/>
    <mergeCell ref="AA141:AD141"/>
    <mergeCell ref="BE159:BL159"/>
    <mergeCell ref="N160:U160"/>
    <mergeCell ref="V160:X160"/>
    <mergeCell ref="Y160:AA160"/>
    <mergeCell ref="AB160:AD160"/>
    <mergeCell ref="AE160:AG160"/>
    <mergeCell ref="AH160:AJ160"/>
    <mergeCell ref="AK160:AM160"/>
    <mergeCell ref="AN160:AP160"/>
    <mergeCell ref="AQ160:AS160"/>
    <mergeCell ref="AT160:AX160"/>
    <mergeCell ref="AY160:BD160"/>
    <mergeCell ref="BE160:BL160"/>
    <mergeCell ref="N161:U161"/>
    <mergeCell ref="V161:X161"/>
    <mergeCell ref="Y161:AA161"/>
    <mergeCell ref="AB161:AD161"/>
    <mergeCell ref="AE161:AG161"/>
    <mergeCell ref="AH161:AJ161"/>
    <mergeCell ref="AK161:AM161"/>
    <mergeCell ref="AN161:AP161"/>
    <mergeCell ref="AQ161:AS161"/>
    <mergeCell ref="AT161:AX161"/>
    <mergeCell ref="AY161:BD161"/>
    <mergeCell ref="BE161:BL161"/>
    <mergeCell ref="N162:U162"/>
    <mergeCell ref="V162:X162"/>
    <mergeCell ref="Y162:AA162"/>
    <mergeCell ref="AB162:AD162"/>
    <mergeCell ref="AE162:AG162"/>
    <mergeCell ref="AH162:AJ162"/>
    <mergeCell ref="AK162:AM162"/>
    <mergeCell ref="AN162:AP162"/>
    <mergeCell ref="AQ162:AS162"/>
    <mergeCell ref="AT162:AX162"/>
    <mergeCell ref="AY162:BD162"/>
    <mergeCell ref="BE162:BL162"/>
    <mergeCell ref="N163:U163"/>
    <mergeCell ref="V163:X163"/>
    <mergeCell ref="Y163:AA163"/>
    <mergeCell ref="AB163:AD163"/>
    <mergeCell ref="AE163:AG163"/>
    <mergeCell ref="AH163:AJ163"/>
    <mergeCell ref="AK163:AM163"/>
    <mergeCell ref="AN163:AP163"/>
    <mergeCell ref="AQ163:AS163"/>
    <mergeCell ref="AT163:AX163"/>
    <mergeCell ref="AY163:BD163"/>
    <mergeCell ref="BE163:BL163"/>
    <mergeCell ref="AK171:AO171"/>
    <mergeCell ref="AP171:AV171"/>
    <mergeCell ref="K164:U164"/>
    <mergeCell ref="V164:X164"/>
    <mergeCell ref="Y164:AA164"/>
    <mergeCell ref="AB164:AD164"/>
    <mergeCell ref="AE164:AG164"/>
    <mergeCell ref="AH164:AJ164"/>
    <mergeCell ref="AK164:AM164"/>
    <mergeCell ref="AN164:AP164"/>
    <mergeCell ref="AQ164:AS164"/>
    <mergeCell ref="AT164:AX164"/>
    <mergeCell ref="AY164:BD164"/>
    <mergeCell ref="BE164:BL164"/>
    <mergeCell ref="K165:U165"/>
    <mergeCell ref="V165:X165"/>
    <mergeCell ref="Y165:AA165"/>
    <mergeCell ref="AB165:AD165"/>
    <mergeCell ref="AE165:AG165"/>
    <mergeCell ref="AH165:AJ165"/>
    <mergeCell ref="AK165:AM165"/>
    <mergeCell ref="AN165:AP165"/>
    <mergeCell ref="AQ165:AS165"/>
    <mergeCell ref="AT165:AX165"/>
    <mergeCell ref="AY165:BD165"/>
    <mergeCell ref="BE165:BL165"/>
    <mergeCell ref="N173:U173"/>
    <mergeCell ref="V173:Z173"/>
    <mergeCell ref="AA173:AE173"/>
    <mergeCell ref="AF173:AJ173"/>
    <mergeCell ref="AK173:AO173"/>
    <mergeCell ref="AP173:AV173"/>
    <mergeCell ref="AW173:BD173"/>
    <mergeCell ref="BE173:BL173"/>
    <mergeCell ref="N174:U174"/>
    <mergeCell ref="V174:Z174"/>
    <mergeCell ref="AA174:AE174"/>
    <mergeCell ref="AF174:AJ174"/>
    <mergeCell ref="AK174:AO174"/>
    <mergeCell ref="AP174:AV174"/>
    <mergeCell ref="AW174:BD174"/>
    <mergeCell ref="BE174:BL174"/>
    <mergeCell ref="E166:U166"/>
    <mergeCell ref="V166:X166"/>
    <mergeCell ref="Y166:AA166"/>
    <mergeCell ref="AB166:AD166"/>
    <mergeCell ref="AE166:AG166"/>
    <mergeCell ref="AH166:AJ166"/>
    <mergeCell ref="AK166:AM166"/>
    <mergeCell ref="AN166:AP166"/>
    <mergeCell ref="AQ166:AS166"/>
    <mergeCell ref="AT166:AX166"/>
    <mergeCell ref="AY166:BD166"/>
    <mergeCell ref="BE166:BL166"/>
    <mergeCell ref="V170:Z170"/>
    <mergeCell ref="AP170:AV170"/>
    <mergeCell ref="V171:Z171"/>
    <mergeCell ref="AF171:AJ171"/>
    <mergeCell ref="K179:U179"/>
    <mergeCell ref="V179:Z179"/>
    <mergeCell ref="AA179:AE179"/>
    <mergeCell ref="AF179:AJ179"/>
    <mergeCell ref="AK179:AO179"/>
    <mergeCell ref="AP179:AV179"/>
    <mergeCell ref="AW179:BD179"/>
    <mergeCell ref="BE179:BL179"/>
    <mergeCell ref="E180:U180"/>
    <mergeCell ref="V180:Z180"/>
    <mergeCell ref="AA180:AE180"/>
    <mergeCell ref="AF180:AJ180"/>
    <mergeCell ref="AK180:AO180"/>
    <mergeCell ref="AP180:AV180"/>
    <mergeCell ref="AW180:BD180"/>
    <mergeCell ref="BE180:BL180"/>
    <mergeCell ref="N175:U175"/>
    <mergeCell ref="V175:Z175"/>
    <mergeCell ref="AA175:AE175"/>
    <mergeCell ref="AF175:AJ175"/>
    <mergeCell ref="AK175:AO175"/>
    <mergeCell ref="AP175:AV175"/>
    <mergeCell ref="AW175:BD175"/>
    <mergeCell ref="BE175:BL175"/>
    <mergeCell ref="N176:U176"/>
    <mergeCell ref="V176:Z176"/>
    <mergeCell ref="AA176:AE176"/>
    <mergeCell ref="AF176:AJ176"/>
    <mergeCell ref="AK176:AO176"/>
    <mergeCell ref="AP176:AV176"/>
    <mergeCell ref="AW176:BD176"/>
    <mergeCell ref="BE176:BL176"/>
    <mergeCell ref="L216:T216"/>
    <mergeCell ref="U216:AC216"/>
    <mergeCell ref="AD216:AL216"/>
    <mergeCell ref="AM216:AU216"/>
    <mergeCell ref="V229:AB229"/>
    <mergeCell ref="AC229:AN229"/>
    <mergeCell ref="V230:AB230"/>
    <mergeCell ref="AC230:AH230"/>
    <mergeCell ref="AI230:AN230"/>
    <mergeCell ref="X184:AM184"/>
    <mergeCell ref="AN184:AY184"/>
    <mergeCell ref="AZ184:BE184"/>
    <mergeCell ref="X185:AA185"/>
    <mergeCell ref="AF185:AI185"/>
    <mergeCell ref="AJ185:AM185"/>
    <mergeCell ref="AN185:AQ185"/>
    <mergeCell ref="AR185:AU185"/>
    <mergeCell ref="AV185:AY185"/>
    <mergeCell ref="AZ185:BB185"/>
    <mergeCell ref="BC185:BE185"/>
    <mergeCell ref="N186:Q186"/>
    <mergeCell ref="R186:W186"/>
    <mergeCell ref="X186:AA186"/>
    <mergeCell ref="AB186:AE186"/>
    <mergeCell ref="AF186:AI186"/>
    <mergeCell ref="AJ186:AM186"/>
    <mergeCell ref="AN186:AO186"/>
    <mergeCell ref="AP186:AQ186"/>
    <mergeCell ref="AR186:AS186"/>
    <mergeCell ref="AT186:AU186"/>
    <mergeCell ref="AV186:AW186"/>
    <mergeCell ref="AX186:AY186"/>
    <mergeCell ref="D231:F231"/>
    <mergeCell ref="G231:N231"/>
    <mergeCell ref="O231:U231"/>
    <mergeCell ref="V231:AB231"/>
    <mergeCell ref="AC231:AH231"/>
    <mergeCell ref="AI231:AN231"/>
    <mergeCell ref="AO231:AT231"/>
    <mergeCell ref="AU231:AZ231"/>
    <mergeCell ref="BA231:BF231"/>
    <mergeCell ref="D232:F232"/>
    <mergeCell ref="G232:N232"/>
    <mergeCell ref="O232:U232"/>
    <mergeCell ref="V232:AB232"/>
    <mergeCell ref="AC232:AH232"/>
    <mergeCell ref="AI232:AN232"/>
    <mergeCell ref="AO232:AT232"/>
    <mergeCell ref="AU232:AZ232"/>
    <mergeCell ref="BA232:BF232"/>
    <mergeCell ref="D233:F233"/>
    <mergeCell ref="G233:N233"/>
    <mergeCell ref="O233:U233"/>
    <mergeCell ref="V233:AB233"/>
    <mergeCell ref="AC233:AH233"/>
    <mergeCell ref="AI233:AN233"/>
    <mergeCell ref="AO233:AT233"/>
    <mergeCell ref="AU233:AZ233"/>
    <mergeCell ref="BA233:BF233"/>
    <mergeCell ref="D234:F234"/>
    <mergeCell ref="G234:N234"/>
    <mergeCell ref="O234:U234"/>
    <mergeCell ref="V234:AB234"/>
    <mergeCell ref="AC234:AH234"/>
    <mergeCell ref="AI234:AN234"/>
    <mergeCell ref="AO234:AT234"/>
    <mergeCell ref="AU234:AZ234"/>
    <mergeCell ref="BA234:BF234"/>
    <mergeCell ref="D235:F235"/>
    <mergeCell ref="G235:N235"/>
    <mergeCell ref="O235:U235"/>
    <mergeCell ref="V235:AB235"/>
    <mergeCell ref="AC235:AH235"/>
    <mergeCell ref="AI235:AN235"/>
    <mergeCell ref="AO235:AT235"/>
    <mergeCell ref="AU235:AZ235"/>
    <mergeCell ref="BA235:BF235"/>
    <mergeCell ref="D3:I4"/>
    <mergeCell ref="J3:O4"/>
    <mergeCell ref="P3:U5"/>
    <mergeCell ref="V3:AA5"/>
    <mergeCell ref="AB3:AG5"/>
    <mergeCell ref="AH3:AM5"/>
    <mergeCell ref="AN3:AS5"/>
    <mergeCell ref="AT3:AY5"/>
    <mergeCell ref="AZ3:BE5"/>
    <mergeCell ref="BF3:BN5"/>
    <mergeCell ref="D10:H13"/>
    <mergeCell ref="BK10:BN13"/>
    <mergeCell ref="I11:N13"/>
    <mergeCell ref="O11:Q13"/>
    <mergeCell ref="R11:T13"/>
    <mergeCell ref="U11:W13"/>
    <mergeCell ref="X11:Z13"/>
    <mergeCell ref="AA11:AC13"/>
    <mergeCell ref="AD11:AF13"/>
    <mergeCell ref="AG11:AI13"/>
    <mergeCell ref="AJ11:AL13"/>
    <mergeCell ref="AM11:AU12"/>
    <mergeCell ref="AV11:AX13"/>
    <mergeCell ref="D14:H17"/>
    <mergeCell ref="BE14:BG15"/>
    <mergeCell ref="BH14:BJ15"/>
    <mergeCell ref="BK14:BN15"/>
    <mergeCell ref="BE16:BG17"/>
    <mergeCell ref="BH16:BJ17"/>
    <mergeCell ref="BK16:BN17"/>
    <mergeCell ref="D18:H19"/>
    <mergeCell ref="BE18:BG19"/>
    <mergeCell ref="BH18:BJ19"/>
    <mergeCell ref="BK18:BN19"/>
    <mergeCell ref="D22:I26"/>
    <mergeCell ref="BI22:BN26"/>
    <mergeCell ref="AP23:AS26"/>
    <mergeCell ref="AT23:AV26"/>
    <mergeCell ref="J24:N26"/>
    <mergeCell ref="O24:Q26"/>
    <mergeCell ref="R24:T26"/>
    <mergeCell ref="U24:W26"/>
    <mergeCell ref="AJ24:AO26"/>
    <mergeCell ref="AW24:BD26"/>
    <mergeCell ref="BE24:BH26"/>
    <mergeCell ref="J22:AV22"/>
    <mergeCell ref="AW22:BH22"/>
    <mergeCell ref="J23:AO23"/>
    <mergeCell ref="AW23:BH23"/>
    <mergeCell ref="X24:AI24"/>
    <mergeCell ref="X25:Z25"/>
    <mergeCell ref="AA25:AI25"/>
    <mergeCell ref="X26:Z26"/>
    <mergeCell ref="AA26:AC26"/>
    <mergeCell ref="AD26:AF26"/>
    <mergeCell ref="D55:H55"/>
    <mergeCell ref="I55:P55"/>
    <mergeCell ref="Q55:X55"/>
    <mergeCell ref="Y55:AF55"/>
    <mergeCell ref="AG55:AN55"/>
    <mergeCell ref="I54:P54"/>
    <mergeCell ref="Q54:X54"/>
    <mergeCell ref="Y54:AF54"/>
    <mergeCell ref="AG54:AN54"/>
    <mergeCell ref="AO55:AV55"/>
    <mergeCell ref="AW55:BH55"/>
    <mergeCell ref="Q59:AH59"/>
    <mergeCell ref="AI59:AN59"/>
    <mergeCell ref="D54:H54"/>
    <mergeCell ref="D63:H65"/>
    <mergeCell ref="D70:I71"/>
    <mergeCell ref="J70:S71"/>
    <mergeCell ref="T70:Y71"/>
    <mergeCell ref="Z70:AE71"/>
    <mergeCell ref="AF70:AK71"/>
    <mergeCell ref="AL70:AQ71"/>
    <mergeCell ref="AR70:AW71"/>
    <mergeCell ref="AX70:BK71"/>
    <mergeCell ref="I64:P64"/>
    <mergeCell ref="Q64:S64"/>
    <mergeCell ref="T64:V64"/>
    <mergeCell ref="W64:Y64"/>
    <mergeCell ref="Z64:AB64"/>
    <mergeCell ref="AC64:AE64"/>
    <mergeCell ref="AF64:AH64"/>
    <mergeCell ref="AI64:AK64"/>
    <mergeCell ref="AL64:AN64"/>
    <mergeCell ref="AR80:AV80"/>
    <mergeCell ref="J81:S81"/>
    <mergeCell ref="T81:X81"/>
    <mergeCell ref="Z81:AD81"/>
    <mergeCell ref="AF81:AJ81"/>
    <mergeCell ref="AL81:AP81"/>
    <mergeCell ref="AR81:AV81"/>
    <mergeCell ref="J77:S77"/>
    <mergeCell ref="T77:X77"/>
    <mergeCell ref="Z77:AD77"/>
    <mergeCell ref="AF77:AJ77"/>
    <mergeCell ref="AL77:AP77"/>
    <mergeCell ref="AR77:AV77"/>
    <mergeCell ref="J78:S78"/>
    <mergeCell ref="T78:X78"/>
    <mergeCell ref="Z78:AD78"/>
    <mergeCell ref="AF78:AJ78"/>
    <mergeCell ref="AL78:AP78"/>
    <mergeCell ref="AR78:AV78"/>
    <mergeCell ref="BG93:BO95"/>
    <mergeCell ref="E105:I106"/>
    <mergeCell ref="J105:O106"/>
    <mergeCell ref="P105:S106"/>
    <mergeCell ref="T105:W106"/>
    <mergeCell ref="X105:AC106"/>
    <mergeCell ref="AD105:AI106"/>
    <mergeCell ref="AJ105:AO106"/>
    <mergeCell ref="AP105:BF106"/>
    <mergeCell ref="BG105:BN106"/>
    <mergeCell ref="E102:P102"/>
    <mergeCell ref="Q102:S102"/>
    <mergeCell ref="T102:V102"/>
    <mergeCell ref="W102:Y102"/>
    <mergeCell ref="Z102:AB102"/>
    <mergeCell ref="AC102:AE102"/>
    <mergeCell ref="AF102:AH102"/>
    <mergeCell ref="AI102:AK102"/>
    <mergeCell ref="AL102:AN102"/>
    <mergeCell ref="AO102:AQ102"/>
    <mergeCell ref="AR102:AT102"/>
    <mergeCell ref="AU102:AW102"/>
    <mergeCell ref="AX102:AZ102"/>
    <mergeCell ref="BA102:BF102"/>
    <mergeCell ref="K100:P100"/>
    <mergeCell ref="Q100:S100"/>
    <mergeCell ref="K101:P101"/>
    <mergeCell ref="Q101:S101"/>
    <mergeCell ref="T101:V101"/>
    <mergeCell ref="W101:Y101"/>
    <mergeCell ref="Z101:AB101"/>
    <mergeCell ref="AC101:AE101"/>
    <mergeCell ref="E119:I122"/>
    <mergeCell ref="J119:N122"/>
    <mergeCell ref="O119:R122"/>
    <mergeCell ref="S119:W122"/>
    <mergeCell ref="AR119:AY120"/>
    <mergeCell ref="AZ119:BG122"/>
    <mergeCell ref="X121:AB122"/>
    <mergeCell ref="AC121:AG122"/>
    <mergeCell ref="AH121:AL122"/>
    <mergeCell ref="AM121:AQ122"/>
    <mergeCell ref="AR121:AU122"/>
    <mergeCell ref="AV121:AY122"/>
    <mergeCell ref="X120:AG120"/>
    <mergeCell ref="AH120:AQ120"/>
    <mergeCell ref="J113:O113"/>
    <mergeCell ref="P113:S113"/>
    <mergeCell ref="E156:J158"/>
    <mergeCell ref="K156:U158"/>
    <mergeCell ref="AN156:AS157"/>
    <mergeCell ref="AT156:AX157"/>
    <mergeCell ref="AY156:BD157"/>
    <mergeCell ref="BE156:BL158"/>
    <mergeCell ref="V156:AM156"/>
    <mergeCell ref="V157:AA157"/>
    <mergeCell ref="AB157:AG157"/>
    <mergeCell ref="AH157:AM157"/>
    <mergeCell ref="V158:X158"/>
    <mergeCell ref="Y158:AA158"/>
    <mergeCell ref="AB158:AD158"/>
    <mergeCell ref="AE158:AG158"/>
    <mergeCell ref="AH158:AJ158"/>
    <mergeCell ref="AK158:AM158"/>
    <mergeCell ref="E159:J161"/>
    <mergeCell ref="K159:M160"/>
    <mergeCell ref="K161:M163"/>
    <mergeCell ref="E162:J164"/>
    <mergeCell ref="E170:J172"/>
    <mergeCell ref="K170:U172"/>
    <mergeCell ref="AA170:AE171"/>
    <mergeCell ref="AW170:BD172"/>
    <mergeCell ref="BE170:BL172"/>
    <mergeCell ref="E173:J175"/>
    <mergeCell ref="K173:M174"/>
    <mergeCell ref="K175:M177"/>
    <mergeCell ref="E176:J178"/>
    <mergeCell ref="K178:U178"/>
    <mergeCell ref="V178:Z178"/>
    <mergeCell ref="AA178:AE178"/>
    <mergeCell ref="AF178:AJ178"/>
    <mergeCell ref="AK178:AO178"/>
    <mergeCell ref="AP178:AV178"/>
    <mergeCell ref="AW178:BD178"/>
    <mergeCell ref="BE178:BL178"/>
    <mergeCell ref="N177:U177"/>
    <mergeCell ref="V177:Z177"/>
    <mergeCell ref="AA177:AE177"/>
    <mergeCell ref="AF177:AJ177"/>
    <mergeCell ref="AK177:AO177"/>
    <mergeCell ref="AP177:AV177"/>
    <mergeCell ref="AW177:BD177"/>
    <mergeCell ref="BE177:BL177"/>
    <mergeCell ref="V172:Z172"/>
    <mergeCell ref="AA172:AE172"/>
    <mergeCell ref="AP172:AV172"/>
    <mergeCell ref="E184:I186"/>
    <mergeCell ref="J184:M186"/>
    <mergeCell ref="N184:Q185"/>
    <mergeCell ref="R184:W185"/>
    <mergeCell ref="BF184:BL186"/>
    <mergeCell ref="J187:M190"/>
    <mergeCell ref="N187:Q190"/>
    <mergeCell ref="R187:S188"/>
    <mergeCell ref="T187:W188"/>
    <mergeCell ref="X187:AA188"/>
    <mergeCell ref="AB187:AE188"/>
    <mergeCell ref="AF187:AI188"/>
    <mergeCell ref="AJ187:AM188"/>
    <mergeCell ref="AN187:AO190"/>
    <mergeCell ref="AP187:AQ190"/>
    <mergeCell ref="AR187:AS190"/>
    <mergeCell ref="AT187:AU190"/>
    <mergeCell ref="AV187:AW190"/>
    <mergeCell ref="AX187:AY190"/>
    <mergeCell ref="AZ187:BB190"/>
    <mergeCell ref="BC187:BE190"/>
    <mergeCell ref="BF187:BL190"/>
    <mergeCell ref="R189:S190"/>
    <mergeCell ref="T189:W190"/>
    <mergeCell ref="X189:AA190"/>
    <mergeCell ref="AB189:AE190"/>
    <mergeCell ref="AF189:AI190"/>
    <mergeCell ref="AJ189:AM190"/>
    <mergeCell ref="AZ186:BB186"/>
    <mergeCell ref="BC186:BE186"/>
    <mergeCell ref="J191:M194"/>
    <mergeCell ref="N191:Q194"/>
    <mergeCell ref="R191:S192"/>
    <mergeCell ref="T191:W192"/>
    <mergeCell ref="X191:AA192"/>
    <mergeCell ref="AB191:AE192"/>
    <mergeCell ref="AF191:AI192"/>
    <mergeCell ref="AJ191:AM192"/>
    <mergeCell ref="AN191:AO194"/>
    <mergeCell ref="AP191:AQ194"/>
    <mergeCell ref="AR191:AS194"/>
    <mergeCell ref="AT191:AU194"/>
    <mergeCell ref="AV191:AW194"/>
    <mergeCell ref="AX191:AY194"/>
    <mergeCell ref="AZ191:BB194"/>
    <mergeCell ref="BC191:BE194"/>
    <mergeCell ref="BF191:BL194"/>
    <mergeCell ref="R193:S194"/>
    <mergeCell ref="T193:W194"/>
    <mergeCell ref="X193:AA194"/>
    <mergeCell ref="AB193:AE194"/>
    <mergeCell ref="AF193:AI194"/>
    <mergeCell ref="AJ193:AM194"/>
    <mergeCell ref="AV217:BG218"/>
    <mergeCell ref="E195:M198"/>
    <mergeCell ref="N195:Q198"/>
    <mergeCell ref="R195:S196"/>
    <mergeCell ref="T195:W196"/>
    <mergeCell ref="X195:AA196"/>
    <mergeCell ref="AB195:AE196"/>
    <mergeCell ref="AF195:AI196"/>
    <mergeCell ref="AJ195:AM196"/>
    <mergeCell ref="AN195:AO198"/>
    <mergeCell ref="AP195:AQ198"/>
    <mergeCell ref="AR195:AS198"/>
    <mergeCell ref="AT195:AU198"/>
    <mergeCell ref="AV195:AW198"/>
    <mergeCell ref="AX195:AY198"/>
    <mergeCell ref="AZ195:BB198"/>
    <mergeCell ref="BC195:BE198"/>
    <mergeCell ref="BF195:BL198"/>
    <mergeCell ref="R197:S198"/>
    <mergeCell ref="T197:W198"/>
    <mergeCell ref="X197:AA198"/>
    <mergeCell ref="AB197:AE198"/>
    <mergeCell ref="AF197:AI198"/>
    <mergeCell ref="AJ197:AM198"/>
    <mergeCell ref="AD208:AL208"/>
    <mergeCell ref="AM208:AU208"/>
    <mergeCell ref="AD209:AL209"/>
    <mergeCell ref="AM209:AU209"/>
    <mergeCell ref="L215:T215"/>
    <mergeCell ref="U215:AC215"/>
    <mergeCell ref="AD215:AL215"/>
    <mergeCell ref="AM215:AU215"/>
    <mergeCell ref="E219:K220"/>
    <mergeCell ref="L219:T220"/>
    <mergeCell ref="U219:AC220"/>
    <mergeCell ref="AD219:AL220"/>
    <mergeCell ref="AM219:AU220"/>
    <mergeCell ref="AV219:BG220"/>
    <mergeCell ref="D229:F230"/>
    <mergeCell ref="G229:N230"/>
    <mergeCell ref="O229:U230"/>
    <mergeCell ref="AO229:AT230"/>
    <mergeCell ref="AU229:AZ230"/>
    <mergeCell ref="BA229:BF230"/>
    <mergeCell ref="E187:I194"/>
    <mergeCell ref="E208:K209"/>
    <mergeCell ref="L208:Q209"/>
    <mergeCell ref="R208:W209"/>
    <mergeCell ref="X208:AC209"/>
    <mergeCell ref="AV208:BG209"/>
    <mergeCell ref="E210:K211"/>
    <mergeCell ref="L210:Q211"/>
    <mergeCell ref="R210:W211"/>
    <mergeCell ref="X210:AC211"/>
    <mergeCell ref="AD210:AL211"/>
    <mergeCell ref="AM210:AU211"/>
    <mergeCell ref="AV210:BG211"/>
    <mergeCell ref="E215:K216"/>
    <mergeCell ref="AV215:BG216"/>
    <mergeCell ref="E217:K218"/>
    <mergeCell ref="L217:T218"/>
    <mergeCell ref="U217:AC218"/>
    <mergeCell ref="AD217:AL218"/>
    <mergeCell ref="AM217:AU218"/>
  </mergeCells>
  <phoneticPr fontId="7"/>
  <pageMargins left="0.86614173228346458" right="0.19685039370078741" top="0.39370078740157483" bottom="0.39370078740157483" header="0.19685039370078741" footer="0.23622047244094491"/>
  <pageSetup paperSize="9" scale="90" firstPageNumber="3" orientation="landscape" blackAndWhite="1" useFirstPageNumber="1" r:id="rId1"/>
  <headerFooter alignWithMargins="0">
    <oddFooter>&amp;R&amp;P</oddFooter>
  </headerFooter>
  <rowBreaks count="7" manualBreakCount="7">
    <brk id="31" max="66" man="1"/>
    <brk id="67" max="66" man="1"/>
    <brk id="102" max="66" man="1"/>
    <brk id="133" max="66" man="1"/>
    <brk id="167" max="66" man="1"/>
    <brk id="204" max="66" man="1"/>
    <brk id="240" max="65"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B1:AZ66"/>
  <sheetViews>
    <sheetView view="pageBreakPreview" zoomScaleNormal="90" zoomScaleSheetLayoutView="100" workbookViewId="0">
      <selection activeCell="S13" sqref="S13:U15"/>
    </sheetView>
  </sheetViews>
  <sheetFormatPr defaultColWidth="9" defaultRowHeight="13.5"/>
  <cols>
    <col min="1" max="1" width="0.875" style="5" customWidth="1"/>
    <col min="2" max="3" width="5.625" style="5" customWidth="1"/>
    <col min="4" max="27" width="6.625" style="5" customWidth="1"/>
    <col min="28" max="29" width="0.875" style="5" customWidth="1"/>
    <col min="30" max="30" width="6.625" style="5" customWidth="1"/>
    <col min="31" max="31" width="2.125" style="5" customWidth="1"/>
    <col min="32" max="32" width="1.625" style="432" customWidth="1"/>
    <col min="33" max="38" width="6.625" style="432" customWidth="1"/>
    <col min="39" max="49" width="4.5" style="432" customWidth="1"/>
    <col min="50" max="50" width="13" style="432" customWidth="1"/>
    <col min="51" max="51" width="5.875" style="432" customWidth="1"/>
    <col min="52" max="52" width="9.75" style="432" customWidth="1"/>
    <col min="53" max="53" width="5.625" style="5" customWidth="1"/>
    <col min="54" max="54" width="6.375" style="5" customWidth="1"/>
    <col min="55" max="55" width="5.625" style="5" customWidth="1"/>
    <col min="56" max="56" width="5.5" style="5" customWidth="1"/>
    <col min="57" max="57" width="5.375" style="5" customWidth="1"/>
    <col min="58" max="58" width="5.75" style="5" customWidth="1"/>
    <col min="59" max="59" width="5" style="5" customWidth="1"/>
    <col min="60" max="60" width="5.75" style="5" customWidth="1"/>
    <col min="61" max="61" width="6" style="5" customWidth="1"/>
    <col min="62" max="62" width="3.25" style="5" customWidth="1"/>
    <col min="63" max="63" width="7.75" style="5" customWidth="1"/>
    <col min="64" max="85" width="5.625" style="5" customWidth="1"/>
    <col min="86" max="86" width="9" style="5" customWidth="1"/>
    <col min="87" max="16384" width="9" style="5"/>
  </cols>
  <sheetData>
    <row r="1" spans="2:52" ht="15" customHeight="1">
      <c r="B1" s="365" t="s">
        <v>217</v>
      </c>
      <c r="AU1" s="834"/>
      <c r="AV1" s="2145"/>
      <c r="AW1" s="2145"/>
    </row>
    <row r="2" spans="2:52" s="365" customFormat="1" ht="15" customHeight="1">
      <c r="AF2" s="244"/>
      <c r="AG2" s="244"/>
      <c r="AH2" s="244"/>
      <c r="AI2" s="244"/>
      <c r="AJ2" s="244"/>
      <c r="AK2" s="244"/>
      <c r="AL2" s="244"/>
      <c r="AM2" s="244"/>
      <c r="AN2" s="244"/>
      <c r="AO2" s="244"/>
      <c r="AP2" s="244"/>
      <c r="AQ2" s="244"/>
      <c r="AR2" s="244"/>
      <c r="AS2" s="244"/>
      <c r="AT2" s="244"/>
      <c r="AU2" s="244"/>
      <c r="AV2" s="244"/>
      <c r="AW2" s="244"/>
      <c r="AX2" s="244"/>
      <c r="AY2" s="244"/>
      <c r="AZ2" s="244"/>
    </row>
    <row r="3" spans="2:52" s="365" customFormat="1" ht="15" customHeight="1">
      <c r="B3" s="365" t="s">
        <v>699</v>
      </c>
      <c r="U3" s="100" t="s">
        <v>700</v>
      </c>
      <c r="AF3" s="244"/>
      <c r="AG3" s="244"/>
      <c r="AH3" s="244"/>
      <c r="AI3" s="244"/>
      <c r="AJ3" s="244"/>
      <c r="AK3" s="244"/>
      <c r="AL3" s="244"/>
      <c r="AM3" s="244"/>
      <c r="AN3" s="244"/>
      <c r="AO3" s="244"/>
      <c r="AP3" s="244"/>
      <c r="AQ3" s="244"/>
      <c r="AR3" s="244"/>
      <c r="AS3" s="244"/>
      <c r="AT3" s="244"/>
      <c r="AU3" s="244"/>
      <c r="AV3" s="244"/>
      <c r="AW3" s="244"/>
      <c r="AX3" s="244"/>
      <c r="AY3" s="244"/>
      <c r="AZ3" s="244"/>
    </row>
    <row r="4" spans="2:52" s="26" customFormat="1" ht="5.0999999999999996" customHeight="1">
      <c r="B4" s="2172" t="s">
        <v>65</v>
      </c>
      <c r="C4" s="2173"/>
      <c r="D4" s="27"/>
      <c r="E4" s="34"/>
      <c r="F4" s="42"/>
      <c r="G4" s="34"/>
      <c r="H4" s="42"/>
      <c r="I4" s="34"/>
      <c r="J4" s="42"/>
      <c r="K4" s="34"/>
      <c r="L4" s="42"/>
      <c r="M4" s="34"/>
      <c r="N4" s="42"/>
      <c r="O4" s="34"/>
      <c r="P4" s="42"/>
      <c r="Q4" s="34"/>
      <c r="R4" s="42"/>
      <c r="S4" s="27"/>
      <c r="T4" s="42"/>
      <c r="U4" s="101"/>
      <c r="AF4" s="431"/>
      <c r="AG4" s="431"/>
      <c r="AH4" s="431"/>
      <c r="AI4" s="431"/>
      <c r="AJ4" s="431"/>
      <c r="AK4" s="431"/>
      <c r="AL4" s="431"/>
      <c r="AM4" s="431"/>
      <c r="AN4" s="431"/>
      <c r="AO4" s="431"/>
      <c r="AP4" s="431"/>
      <c r="AQ4" s="431"/>
      <c r="AR4" s="431"/>
      <c r="AS4" s="431"/>
      <c r="AT4" s="431"/>
      <c r="AU4" s="431"/>
      <c r="AV4" s="431"/>
      <c r="AW4" s="431"/>
      <c r="AX4" s="431"/>
      <c r="AY4" s="431"/>
      <c r="AZ4" s="431"/>
    </row>
    <row r="5" spans="2:52" s="26" customFormat="1" ht="15" customHeight="1">
      <c r="B5" s="2174"/>
      <c r="C5" s="2175"/>
      <c r="D5" s="2247" t="s">
        <v>766</v>
      </c>
      <c r="E5" s="2164" t="s">
        <v>768</v>
      </c>
      <c r="F5" s="2165" t="s">
        <v>296</v>
      </c>
      <c r="G5" s="2164" t="s">
        <v>61</v>
      </c>
      <c r="H5" s="2165" t="s">
        <v>526</v>
      </c>
      <c r="I5" s="2164" t="s">
        <v>433</v>
      </c>
      <c r="J5" s="2165" t="s">
        <v>527</v>
      </c>
      <c r="K5" s="2304" t="s">
        <v>773</v>
      </c>
      <c r="L5" s="2305" t="s">
        <v>771</v>
      </c>
      <c r="M5" s="2164" t="s">
        <v>376</v>
      </c>
      <c r="N5" s="2305" t="s">
        <v>774</v>
      </c>
      <c r="O5" s="2164" t="s">
        <v>532</v>
      </c>
      <c r="P5" s="2306" t="s">
        <v>422</v>
      </c>
      <c r="Q5" s="2164" t="s">
        <v>533</v>
      </c>
      <c r="R5" s="2165" t="s">
        <v>537</v>
      </c>
      <c r="S5" s="2178" t="s">
        <v>392</v>
      </c>
      <c r="T5" s="2179"/>
      <c r="U5" s="2180"/>
      <c r="V5" s="106"/>
      <c r="AC5" s="115"/>
      <c r="AF5" s="431"/>
      <c r="AG5" s="431"/>
      <c r="AH5" s="431"/>
      <c r="AI5" s="431"/>
      <c r="AJ5" s="431"/>
      <c r="AK5" s="431"/>
      <c r="AL5" s="431"/>
      <c r="AM5" s="431"/>
      <c r="AN5" s="431"/>
      <c r="AO5" s="431"/>
      <c r="AP5" s="431"/>
      <c r="AQ5" s="431"/>
      <c r="AR5" s="431"/>
      <c r="AS5" s="431"/>
      <c r="AT5" s="431"/>
      <c r="AU5" s="431"/>
      <c r="AV5" s="431"/>
      <c r="AW5" s="431"/>
      <c r="AX5" s="431"/>
      <c r="AY5" s="431"/>
      <c r="AZ5" s="431"/>
    </row>
    <row r="6" spans="2:52" s="26" customFormat="1" ht="15" customHeight="1">
      <c r="B6" s="2174"/>
      <c r="C6" s="2175"/>
      <c r="D6" s="2247"/>
      <c r="E6" s="2164"/>
      <c r="F6" s="2165"/>
      <c r="G6" s="2164"/>
      <c r="H6" s="2165"/>
      <c r="I6" s="2164"/>
      <c r="J6" s="2165"/>
      <c r="K6" s="2304"/>
      <c r="L6" s="2305"/>
      <c r="M6" s="2164"/>
      <c r="N6" s="2165"/>
      <c r="O6" s="2164"/>
      <c r="P6" s="2306"/>
      <c r="Q6" s="2164"/>
      <c r="R6" s="2165"/>
      <c r="S6" s="2178"/>
      <c r="T6" s="2179"/>
      <c r="U6" s="2180"/>
      <c r="V6" s="106"/>
      <c r="AC6" s="115"/>
      <c r="AF6" s="431"/>
      <c r="AG6" s="431"/>
      <c r="AH6" s="431"/>
      <c r="AI6" s="431"/>
      <c r="AJ6" s="431"/>
      <c r="AK6" s="431"/>
      <c r="AL6" s="431"/>
      <c r="AM6" s="431"/>
      <c r="AN6" s="431"/>
      <c r="AO6" s="431"/>
      <c r="AP6" s="431"/>
      <c r="AQ6" s="431"/>
      <c r="AR6" s="431"/>
      <c r="AS6" s="431"/>
      <c r="AT6" s="431"/>
      <c r="AU6" s="431"/>
      <c r="AV6" s="431"/>
      <c r="AW6" s="431"/>
      <c r="AX6" s="431"/>
      <c r="AY6" s="431"/>
      <c r="AZ6" s="431"/>
    </row>
    <row r="7" spans="2:52" s="26" customFormat="1" ht="15" customHeight="1">
      <c r="B7" s="2174"/>
      <c r="C7" s="2175"/>
      <c r="D7" s="2247"/>
      <c r="E7" s="2164"/>
      <c r="F7" s="2165"/>
      <c r="G7" s="2164"/>
      <c r="H7" s="2165"/>
      <c r="I7" s="2164"/>
      <c r="J7" s="2165"/>
      <c r="K7" s="2304"/>
      <c r="L7" s="2305"/>
      <c r="M7" s="2164"/>
      <c r="N7" s="2165"/>
      <c r="O7" s="2164"/>
      <c r="P7" s="2306"/>
      <c r="Q7" s="2164"/>
      <c r="R7" s="2165"/>
      <c r="S7" s="2178"/>
      <c r="T7" s="2179"/>
      <c r="U7" s="2180"/>
      <c r="V7" s="106"/>
      <c r="AC7" s="115"/>
      <c r="AF7" s="431"/>
      <c r="AG7" s="431"/>
      <c r="AH7" s="431"/>
      <c r="AI7" s="431"/>
      <c r="AJ7" s="431"/>
      <c r="AK7" s="431"/>
      <c r="AL7" s="431"/>
      <c r="AM7" s="431"/>
      <c r="AN7" s="431"/>
      <c r="AO7" s="431"/>
      <c r="AP7" s="431"/>
      <c r="AQ7" s="431"/>
      <c r="AR7" s="431"/>
      <c r="AS7" s="431"/>
      <c r="AT7" s="431"/>
      <c r="AU7" s="431"/>
      <c r="AV7" s="431"/>
      <c r="AW7" s="431"/>
      <c r="AX7" s="431"/>
      <c r="AY7" s="431"/>
      <c r="AZ7" s="431"/>
    </row>
    <row r="8" spans="2:52" s="26" customFormat="1" ht="15" customHeight="1">
      <c r="B8" s="2174"/>
      <c r="C8" s="2175"/>
      <c r="D8" s="2247"/>
      <c r="E8" s="2164"/>
      <c r="F8" s="2165"/>
      <c r="G8" s="2164"/>
      <c r="H8" s="2165"/>
      <c r="I8" s="2164"/>
      <c r="J8" s="2165"/>
      <c r="K8" s="2304"/>
      <c r="L8" s="2305"/>
      <c r="M8" s="2164"/>
      <c r="N8" s="2165"/>
      <c r="O8" s="2164"/>
      <c r="P8" s="2306"/>
      <c r="Q8" s="2164"/>
      <c r="R8" s="2165"/>
      <c r="S8" s="2178"/>
      <c r="T8" s="2179"/>
      <c r="U8" s="2180"/>
      <c r="V8" s="106"/>
      <c r="AF8" s="431"/>
      <c r="AG8" s="431"/>
      <c r="AH8" s="431"/>
      <c r="AI8" s="431"/>
      <c r="AJ8" s="431"/>
      <c r="AK8" s="431"/>
      <c r="AL8" s="431"/>
      <c r="AM8" s="431"/>
      <c r="AN8" s="431"/>
      <c r="AO8" s="431"/>
      <c r="AP8" s="431"/>
      <c r="AQ8" s="431"/>
      <c r="AR8" s="431"/>
      <c r="AS8" s="431"/>
      <c r="AT8" s="431"/>
      <c r="AU8" s="431"/>
      <c r="AV8" s="431"/>
      <c r="AW8" s="431"/>
      <c r="AX8" s="431"/>
      <c r="AY8" s="431"/>
      <c r="AZ8" s="431"/>
    </row>
    <row r="9" spans="2:52" s="26" customFormat="1" ht="15" customHeight="1">
      <c r="B9" s="2174"/>
      <c r="C9" s="2175"/>
      <c r="D9" s="2247"/>
      <c r="E9" s="2164"/>
      <c r="F9" s="2165"/>
      <c r="G9" s="2164"/>
      <c r="H9" s="2165"/>
      <c r="I9" s="2164"/>
      <c r="J9" s="2165"/>
      <c r="K9" s="2304"/>
      <c r="L9" s="2305"/>
      <c r="M9" s="2164"/>
      <c r="N9" s="2165"/>
      <c r="O9" s="2164"/>
      <c r="P9" s="2306"/>
      <c r="Q9" s="2164"/>
      <c r="R9" s="2165"/>
      <c r="S9" s="2178"/>
      <c r="T9" s="2179"/>
      <c r="U9" s="2180"/>
      <c r="V9" s="106"/>
      <c r="AF9" s="431"/>
      <c r="AG9" s="431"/>
      <c r="AH9" s="431"/>
      <c r="AI9" s="431"/>
      <c r="AJ9" s="431"/>
      <c r="AK9" s="431"/>
      <c r="AL9" s="431"/>
      <c r="AM9" s="431"/>
      <c r="AN9" s="431"/>
      <c r="AO9" s="431"/>
      <c r="AP9" s="431"/>
      <c r="AQ9" s="431"/>
      <c r="AR9" s="431"/>
      <c r="AS9" s="431"/>
      <c r="AT9" s="431"/>
      <c r="AU9" s="431"/>
      <c r="AV9" s="431"/>
      <c r="AW9" s="431"/>
      <c r="AX9" s="431"/>
      <c r="AY9" s="431"/>
      <c r="AZ9" s="431"/>
    </row>
    <row r="10" spans="2:52" s="26" customFormat="1" ht="5.0999999999999996" customHeight="1">
      <c r="B10" s="2174"/>
      <c r="C10" s="2175"/>
      <c r="D10" s="837"/>
      <c r="E10" s="35"/>
      <c r="F10" s="43"/>
      <c r="G10" s="54"/>
      <c r="H10" s="43"/>
      <c r="I10" s="54"/>
      <c r="J10" s="43"/>
      <c r="K10" s="54"/>
      <c r="L10" s="43"/>
      <c r="M10" s="54"/>
      <c r="N10" s="43"/>
      <c r="O10" s="54"/>
      <c r="P10" s="43"/>
      <c r="Q10" s="54"/>
      <c r="R10" s="43"/>
      <c r="S10" s="2178"/>
      <c r="T10" s="2179"/>
      <c r="U10" s="2180"/>
      <c r="AF10" s="431"/>
      <c r="AG10" s="431"/>
      <c r="AH10" s="431"/>
      <c r="AI10" s="431"/>
      <c r="AJ10" s="431"/>
      <c r="AK10" s="431"/>
      <c r="AL10" s="431"/>
      <c r="AM10" s="431"/>
      <c r="AN10" s="431"/>
      <c r="AO10" s="431"/>
      <c r="AP10" s="431"/>
      <c r="AQ10" s="431"/>
      <c r="AR10" s="431"/>
      <c r="AS10" s="431"/>
      <c r="AT10" s="431"/>
      <c r="AU10" s="431"/>
      <c r="AV10" s="431"/>
      <c r="AW10" s="431"/>
      <c r="AX10" s="431"/>
      <c r="AY10" s="431"/>
      <c r="AZ10" s="431"/>
    </row>
    <row r="11" spans="2:52" s="26" customFormat="1" ht="15" customHeight="1">
      <c r="B11" s="2174"/>
      <c r="C11" s="2175"/>
      <c r="D11" s="19" t="s">
        <v>616</v>
      </c>
      <c r="E11" s="36" t="s">
        <v>616</v>
      </c>
      <c r="F11" s="20" t="s">
        <v>616</v>
      </c>
      <c r="G11" s="36" t="s">
        <v>616</v>
      </c>
      <c r="H11" s="20" t="s">
        <v>616</v>
      </c>
      <c r="I11" s="36" t="s">
        <v>616</v>
      </c>
      <c r="J11" s="20" t="s">
        <v>616</v>
      </c>
      <c r="K11" s="36" t="s">
        <v>616</v>
      </c>
      <c r="L11" s="20" t="s">
        <v>616</v>
      </c>
      <c r="M11" s="36" t="s">
        <v>616</v>
      </c>
      <c r="N11" s="20" t="s">
        <v>616</v>
      </c>
      <c r="O11" s="36" t="s">
        <v>616</v>
      </c>
      <c r="P11" s="20" t="s">
        <v>616</v>
      </c>
      <c r="Q11" s="36" t="s">
        <v>616</v>
      </c>
      <c r="R11" s="20" t="s">
        <v>616</v>
      </c>
      <c r="S11" s="2178"/>
      <c r="T11" s="2179"/>
      <c r="U11" s="2180"/>
      <c r="V11" s="107"/>
      <c r="W11" s="107"/>
      <c r="X11" s="107"/>
      <c r="Y11" s="107"/>
      <c r="Z11" s="107"/>
      <c r="AA11" s="107"/>
      <c r="AB11" s="107"/>
      <c r="AF11" s="431"/>
      <c r="AG11" s="431"/>
      <c r="AH11" s="431"/>
      <c r="AI11" s="431"/>
      <c r="AJ11" s="431"/>
      <c r="AK11" s="431"/>
      <c r="AL11" s="431"/>
      <c r="AM11" s="431"/>
      <c r="AN11" s="431"/>
      <c r="AO11" s="431"/>
      <c r="AP11" s="431"/>
      <c r="AQ11" s="431"/>
      <c r="AR11" s="431"/>
      <c r="AS11" s="431"/>
      <c r="AT11" s="431"/>
      <c r="AU11" s="431"/>
      <c r="AV11" s="431"/>
      <c r="AW11" s="431"/>
      <c r="AX11" s="431"/>
      <c r="AY11" s="431"/>
      <c r="AZ11" s="431"/>
    </row>
    <row r="12" spans="2:52" s="26" customFormat="1" ht="5.0999999999999996" customHeight="1">
      <c r="B12" s="2176"/>
      <c r="C12" s="2177"/>
      <c r="D12" s="28"/>
      <c r="E12" s="37"/>
      <c r="F12" s="44"/>
      <c r="G12" s="37"/>
      <c r="H12" s="44"/>
      <c r="I12" s="37"/>
      <c r="J12" s="44"/>
      <c r="K12" s="37"/>
      <c r="L12" s="44"/>
      <c r="M12" s="37"/>
      <c r="N12" s="44"/>
      <c r="O12" s="37"/>
      <c r="P12" s="44"/>
      <c r="Q12" s="37"/>
      <c r="R12" s="44"/>
      <c r="S12" s="28"/>
      <c r="T12" s="44"/>
      <c r="U12" s="102"/>
      <c r="AF12" s="431"/>
      <c r="AG12" s="431"/>
      <c r="AH12" s="431"/>
      <c r="AI12" s="431"/>
      <c r="AJ12" s="431"/>
      <c r="AK12" s="431"/>
      <c r="AL12" s="431"/>
      <c r="AM12" s="431"/>
      <c r="AN12" s="431"/>
      <c r="AO12" s="431"/>
      <c r="AP12" s="431"/>
      <c r="AQ12" s="431"/>
      <c r="AR12" s="431"/>
      <c r="AS12" s="431"/>
      <c r="AT12" s="431"/>
      <c r="AU12" s="431"/>
      <c r="AV12" s="431"/>
      <c r="AW12" s="431"/>
      <c r="AX12" s="431"/>
      <c r="AY12" s="431"/>
      <c r="AZ12" s="431"/>
    </row>
    <row r="13" spans="2:52" s="365" customFormat="1" ht="20.100000000000001" customHeight="1">
      <c r="B13" s="2298" t="str">
        <f>+'第1章 第2章'!S21</f>
        <v>南伊豆町</v>
      </c>
      <c r="C13" s="1496"/>
      <c r="D13" s="1154">
        <f>SUM(E13:R13)</f>
        <v>3620</v>
      </c>
      <c r="E13" s="1155">
        <v>214</v>
      </c>
      <c r="F13" s="1156">
        <f>247-E13</f>
        <v>33</v>
      </c>
      <c r="G13" s="1155">
        <v>97</v>
      </c>
      <c r="H13" s="1156">
        <v>1</v>
      </c>
      <c r="I13" s="1155">
        <v>334</v>
      </c>
      <c r="J13" s="1156">
        <v>133</v>
      </c>
      <c r="K13" s="1155">
        <v>13</v>
      </c>
      <c r="L13" s="1156">
        <v>98</v>
      </c>
      <c r="M13" s="1155">
        <v>1196</v>
      </c>
      <c r="N13" s="1156">
        <v>50</v>
      </c>
      <c r="O13" s="1155">
        <v>37</v>
      </c>
      <c r="P13" s="1156">
        <v>1257</v>
      </c>
      <c r="Q13" s="1155">
        <v>143</v>
      </c>
      <c r="R13" s="1156">
        <v>14</v>
      </c>
      <c r="S13" s="2166" t="s">
        <v>1805</v>
      </c>
      <c r="T13" s="2167"/>
      <c r="U13" s="2168"/>
      <c r="AF13" s="244"/>
      <c r="AG13" s="244"/>
      <c r="AH13" s="244"/>
      <c r="AI13" s="244"/>
      <c r="AJ13" s="244"/>
      <c r="AK13" s="244"/>
      <c r="AL13" s="244"/>
      <c r="AM13" s="244"/>
      <c r="AN13" s="244"/>
      <c r="AO13" s="244"/>
      <c r="AP13" s="244"/>
      <c r="AQ13" s="244"/>
      <c r="AR13" s="244"/>
      <c r="AS13" s="244"/>
      <c r="AT13" s="244"/>
      <c r="AU13" s="244"/>
      <c r="AV13" s="244"/>
      <c r="AW13" s="244"/>
      <c r="AX13" s="244"/>
      <c r="AY13" s="244"/>
      <c r="AZ13" s="244"/>
    </row>
    <row r="14" spans="2:52" s="365" customFormat="1" ht="20.100000000000001" customHeight="1">
      <c r="B14" s="2268"/>
      <c r="C14" s="2299"/>
      <c r="D14" s="29"/>
      <c r="E14" s="38"/>
      <c r="F14" s="45"/>
      <c r="G14" s="38"/>
      <c r="H14" s="45"/>
      <c r="I14" s="38"/>
      <c r="J14" s="45"/>
      <c r="K14" s="38"/>
      <c r="L14" s="45"/>
      <c r="M14" s="38"/>
      <c r="N14" s="45"/>
      <c r="O14" s="38"/>
      <c r="P14" s="397"/>
      <c r="Q14" s="38"/>
      <c r="R14" s="25"/>
      <c r="S14" s="2169"/>
      <c r="T14" s="2170"/>
      <c r="U14" s="2171"/>
      <c r="AF14" s="244"/>
      <c r="AG14" s="244"/>
      <c r="AH14" s="244"/>
      <c r="AI14" s="244"/>
      <c r="AJ14" s="244"/>
      <c r="AK14" s="244"/>
      <c r="AL14" s="244"/>
      <c r="AM14" s="244"/>
      <c r="AN14" s="244"/>
      <c r="AO14" s="244"/>
      <c r="AP14" s="244"/>
      <c r="AQ14" s="244"/>
      <c r="AR14" s="244"/>
      <c r="AS14" s="244"/>
      <c r="AT14" s="244"/>
      <c r="AU14" s="244"/>
      <c r="AV14" s="244"/>
      <c r="AW14" s="244"/>
      <c r="AX14" s="244"/>
      <c r="AY14" s="244"/>
      <c r="AZ14" s="244"/>
    </row>
    <row r="15" spans="2:52" s="365" customFormat="1" ht="20.100000000000001" customHeight="1">
      <c r="B15" s="2268"/>
      <c r="C15" s="2299"/>
      <c r="D15" s="29"/>
      <c r="E15" s="38"/>
      <c r="F15" s="45"/>
      <c r="G15" s="38"/>
      <c r="H15" s="45"/>
      <c r="I15" s="38"/>
      <c r="J15" s="45"/>
      <c r="K15" s="38"/>
      <c r="L15" s="45"/>
      <c r="M15" s="38"/>
      <c r="N15" s="45"/>
      <c r="O15" s="38"/>
      <c r="P15" s="45"/>
      <c r="Q15" s="38"/>
      <c r="R15" s="25"/>
      <c r="S15" s="2169"/>
      <c r="T15" s="2170"/>
      <c r="U15" s="2171"/>
      <c r="X15" s="396"/>
      <c r="AF15" s="244"/>
      <c r="AG15" s="244"/>
      <c r="AH15" s="244"/>
      <c r="AI15" s="244"/>
      <c r="AJ15" s="244"/>
      <c r="AK15" s="244"/>
      <c r="AL15" s="244"/>
      <c r="AM15" s="244"/>
      <c r="AN15" s="244"/>
      <c r="AO15" s="244"/>
      <c r="AP15" s="244"/>
      <c r="AQ15" s="244"/>
      <c r="AR15" s="244"/>
      <c r="AS15" s="244"/>
      <c r="AT15" s="244"/>
      <c r="AU15" s="244"/>
      <c r="AV15" s="244"/>
      <c r="AW15" s="244"/>
      <c r="AX15" s="244"/>
      <c r="AY15" s="244"/>
      <c r="AZ15" s="244"/>
    </row>
    <row r="16" spans="2:52" s="365" customFormat="1" ht="20.100000000000001" customHeight="1">
      <c r="B16" s="2268"/>
      <c r="C16" s="2299"/>
      <c r="D16" s="29"/>
      <c r="E16" s="38"/>
      <c r="F16" s="45"/>
      <c r="G16" s="38"/>
      <c r="H16" s="45"/>
      <c r="I16" s="38"/>
      <c r="J16" s="45"/>
      <c r="K16" s="38"/>
      <c r="L16" s="45"/>
      <c r="M16" s="38"/>
      <c r="N16" s="45"/>
      <c r="O16" s="38"/>
      <c r="P16" s="45"/>
      <c r="Q16" s="38"/>
      <c r="R16" s="25"/>
      <c r="S16" s="98"/>
      <c r="T16" s="12"/>
      <c r="U16" s="103"/>
      <c r="AF16" s="244"/>
      <c r="AG16" s="244"/>
      <c r="AH16" s="244"/>
      <c r="AI16" s="244"/>
      <c r="AJ16" s="244"/>
      <c r="AK16" s="244"/>
      <c r="AL16" s="244"/>
      <c r="AM16" s="244"/>
      <c r="AN16" s="244"/>
      <c r="AO16" s="244"/>
      <c r="AP16" s="244"/>
      <c r="AQ16" s="244"/>
      <c r="AR16" s="244"/>
      <c r="AS16" s="244"/>
      <c r="AT16" s="244"/>
      <c r="AU16" s="244"/>
      <c r="AV16" s="244"/>
      <c r="AW16" s="244"/>
      <c r="AX16" s="244"/>
      <c r="AY16" s="244"/>
      <c r="AZ16" s="244"/>
    </row>
    <row r="17" spans="2:52" s="365" customFormat="1" ht="20.100000000000001" customHeight="1">
      <c r="B17" s="2300"/>
      <c r="C17" s="2301"/>
      <c r="D17" s="30"/>
      <c r="E17" s="39"/>
      <c r="F17" s="46"/>
      <c r="G17" s="39"/>
      <c r="H17" s="46"/>
      <c r="I17" s="39"/>
      <c r="J17" s="46"/>
      <c r="K17" s="39"/>
      <c r="L17" s="46"/>
      <c r="M17" s="39"/>
      <c r="N17" s="46"/>
      <c r="O17" s="39"/>
      <c r="P17" s="46"/>
      <c r="Q17" s="39"/>
      <c r="R17" s="97"/>
      <c r="S17" s="98"/>
      <c r="T17" s="12"/>
      <c r="U17" s="103"/>
      <c r="AF17" s="244"/>
      <c r="AG17" s="244"/>
      <c r="AH17" s="244"/>
      <c r="AI17" s="244"/>
      <c r="AJ17" s="244"/>
      <c r="AK17" s="244"/>
      <c r="AL17" s="244"/>
      <c r="AM17" s="244"/>
      <c r="AN17" s="244"/>
      <c r="AO17" s="244"/>
      <c r="AP17" s="244"/>
      <c r="AQ17" s="244"/>
      <c r="AR17" s="244"/>
      <c r="AS17" s="244"/>
      <c r="AT17" s="244"/>
      <c r="AU17" s="244"/>
      <c r="AV17" s="244"/>
      <c r="AW17" s="244"/>
      <c r="AX17" s="244"/>
      <c r="AY17" s="244"/>
      <c r="AZ17" s="244"/>
    </row>
    <row r="18" spans="2:52" s="365" customFormat="1" ht="20.100000000000001" customHeight="1">
      <c r="B18" s="1762" t="s">
        <v>23</v>
      </c>
      <c r="C18" s="1764"/>
      <c r="D18" s="1157">
        <f t="shared" ref="D18:R18" si="0">SUM(D13:D17)</f>
        <v>3620</v>
      </c>
      <c r="E18" s="1158">
        <f>SUM(E13:E17)</f>
        <v>214</v>
      </c>
      <c r="F18" s="1158">
        <f t="shared" si="0"/>
        <v>33</v>
      </c>
      <c r="G18" s="1159">
        <f t="shared" si="0"/>
        <v>97</v>
      </c>
      <c r="H18" s="1159">
        <f t="shared" si="0"/>
        <v>1</v>
      </c>
      <c r="I18" s="1159">
        <f t="shared" si="0"/>
        <v>334</v>
      </c>
      <c r="J18" s="1159">
        <f t="shared" si="0"/>
        <v>133</v>
      </c>
      <c r="K18" s="1159">
        <f t="shared" si="0"/>
        <v>13</v>
      </c>
      <c r="L18" s="1159">
        <f t="shared" si="0"/>
        <v>98</v>
      </c>
      <c r="M18" s="1159">
        <f t="shared" si="0"/>
        <v>1196</v>
      </c>
      <c r="N18" s="1159">
        <f t="shared" si="0"/>
        <v>50</v>
      </c>
      <c r="O18" s="1159">
        <f t="shared" si="0"/>
        <v>37</v>
      </c>
      <c r="P18" s="1159">
        <f t="shared" si="0"/>
        <v>1257</v>
      </c>
      <c r="Q18" s="1159">
        <f t="shared" si="0"/>
        <v>143</v>
      </c>
      <c r="R18" s="1159">
        <f t="shared" si="0"/>
        <v>14</v>
      </c>
      <c r="S18" s="98"/>
      <c r="T18" s="12"/>
      <c r="U18" s="103"/>
      <c r="AF18" s="244"/>
      <c r="AG18" s="244"/>
      <c r="AH18" s="244"/>
      <c r="AI18" s="244"/>
      <c r="AJ18" s="244"/>
      <c r="AK18" s="244"/>
      <c r="AL18" s="244"/>
      <c r="AM18" s="244"/>
      <c r="AN18" s="244"/>
      <c r="AO18" s="244"/>
      <c r="AP18" s="244"/>
      <c r="AQ18" s="244"/>
      <c r="AR18" s="244"/>
      <c r="AS18" s="244"/>
      <c r="AT18" s="244"/>
      <c r="AU18" s="244"/>
      <c r="AV18" s="244"/>
      <c r="AW18" s="244"/>
      <c r="AX18" s="244"/>
      <c r="AY18" s="244"/>
      <c r="AZ18" s="244"/>
    </row>
    <row r="19" spans="2:52" s="365" customFormat="1" ht="20.100000000000001" customHeight="1">
      <c r="B19" s="2302" t="s">
        <v>204</v>
      </c>
      <c r="C19" s="2303"/>
      <c r="D19" s="1160">
        <f>SUM(E19:R19)</f>
        <v>100</v>
      </c>
      <c r="E19" s="1161">
        <f>ROUND(E18/$D$18*100,2)</f>
        <v>5.91</v>
      </c>
      <c r="F19" s="1161">
        <f>ROUND(F18/$D$18*100,2)</f>
        <v>0.91</v>
      </c>
      <c r="G19" s="1162">
        <f t="shared" ref="G19:R19" si="1">ROUND(G18/$D$18*100,2)</f>
        <v>2.68</v>
      </c>
      <c r="H19" s="1162">
        <f t="shared" si="1"/>
        <v>0.03</v>
      </c>
      <c r="I19" s="1162">
        <f t="shared" si="1"/>
        <v>9.23</v>
      </c>
      <c r="J19" s="1162">
        <f t="shared" si="1"/>
        <v>3.67</v>
      </c>
      <c r="K19" s="1162">
        <f t="shared" si="1"/>
        <v>0.36</v>
      </c>
      <c r="L19" s="1162">
        <f t="shared" si="1"/>
        <v>2.71</v>
      </c>
      <c r="M19" s="1162">
        <f t="shared" si="1"/>
        <v>33.04</v>
      </c>
      <c r="N19" s="1162">
        <f t="shared" si="1"/>
        <v>1.38</v>
      </c>
      <c r="O19" s="1162">
        <f t="shared" si="1"/>
        <v>1.02</v>
      </c>
      <c r="P19" s="1162">
        <f t="shared" si="1"/>
        <v>34.72</v>
      </c>
      <c r="Q19" s="1162">
        <f t="shared" si="1"/>
        <v>3.95</v>
      </c>
      <c r="R19" s="1162">
        <f t="shared" si="1"/>
        <v>0.39</v>
      </c>
      <c r="S19" s="23"/>
      <c r="T19" s="22"/>
      <c r="U19" s="24"/>
      <c r="AF19" s="244"/>
      <c r="AG19" s="244"/>
      <c r="AH19" s="244"/>
      <c r="AI19" s="244"/>
      <c r="AJ19" s="244"/>
      <c r="AK19" s="244"/>
      <c r="AL19" s="244"/>
      <c r="AM19" s="244"/>
      <c r="AN19" s="244"/>
      <c r="AO19" s="244"/>
      <c r="AP19" s="244"/>
      <c r="AQ19" s="244"/>
      <c r="AR19" s="244"/>
      <c r="AS19" s="244"/>
      <c r="AT19" s="244"/>
      <c r="AU19" s="244"/>
      <c r="AV19" s="244"/>
      <c r="AW19" s="244"/>
      <c r="AX19" s="244"/>
      <c r="AY19" s="244"/>
      <c r="AZ19" s="244"/>
    </row>
    <row r="20" spans="2:52" ht="20.100000000000001" customHeight="1" thickBot="1"/>
    <row r="21" spans="2:52" ht="20.100000000000001" customHeight="1">
      <c r="AG21" s="2158" t="str">
        <f>AA28</f>
        <v>2015年農林業
ｾﾝｻｽ (H27)</v>
      </c>
      <c r="AH21" s="2159"/>
      <c r="AI21" s="2159"/>
      <c r="AJ21" s="2159"/>
      <c r="AK21" s="2159"/>
      <c r="AL21" s="2160"/>
    </row>
    <row r="22" spans="2:52" s="365" customFormat="1" ht="20.100000000000001" customHeight="1">
      <c r="B22" s="365" t="s">
        <v>701</v>
      </c>
      <c r="AD22" s="100" t="s">
        <v>759</v>
      </c>
      <c r="AF22" s="244"/>
      <c r="AG22" s="2161" t="s">
        <v>1587</v>
      </c>
      <c r="AH22" s="2162"/>
      <c r="AI22" s="2162"/>
      <c r="AJ22" s="2162"/>
      <c r="AK22" s="2162"/>
      <c r="AL22" s="2163"/>
      <c r="AM22" s="244"/>
      <c r="AN22" s="244"/>
      <c r="AO22" s="244"/>
      <c r="AP22" s="244"/>
      <c r="AQ22" s="244"/>
      <c r="AR22" s="244"/>
      <c r="AS22" s="244"/>
      <c r="AT22" s="244"/>
      <c r="AU22" s="244"/>
      <c r="AV22" s="244"/>
      <c r="AW22" s="244"/>
      <c r="AX22" s="244"/>
      <c r="AY22" s="244"/>
      <c r="AZ22" s="244"/>
    </row>
    <row r="23" spans="2:52" s="26" customFormat="1" ht="25.15" customHeight="1">
      <c r="B23" s="2172" t="s">
        <v>786</v>
      </c>
      <c r="C23" s="2173"/>
      <c r="D23" s="2248" t="s">
        <v>802</v>
      </c>
      <c r="E23" s="2297" t="s">
        <v>801</v>
      </c>
      <c r="F23" s="1746"/>
      <c r="G23" s="1746"/>
      <c r="H23" s="1746"/>
      <c r="I23" s="1746"/>
      <c r="J23" s="1746"/>
      <c r="K23" s="1746"/>
      <c r="L23" s="1746"/>
      <c r="M23" s="1746"/>
      <c r="N23" s="1746"/>
      <c r="O23" s="1747"/>
      <c r="P23" s="1746" t="s">
        <v>805</v>
      </c>
      <c r="Q23" s="1746"/>
      <c r="R23" s="1746"/>
      <c r="S23" s="1746"/>
      <c r="T23" s="1746"/>
      <c r="U23" s="1747"/>
      <c r="V23" s="1471" t="s">
        <v>779</v>
      </c>
      <c r="W23" s="1472"/>
      <c r="X23" s="1471" t="s">
        <v>612</v>
      </c>
      <c r="Y23" s="1472"/>
      <c r="Z23" s="1473"/>
      <c r="AA23" s="2216" t="s">
        <v>392</v>
      </c>
      <c r="AB23" s="2216"/>
      <c r="AC23" s="2216"/>
      <c r="AD23" s="2217"/>
      <c r="AE23" s="835"/>
      <c r="AF23" s="477"/>
      <c r="AG23" s="2294" t="s">
        <v>1588</v>
      </c>
      <c r="AH23" s="2295"/>
      <c r="AI23" s="2295"/>
      <c r="AJ23" s="2295"/>
      <c r="AK23" s="2295"/>
      <c r="AL23" s="2296"/>
      <c r="AM23" s="431"/>
      <c r="AN23" s="432" t="str">
        <f>O24</f>
        <v>自給的農家</v>
      </c>
      <c r="AO23" s="432"/>
      <c r="AP23" s="432"/>
      <c r="AQ23" s="2142">
        <f>O28</f>
        <v>353</v>
      </c>
      <c r="AR23" s="2142"/>
      <c r="AS23" s="431"/>
      <c r="AT23" s="431"/>
      <c r="AU23" s="431"/>
      <c r="AV23" s="431"/>
      <c r="AW23" s="431"/>
      <c r="AX23" s="431"/>
      <c r="AY23" s="431"/>
      <c r="AZ23" s="431"/>
    </row>
    <row r="24" spans="2:52" s="26" customFormat="1" ht="25.15" customHeight="1">
      <c r="B24" s="2174"/>
      <c r="C24" s="2175"/>
      <c r="D24" s="2249"/>
      <c r="E24" s="2251" t="s">
        <v>806</v>
      </c>
      <c r="F24" s="47">
        <v>0.3</v>
      </c>
      <c r="G24" s="47">
        <v>0.5</v>
      </c>
      <c r="H24" s="47">
        <v>1</v>
      </c>
      <c r="I24" s="47">
        <v>1.5</v>
      </c>
      <c r="J24" s="47">
        <v>2</v>
      </c>
      <c r="K24" s="71">
        <v>3</v>
      </c>
      <c r="L24" s="73">
        <v>5</v>
      </c>
      <c r="M24" s="71">
        <v>10</v>
      </c>
      <c r="N24" s="73">
        <v>20</v>
      </c>
      <c r="O24" s="2282" t="s">
        <v>603</v>
      </c>
      <c r="P24" s="12"/>
      <c r="Q24" s="41"/>
      <c r="R24" s="41"/>
      <c r="S24" s="41"/>
      <c r="T24" s="41"/>
      <c r="U24" s="12"/>
      <c r="V24" s="2285" t="s">
        <v>1469</v>
      </c>
      <c r="W24" s="2288" t="s">
        <v>1470</v>
      </c>
      <c r="X24" s="2291" t="s">
        <v>543</v>
      </c>
      <c r="Y24" s="2275" t="s">
        <v>784</v>
      </c>
      <c r="Z24" s="2276"/>
      <c r="AA24" s="2179"/>
      <c r="AB24" s="2179"/>
      <c r="AC24" s="2179"/>
      <c r="AD24" s="2180"/>
      <c r="AE24" s="835"/>
      <c r="AF24" s="477"/>
      <c r="AG24" s="478"/>
      <c r="AH24" s="479"/>
      <c r="AI24" s="244"/>
      <c r="AJ24" s="479"/>
      <c r="AK24" s="244"/>
      <c r="AL24" s="480"/>
      <c r="AM24" s="431"/>
      <c r="AN24" s="432" t="str">
        <f>X24</f>
        <v>専業</v>
      </c>
      <c r="AO24" s="432"/>
      <c r="AP24" s="432"/>
      <c r="AQ24" s="2143">
        <f>X28</f>
        <v>62</v>
      </c>
      <c r="AR24" s="2143"/>
      <c r="AS24" s="431"/>
      <c r="AT24" s="431"/>
      <c r="AU24" s="431"/>
      <c r="AV24" s="431"/>
      <c r="AW24" s="431"/>
      <c r="AX24" s="431"/>
      <c r="AY24" s="431"/>
      <c r="AZ24" s="431"/>
    </row>
    <row r="25" spans="2:52" s="26" customFormat="1" ht="25.15" customHeight="1">
      <c r="B25" s="2174"/>
      <c r="C25" s="2175"/>
      <c r="D25" s="2249"/>
      <c r="E25" s="2252"/>
      <c r="F25" s="48" t="s">
        <v>368</v>
      </c>
      <c r="G25" s="48"/>
      <c r="H25" s="48"/>
      <c r="I25" s="48"/>
      <c r="J25" s="48"/>
      <c r="K25" s="72"/>
      <c r="L25" s="72"/>
      <c r="M25" s="72"/>
      <c r="N25" s="48" t="s">
        <v>368</v>
      </c>
      <c r="O25" s="2283"/>
      <c r="P25" s="2165" t="s">
        <v>475</v>
      </c>
      <c r="Q25" s="2164" t="s">
        <v>219</v>
      </c>
      <c r="R25" s="2164" t="s">
        <v>780</v>
      </c>
      <c r="S25" s="2164" t="s">
        <v>538</v>
      </c>
      <c r="T25" s="2164" t="s">
        <v>542</v>
      </c>
      <c r="U25" s="2165" t="s">
        <v>23</v>
      </c>
      <c r="V25" s="2286"/>
      <c r="W25" s="2289"/>
      <c r="X25" s="2292"/>
      <c r="Y25" s="2278" t="s">
        <v>781</v>
      </c>
      <c r="Z25" s="2280" t="s">
        <v>586</v>
      </c>
      <c r="AA25" s="2179"/>
      <c r="AB25" s="2179"/>
      <c r="AC25" s="2179"/>
      <c r="AD25" s="2180"/>
      <c r="AE25" s="835"/>
      <c r="AF25" s="477"/>
      <c r="AG25" s="2277" t="s">
        <v>1589</v>
      </c>
      <c r="AH25" s="2182" t="s">
        <v>1590</v>
      </c>
      <c r="AI25" s="2157" t="s">
        <v>1591</v>
      </c>
      <c r="AJ25" s="2182" t="s">
        <v>1592</v>
      </c>
      <c r="AK25" s="2157" t="s">
        <v>1593</v>
      </c>
      <c r="AL25" s="2144" t="s">
        <v>1594</v>
      </c>
      <c r="AM25" s="431"/>
      <c r="AN25" s="432" t="str">
        <f>Y25&amp;Y24</f>
        <v>第１種兼業</v>
      </c>
      <c r="AO25" s="432"/>
      <c r="AP25" s="432"/>
      <c r="AQ25" s="2143">
        <f>Y28</f>
        <v>22</v>
      </c>
      <c r="AR25" s="2143"/>
      <c r="AS25" s="431"/>
      <c r="AT25" s="431"/>
      <c r="AU25" s="431"/>
      <c r="AV25" s="431"/>
      <c r="AW25" s="431"/>
      <c r="AX25" s="431"/>
      <c r="AY25" s="431"/>
      <c r="AZ25" s="431"/>
    </row>
    <row r="26" spans="2:52" s="26" customFormat="1" ht="25.15" customHeight="1">
      <c r="B26" s="2174"/>
      <c r="C26" s="2175"/>
      <c r="D26" s="2249"/>
      <c r="E26" s="2252"/>
      <c r="F26" s="48" t="s">
        <v>480</v>
      </c>
      <c r="G26" s="48" t="s">
        <v>480</v>
      </c>
      <c r="H26" s="48" t="s">
        <v>480</v>
      </c>
      <c r="I26" s="48" t="s">
        <v>480</v>
      </c>
      <c r="J26" s="48" t="s">
        <v>480</v>
      </c>
      <c r="K26" s="48" t="s">
        <v>480</v>
      </c>
      <c r="L26" s="48" t="s">
        <v>480</v>
      </c>
      <c r="M26" s="48" t="s">
        <v>480</v>
      </c>
      <c r="N26" s="48" t="s">
        <v>480</v>
      </c>
      <c r="O26" s="2283"/>
      <c r="P26" s="2165"/>
      <c r="Q26" s="2164"/>
      <c r="R26" s="2164"/>
      <c r="S26" s="2164"/>
      <c r="T26" s="2164"/>
      <c r="U26" s="2165"/>
      <c r="V26" s="2286"/>
      <c r="W26" s="2289"/>
      <c r="X26" s="2292"/>
      <c r="Y26" s="2278"/>
      <c r="Z26" s="2280"/>
      <c r="AA26" s="2179"/>
      <c r="AB26" s="2179"/>
      <c r="AC26" s="2179"/>
      <c r="AD26" s="2180"/>
      <c r="AE26" s="835"/>
      <c r="AF26" s="477"/>
      <c r="AG26" s="2277"/>
      <c r="AH26" s="2182"/>
      <c r="AI26" s="2157"/>
      <c r="AJ26" s="2182"/>
      <c r="AK26" s="2157"/>
      <c r="AL26" s="2144"/>
      <c r="AM26" s="431"/>
      <c r="AN26" s="432" t="str">
        <f>Z25&amp;Y24</f>
        <v>第２種兼業</v>
      </c>
      <c r="AO26" s="432"/>
      <c r="AP26" s="432"/>
      <c r="AQ26" s="2143">
        <f>Z28</f>
        <v>33</v>
      </c>
      <c r="AR26" s="2143"/>
      <c r="AS26" s="431"/>
      <c r="AT26" s="431"/>
      <c r="AU26" s="431"/>
      <c r="AV26" s="431"/>
      <c r="AW26" s="431"/>
      <c r="AX26" s="431"/>
      <c r="AY26" s="431"/>
      <c r="AZ26" s="431"/>
    </row>
    <row r="27" spans="2:52" s="26" customFormat="1" ht="25.15" customHeight="1">
      <c r="B27" s="2176"/>
      <c r="C27" s="2177"/>
      <c r="D27" s="2250"/>
      <c r="E27" s="2253"/>
      <c r="F27" s="49">
        <v>0.5</v>
      </c>
      <c r="G27" s="49">
        <v>1</v>
      </c>
      <c r="H27" s="49">
        <v>1.5</v>
      </c>
      <c r="I27" s="49">
        <v>2</v>
      </c>
      <c r="J27" s="49">
        <v>3</v>
      </c>
      <c r="K27" s="49">
        <v>5</v>
      </c>
      <c r="L27" s="74">
        <v>10</v>
      </c>
      <c r="M27" s="49">
        <v>20</v>
      </c>
      <c r="N27" s="74" t="s">
        <v>619</v>
      </c>
      <c r="O27" s="2284"/>
      <c r="P27" s="22"/>
      <c r="Q27" s="94"/>
      <c r="R27" s="94"/>
      <c r="S27" s="94"/>
      <c r="T27" s="94"/>
      <c r="U27" s="22"/>
      <c r="V27" s="2287"/>
      <c r="W27" s="2290"/>
      <c r="X27" s="2293"/>
      <c r="Y27" s="2279"/>
      <c r="Z27" s="2281"/>
      <c r="AA27" s="2219"/>
      <c r="AB27" s="2219"/>
      <c r="AC27" s="2219"/>
      <c r="AD27" s="2220"/>
      <c r="AE27" s="835"/>
      <c r="AF27" s="477"/>
      <c r="AG27" s="481"/>
      <c r="AH27" s="482"/>
      <c r="AI27" s="296"/>
      <c r="AJ27" s="482"/>
      <c r="AK27" s="296"/>
      <c r="AL27" s="483"/>
      <c r="AM27" s="431"/>
      <c r="AN27" s="432" t="s">
        <v>1595</v>
      </c>
      <c r="AO27" s="432"/>
      <c r="AP27" s="432"/>
      <c r="AQ27" s="2143">
        <f>SUM(AQ23:AR26)</f>
        <v>470</v>
      </c>
      <c r="AR27" s="2143"/>
      <c r="AS27" s="431"/>
      <c r="AT27" s="431"/>
      <c r="AU27" s="431"/>
      <c r="AV27" s="431"/>
      <c r="AW27" s="431"/>
      <c r="AX27" s="431"/>
      <c r="AY27" s="431"/>
      <c r="AZ27" s="431"/>
    </row>
    <row r="28" spans="2:52" ht="20.100000000000001" customHeight="1">
      <c r="B28" s="2210" t="str">
        <f t="shared" ref="B28:B34" si="2">B13</f>
        <v>南伊豆町</v>
      </c>
      <c r="C28" s="2211"/>
      <c r="D28" s="1163">
        <f>SUM(E28:O28)</f>
        <v>470</v>
      </c>
      <c r="E28" s="1164">
        <v>24</v>
      </c>
      <c r="F28" s="1164">
        <v>41</v>
      </c>
      <c r="G28" s="1164">
        <v>40</v>
      </c>
      <c r="H28" s="1164">
        <v>7</v>
      </c>
      <c r="I28" s="1164">
        <v>1</v>
      </c>
      <c r="J28" s="1164">
        <v>3</v>
      </c>
      <c r="K28" s="1165">
        <v>0</v>
      </c>
      <c r="L28" s="1166">
        <v>1</v>
      </c>
      <c r="M28" s="1165">
        <v>0</v>
      </c>
      <c r="N28" s="1166">
        <v>0</v>
      </c>
      <c r="O28" s="1167">
        <v>353</v>
      </c>
      <c r="P28" s="1168">
        <f>ROUND(AG28/$D$28,1)</f>
        <v>4.3</v>
      </c>
      <c r="Q28" s="1169">
        <f>ROUND(AH28/$D$28,1)</f>
        <v>7.2</v>
      </c>
      <c r="R28" s="1169">
        <f>ROUND(AI28/$D$28,1)</f>
        <v>3.6</v>
      </c>
      <c r="S28" s="1169">
        <f>SUM(P28:R28)</f>
        <v>15.1</v>
      </c>
      <c r="T28" s="1169">
        <f>ROUND(AJ30/$D$28,1)</f>
        <v>0</v>
      </c>
      <c r="U28" s="1170">
        <f>SUM(S28:T28)</f>
        <v>15.1</v>
      </c>
      <c r="V28" s="1171"/>
      <c r="W28" s="1172"/>
      <c r="X28" s="1173">
        <v>62</v>
      </c>
      <c r="Y28" s="1174">
        <v>22</v>
      </c>
      <c r="Z28" s="1175">
        <v>33</v>
      </c>
      <c r="AA28" s="2204" t="s">
        <v>1596</v>
      </c>
      <c r="AB28" s="2205"/>
      <c r="AC28" s="2205"/>
      <c r="AD28" s="2206"/>
      <c r="AE28" s="116"/>
      <c r="AF28" s="1176"/>
      <c r="AG28" s="484">
        <v>2017</v>
      </c>
      <c r="AH28" s="485">
        <v>3391</v>
      </c>
      <c r="AI28" s="486">
        <v>1687</v>
      </c>
      <c r="AJ28" s="485">
        <f>SUM(AG28:AI28)</f>
        <v>7095</v>
      </c>
      <c r="AK28" s="486">
        <v>0</v>
      </c>
      <c r="AL28" s="487">
        <f>SUM(AJ28:AK28)</f>
        <v>7095</v>
      </c>
    </row>
    <row r="29" spans="2:52" ht="20.100000000000001" customHeight="1">
      <c r="B29" s="2195">
        <f t="shared" si="2"/>
        <v>0</v>
      </c>
      <c r="C29" s="2196"/>
      <c r="D29" s="31"/>
      <c r="E29" s="65"/>
      <c r="F29" s="40"/>
      <c r="G29" s="40"/>
      <c r="H29" s="40"/>
      <c r="I29" s="40"/>
      <c r="J29" s="40"/>
      <c r="K29" s="40"/>
      <c r="L29" s="75"/>
      <c r="M29" s="40"/>
      <c r="N29" s="75"/>
      <c r="O29" s="77"/>
      <c r="P29" s="87"/>
      <c r="Q29" s="95"/>
      <c r="R29" s="95"/>
      <c r="S29" s="95"/>
      <c r="T29" s="95"/>
      <c r="U29" s="104"/>
      <c r="V29" s="32"/>
      <c r="W29" s="77"/>
      <c r="X29" s="91"/>
      <c r="Y29" s="65"/>
      <c r="Z29" s="81"/>
      <c r="AA29" s="2207"/>
      <c r="AB29" s="2208"/>
      <c r="AC29" s="2208"/>
      <c r="AD29" s="2209"/>
      <c r="AE29" s="116"/>
      <c r="AF29" s="1176"/>
      <c r="AG29" s="488"/>
      <c r="AH29" s="489"/>
      <c r="AI29" s="490"/>
      <c r="AJ29" s="489"/>
      <c r="AK29" s="490"/>
      <c r="AL29" s="491"/>
    </row>
    <row r="30" spans="2:52" ht="20.100000000000001" customHeight="1">
      <c r="B30" s="2195">
        <f t="shared" si="2"/>
        <v>0</v>
      </c>
      <c r="C30" s="2196"/>
      <c r="D30" s="32"/>
      <c r="E30" s="40"/>
      <c r="F30" s="40"/>
      <c r="G30" s="40"/>
      <c r="H30" s="40"/>
      <c r="I30" s="40"/>
      <c r="J30" s="40"/>
      <c r="K30" s="40"/>
      <c r="L30" s="75"/>
      <c r="M30" s="40"/>
      <c r="N30" s="75"/>
      <c r="O30" s="77"/>
      <c r="P30" s="87"/>
      <c r="Q30" s="95"/>
      <c r="R30" s="95"/>
      <c r="S30" s="95"/>
      <c r="T30" s="95"/>
      <c r="U30" s="104"/>
      <c r="V30" s="32"/>
      <c r="W30" s="77"/>
      <c r="X30" s="91"/>
      <c r="Y30" s="65"/>
      <c r="Z30" s="81"/>
      <c r="AA30" s="2207"/>
      <c r="AB30" s="2208"/>
      <c r="AC30" s="2208"/>
      <c r="AD30" s="2209"/>
      <c r="AE30" s="98"/>
      <c r="AF30" s="492"/>
      <c r="AG30" s="488"/>
      <c r="AH30" s="489"/>
      <c r="AI30" s="490"/>
      <c r="AJ30" s="489"/>
      <c r="AK30" s="490"/>
      <c r="AL30" s="491"/>
    </row>
    <row r="31" spans="2:52" ht="20.100000000000001" customHeight="1">
      <c r="B31" s="2195">
        <f t="shared" si="2"/>
        <v>0</v>
      </c>
      <c r="C31" s="2196"/>
      <c r="D31" s="33"/>
      <c r="E31" s="41"/>
      <c r="F31" s="41"/>
      <c r="G31" s="41"/>
      <c r="H31" s="41"/>
      <c r="I31" s="41"/>
      <c r="J31" s="41"/>
      <c r="K31" s="41"/>
      <c r="L31" s="76"/>
      <c r="M31" s="41"/>
      <c r="N31" s="76"/>
      <c r="O31" s="78"/>
      <c r="P31" s="88"/>
      <c r="Q31" s="96"/>
      <c r="R31" s="96"/>
      <c r="S31" s="96"/>
      <c r="T31" s="96"/>
      <c r="U31" s="105"/>
      <c r="V31" s="33"/>
      <c r="W31" s="78"/>
      <c r="X31" s="109"/>
      <c r="Y31" s="111"/>
      <c r="Z31" s="113"/>
      <c r="AA31" s="2197"/>
      <c r="AB31" s="2198"/>
      <c r="AC31" s="2198"/>
      <c r="AD31" s="2199"/>
      <c r="AE31" s="98"/>
      <c r="AF31" s="492"/>
      <c r="AG31" s="493"/>
      <c r="AH31" s="494"/>
      <c r="AI31" s="495"/>
      <c r="AJ31" s="494"/>
      <c r="AK31" s="495"/>
      <c r="AL31" s="496"/>
    </row>
    <row r="32" spans="2:52" ht="20.100000000000001" customHeight="1">
      <c r="B32" s="2195">
        <f t="shared" si="2"/>
        <v>0</v>
      </c>
      <c r="C32" s="2196"/>
      <c r="D32" s="33"/>
      <c r="E32" s="41"/>
      <c r="F32" s="41"/>
      <c r="G32" s="41"/>
      <c r="H32" s="41"/>
      <c r="I32" s="41"/>
      <c r="J32" s="41"/>
      <c r="K32" s="41"/>
      <c r="L32" s="76"/>
      <c r="M32" s="41"/>
      <c r="N32" s="76"/>
      <c r="O32" s="78"/>
      <c r="P32" s="88"/>
      <c r="Q32" s="96"/>
      <c r="R32" s="96"/>
      <c r="S32" s="96"/>
      <c r="T32" s="96"/>
      <c r="U32" s="105"/>
      <c r="V32" s="33"/>
      <c r="W32" s="78"/>
      <c r="X32" s="109"/>
      <c r="Y32" s="111"/>
      <c r="Z32" s="113"/>
      <c r="AA32" s="2200"/>
      <c r="AB32" s="2198"/>
      <c r="AC32" s="2198"/>
      <c r="AD32" s="2199"/>
      <c r="AE32" s="117"/>
      <c r="AG32" s="493"/>
      <c r="AH32" s="494"/>
      <c r="AI32" s="495"/>
      <c r="AJ32" s="494"/>
      <c r="AK32" s="495"/>
      <c r="AL32" s="496"/>
    </row>
    <row r="33" spans="2:52" ht="20.100000000000001" customHeight="1">
      <c r="B33" s="1762" t="str">
        <f t="shared" si="2"/>
        <v>計</v>
      </c>
      <c r="C33" s="1763"/>
      <c r="D33" s="1177">
        <f t="shared" ref="D33:U33" si="3">SUM(D28:D32)</f>
        <v>470</v>
      </c>
      <c r="E33" s="1178">
        <f t="shared" si="3"/>
        <v>24</v>
      </c>
      <c r="F33" s="1178">
        <f t="shared" si="3"/>
        <v>41</v>
      </c>
      <c r="G33" s="1178">
        <f t="shared" si="3"/>
        <v>40</v>
      </c>
      <c r="H33" s="1178">
        <f t="shared" si="3"/>
        <v>7</v>
      </c>
      <c r="I33" s="1178">
        <f t="shared" si="3"/>
        <v>1</v>
      </c>
      <c r="J33" s="1178">
        <f t="shared" si="3"/>
        <v>3</v>
      </c>
      <c r="K33" s="1178">
        <f t="shared" si="3"/>
        <v>0</v>
      </c>
      <c r="L33" s="1178">
        <f t="shared" si="3"/>
        <v>1</v>
      </c>
      <c r="M33" s="1178">
        <f t="shared" si="3"/>
        <v>0</v>
      </c>
      <c r="N33" s="1178">
        <f t="shared" si="3"/>
        <v>0</v>
      </c>
      <c r="O33" s="1178">
        <f t="shared" si="3"/>
        <v>353</v>
      </c>
      <c r="P33" s="1179">
        <f t="shared" si="3"/>
        <v>4.3</v>
      </c>
      <c r="Q33" s="1180">
        <f t="shared" si="3"/>
        <v>7.2</v>
      </c>
      <c r="R33" s="1180">
        <f t="shared" si="3"/>
        <v>3.6</v>
      </c>
      <c r="S33" s="1180">
        <f t="shared" si="3"/>
        <v>15.1</v>
      </c>
      <c r="T33" s="1180">
        <f t="shared" si="3"/>
        <v>0</v>
      </c>
      <c r="U33" s="1181">
        <f t="shared" si="3"/>
        <v>15.1</v>
      </c>
      <c r="V33" s="1182"/>
      <c r="W33" s="1183"/>
      <c r="X33" s="1184">
        <f>SUM(X28:X32)</f>
        <v>62</v>
      </c>
      <c r="Y33" s="1185">
        <f>SUM(Y28:Y32)</f>
        <v>22</v>
      </c>
      <c r="Z33" s="1186">
        <f>SUM(Z28:Z32)</f>
        <v>33</v>
      </c>
      <c r="AA33" s="2200"/>
      <c r="AB33" s="2198"/>
      <c r="AC33" s="2198"/>
      <c r="AD33" s="2199"/>
      <c r="AE33" s="117"/>
      <c r="AG33" s="497"/>
      <c r="AH33" s="498"/>
      <c r="AI33" s="499"/>
      <c r="AJ33" s="498"/>
      <c r="AK33" s="499"/>
      <c r="AL33" s="500"/>
    </row>
    <row r="34" spans="2:52" ht="20.100000000000001" customHeight="1" thickBot="1">
      <c r="B34" s="1762" t="str">
        <f t="shared" si="2"/>
        <v>比率（％）</v>
      </c>
      <c r="C34" s="1763"/>
      <c r="D34" s="1179">
        <f>SUM(E34:O34)</f>
        <v>100</v>
      </c>
      <c r="E34" s="1187">
        <f>ROUND(E33/$D$33*100,1)+0.1</f>
        <v>5.1999999999999993</v>
      </c>
      <c r="F34" s="1187">
        <f t="shared" ref="F34:O34" si="4">ROUND(F33/$D$33*100,1)</f>
        <v>8.6999999999999993</v>
      </c>
      <c r="G34" s="1187">
        <f t="shared" si="4"/>
        <v>8.5</v>
      </c>
      <c r="H34" s="1187">
        <f t="shared" si="4"/>
        <v>1.5</v>
      </c>
      <c r="I34" s="1187">
        <f t="shared" si="4"/>
        <v>0.2</v>
      </c>
      <c r="J34" s="1187">
        <f t="shared" si="4"/>
        <v>0.6</v>
      </c>
      <c r="K34" s="1187">
        <f t="shared" si="4"/>
        <v>0</v>
      </c>
      <c r="L34" s="1187">
        <f t="shared" si="4"/>
        <v>0.2</v>
      </c>
      <c r="M34" s="1187">
        <f t="shared" si="4"/>
        <v>0</v>
      </c>
      <c r="N34" s="1187">
        <f t="shared" si="4"/>
        <v>0</v>
      </c>
      <c r="O34" s="1187">
        <f t="shared" si="4"/>
        <v>75.099999999999994</v>
      </c>
      <c r="P34" s="1179">
        <f>ROUND(P33/$S$33*100,1)</f>
        <v>28.5</v>
      </c>
      <c r="Q34" s="1180">
        <f>ROUND(Q33/$S$33*100,1)</f>
        <v>47.7</v>
      </c>
      <c r="R34" s="1180">
        <f>ROUND(R33/$S$33*100,1)</f>
        <v>23.8</v>
      </c>
      <c r="S34" s="1180">
        <f>SUM(P34:R34)</f>
        <v>100</v>
      </c>
      <c r="T34" s="1180">
        <f>ROUND(T33/$U$33*100,1)</f>
        <v>0</v>
      </c>
      <c r="U34" s="1181">
        <f>S34</f>
        <v>100</v>
      </c>
      <c r="V34" s="1182"/>
      <c r="W34" s="1183"/>
      <c r="X34" s="1179">
        <f>ROUND(X33/($X$33+$Y$33+$Z$33)*100,1)</f>
        <v>53</v>
      </c>
      <c r="Y34" s="1180">
        <f>ROUND(Y33/($X$33+$Y$33+$Z$33)*100,1)</f>
        <v>18.8</v>
      </c>
      <c r="Z34" s="1181">
        <f>ROUNDUP(Z33/($X$33+$Y$33+$Z$33)*100,1)</f>
        <v>28.3</v>
      </c>
      <c r="AA34" s="2201"/>
      <c r="AB34" s="2202"/>
      <c r="AC34" s="2202"/>
      <c r="AD34" s="2203"/>
      <c r="AE34" s="117"/>
      <c r="AG34" s="501"/>
      <c r="AH34" s="502"/>
      <c r="AI34" s="503"/>
      <c r="AJ34" s="502"/>
      <c r="AK34" s="503"/>
      <c r="AL34" s="504"/>
    </row>
    <row r="35" spans="2:52" ht="20.100000000000001" customHeight="1"/>
    <row r="36" spans="2:52" ht="20.100000000000001" customHeight="1">
      <c r="W36" s="108"/>
    </row>
    <row r="37" spans="2:52" ht="20.100000000000001" customHeight="1"/>
    <row r="38" spans="2:52" ht="20.100000000000001" customHeight="1"/>
    <row r="39" spans="2:52" ht="20.100000000000001" customHeight="1"/>
    <row r="40" spans="2:52" ht="20.100000000000001" customHeight="1"/>
    <row r="41" spans="2:52" ht="20.100000000000001" customHeight="1">
      <c r="B41" s="365" t="s">
        <v>496</v>
      </c>
      <c r="AA41" s="100" t="s">
        <v>263</v>
      </c>
    </row>
    <row r="42" spans="2:52" s="365" customFormat="1" ht="20.100000000000001" customHeight="1">
      <c r="B42" s="2172" t="s">
        <v>57</v>
      </c>
      <c r="C42" s="2212"/>
      <c r="D42" s="2212"/>
      <c r="E42" s="2173"/>
      <c r="F42" s="2236" t="s">
        <v>788</v>
      </c>
      <c r="G42" s="2237"/>
      <c r="H42" s="2237"/>
      <c r="I42" s="2237"/>
      <c r="J42" s="2237"/>
      <c r="K42" s="2237"/>
      <c r="L42" s="2237"/>
      <c r="M42" s="2237"/>
      <c r="N42" s="2237"/>
      <c r="O42" s="2238"/>
      <c r="P42" s="2236" t="s">
        <v>712</v>
      </c>
      <c r="Q42" s="2237"/>
      <c r="R42" s="2237"/>
      <c r="S42" s="2237"/>
      <c r="T42" s="2237"/>
      <c r="U42" s="2237"/>
      <c r="V42" s="2237"/>
      <c r="W42" s="2238"/>
      <c r="X42" s="2215" t="s">
        <v>789</v>
      </c>
      <c r="Y42" s="2216"/>
      <c r="Z42" s="2216"/>
      <c r="AA42" s="2217"/>
      <c r="AF42" s="244"/>
      <c r="AG42" s="244"/>
      <c r="AH42" s="244"/>
      <c r="AI42" s="244"/>
      <c r="AJ42" s="244"/>
      <c r="AK42" s="244"/>
      <c r="AL42" s="244"/>
      <c r="AM42" s="244"/>
      <c r="AN42" s="244"/>
      <c r="AO42" s="244"/>
      <c r="AP42" s="244"/>
      <c r="AQ42" s="244"/>
      <c r="AR42" s="244"/>
      <c r="AS42" s="244"/>
      <c r="AT42" s="244"/>
      <c r="AU42" s="244"/>
      <c r="AV42" s="244"/>
      <c r="AW42" s="244"/>
      <c r="AX42" s="244"/>
      <c r="AY42" s="244"/>
      <c r="AZ42" s="244"/>
    </row>
    <row r="43" spans="2:52" s="365" customFormat="1" ht="20.100000000000001" customHeight="1">
      <c r="B43" s="2174"/>
      <c r="C43" s="2213"/>
      <c r="D43" s="2213"/>
      <c r="E43" s="2175"/>
      <c r="F43" s="2221" t="s">
        <v>76</v>
      </c>
      <c r="G43" s="2222"/>
      <c r="H43" s="2223" t="s">
        <v>792</v>
      </c>
      <c r="I43" s="2223"/>
      <c r="J43" s="2224" t="s">
        <v>762</v>
      </c>
      <c r="K43" s="2222"/>
      <c r="L43" s="2223"/>
      <c r="M43" s="2223"/>
      <c r="N43" s="2224"/>
      <c r="O43" s="2225"/>
      <c r="P43" s="2226" t="s">
        <v>158</v>
      </c>
      <c r="Q43" s="2227"/>
      <c r="R43" s="2230" t="s">
        <v>152</v>
      </c>
      <c r="S43" s="2230"/>
      <c r="T43" s="2232" t="s">
        <v>232</v>
      </c>
      <c r="U43" s="2227"/>
      <c r="V43" s="2230" t="s">
        <v>160</v>
      </c>
      <c r="W43" s="2234"/>
      <c r="X43" s="2178"/>
      <c r="Y43" s="2179"/>
      <c r="Z43" s="2179"/>
      <c r="AA43" s="2180"/>
      <c r="AF43" s="244"/>
      <c r="AG43" s="244"/>
      <c r="AH43" s="244"/>
      <c r="AI43" s="244"/>
      <c r="AJ43" s="244"/>
      <c r="AK43" s="244"/>
      <c r="AL43" s="244"/>
      <c r="AM43" s="244"/>
      <c r="AN43" s="244"/>
      <c r="AO43" s="244"/>
      <c r="AP43" s="244"/>
      <c r="AQ43" s="244"/>
      <c r="AR43" s="244"/>
      <c r="AS43" s="244"/>
      <c r="AT43" s="244"/>
      <c r="AU43" s="244"/>
      <c r="AV43" s="244"/>
      <c r="AW43" s="244"/>
      <c r="AX43" s="244"/>
      <c r="AY43" s="244"/>
      <c r="AZ43" s="244"/>
    </row>
    <row r="44" spans="2:52" s="365" customFormat="1" ht="20.100000000000001" customHeight="1">
      <c r="B44" s="2174"/>
      <c r="C44" s="2213"/>
      <c r="D44" s="2213"/>
      <c r="E44" s="2175"/>
      <c r="F44" s="2221"/>
      <c r="G44" s="2222"/>
      <c r="H44" s="2223"/>
      <c r="I44" s="2223"/>
      <c r="J44" s="2224"/>
      <c r="K44" s="2222"/>
      <c r="L44" s="2223"/>
      <c r="M44" s="2223"/>
      <c r="N44" s="2224"/>
      <c r="O44" s="2225"/>
      <c r="P44" s="2228" t="s">
        <v>11</v>
      </c>
      <c r="Q44" s="2229"/>
      <c r="R44" s="2231"/>
      <c r="S44" s="2231"/>
      <c r="T44" s="2233"/>
      <c r="U44" s="2229"/>
      <c r="V44" s="2231"/>
      <c r="W44" s="2235"/>
      <c r="X44" s="2178"/>
      <c r="Y44" s="2179"/>
      <c r="Z44" s="2179"/>
      <c r="AA44" s="2180"/>
      <c r="AF44" s="244"/>
      <c r="AG44" s="244"/>
      <c r="AH44" s="244"/>
      <c r="AI44" s="244"/>
      <c r="AJ44" s="244"/>
      <c r="AK44" s="244"/>
      <c r="AL44" s="244"/>
      <c r="AM44" s="244"/>
      <c r="AN44" s="244"/>
      <c r="AO44" s="244"/>
      <c r="AP44" s="244"/>
      <c r="AQ44" s="244"/>
      <c r="AR44" s="244"/>
      <c r="AS44" s="244"/>
      <c r="AT44" s="244"/>
      <c r="AU44" s="244"/>
      <c r="AV44" s="244"/>
      <c r="AW44" s="244"/>
      <c r="AX44" s="244"/>
      <c r="AY44" s="244"/>
      <c r="AZ44" s="244"/>
    </row>
    <row r="45" spans="2:52" s="365" customFormat="1" ht="20.100000000000001" customHeight="1">
      <c r="B45" s="2174"/>
      <c r="C45" s="2213"/>
      <c r="D45" s="2213"/>
      <c r="E45" s="2175"/>
      <c r="F45" s="17" t="s">
        <v>608</v>
      </c>
      <c r="G45" s="55" t="s">
        <v>597</v>
      </c>
      <c r="H45" s="63" t="s">
        <v>608</v>
      </c>
      <c r="I45" s="68" t="s">
        <v>597</v>
      </c>
      <c r="J45" s="807" t="s">
        <v>608</v>
      </c>
      <c r="K45" s="55" t="s">
        <v>597</v>
      </c>
      <c r="L45" s="63" t="s">
        <v>608</v>
      </c>
      <c r="M45" s="68" t="s">
        <v>597</v>
      </c>
      <c r="N45" s="807" t="s">
        <v>608</v>
      </c>
      <c r="O45" s="79" t="s">
        <v>597</v>
      </c>
      <c r="P45" s="89" t="s">
        <v>608</v>
      </c>
      <c r="Q45" s="807" t="s">
        <v>597</v>
      </c>
      <c r="R45" s="56" t="s">
        <v>608</v>
      </c>
      <c r="S45" s="63" t="s">
        <v>597</v>
      </c>
      <c r="T45" s="99" t="s">
        <v>608</v>
      </c>
      <c r="U45" s="807" t="s">
        <v>597</v>
      </c>
      <c r="V45" s="56" t="s">
        <v>608</v>
      </c>
      <c r="W45" s="79" t="s">
        <v>597</v>
      </c>
      <c r="X45" s="2178"/>
      <c r="Y45" s="2179"/>
      <c r="Z45" s="2179"/>
      <c r="AA45" s="2180"/>
      <c r="AF45" s="244"/>
      <c r="AG45" s="244"/>
      <c r="AH45" s="244"/>
      <c r="AI45" s="244"/>
      <c r="AJ45" s="244"/>
      <c r="AK45" s="244"/>
      <c r="AL45" s="244"/>
      <c r="AM45" s="244"/>
      <c r="AN45" s="244"/>
      <c r="AO45" s="244"/>
      <c r="AP45" s="244"/>
      <c r="AQ45" s="244"/>
      <c r="AR45" s="244"/>
      <c r="AS45" s="244"/>
      <c r="AT45" s="244"/>
      <c r="AU45" s="244"/>
      <c r="AV45" s="244"/>
      <c r="AW45" s="244"/>
      <c r="AX45" s="244"/>
      <c r="AY45" s="244"/>
      <c r="AZ45" s="244"/>
    </row>
    <row r="46" spans="2:52" s="365" customFormat="1" ht="20.100000000000001" customHeight="1">
      <c r="B46" s="2176"/>
      <c r="C46" s="2214"/>
      <c r="D46" s="2214"/>
      <c r="E46" s="2177"/>
      <c r="F46" s="17" t="s">
        <v>609</v>
      </c>
      <c r="G46" s="56" t="s">
        <v>611</v>
      </c>
      <c r="H46" s="64" t="s">
        <v>613</v>
      </c>
      <c r="I46" s="68" t="s">
        <v>611</v>
      </c>
      <c r="J46" s="807" t="s">
        <v>613</v>
      </c>
      <c r="K46" s="56" t="s">
        <v>611</v>
      </c>
      <c r="L46" s="64" t="s">
        <v>613</v>
      </c>
      <c r="M46" s="68" t="s">
        <v>611</v>
      </c>
      <c r="N46" s="807" t="s">
        <v>613</v>
      </c>
      <c r="O46" s="80" t="s">
        <v>611</v>
      </c>
      <c r="P46" s="90" t="s">
        <v>614</v>
      </c>
      <c r="Q46" s="807" t="s">
        <v>611</v>
      </c>
      <c r="R46" s="56" t="s">
        <v>614</v>
      </c>
      <c r="S46" s="64" t="s">
        <v>611</v>
      </c>
      <c r="T46" s="68" t="s">
        <v>614</v>
      </c>
      <c r="U46" s="807" t="s">
        <v>611</v>
      </c>
      <c r="V46" s="56" t="s">
        <v>615</v>
      </c>
      <c r="W46" s="80" t="s">
        <v>611</v>
      </c>
      <c r="X46" s="2218"/>
      <c r="Y46" s="2219"/>
      <c r="Z46" s="2219"/>
      <c r="AA46" s="2220"/>
      <c r="AF46" s="244"/>
      <c r="AG46" s="244"/>
      <c r="AH46" s="244"/>
      <c r="AI46" s="244"/>
      <c r="AJ46" s="244"/>
      <c r="AK46" s="244"/>
      <c r="AL46" s="244"/>
      <c r="AM46" s="244"/>
      <c r="AN46" s="244"/>
      <c r="AO46" s="244"/>
      <c r="AP46" s="244"/>
      <c r="AQ46" s="244"/>
      <c r="AR46" s="244"/>
      <c r="AS46" s="244"/>
      <c r="AT46" s="244"/>
      <c r="AU46" s="244"/>
      <c r="AV46" s="244"/>
      <c r="AW46" s="244"/>
      <c r="AX46" s="244"/>
      <c r="AY46" s="244"/>
      <c r="AZ46" s="244"/>
    </row>
    <row r="47" spans="2:52" s="365" customFormat="1" ht="20.100000000000001" customHeight="1">
      <c r="B47" s="2263" t="str">
        <f>B13</f>
        <v>南伊豆町</v>
      </c>
      <c r="C47" s="2264"/>
      <c r="D47" s="2264"/>
      <c r="E47" s="2264"/>
      <c r="F47" s="1188">
        <v>37</v>
      </c>
      <c r="G47" s="1189">
        <v>26</v>
      </c>
      <c r="H47" s="1190">
        <v>35</v>
      </c>
      <c r="I47" s="1191">
        <v>32</v>
      </c>
      <c r="J47" s="1192">
        <v>21</v>
      </c>
      <c r="K47" s="1189">
        <v>20</v>
      </c>
      <c r="L47" s="1190"/>
      <c r="M47" s="1191"/>
      <c r="N47" s="1192"/>
      <c r="O47" s="1193"/>
      <c r="P47" s="1194" t="s">
        <v>1507</v>
      </c>
      <c r="Q47" s="1195" t="s">
        <v>1507</v>
      </c>
      <c r="R47" s="1196" t="s">
        <v>1507</v>
      </c>
      <c r="S47" s="1197">
        <v>1</v>
      </c>
      <c r="T47" s="1198" t="s">
        <v>1507</v>
      </c>
      <c r="U47" s="1195" t="s">
        <v>1507</v>
      </c>
      <c r="V47" s="1196" t="s">
        <v>1597</v>
      </c>
      <c r="W47" s="1199" t="s">
        <v>1507</v>
      </c>
      <c r="X47" s="2154" t="str">
        <f>AA28</f>
        <v>2015年農林業
ｾﾝｻｽ (H27)</v>
      </c>
      <c r="Y47" s="2155"/>
      <c r="Z47" s="2155"/>
      <c r="AA47" s="2156"/>
      <c r="AF47" s="244"/>
      <c r="AG47" s="244"/>
      <c r="AH47" s="244"/>
      <c r="AI47" s="244"/>
      <c r="AJ47" s="244"/>
      <c r="AK47" s="244"/>
      <c r="AL47" s="244"/>
      <c r="AM47" s="244"/>
      <c r="AN47" s="244"/>
      <c r="AO47" s="244"/>
      <c r="AP47" s="244"/>
      <c r="AQ47" s="244"/>
      <c r="AR47" s="244"/>
      <c r="AS47" s="244"/>
      <c r="AT47" s="244"/>
      <c r="AU47" s="244"/>
      <c r="AV47" s="244"/>
      <c r="AW47" s="244"/>
      <c r="AX47" s="244"/>
      <c r="AY47" s="244"/>
      <c r="AZ47" s="244"/>
    </row>
    <row r="48" spans="2:52" s="365" customFormat="1" ht="20.100000000000001" customHeight="1">
      <c r="B48" s="2268"/>
      <c r="C48" s="2269"/>
      <c r="D48" s="2269"/>
      <c r="E48" s="2269"/>
      <c r="F48" s="829"/>
      <c r="G48" s="57"/>
      <c r="H48" s="65"/>
      <c r="I48" s="69"/>
      <c r="J48" s="830"/>
      <c r="K48" s="57"/>
      <c r="L48" s="65"/>
      <c r="M48" s="69"/>
      <c r="N48" s="830"/>
      <c r="O48" s="81"/>
      <c r="P48" s="91"/>
      <c r="Q48" s="830"/>
      <c r="R48" s="57"/>
      <c r="S48" s="65"/>
      <c r="T48" s="69"/>
      <c r="U48" s="830"/>
      <c r="V48" s="57"/>
      <c r="W48" s="81"/>
      <c r="X48" s="110"/>
      <c r="Y48" s="112"/>
      <c r="Z48" s="112"/>
      <c r="AA48" s="114"/>
      <c r="AF48" s="244"/>
      <c r="AG48" s="244"/>
      <c r="AH48" s="244"/>
      <c r="AI48" s="244"/>
      <c r="AJ48" s="244"/>
      <c r="AK48" s="244"/>
      <c r="AL48" s="244"/>
      <c r="AM48" s="244"/>
      <c r="AN48" s="244"/>
      <c r="AO48" s="244"/>
      <c r="AP48" s="244"/>
      <c r="AQ48" s="244"/>
      <c r="AR48" s="244"/>
      <c r="AS48" s="244"/>
      <c r="AT48" s="244"/>
      <c r="AU48" s="244"/>
      <c r="AV48" s="244"/>
      <c r="AW48" s="244"/>
      <c r="AX48" s="244"/>
      <c r="AY48" s="244"/>
      <c r="AZ48" s="244"/>
    </row>
    <row r="49" spans="2:52" s="365" customFormat="1" ht="20.100000000000001" customHeight="1">
      <c r="B49" s="2268"/>
      <c r="C49" s="2269"/>
      <c r="D49" s="2269"/>
      <c r="E49" s="2269"/>
      <c r="F49" s="829"/>
      <c r="G49" s="57"/>
      <c r="H49" s="65"/>
      <c r="I49" s="69"/>
      <c r="J49" s="830"/>
      <c r="K49" s="57"/>
      <c r="L49" s="65"/>
      <c r="M49" s="69"/>
      <c r="N49" s="830"/>
      <c r="O49" s="81"/>
      <c r="P49" s="91"/>
      <c r="Q49" s="830"/>
      <c r="R49" s="57"/>
      <c r="S49" s="65"/>
      <c r="T49" s="69"/>
      <c r="U49" s="830"/>
      <c r="V49" s="57"/>
      <c r="W49" s="81"/>
      <c r="X49" s="110"/>
      <c r="Y49" s="112"/>
      <c r="Z49" s="112"/>
      <c r="AA49" s="114"/>
      <c r="AF49" s="244"/>
      <c r="AG49" s="244"/>
      <c r="AH49" s="244"/>
      <c r="AI49" s="244"/>
      <c r="AJ49" s="244"/>
      <c r="AK49" s="244"/>
      <c r="AL49" s="244"/>
      <c r="AM49" s="244"/>
      <c r="AN49" s="244"/>
      <c r="AO49" s="244"/>
      <c r="AP49" s="244"/>
      <c r="AQ49" s="244"/>
      <c r="AR49" s="244"/>
      <c r="AS49" s="244"/>
      <c r="AT49" s="244"/>
      <c r="AU49" s="244"/>
      <c r="AV49" s="244"/>
      <c r="AW49" s="244"/>
      <c r="AX49" s="244"/>
      <c r="AY49" s="244"/>
      <c r="AZ49" s="244"/>
    </row>
    <row r="50" spans="2:52" s="365" customFormat="1" ht="20.100000000000001" customHeight="1">
      <c r="B50" s="2268"/>
      <c r="C50" s="2269"/>
      <c r="D50" s="2269"/>
      <c r="E50" s="2269"/>
      <c r="F50" s="829"/>
      <c r="G50" s="57"/>
      <c r="H50" s="65"/>
      <c r="I50" s="69"/>
      <c r="J50" s="830"/>
      <c r="K50" s="57"/>
      <c r="L50" s="65"/>
      <c r="M50" s="69"/>
      <c r="N50" s="830"/>
      <c r="O50" s="81"/>
      <c r="P50" s="91"/>
      <c r="Q50" s="830"/>
      <c r="R50" s="57"/>
      <c r="S50" s="65"/>
      <c r="T50" s="69"/>
      <c r="U50" s="830"/>
      <c r="V50" s="57"/>
      <c r="W50" s="81"/>
      <c r="X50" s="110"/>
      <c r="Y50" s="112"/>
      <c r="Z50" s="112"/>
      <c r="AA50" s="114"/>
      <c r="AF50" s="244"/>
      <c r="AG50" s="244"/>
      <c r="AH50" s="244"/>
      <c r="AI50" s="244"/>
      <c r="AJ50" s="244"/>
      <c r="AK50" s="244"/>
      <c r="AL50" s="244"/>
      <c r="AM50" s="244"/>
      <c r="AN50" s="244"/>
      <c r="AO50" s="244"/>
      <c r="AP50" s="244"/>
      <c r="AQ50" s="244"/>
      <c r="AR50" s="244"/>
      <c r="AS50" s="244"/>
      <c r="AT50" s="244"/>
      <c r="AU50" s="244"/>
      <c r="AV50" s="244"/>
      <c r="AW50" s="244"/>
      <c r="AX50" s="244"/>
      <c r="AY50" s="244"/>
      <c r="AZ50" s="244"/>
    </row>
    <row r="51" spans="2:52" s="365" customFormat="1" ht="20.100000000000001" customHeight="1">
      <c r="B51" s="2270"/>
      <c r="C51" s="2271"/>
      <c r="D51" s="2271"/>
      <c r="E51" s="2271"/>
      <c r="F51" s="831"/>
      <c r="G51" s="58"/>
      <c r="H51" s="66"/>
      <c r="I51" s="70"/>
      <c r="J51" s="832"/>
      <c r="K51" s="58"/>
      <c r="L51" s="66"/>
      <c r="M51" s="70"/>
      <c r="N51" s="832"/>
      <c r="O51" s="82"/>
      <c r="P51" s="92"/>
      <c r="Q51" s="832"/>
      <c r="R51" s="58"/>
      <c r="S51" s="66"/>
      <c r="T51" s="70"/>
      <c r="U51" s="832"/>
      <c r="V51" s="58"/>
      <c r="W51" s="82"/>
      <c r="X51" s="110"/>
      <c r="Y51" s="112"/>
      <c r="Z51" s="112"/>
      <c r="AA51" s="114"/>
      <c r="AF51" s="244"/>
      <c r="AG51" s="244"/>
      <c r="AH51" s="244"/>
      <c r="AI51" s="244"/>
      <c r="AJ51" s="244"/>
      <c r="AK51" s="244"/>
      <c r="AL51" s="244"/>
      <c r="AM51" s="244"/>
      <c r="AN51" s="244"/>
      <c r="AO51" s="244"/>
      <c r="AP51" s="244"/>
      <c r="AQ51" s="244"/>
      <c r="AR51" s="244"/>
      <c r="AS51" s="244"/>
      <c r="AT51" s="244"/>
      <c r="AU51" s="244"/>
      <c r="AV51" s="244"/>
      <c r="AW51" s="244"/>
      <c r="AX51" s="244"/>
      <c r="AY51" s="244"/>
      <c r="AZ51" s="244"/>
    </row>
    <row r="52" spans="2:52" s="365" customFormat="1" ht="20.100000000000001" customHeight="1">
      <c r="B52" s="1762" t="s">
        <v>23</v>
      </c>
      <c r="C52" s="1763"/>
      <c r="D52" s="1763"/>
      <c r="E52" s="1763"/>
      <c r="F52" s="1200">
        <f t="shared" ref="F52:K52" si="5">SUM(F47:F51)</f>
        <v>37</v>
      </c>
      <c r="G52" s="1201">
        <f t="shared" si="5"/>
        <v>26</v>
      </c>
      <c r="H52" s="1202">
        <f t="shared" si="5"/>
        <v>35</v>
      </c>
      <c r="I52" s="1203">
        <f t="shared" si="5"/>
        <v>32</v>
      </c>
      <c r="J52" s="1039">
        <f t="shared" si="5"/>
        <v>21</v>
      </c>
      <c r="K52" s="1201">
        <f t="shared" si="5"/>
        <v>20</v>
      </c>
      <c r="L52" s="1202"/>
      <c r="M52" s="1203"/>
      <c r="N52" s="1039"/>
      <c r="O52" s="1204"/>
      <c r="P52" s="1205" t="str">
        <f t="shared" ref="P52:V52" si="6">+P47</f>
        <v>―</v>
      </c>
      <c r="Q52" s="1206" t="str">
        <f t="shared" si="6"/>
        <v>―</v>
      </c>
      <c r="R52" s="1207" t="str">
        <f t="shared" si="6"/>
        <v>―</v>
      </c>
      <c r="S52" s="1208">
        <f t="shared" si="6"/>
        <v>1</v>
      </c>
      <c r="T52" s="1209" t="str">
        <f t="shared" si="6"/>
        <v>―</v>
      </c>
      <c r="U52" s="1206" t="str">
        <f t="shared" si="6"/>
        <v>―</v>
      </c>
      <c r="V52" s="1207" t="str">
        <f t="shared" si="6"/>
        <v>　―</v>
      </c>
      <c r="W52" s="1210">
        <f>SUM(W47:W51)</f>
        <v>0</v>
      </c>
      <c r="X52" s="2272"/>
      <c r="Y52" s="2273"/>
      <c r="Z52" s="2273"/>
      <c r="AA52" s="2274"/>
      <c r="AF52" s="244"/>
      <c r="AG52" s="244"/>
      <c r="AH52" s="244"/>
      <c r="AI52" s="244"/>
      <c r="AJ52" s="244"/>
      <c r="AK52" s="244"/>
      <c r="AL52" s="244"/>
      <c r="AM52" s="244"/>
      <c r="AN52" s="244"/>
      <c r="AO52" s="244"/>
      <c r="AP52" s="244"/>
      <c r="AQ52" s="244"/>
      <c r="AR52" s="244"/>
      <c r="AS52" s="244"/>
      <c r="AT52" s="244"/>
      <c r="AU52" s="244"/>
      <c r="AV52" s="244"/>
      <c r="AW52" s="244"/>
      <c r="AX52" s="244"/>
      <c r="AY52" s="244"/>
      <c r="AZ52" s="244"/>
    </row>
    <row r="53" spans="2:52" s="365" customFormat="1" ht="20.100000000000001" customHeight="1">
      <c r="B53" s="1762" t="s">
        <v>489</v>
      </c>
      <c r="C53" s="1763"/>
      <c r="D53" s="1763"/>
      <c r="E53" s="1763"/>
      <c r="F53" s="2192">
        <f>ROUND(F52/G52*100,0)</f>
        <v>142</v>
      </c>
      <c r="G53" s="2193"/>
      <c r="H53" s="2186">
        <f>ROUND(H52/I52*100,0)</f>
        <v>109</v>
      </c>
      <c r="I53" s="2187"/>
      <c r="J53" s="2186">
        <f>ROUND(J52/K52*100,0)</f>
        <v>105</v>
      </c>
      <c r="K53" s="2187"/>
      <c r="L53" s="2186"/>
      <c r="M53" s="2187"/>
      <c r="N53" s="2186"/>
      <c r="O53" s="2187"/>
      <c r="P53" s="2194" t="s">
        <v>1507</v>
      </c>
      <c r="Q53" s="2153"/>
      <c r="R53" s="2152" t="s">
        <v>1507</v>
      </c>
      <c r="S53" s="2153"/>
      <c r="T53" s="2152" t="s">
        <v>1598</v>
      </c>
      <c r="U53" s="2153"/>
      <c r="V53" s="2152" t="s">
        <v>1507</v>
      </c>
      <c r="W53" s="2181"/>
      <c r="X53" s="2183" t="s">
        <v>793</v>
      </c>
      <c r="Y53" s="2184"/>
      <c r="Z53" s="2184"/>
      <c r="AA53" s="2185"/>
      <c r="AF53" s="244"/>
      <c r="AG53" s="244"/>
      <c r="AH53" s="244"/>
      <c r="AI53" s="244"/>
      <c r="AJ53" s="244"/>
      <c r="AK53" s="244"/>
      <c r="AL53" s="244"/>
      <c r="AM53" s="244"/>
      <c r="AN53" s="244"/>
      <c r="AO53" s="244"/>
      <c r="AP53" s="244"/>
      <c r="AQ53" s="244"/>
      <c r="AR53" s="244"/>
      <c r="AS53" s="244"/>
      <c r="AT53" s="244"/>
      <c r="AU53" s="244"/>
      <c r="AV53" s="244"/>
      <c r="AW53" s="244"/>
      <c r="AX53" s="244"/>
      <c r="AY53" s="244"/>
      <c r="AZ53" s="244"/>
    </row>
    <row r="54" spans="2:52" s="365" customFormat="1" ht="20.100000000000001" customHeight="1">
      <c r="B54" s="1762" t="s">
        <v>666</v>
      </c>
      <c r="C54" s="1763"/>
      <c r="D54" s="1763"/>
      <c r="E54" s="1763"/>
      <c r="F54" s="2265">
        <f>ROUND(G52/$D$33*100,1)</f>
        <v>5.5</v>
      </c>
      <c r="G54" s="2266"/>
      <c r="H54" s="2267">
        <f>ROUND(I52/$D$33*100,1)</f>
        <v>6.8</v>
      </c>
      <c r="I54" s="2266"/>
      <c r="J54" s="2267">
        <f>ROUND(K52/$D$33*100,1)</f>
        <v>4.3</v>
      </c>
      <c r="K54" s="2266"/>
      <c r="L54" s="2186"/>
      <c r="M54" s="2187"/>
      <c r="N54" s="2186"/>
      <c r="O54" s="2187"/>
      <c r="P54" s="2188" t="s">
        <v>1507</v>
      </c>
      <c r="Q54" s="2189"/>
      <c r="R54" s="2190" t="s">
        <v>1507</v>
      </c>
      <c r="S54" s="2189"/>
      <c r="T54" s="2190" t="s">
        <v>1598</v>
      </c>
      <c r="U54" s="2189"/>
      <c r="V54" s="2190" t="s">
        <v>1507</v>
      </c>
      <c r="W54" s="2191"/>
      <c r="X54" s="2183" t="s">
        <v>794</v>
      </c>
      <c r="Y54" s="2184"/>
      <c r="Z54" s="2184"/>
      <c r="AA54" s="2185"/>
      <c r="AF54" s="244"/>
      <c r="AG54" s="244"/>
      <c r="AH54" s="244"/>
      <c r="AI54" s="244"/>
      <c r="AJ54" s="244"/>
      <c r="AK54" s="244"/>
      <c r="AL54" s="244"/>
      <c r="AM54" s="244"/>
      <c r="AN54" s="244"/>
      <c r="AO54" s="244"/>
      <c r="AP54" s="244"/>
      <c r="AQ54" s="244"/>
      <c r="AR54" s="244"/>
      <c r="AS54" s="244"/>
      <c r="AT54" s="244"/>
      <c r="AU54" s="244"/>
      <c r="AV54" s="244"/>
      <c r="AW54" s="244"/>
      <c r="AX54" s="244"/>
      <c r="AY54" s="244"/>
      <c r="AZ54" s="244"/>
    </row>
    <row r="55" spans="2:52" ht="20.100000000000001" customHeight="1"/>
    <row r="56" spans="2:52" ht="20.100000000000001" customHeight="1" thickBot="1"/>
    <row r="57" spans="2:52" ht="20.100000000000001" customHeight="1">
      <c r="B57" s="2254"/>
      <c r="C57" s="2255"/>
      <c r="D57" s="2255"/>
      <c r="E57" s="2256"/>
      <c r="F57" s="2146"/>
      <c r="G57" s="2147"/>
      <c r="H57" s="2147"/>
      <c r="I57" s="2147"/>
      <c r="J57" s="2147"/>
      <c r="K57" s="2147"/>
      <c r="L57" s="2147"/>
      <c r="M57" s="2147"/>
      <c r="N57" s="2147"/>
      <c r="O57" s="2150"/>
      <c r="P57" s="2146"/>
      <c r="Q57" s="2147"/>
      <c r="R57" s="2147"/>
      <c r="S57" s="2147"/>
      <c r="T57" s="2147"/>
      <c r="U57" s="2147"/>
      <c r="V57" s="2147"/>
      <c r="W57" s="2150"/>
      <c r="X57" s="7" t="s">
        <v>378</v>
      </c>
      <c r="Y57" s="7"/>
    </row>
    <row r="58" spans="2:52" ht="20.100000000000001" customHeight="1">
      <c r="B58" s="2257"/>
      <c r="C58" s="2258"/>
      <c r="D58" s="2258"/>
      <c r="E58" s="2259"/>
      <c r="F58" s="2148"/>
      <c r="G58" s="2149"/>
      <c r="H58" s="2149"/>
      <c r="I58" s="2149"/>
      <c r="J58" s="2149"/>
      <c r="K58" s="2149"/>
      <c r="L58" s="2149"/>
      <c r="M58" s="2149"/>
      <c r="N58" s="2149"/>
      <c r="O58" s="2151"/>
      <c r="P58" s="2148"/>
      <c r="Q58" s="2149"/>
      <c r="R58" s="2149"/>
      <c r="S58" s="2149"/>
      <c r="T58" s="2149"/>
      <c r="U58" s="2149"/>
      <c r="V58" s="2149"/>
      <c r="W58" s="2151"/>
      <c r="X58" s="5" t="s">
        <v>808</v>
      </c>
    </row>
    <row r="59" spans="2:52" ht="20.100000000000001" customHeight="1" thickBot="1">
      <c r="B59" s="2260"/>
      <c r="C59" s="2261"/>
      <c r="D59" s="2261"/>
      <c r="E59" s="2262"/>
      <c r="F59" s="50"/>
      <c r="G59" s="59"/>
      <c r="H59" s="67"/>
      <c r="I59" s="67"/>
      <c r="J59" s="67"/>
      <c r="K59" s="67"/>
      <c r="L59" s="67"/>
      <c r="M59" s="67"/>
      <c r="N59" s="67"/>
      <c r="O59" s="83"/>
      <c r="P59" s="93"/>
      <c r="Q59" s="67"/>
      <c r="R59" s="67"/>
      <c r="S59" s="67"/>
      <c r="T59" s="67"/>
      <c r="U59" s="67"/>
      <c r="V59" s="67"/>
      <c r="W59" s="83"/>
    </row>
    <row r="60" spans="2:52" ht="20.100000000000001" customHeight="1">
      <c r="B60" s="2239"/>
      <c r="C60" s="2240"/>
      <c r="D60" s="2240"/>
      <c r="E60" s="2241"/>
      <c r="F60" s="51"/>
      <c r="G60" s="60"/>
      <c r="H60" s="60"/>
      <c r="I60" s="60"/>
      <c r="J60" s="60"/>
      <c r="K60" s="60"/>
      <c r="L60" s="60"/>
      <c r="M60" s="60"/>
      <c r="N60" s="60"/>
      <c r="O60" s="84"/>
      <c r="P60" s="51"/>
      <c r="Q60" s="60"/>
      <c r="R60" s="60"/>
      <c r="S60" s="60"/>
      <c r="T60" s="60"/>
      <c r="U60" s="60"/>
      <c r="V60" s="60"/>
      <c r="W60" s="84"/>
    </row>
    <row r="61" spans="2:52" ht="20.100000000000001" customHeight="1">
      <c r="B61" s="2242"/>
      <c r="C61" s="1763"/>
      <c r="D61" s="1763"/>
      <c r="E61" s="2243"/>
      <c r="F61" s="52"/>
      <c r="G61" s="61"/>
      <c r="H61" s="61"/>
      <c r="I61" s="61"/>
      <c r="J61" s="61"/>
      <c r="K61" s="61"/>
      <c r="L61" s="61"/>
      <c r="M61" s="61"/>
      <c r="N61" s="61"/>
      <c r="O61" s="85"/>
      <c r="P61" s="52"/>
      <c r="Q61" s="61"/>
      <c r="R61" s="61"/>
      <c r="S61" s="61"/>
      <c r="T61" s="61"/>
      <c r="U61" s="61"/>
      <c r="V61" s="61"/>
      <c r="W61" s="85"/>
    </row>
    <row r="62" spans="2:52" ht="20.100000000000001" customHeight="1">
      <c r="B62" s="2242"/>
      <c r="C62" s="1763"/>
      <c r="D62" s="1763"/>
      <c r="E62" s="2243"/>
      <c r="F62" s="52"/>
      <c r="G62" s="61"/>
      <c r="H62" s="61"/>
      <c r="I62" s="61"/>
      <c r="J62" s="61"/>
      <c r="K62" s="61"/>
      <c r="L62" s="61"/>
      <c r="M62" s="61"/>
      <c r="N62" s="61"/>
      <c r="O62" s="85"/>
      <c r="P62" s="52"/>
      <c r="Q62" s="61"/>
      <c r="R62" s="61"/>
      <c r="S62" s="61"/>
      <c r="T62" s="61"/>
      <c r="U62" s="61"/>
      <c r="V62" s="61"/>
      <c r="W62" s="85"/>
    </row>
    <row r="63" spans="2:52" ht="20.100000000000001" customHeight="1">
      <c r="B63" s="2242"/>
      <c r="C63" s="1763"/>
      <c r="D63" s="1763"/>
      <c r="E63" s="2243"/>
      <c r="F63" s="52"/>
      <c r="G63" s="61"/>
      <c r="H63" s="61"/>
      <c r="I63" s="61"/>
      <c r="J63" s="61"/>
      <c r="K63" s="61"/>
      <c r="L63" s="61"/>
      <c r="M63" s="61"/>
      <c r="N63" s="61"/>
      <c r="O63" s="85"/>
      <c r="P63" s="52"/>
      <c r="Q63" s="61"/>
      <c r="R63" s="61"/>
      <c r="S63" s="61"/>
      <c r="T63" s="61"/>
      <c r="U63" s="61"/>
      <c r="V63" s="61"/>
      <c r="W63" s="85"/>
    </row>
    <row r="64" spans="2:52" ht="20.100000000000001" customHeight="1" thickBot="1">
      <c r="B64" s="2244"/>
      <c r="C64" s="2245"/>
      <c r="D64" s="2245"/>
      <c r="E64" s="2246"/>
      <c r="F64" s="53"/>
      <c r="G64" s="62"/>
      <c r="H64" s="62"/>
      <c r="I64" s="62"/>
      <c r="J64" s="62"/>
      <c r="K64" s="62"/>
      <c r="L64" s="62"/>
      <c r="M64" s="62"/>
      <c r="N64" s="62"/>
      <c r="O64" s="86"/>
      <c r="P64" s="53"/>
      <c r="Q64" s="62"/>
      <c r="R64" s="62"/>
      <c r="S64" s="62"/>
      <c r="T64" s="62"/>
      <c r="U64" s="62"/>
      <c r="V64" s="62"/>
      <c r="W64" s="86"/>
    </row>
    <row r="65" ht="20.100000000000001" customHeight="1"/>
    <row r="66" ht="20.100000000000001" customHeight="1"/>
  </sheetData>
  <mergeCells count="131">
    <mergeCell ref="H5:H9"/>
    <mergeCell ref="I5:I9"/>
    <mergeCell ref="J5:J9"/>
    <mergeCell ref="K5:K9"/>
    <mergeCell ref="L5:L9"/>
    <mergeCell ref="M5:M9"/>
    <mergeCell ref="N5:N9"/>
    <mergeCell ref="O5:O9"/>
    <mergeCell ref="P5:P9"/>
    <mergeCell ref="B13:C13"/>
    <mergeCell ref="B14:C14"/>
    <mergeCell ref="B15:C15"/>
    <mergeCell ref="B16:C16"/>
    <mergeCell ref="B17:C17"/>
    <mergeCell ref="B18:C18"/>
    <mergeCell ref="B19:C19"/>
    <mergeCell ref="V23:W23"/>
    <mergeCell ref="P23:U23"/>
    <mergeCell ref="B48:E48"/>
    <mergeCell ref="B49:E49"/>
    <mergeCell ref="B50:E50"/>
    <mergeCell ref="B51:E51"/>
    <mergeCell ref="B52:E52"/>
    <mergeCell ref="X52:AA52"/>
    <mergeCell ref="Y24:Z24"/>
    <mergeCell ref="AG25:AG26"/>
    <mergeCell ref="AJ25:AJ26"/>
    <mergeCell ref="AA23:AD27"/>
    <mergeCell ref="Y25:Y27"/>
    <mergeCell ref="Z25:Z27"/>
    <mergeCell ref="O24:O27"/>
    <mergeCell ref="V24:V27"/>
    <mergeCell ref="W24:W27"/>
    <mergeCell ref="X24:X27"/>
    <mergeCell ref="P25:P26"/>
    <mergeCell ref="Q25:Q26"/>
    <mergeCell ref="R25:R26"/>
    <mergeCell ref="S25:S26"/>
    <mergeCell ref="T25:T26"/>
    <mergeCell ref="U25:U26"/>
    <mergeCell ref="AG23:AL23"/>
    <mergeCell ref="E23:O23"/>
    <mergeCell ref="B60:E60"/>
    <mergeCell ref="B61:E61"/>
    <mergeCell ref="B62:E62"/>
    <mergeCell ref="B63:E63"/>
    <mergeCell ref="B64:E64"/>
    <mergeCell ref="D5:D9"/>
    <mergeCell ref="E5:E9"/>
    <mergeCell ref="F5:F9"/>
    <mergeCell ref="G5:G9"/>
    <mergeCell ref="B23:C27"/>
    <mergeCell ref="D23:D27"/>
    <mergeCell ref="E24:E27"/>
    <mergeCell ref="B57:E59"/>
    <mergeCell ref="F57:G58"/>
    <mergeCell ref="F42:O42"/>
    <mergeCell ref="B47:E47"/>
    <mergeCell ref="H57:I58"/>
    <mergeCell ref="J57:K58"/>
    <mergeCell ref="L57:M58"/>
    <mergeCell ref="N57:O58"/>
    <mergeCell ref="B54:E54"/>
    <mergeCell ref="F54:G54"/>
    <mergeCell ref="H54:I54"/>
    <mergeCell ref="J54:K54"/>
    <mergeCell ref="B32:C32"/>
    <mergeCell ref="AA32:AD32"/>
    <mergeCell ref="B33:C33"/>
    <mergeCell ref="AA33:AD33"/>
    <mergeCell ref="B34:C34"/>
    <mergeCell ref="AA34:AD34"/>
    <mergeCell ref="AA28:AD30"/>
    <mergeCell ref="B28:C28"/>
    <mergeCell ref="B42:E46"/>
    <mergeCell ref="X42:AA46"/>
    <mergeCell ref="F43:G44"/>
    <mergeCell ref="H43:I44"/>
    <mergeCell ref="J43:K44"/>
    <mergeCell ref="L43:M44"/>
    <mergeCell ref="N43:O44"/>
    <mergeCell ref="P43:Q44"/>
    <mergeCell ref="R43:S44"/>
    <mergeCell ref="T43:U44"/>
    <mergeCell ref="V43:W44"/>
    <mergeCell ref="P42:W42"/>
    <mergeCell ref="B4:C12"/>
    <mergeCell ref="S5:U11"/>
    <mergeCell ref="V53:W53"/>
    <mergeCell ref="AH25:AH26"/>
    <mergeCell ref="AI25:AI26"/>
    <mergeCell ref="X53:AA53"/>
    <mergeCell ref="L54:M54"/>
    <mergeCell ref="N54:O54"/>
    <mergeCell ref="P54:Q54"/>
    <mergeCell ref="R54:S54"/>
    <mergeCell ref="T54:U54"/>
    <mergeCell ref="V54:W54"/>
    <mergeCell ref="X54:AA54"/>
    <mergeCell ref="B53:E53"/>
    <mergeCell ref="F53:G53"/>
    <mergeCell ref="H53:I53"/>
    <mergeCell ref="J53:K53"/>
    <mergeCell ref="L53:M53"/>
    <mergeCell ref="N53:O53"/>
    <mergeCell ref="P53:Q53"/>
    <mergeCell ref="B29:C29"/>
    <mergeCell ref="B30:C30"/>
    <mergeCell ref="B31:C31"/>
    <mergeCell ref="AA31:AD31"/>
    <mergeCell ref="AQ23:AR23"/>
    <mergeCell ref="AQ24:AR24"/>
    <mergeCell ref="AL25:AL26"/>
    <mergeCell ref="AQ25:AR25"/>
    <mergeCell ref="AQ26:AR26"/>
    <mergeCell ref="AQ27:AR27"/>
    <mergeCell ref="AV1:AW1"/>
    <mergeCell ref="P57:Q58"/>
    <mergeCell ref="R57:S58"/>
    <mergeCell ref="T57:U58"/>
    <mergeCell ref="V57:W58"/>
    <mergeCell ref="R53:S53"/>
    <mergeCell ref="T53:U53"/>
    <mergeCell ref="X47:AA47"/>
    <mergeCell ref="AK25:AK26"/>
    <mergeCell ref="X23:Z23"/>
    <mergeCell ref="AG21:AL21"/>
    <mergeCell ref="AG22:AL22"/>
    <mergeCell ref="Q5:Q9"/>
    <mergeCell ref="R5:R9"/>
    <mergeCell ref="S13:U15"/>
  </mergeCells>
  <phoneticPr fontId="7"/>
  <pageMargins left="0.78740157480314965" right="0.19685039370078741" top="0.59055118110236227" bottom="0.39370078740157483" header="0.31496062992125984" footer="0.23622047244094491"/>
  <pageSetup paperSize="9" scale="72" firstPageNumber="10" orientation="landscape" blackAndWhite="1" useFirstPageNumber="1" r:id="rId1"/>
  <headerFooter alignWithMargins="0">
    <oddFooter>&amp;R&amp;P</oddFooter>
  </headerFooter>
  <rowBreaks count="1" manualBreakCount="1">
    <brk id="38" max="29" man="1"/>
  </rowBreaks>
  <colBreaks count="1" manualBreakCount="1">
    <brk id="30" max="54" man="1"/>
  </col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B1:DB28"/>
  <sheetViews>
    <sheetView tabSelected="1" view="pageBreakPreview" zoomScaleNormal="90" zoomScaleSheetLayoutView="100" workbookViewId="0">
      <selection activeCell="DF10" sqref="DF10"/>
    </sheetView>
  </sheetViews>
  <sheetFormatPr defaultRowHeight="20.100000000000001" customHeight="1"/>
  <cols>
    <col min="1" max="104" width="1.25" style="244" customWidth="1"/>
    <col min="105" max="256" width="9" style="244"/>
    <col min="257" max="360" width="1.25" style="244" customWidth="1"/>
    <col min="361" max="512" width="9" style="244"/>
    <col min="513" max="616" width="1.25" style="244" customWidth="1"/>
    <col min="617" max="768" width="9" style="244"/>
    <col min="769" max="872" width="1.25" style="244" customWidth="1"/>
    <col min="873" max="1024" width="9" style="244"/>
    <col min="1025" max="1128" width="1.25" style="244" customWidth="1"/>
    <col min="1129" max="1280" width="9" style="244"/>
    <col min="1281" max="1384" width="1.25" style="244" customWidth="1"/>
    <col min="1385" max="1536" width="9" style="244"/>
    <col min="1537" max="1640" width="1.25" style="244" customWidth="1"/>
    <col min="1641" max="1792" width="9" style="244"/>
    <col min="1793" max="1896" width="1.25" style="244" customWidth="1"/>
    <col min="1897" max="2048" width="9" style="244"/>
    <col min="2049" max="2152" width="1.25" style="244" customWidth="1"/>
    <col min="2153" max="2304" width="9" style="244"/>
    <col min="2305" max="2408" width="1.25" style="244" customWidth="1"/>
    <col min="2409" max="2560" width="9" style="244"/>
    <col min="2561" max="2664" width="1.25" style="244" customWidth="1"/>
    <col min="2665" max="2816" width="9" style="244"/>
    <col min="2817" max="2920" width="1.25" style="244" customWidth="1"/>
    <col min="2921" max="3072" width="9" style="244"/>
    <col min="3073" max="3176" width="1.25" style="244" customWidth="1"/>
    <col min="3177" max="3328" width="9" style="244"/>
    <col min="3329" max="3432" width="1.25" style="244" customWidth="1"/>
    <col min="3433" max="3584" width="9" style="244"/>
    <col min="3585" max="3688" width="1.25" style="244" customWidth="1"/>
    <col min="3689" max="3840" width="9" style="244"/>
    <col min="3841" max="3944" width="1.25" style="244" customWidth="1"/>
    <col min="3945" max="4096" width="9" style="244"/>
    <col min="4097" max="4200" width="1.25" style="244" customWidth="1"/>
    <col min="4201" max="4352" width="9" style="244"/>
    <col min="4353" max="4456" width="1.25" style="244" customWidth="1"/>
    <col min="4457" max="4608" width="9" style="244"/>
    <col min="4609" max="4712" width="1.25" style="244" customWidth="1"/>
    <col min="4713" max="4864" width="9" style="244"/>
    <col min="4865" max="4968" width="1.25" style="244" customWidth="1"/>
    <col min="4969" max="5120" width="9" style="244"/>
    <col min="5121" max="5224" width="1.25" style="244" customWidth="1"/>
    <col min="5225" max="5376" width="9" style="244"/>
    <col min="5377" max="5480" width="1.25" style="244" customWidth="1"/>
    <col min="5481" max="5632" width="9" style="244"/>
    <col min="5633" max="5736" width="1.25" style="244" customWidth="1"/>
    <col min="5737" max="5888" width="9" style="244"/>
    <col min="5889" max="5992" width="1.25" style="244" customWidth="1"/>
    <col min="5993" max="6144" width="9" style="244"/>
    <col min="6145" max="6248" width="1.25" style="244" customWidth="1"/>
    <col min="6249" max="6400" width="9" style="244"/>
    <col min="6401" max="6504" width="1.25" style="244" customWidth="1"/>
    <col min="6505" max="6656" width="9" style="244"/>
    <col min="6657" max="6760" width="1.25" style="244" customWidth="1"/>
    <col min="6761" max="6912" width="9" style="244"/>
    <col min="6913" max="7016" width="1.25" style="244" customWidth="1"/>
    <col min="7017" max="7168" width="9" style="244"/>
    <col min="7169" max="7272" width="1.25" style="244" customWidth="1"/>
    <col min="7273" max="7424" width="9" style="244"/>
    <col min="7425" max="7528" width="1.25" style="244" customWidth="1"/>
    <col min="7529" max="7680" width="9" style="244"/>
    <col min="7681" max="7784" width="1.25" style="244" customWidth="1"/>
    <col min="7785" max="7936" width="9" style="244"/>
    <col min="7937" max="8040" width="1.25" style="244" customWidth="1"/>
    <col min="8041" max="8192" width="9" style="244"/>
    <col min="8193" max="8296" width="1.25" style="244" customWidth="1"/>
    <col min="8297" max="8448" width="9" style="244"/>
    <col min="8449" max="8552" width="1.25" style="244" customWidth="1"/>
    <col min="8553" max="8704" width="9" style="244"/>
    <col min="8705" max="8808" width="1.25" style="244" customWidth="1"/>
    <col min="8809" max="8960" width="9" style="244"/>
    <col min="8961" max="9064" width="1.25" style="244" customWidth="1"/>
    <col min="9065" max="9216" width="9" style="244"/>
    <col min="9217" max="9320" width="1.25" style="244" customWidth="1"/>
    <col min="9321" max="9472" width="9" style="244"/>
    <col min="9473" max="9576" width="1.25" style="244" customWidth="1"/>
    <col min="9577" max="9728" width="9" style="244"/>
    <col min="9729" max="9832" width="1.25" style="244" customWidth="1"/>
    <col min="9833" max="9984" width="9" style="244"/>
    <col min="9985" max="10088" width="1.25" style="244" customWidth="1"/>
    <col min="10089" max="10240" width="9" style="244"/>
    <col min="10241" max="10344" width="1.25" style="244" customWidth="1"/>
    <col min="10345" max="10496" width="9" style="244"/>
    <col min="10497" max="10600" width="1.25" style="244" customWidth="1"/>
    <col min="10601" max="10752" width="9" style="244"/>
    <col min="10753" max="10856" width="1.25" style="244" customWidth="1"/>
    <col min="10857" max="11008" width="9" style="244"/>
    <col min="11009" max="11112" width="1.25" style="244" customWidth="1"/>
    <col min="11113" max="11264" width="9" style="244"/>
    <col min="11265" max="11368" width="1.25" style="244" customWidth="1"/>
    <col min="11369" max="11520" width="9" style="244"/>
    <col min="11521" max="11624" width="1.25" style="244" customWidth="1"/>
    <col min="11625" max="11776" width="9" style="244"/>
    <col min="11777" max="11880" width="1.25" style="244" customWidth="1"/>
    <col min="11881" max="12032" width="9" style="244"/>
    <col min="12033" max="12136" width="1.25" style="244" customWidth="1"/>
    <col min="12137" max="12288" width="9" style="244"/>
    <col min="12289" max="12392" width="1.25" style="244" customWidth="1"/>
    <col min="12393" max="12544" width="9" style="244"/>
    <col min="12545" max="12648" width="1.25" style="244" customWidth="1"/>
    <col min="12649" max="12800" width="9" style="244"/>
    <col min="12801" max="12904" width="1.25" style="244" customWidth="1"/>
    <col min="12905" max="13056" width="9" style="244"/>
    <col min="13057" max="13160" width="1.25" style="244" customWidth="1"/>
    <col min="13161" max="13312" width="9" style="244"/>
    <col min="13313" max="13416" width="1.25" style="244" customWidth="1"/>
    <col min="13417" max="13568" width="9" style="244"/>
    <col min="13569" max="13672" width="1.25" style="244" customWidth="1"/>
    <col min="13673" max="13824" width="9" style="244"/>
    <col min="13825" max="13928" width="1.25" style="244" customWidth="1"/>
    <col min="13929" max="14080" width="9" style="244"/>
    <col min="14081" max="14184" width="1.25" style="244" customWidth="1"/>
    <col min="14185" max="14336" width="9" style="244"/>
    <col min="14337" max="14440" width="1.25" style="244" customWidth="1"/>
    <col min="14441" max="14592" width="9" style="244"/>
    <col min="14593" max="14696" width="1.25" style="244" customWidth="1"/>
    <col min="14697" max="14848" width="9" style="244"/>
    <col min="14849" max="14952" width="1.25" style="244" customWidth="1"/>
    <col min="14953" max="15104" width="9" style="244"/>
    <col min="15105" max="15208" width="1.25" style="244" customWidth="1"/>
    <col min="15209" max="15360" width="9" style="244"/>
    <col min="15361" max="15464" width="1.25" style="244" customWidth="1"/>
    <col min="15465" max="15616" width="9" style="244"/>
    <col min="15617" max="15720" width="1.25" style="244" customWidth="1"/>
    <col min="15721" max="15872" width="9" style="244"/>
    <col min="15873" max="15976" width="1.25" style="244" customWidth="1"/>
    <col min="15977" max="16128" width="9" style="244"/>
    <col min="16129" max="16232" width="1.25" style="244" customWidth="1"/>
    <col min="16233" max="16384" width="9" style="244"/>
  </cols>
  <sheetData>
    <row r="1" spans="2:106" ht="20.100000000000001" customHeight="1">
      <c r="B1" s="505"/>
      <c r="C1" s="505"/>
      <c r="D1" s="505"/>
      <c r="E1" s="505"/>
      <c r="F1" s="505" t="s">
        <v>1599</v>
      </c>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5"/>
      <c r="AJ1" s="505"/>
      <c r="AK1" s="505"/>
      <c r="AL1" s="505"/>
      <c r="AM1" s="505"/>
      <c r="AN1" s="505"/>
      <c r="AO1" s="505"/>
      <c r="AP1" s="505"/>
      <c r="AQ1" s="505"/>
      <c r="AR1" s="505"/>
      <c r="AS1" s="505"/>
      <c r="AT1" s="505"/>
      <c r="AU1" s="505"/>
      <c r="AV1" s="505"/>
      <c r="AW1" s="505"/>
      <c r="AX1" s="505"/>
      <c r="AY1" s="505"/>
      <c r="AZ1" s="505"/>
      <c r="BA1" s="505"/>
      <c r="BB1" s="505"/>
      <c r="BC1" s="505"/>
      <c r="BD1" s="505"/>
      <c r="BE1" s="505"/>
      <c r="BF1" s="505"/>
      <c r="BG1" s="505"/>
      <c r="BH1" s="505"/>
      <c r="BI1" s="505"/>
      <c r="BJ1" s="505"/>
      <c r="BK1" s="505"/>
      <c r="BL1" s="505"/>
      <c r="BM1" s="505"/>
      <c r="BN1" s="2394" t="s">
        <v>1600</v>
      </c>
      <c r="BO1" s="2394"/>
      <c r="BP1" s="2394"/>
      <c r="BQ1" s="2394"/>
      <c r="BR1" s="2395">
        <v>3</v>
      </c>
      <c r="BS1" s="2396"/>
      <c r="BT1" s="2396"/>
      <c r="BU1" s="2396"/>
      <c r="BV1" s="2394" t="s">
        <v>1601</v>
      </c>
      <c r="BW1" s="2394"/>
      <c r="BX1" s="2397">
        <v>1</v>
      </c>
      <c r="BY1" s="2397"/>
      <c r="BZ1" s="2397"/>
      <c r="CA1" s="2394" t="s">
        <v>1602</v>
      </c>
      <c r="CB1" s="2394"/>
      <c r="CC1" s="2394"/>
      <c r="CD1" s="2394"/>
      <c r="CE1" s="2394"/>
      <c r="CF1" s="2394"/>
      <c r="CG1" s="505"/>
      <c r="CH1" s="505"/>
      <c r="CI1" s="505"/>
      <c r="CJ1" s="505"/>
      <c r="CK1" s="505"/>
      <c r="CL1" s="505"/>
      <c r="CM1" s="505"/>
      <c r="CN1" s="505"/>
      <c r="CO1" s="505"/>
      <c r="CP1" s="505"/>
      <c r="CQ1" s="505"/>
      <c r="CR1" s="2379" t="s">
        <v>1603</v>
      </c>
      <c r="CS1" s="2379"/>
      <c r="CT1" s="2379"/>
      <c r="CU1" s="2379"/>
      <c r="CV1" s="2379"/>
      <c r="CW1" s="2379"/>
      <c r="CX1" s="2379"/>
      <c r="CY1" s="2379"/>
      <c r="CZ1" s="2379"/>
      <c r="DA1" s="839"/>
      <c r="DB1" s="839"/>
    </row>
    <row r="2" spans="2:106" ht="20.100000000000001" customHeight="1">
      <c r="B2" s="505"/>
      <c r="C2" s="2380"/>
      <c r="D2" s="2381"/>
      <c r="E2" s="2382" t="s">
        <v>1604</v>
      </c>
      <c r="F2" s="2382"/>
      <c r="G2" s="2382"/>
      <c r="H2" s="2382"/>
      <c r="I2" s="2382"/>
      <c r="J2" s="2382"/>
      <c r="K2" s="2382"/>
      <c r="L2" s="2382"/>
      <c r="M2" s="2382"/>
      <c r="N2" s="2382"/>
      <c r="O2" s="2382"/>
      <c r="P2" s="2382"/>
      <c r="Q2" s="2382"/>
      <c r="R2" s="2382"/>
      <c r="S2" s="2382"/>
      <c r="T2" s="2382"/>
      <c r="U2" s="2381"/>
      <c r="V2" s="2383"/>
      <c r="W2" s="506"/>
      <c r="X2" s="2382" t="s">
        <v>1605</v>
      </c>
      <c r="Y2" s="2382"/>
      <c r="Z2" s="2382"/>
      <c r="AA2" s="2382"/>
      <c r="AB2" s="2382"/>
      <c r="AC2" s="2382"/>
      <c r="AD2" s="2382"/>
      <c r="AE2" s="2382"/>
      <c r="AF2" s="2382"/>
      <c r="AG2" s="2382"/>
      <c r="AH2" s="2382"/>
      <c r="AI2" s="2382"/>
      <c r="AJ2" s="2382"/>
      <c r="AK2" s="2382"/>
      <c r="AL2" s="509"/>
      <c r="AM2" s="508"/>
      <c r="AN2" s="2384"/>
      <c r="AO2" s="2384"/>
      <c r="AP2" s="2384"/>
      <c r="AQ2" s="2384"/>
      <c r="AR2" s="2384"/>
      <c r="AS2" s="2384"/>
      <c r="AT2" s="2384"/>
      <c r="AU2" s="2384"/>
      <c r="AV2" s="2384"/>
      <c r="AW2" s="2384"/>
      <c r="AX2" s="2384"/>
      <c r="AY2" s="2384"/>
      <c r="AZ2" s="2384"/>
      <c r="BA2" s="2384"/>
      <c r="BB2" s="509"/>
      <c r="BC2" s="510"/>
      <c r="BD2" s="2384"/>
      <c r="BE2" s="2384"/>
      <c r="BF2" s="2384"/>
      <c r="BG2" s="2384"/>
      <c r="BH2" s="2384"/>
      <c r="BI2" s="2384"/>
      <c r="BJ2" s="2384"/>
      <c r="BK2" s="2384"/>
      <c r="BL2" s="2384"/>
      <c r="BM2" s="2384"/>
      <c r="BN2" s="2384"/>
      <c r="BO2" s="2384"/>
      <c r="BP2" s="2384"/>
      <c r="BQ2" s="2384"/>
      <c r="BR2" s="507"/>
      <c r="BS2" s="510"/>
      <c r="BT2" s="840"/>
      <c r="BU2" s="840"/>
      <c r="BV2" s="840"/>
      <c r="BW2" s="840"/>
      <c r="BX2" s="840"/>
      <c r="BY2" s="840"/>
      <c r="BZ2" s="840"/>
      <c r="CA2" s="840"/>
      <c r="CB2" s="511"/>
      <c r="CC2" s="1229"/>
      <c r="CD2" s="1229"/>
      <c r="CE2" s="1229"/>
      <c r="CF2" s="1229"/>
      <c r="CG2" s="1229"/>
      <c r="CH2" s="508"/>
      <c r="CI2" s="2385" t="s">
        <v>1606</v>
      </c>
      <c r="CJ2" s="2386"/>
      <c r="CK2" s="2386"/>
      <c r="CL2" s="2386"/>
      <c r="CM2" s="2386"/>
      <c r="CN2" s="2386"/>
      <c r="CO2" s="2386"/>
      <c r="CP2" s="2386"/>
      <c r="CQ2" s="2386"/>
      <c r="CR2" s="2386"/>
      <c r="CS2" s="2386"/>
      <c r="CT2" s="2386"/>
      <c r="CU2" s="2386"/>
      <c r="CV2" s="2386"/>
      <c r="CW2" s="2386"/>
      <c r="CX2" s="2386"/>
      <c r="CY2" s="2386"/>
      <c r="CZ2" s="2387"/>
      <c r="DA2" s="841"/>
      <c r="DB2" s="841"/>
    </row>
    <row r="3" spans="2:106" ht="20.100000000000001" customHeight="1">
      <c r="B3" s="505"/>
      <c r="C3" s="2372"/>
      <c r="D3" s="2371"/>
      <c r="E3" s="2373" t="s">
        <v>1607</v>
      </c>
      <c r="F3" s="2373"/>
      <c r="G3" s="2373"/>
      <c r="H3" s="2373"/>
      <c r="I3" s="2373"/>
      <c r="J3" s="2373"/>
      <c r="K3" s="2373"/>
      <c r="L3" s="2373"/>
      <c r="M3" s="2373"/>
      <c r="N3" s="2373"/>
      <c r="O3" s="2373"/>
      <c r="P3" s="2373"/>
      <c r="Q3" s="2373"/>
      <c r="R3" s="2373"/>
      <c r="S3" s="2373"/>
      <c r="T3" s="2373"/>
      <c r="U3" s="2371"/>
      <c r="V3" s="2392"/>
      <c r="W3" s="512"/>
      <c r="X3" s="513"/>
      <c r="Y3" s="513"/>
      <c r="Z3" s="2393">
        <v>439</v>
      </c>
      <c r="AA3" s="2393"/>
      <c r="AB3" s="2393"/>
      <c r="AC3" s="2393"/>
      <c r="AD3" s="2393"/>
      <c r="AE3" s="2393"/>
      <c r="AF3" s="2393"/>
      <c r="AG3" s="2393"/>
      <c r="AH3" s="513"/>
      <c r="AI3" s="2371" t="s">
        <v>1608</v>
      </c>
      <c r="AJ3" s="2371"/>
      <c r="AK3" s="2371"/>
      <c r="AL3" s="513"/>
      <c r="AM3" s="515"/>
      <c r="AN3" s="4001"/>
      <c r="AO3" s="1234"/>
      <c r="AP3" s="4000"/>
      <c r="AQ3" s="4000"/>
      <c r="AR3" s="4000"/>
      <c r="AS3" s="4000"/>
      <c r="AT3" s="4000"/>
      <c r="AU3" s="4000"/>
      <c r="AV3" s="4000"/>
      <c r="AW3" s="4000"/>
      <c r="AX3" s="1234"/>
      <c r="AY3" s="3998"/>
      <c r="AZ3" s="3998"/>
      <c r="BA3" s="3998"/>
      <c r="BB3" s="1234"/>
      <c r="BC3" s="3996"/>
      <c r="BD3" s="1234"/>
      <c r="BE3" s="1234"/>
      <c r="BF3" s="3999"/>
      <c r="BG3" s="3999"/>
      <c r="BH3" s="3999"/>
      <c r="BI3" s="3999"/>
      <c r="BJ3" s="3999"/>
      <c r="BK3" s="3999"/>
      <c r="BL3" s="3999"/>
      <c r="BM3" s="3999"/>
      <c r="BN3" s="1234"/>
      <c r="BO3" s="3998" t="s">
        <v>1608</v>
      </c>
      <c r="BP3" s="3998"/>
      <c r="BQ3" s="3998"/>
      <c r="BR3" s="3995"/>
      <c r="BS3" s="3996"/>
      <c r="BT3" s="1234"/>
      <c r="BU3" s="1234"/>
      <c r="BV3" s="3997"/>
      <c r="BW3" s="3997"/>
      <c r="BX3" s="3997"/>
      <c r="BY3" s="3997"/>
      <c r="BZ3" s="3997"/>
      <c r="CA3" s="3997"/>
      <c r="CB3" s="4002"/>
      <c r="CC3" s="1261"/>
      <c r="CD3" s="1253"/>
      <c r="CE3" s="1261"/>
      <c r="CF3" s="1261"/>
      <c r="CG3" s="1261"/>
      <c r="CH3" s="1282"/>
      <c r="CI3" s="2388"/>
      <c r="CJ3" s="2389"/>
      <c r="CK3" s="2389"/>
      <c r="CL3" s="2389"/>
      <c r="CM3" s="2389"/>
      <c r="CN3" s="2389"/>
      <c r="CO3" s="2389"/>
      <c r="CP3" s="2389"/>
      <c r="CQ3" s="2389"/>
      <c r="CR3" s="2389"/>
      <c r="CS3" s="2389"/>
      <c r="CT3" s="2389"/>
      <c r="CU3" s="2389"/>
      <c r="CV3" s="2389"/>
      <c r="CW3" s="2389"/>
      <c r="CX3" s="2389"/>
      <c r="CY3" s="2389"/>
      <c r="CZ3" s="2390"/>
      <c r="DA3" s="841"/>
      <c r="DB3" s="841"/>
    </row>
    <row r="4" spans="2:106" ht="20.100000000000001" customHeight="1">
      <c r="B4" s="505"/>
      <c r="C4" s="2372"/>
      <c r="D4" s="2371"/>
      <c r="E4" s="2371"/>
      <c r="F4" s="2371"/>
      <c r="G4" s="2371"/>
      <c r="H4" s="2371"/>
      <c r="I4" s="2371"/>
      <c r="J4" s="2371"/>
      <c r="K4" s="2371"/>
      <c r="L4" s="2371"/>
      <c r="M4" s="2371"/>
      <c r="N4" s="2371"/>
      <c r="O4" s="2373" t="s">
        <v>1609</v>
      </c>
      <c r="P4" s="2373"/>
      <c r="Q4" s="2373"/>
      <c r="R4" s="2373"/>
      <c r="S4" s="2373"/>
      <c r="T4" s="2373"/>
      <c r="U4" s="2373"/>
      <c r="V4" s="842"/>
      <c r="W4" s="512"/>
      <c r="X4" s="2373" t="s">
        <v>1610</v>
      </c>
      <c r="Y4" s="2373"/>
      <c r="Z4" s="2373"/>
      <c r="AA4" s="2373"/>
      <c r="AB4" s="2373"/>
      <c r="AC4" s="2373"/>
      <c r="AD4" s="513"/>
      <c r="AE4" s="516"/>
      <c r="AF4" s="2375" t="s">
        <v>1611</v>
      </c>
      <c r="AG4" s="2375"/>
      <c r="AH4" s="2375"/>
      <c r="AI4" s="2375"/>
      <c r="AJ4" s="2375"/>
      <c r="AK4" s="2375"/>
      <c r="AL4" s="513"/>
      <c r="AM4" s="515"/>
      <c r="AN4" s="2373" t="s">
        <v>1612</v>
      </c>
      <c r="AO4" s="2373"/>
      <c r="AP4" s="2373"/>
      <c r="AQ4" s="2373"/>
      <c r="AR4" s="2373"/>
      <c r="AS4" s="2373"/>
      <c r="AT4" s="514"/>
      <c r="AU4" s="513"/>
      <c r="AV4" s="2378" t="s">
        <v>1613</v>
      </c>
      <c r="AW4" s="2378"/>
      <c r="AX4" s="2378"/>
      <c r="AY4" s="2378"/>
      <c r="AZ4" s="2378"/>
      <c r="BA4" s="2378"/>
      <c r="BB4" s="513"/>
      <c r="BC4" s="516"/>
      <c r="BD4" s="2373" t="s">
        <v>1612</v>
      </c>
      <c r="BE4" s="2373"/>
      <c r="BF4" s="2373"/>
      <c r="BG4" s="2373"/>
      <c r="BH4" s="2373"/>
      <c r="BI4" s="2373"/>
      <c r="BJ4" s="513"/>
      <c r="BK4" s="516"/>
      <c r="BL4" s="2378" t="s">
        <v>1613</v>
      </c>
      <c r="BM4" s="2378"/>
      <c r="BN4" s="2378"/>
      <c r="BO4" s="2378"/>
      <c r="BP4" s="2378"/>
      <c r="BQ4" s="2378"/>
      <c r="BR4" s="514"/>
      <c r="BS4" s="516"/>
      <c r="BT4" s="838"/>
      <c r="BU4" s="838"/>
      <c r="BV4" s="838"/>
      <c r="BW4" s="838"/>
      <c r="BX4" s="838"/>
      <c r="BY4" s="838"/>
      <c r="BZ4" s="513"/>
      <c r="CA4" s="513"/>
      <c r="CB4" s="2398" t="s">
        <v>1614</v>
      </c>
      <c r="CC4" s="2373"/>
      <c r="CD4" s="2373"/>
      <c r="CE4" s="2373"/>
      <c r="CF4" s="2373"/>
      <c r="CG4" s="2373"/>
      <c r="CH4" s="515"/>
      <c r="CI4" s="2388"/>
      <c r="CJ4" s="2389"/>
      <c r="CK4" s="2389"/>
      <c r="CL4" s="2389"/>
      <c r="CM4" s="2389"/>
      <c r="CN4" s="2389"/>
      <c r="CO4" s="2389"/>
      <c r="CP4" s="2389"/>
      <c r="CQ4" s="2389"/>
      <c r="CR4" s="2389"/>
      <c r="CS4" s="2389"/>
      <c r="CT4" s="2389"/>
      <c r="CU4" s="2389"/>
      <c r="CV4" s="2389"/>
      <c r="CW4" s="2389"/>
      <c r="CX4" s="2389"/>
      <c r="CY4" s="2389"/>
      <c r="CZ4" s="2390"/>
      <c r="DA4" s="841"/>
      <c r="DB4" s="841"/>
    </row>
    <row r="5" spans="2:106" ht="20.100000000000001" customHeight="1">
      <c r="B5" s="505"/>
      <c r="C5" s="517"/>
      <c r="D5" s="2374" t="s">
        <v>1615</v>
      </c>
      <c r="E5" s="2374"/>
      <c r="F5" s="2374"/>
      <c r="G5" s="2374"/>
      <c r="H5" s="2374"/>
      <c r="I5" s="2374"/>
      <c r="J5" s="2374"/>
      <c r="K5" s="2400"/>
      <c r="L5" s="2400"/>
      <c r="M5" s="2400"/>
      <c r="N5" s="2400"/>
      <c r="O5" s="2400"/>
      <c r="P5" s="2400"/>
      <c r="Q5" s="2400"/>
      <c r="R5" s="2400"/>
      <c r="S5" s="2400"/>
      <c r="T5" s="2400"/>
      <c r="U5" s="2400"/>
      <c r="V5" s="2401"/>
      <c r="W5" s="517"/>
      <c r="X5" s="2374"/>
      <c r="Y5" s="2374"/>
      <c r="Z5" s="2374"/>
      <c r="AA5" s="2374"/>
      <c r="AB5" s="2374"/>
      <c r="AC5" s="2374"/>
      <c r="AD5" s="518"/>
      <c r="AE5" s="519"/>
      <c r="AF5" s="2376"/>
      <c r="AG5" s="2376"/>
      <c r="AH5" s="2376"/>
      <c r="AI5" s="2376"/>
      <c r="AJ5" s="2376"/>
      <c r="AK5" s="2376"/>
      <c r="AL5" s="518"/>
      <c r="AM5" s="520"/>
      <c r="AN5" s="2377"/>
      <c r="AO5" s="2377"/>
      <c r="AP5" s="2377"/>
      <c r="AQ5" s="2377"/>
      <c r="AR5" s="2377"/>
      <c r="AS5" s="2377"/>
      <c r="AT5" s="1252"/>
      <c r="AU5" s="1253"/>
      <c r="AV5" s="2370" t="s">
        <v>1616</v>
      </c>
      <c r="AW5" s="2370"/>
      <c r="AX5" s="2370"/>
      <c r="AY5" s="2370"/>
      <c r="AZ5" s="2370"/>
      <c r="BA5" s="2370"/>
      <c r="BB5" s="1253"/>
      <c r="BC5" s="1254"/>
      <c r="BD5" s="2377"/>
      <c r="BE5" s="2377"/>
      <c r="BF5" s="2377"/>
      <c r="BG5" s="2377"/>
      <c r="BH5" s="2377"/>
      <c r="BI5" s="2377"/>
      <c r="BJ5" s="1253"/>
      <c r="BK5" s="1254"/>
      <c r="BL5" s="2370" t="s">
        <v>1616</v>
      </c>
      <c r="BM5" s="2370"/>
      <c r="BN5" s="2370"/>
      <c r="BO5" s="2370"/>
      <c r="BP5" s="2370"/>
      <c r="BQ5" s="2370"/>
      <c r="BR5" s="1252"/>
      <c r="BS5" s="1254"/>
      <c r="BT5" s="1255"/>
      <c r="BU5" s="1255"/>
      <c r="BV5" s="1255"/>
      <c r="BW5" s="1255"/>
      <c r="BX5" s="1255"/>
      <c r="BY5" s="1255"/>
      <c r="BZ5" s="518"/>
      <c r="CA5" s="1253"/>
      <c r="CB5" s="2399"/>
      <c r="CC5" s="2377"/>
      <c r="CD5" s="2377"/>
      <c r="CE5" s="2377"/>
      <c r="CF5" s="2377"/>
      <c r="CG5" s="2377"/>
      <c r="CH5" s="1282"/>
      <c r="CI5" s="2388"/>
      <c r="CJ5" s="2391"/>
      <c r="CK5" s="2391"/>
      <c r="CL5" s="2391"/>
      <c r="CM5" s="2391"/>
      <c r="CN5" s="2391"/>
      <c r="CO5" s="2391"/>
      <c r="CP5" s="2391"/>
      <c r="CQ5" s="2391"/>
      <c r="CR5" s="2391"/>
      <c r="CS5" s="2391"/>
      <c r="CT5" s="2391"/>
      <c r="CU5" s="2391"/>
      <c r="CV5" s="2391"/>
      <c r="CW5" s="2391"/>
      <c r="CX5" s="2391"/>
      <c r="CY5" s="2391"/>
      <c r="CZ5" s="2390"/>
      <c r="DA5" s="841"/>
      <c r="DB5" s="841"/>
    </row>
    <row r="6" spans="2:106" ht="20.100000000000001" customHeight="1">
      <c r="B6" s="505"/>
      <c r="C6" s="2350" t="s">
        <v>1617</v>
      </c>
      <c r="D6" s="2351"/>
      <c r="E6" s="1230"/>
      <c r="F6" s="2352" t="s">
        <v>1618</v>
      </c>
      <c r="G6" s="2353"/>
      <c r="H6" s="2353"/>
      <c r="I6" s="2353"/>
      <c r="J6" s="2353"/>
      <c r="K6" s="1230"/>
      <c r="L6" s="1236"/>
      <c r="M6" s="2352" t="s">
        <v>1619</v>
      </c>
      <c r="N6" s="2353"/>
      <c r="O6" s="2353"/>
      <c r="P6" s="2353"/>
      <c r="Q6" s="2353"/>
      <c r="R6" s="2353"/>
      <c r="S6" s="2353"/>
      <c r="T6" s="2353"/>
      <c r="U6" s="2354"/>
      <c r="V6" s="1235"/>
      <c r="W6" s="1238"/>
      <c r="X6" s="2357">
        <v>90</v>
      </c>
      <c r="Y6" s="2358"/>
      <c r="Z6" s="2358"/>
      <c r="AA6" s="2358"/>
      <c r="AB6" s="2359"/>
      <c r="AC6" s="2360"/>
      <c r="AD6" s="2361"/>
      <c r="AE6" s="1250"/>
      <c r="AF6" s="2357">
        <f>429000/900</f>
        <v>476.66666666666669</v>
      </c>
      <c r="AG6" s="2358"/>
      <c r="AH6" s="2358"/>
      <c r="AI6" s="2358"/>
      <c r="AJ6" s="2359"/>
      <c r="AK6" s="2362"/>
      <c r="AL6" s="2363"/>
      <c r="AM6" s="1234"/>
      <c r="AN6" s="1270"/>
      <c r="AO6" s="1271"/>
      <c r="AP6" s="1271"/>
      <c r="AQ6" s="1271"/>
      <c r="AR6" s="1271"/>
      <c r="AS6" s="509"/>
      <c r="AT6" s="509"/>
      <c r="AU6" s="509"/>
      <c r="AV6" s="1271"/>
      <c r="AW6" s="1271"/>
      <c r="AX6" s="1271"/>
      <c r="AY6" s="1271"/>
      <c r="AZ6" s="1271"/>
      <c r="BA6" s="509"/>
      <c r="BB6" s="509"/>
      <c r="BC6" s="509"/>
      <c r="BD6" s="1272"/>
      <c r="BE6" s="1272"/>
      <c r="BF6" s="1272"/>
      <c r="BG6" s="1272"/>
      <c r="BH6" s="1272"/>
      <c r="BI6" s="1273"/>
      <c r="BJ6" s="1273"/>
      <c r="BK6" s="1274"/>
      <c r="BL6" s="1272"/>
      <c r="BM6" s="1272"/>
      <c r="BN6" s="1272"/>
      <c r="BO6" s="1272"/>
      <c r="BP6" s="1272"/>
      <c r="BQ6" s="1272"/>
      <c r="BR6" s="1272"/>
      <c r="BS6" s="509"/>
      <c r="BT6" s="1274"/>
      <c r="BU6" s="1274"/>
      <c r="BV6" s="1274"/>
      <c r="BW6" s="1274"/>
      <c r="BX6" s="1274"/>
      <c r="BY6" s="1275"/>
      <c r="BZ6" s="1275"/>
      <c r="CA6" s="1274"/>
      <c r="CB6" s="1286" t="str">
        <f>IF(OR($Y$28="",X6=""),"",ROUND(X6/$Y$28*100,1))</f>
        <v/>
      </c>
      <c r="CC6" s="1273"/>
      <c r="CD6" s="1273"/>
      <c r="CE6" s="1273"/>
      <c r="CF6" s="1273"/>
      <c r="CG6" s="1273"/>
      <c r="CH6" s="1274"/>
      <c r="CI6" s="2364" t="s">
        <v>1620</v>
      </c>
      <c r="CJ6" s="2365"/>
      <c r="CK6" s="2365"/>
      <c r="CL6" s="2365"/>
      <c r="CM6" s="2365"/>
      <c r="CN6" s="2365"/>
      <c r="CO6" s="2365"/>
      <c r="CP6" s="2365"/>
      <c r="CQ6" s="2365"/>
      <c r="CR6" s="2365"/>
      <c r="CS6" s="2365"/>
      <c r="CT6" s="2365"/>
      <c r="CU6" s="2365"/>
      <c r="CV6" s="2365"/>
      <c r="CW6" s="2365"/>
      <c r="CX6" s="2365"/>
      <c r="CY6" s="2365"/>
      <c r="CZ6" s="2366"/>
      <c r="DA6" s="521"/>
      <c r="DB6" s="521"/>
    </row>
    <row r="7" spans="2:106" ht="20.100000000000001" customHeight="1">
      <c r="B7" s="505"/>
      <c r="C7" s="2307"/>
      <c r="D7" s="2308"/>
      <c r="E7" s="1231"/>
      <c r="F7" s="2322" t="s">
        <v>1621</v>
      </c>
      <c r="G7" s="2323"/>
      <c r="H7" s="2323"/>
      <c r="I7" s="2323"/>
      <c r="J7" s="2323"/>
      <c r="K7" s="1231"/>
      <c r="L7" s="1233"/>
      <c r="M7" s="2322"/>
      <c r="N7" s="2323"/>
      <c r="O7" s="2323"/>
      <c r="P7" s="2323"/>
      <c r="Q7" s="2323"/>
      <c r="R7" s="2323"/>
      <c r="S7" s="2323"/>
      <c r="T7" s="2323"/>
      <c r="U7" s="2324"/>
      <c r="V7" s="1237"/>
      <c r="W7" s="1239"/>
      <c r="X7" s="2310"/>
      <c r="Y7" s="2311"/>
      <c r="Z7" s="2311"/>
      <c r="AA7" s="2311"/>
      <c r="AB7" s="2312"/>
      <c r="AC7" s="2348"/>
      <c r="AD7" s="2349"/>
      <c r="AE7" s="1151"/>
      <c r="AF7" s="2310"/>
      <c r="AG7" s="2311"/>
      <c r="AH7" s="2311"/>
      <c r="AI7" s="2311"/>
      <c r="AJ7" s="2312"/>
      <c r="AK7" s="2310"/>
      <c r="AL7" s="2312"/>
      <c r="AM7" s="1233"/>
      <c r="AN7" s="1276"/>
      <c r="AO7" s="1256"/>
      <c r="AP7" s="1256"/>
      <c r="AQ7" s="1256"/>
      <c r="AR7" s="1256"/>
      <c r="AS7" s="1253"/>
      <c r="AT7" s="1253"/>
      <c r="AU7" s="1253"/>
      <c r="AV7" s="1256"/>
      <c r="AW7" s="1256"/>
      <c r="AX7" s="1256"/>
      <c r="AY7" s="1256"/>
      <c r="AZ7" s="1256"/>
      <c r="BA7" s="1253"/>
      <c r="BB7" s="1253"/>
      <c r="BC7" s="1253"/>
      <c r="BD7" s="1257"/>
      <c r="BE7" s="1257"/>
      <c r="BF7" s="1257"/>
      <c r="BG7" s="1257"/>
      <c r="BH7" s="1257"/>
      <c r="BI7" s="1258"/>
      <c r="BJ7" s="1258"/>
      <c r="BK7" s="1259"/>
      <c r="BL7" s="1257"/>
      <c r="BM7" s="1257"/>
      <c r="BN7" s="1257"/>
      <c r="BO7" s="1257"/>
      <c r="BP7" s="1257"/>
      <c r="BQ7" s="1257"/>
      <c r="BR7" s="1257"/>
      <c r="BS7" s="1253"/>
      <c r="BT7" s="1259"/>
      <c r="BU7" s="1259"/>
      <c r="BV7" s="1259"/>
      <c r="BW7" s="1259"/>
      <c r="BX7" s="1259"/>
      <c r="BY7" s="1260"/>
      <c r="BZ7" s="1260"/>
      <c r="CA7" s="1259"/>
      <c r="CB7" s="1287" t="str">
        <f>IF(OR($Y$28="",X7=""),"",ROUND(X7/$Y$28*100,1))</f>
        <v/>
      </c>
      <c r="CC7" s="1258"/>
      <c r="CD7" s="1258"/>
      <c r="CE7" s="1258"/>
      <c r="CF7" s="1258"/>
      <c r="CG7" s="1258"/>
      <c r="CH7" s="1259"/>
      <c r="CI7" s="2367"/>
      <c r="CJ7" s="2368"/>
      <c r="CK7" s="2368"/>
      <c r="CL7" s="2368"/>
      <c r="CM7" s="2368"/>
      <c r="CN7" s="2368"/>
      <c r="CO7" s="2368"/>
      <c r="CP7" s="2368"/>
      <c r="CQ7" s="2368"/>
      <c r="CR7" s="2368"/>
      <c r="CS7" s="2368"/>
      <c r="CT7" s="2368"/>
      <c r="CU7" s="2368"/>
      <c r="CV7" s="2368"/>
      <c r="CW7" s="2368"/>
      <c r="CX7" s="2368"/>
      <c r="CY7" s="2368"/>
      <c r="CZ7" s="2369"/>
      <c r="DA7" s="521"/>
      <c r="DB7" s="521"/>
    </row>
    <row r="8" spans="2:106" ht="20.100000000000001" customHeight="1">
      <c r="B8" s="505"/>
      <c r="C8" s="2307"/>
      <c r="D8" s="2308"/>
      <c r="E8" s="1231"/>
      <c r="F8" s="2355" t="s">
        <v>1622</v>
      </c>
      <c r="G8" s="2308"/>
      <c r="H8" s="2308"/>
      <c r="I8" s="2308"/>
      <c r="J8" s="2308"/>
      <c r="K8" s="2308"/>
      <c r="L8" s="2308"/>
      <c r="M8" s="2308"/>
      <c r="N8" s="2308"/>
      <c r="O8" s="2308"/>
      <c r="P8" s="2308"/>
      <c r="Q8" s="2308"/>
      <c r="R8" s="2308"/>
      <c r="S8" s="2308"/>
      <c r="T8" s="2308"/>
      <c r="U8" s="2356"/>
      <c r="V8" s="1237"/>
      <c r="W8" s="1239"/>
      <c r="X8" s="2310">
        <f>SUM(X6,X7)</f>
        <v>90</v>
      </c>
      <c r="Y8" s="2311"/>
      <c r="Z8" s="2311"/>
      <c r="AA8" s="2311"/>
      <c r="AB8" s="2312"/>
      <c r="AC8" s="2348"/>
      <c r="AD8" s="2349"/>
      <c r="AE8" s="2313" t="s">
        <v>1507</v>
      </c>
      <c r="AF8" s="2313"/>
      <c r="AG8" s="2313"/>
      <c r="AH8" s="2313"/>
      <c r="AI8" s="2313"/>
      <c r="AJ8" s="2313"/>
      <c r="AK8" s="2313"/>
      <c r="AL8" s="2314"/>
      <c r="AM8" s="1233"/>
      <c r="AN8" s="1276"/>
      <c r="AO8" s="1256"/>
      <c r="AP8" s="1256"/>
      <c r="AQ8" s="1256"/>
      <c r="AR8" s="1256"/>
      <c r="AS8" s="1253"/>
      <c r="AT8" s="1253"/>
      <c r="AU8" s="1253"/>
      <c r="AV8" s="1256"/>
      <c r="AW8" s="1256"/>
      <c r="AX8" s="1256"/>
      <c r="AY8" s="1256"/>
      <c r="AZ8" s="1256"/>
      <c r="BA8" s="1253"/>
      <c r="BB8" s="1253"/>
      <c r="BC8" s="1253"/>
      <c r="BD8" s="1257"/>
      <c r="BE8" s="1257"/>
      <c r="BF8" s="1257"/>
      <c r="BG8" s="1257"/>
      <c r="BH8" s="1257"/>
      <c r="BI8" s="1258"/>
      <c r="BJ8" s="1258"/>
      <c r="BK8" s="1257"/>
      <c r="BL8" s="1257"/>
      <c r="BM8" s="1257"/>
      <c r="BN8" s="1257"/>
      <c r="BO8" s="1257"/>
      <c r="BP8" s="1257"/>
      <c r="BQ8" s="1257"/>
      <c r="BR8" s="1257"/>
      <c r="BS8" s="1253"/>
      <c r="BT8" s="1259"/>
      <c r="BU8" s="1259"/>
      <c r="BV8" s="1259"/>
      <c r="BW8" s="1259"/>
      <c r="BX8" s="1259"/>
      <c r="BY8" s="1260"/>
      <c r="BZ8" s="1260"/>
      <c r="CA8" s="1259"/>
      <c r="CB8" s="1287" t="str">
        <f>IF(OR($Y$28="",X8=""),"",ROUND(X8/$Y$28*100,1))</f>
        <v/>
      </c>
      <c r="CC8" s="1258"/>
      <c r="CD8" s="1258"/>
      <c r="CE8" s="1258"/>
      <c r="CF8" s="1258"/>
      <c r="CG8" s="1258"/>
      <c r="CH8" s="1259"/>
      <c r="CI8" s="1293"/>
      <c r="CJ8" s="1292"/>
      <c r="CK8" s="1292"/>
      <c r="CL8" s="1292"/>
      <c r="CM8" s="1292"/>
      <c r="CN8" s="1292"/>
      <c r="CO8" s="1292"/>
      <c r="CP8" s="1292"/>
      <c r="CQ8" s="1292"/>
      <c r="CR8" s="1292"/>
      <c r="CS8" s="1292"/>
      <c r="CT8" s="1292"/>
      <c r="CU8" s="1292"/>
      <c r="CV8" s="1292"/>
      <c r="CW8" s="1292"/>
      <c r="CX8" s="1292"/>
      <c r="CY8" s="1292"/>
      <c r="CZ8" s="1294"/>
      <c r="DA8" s="522"/>
      <c r="DB8" s="522"/>
    </row>
    <row r="9" spans="2:106" ht="20.100000000000001" customHeight="1">
      <c r="B9" s="505"/>
      <c r="C9" s="2307" t="s">
        <v>1623</v>
      </c>
      <c r="D9" s="2308"/>
      <c r="E9" s="1231"/>
      <c r="F9" s="2322" t="s">
        <v>1624</v>
      </c>
      <c r="G9" s="2323"/>
      <c r="H9" s="2323"/>
      <c r="I9" s="2323"/>
      <c r="J9" s="2323"/>
      <c r="K9" s="2323"/>
      <c r="L9" s="2323"/>
      <c r="M9" s="2323"/>
      <c r="N9" s="2323"/>
      <c r="O9" s="2323"/>
      <c r="P9" s="2323"/>
      <c r="Q9" s="2323"/>
      <c r="R9" s="2323"/>
      <c r="S9" s="2323"/>
      <c r="T9" s="2323"/>
      <c r="U9" s="2324"/>
      <c r="V9" s="1237"/>
      <c r="W9" s="1239"/>
      <c r="X9" s="2336">
        <v>5</v>
      </c>
      <c r="Y9" s="2337"/>
      <c r="Z9" s="2337"/>
      <c r="AA9" s="2337"/>
      <c r="AB9" s="2338"/>
      <c r="AC9" s="1246"/>
      <c r="AD9" s="1242"/>
      <c r="AE9" s="1151"/>
      <c r="AF9" s="2321"/>
      <c r="AG9" s="2313"/>
      <c r="AH9" s="2313"/>
      <c r="AI9" s="2313"/>
      <c r="AJ9" s="2314"/>
      <c r="AK9" s="2321"/>
      <c r="AL9" s="2314"/>
      <c r="AM9" s="1233"/>
      <c r="AN9" s="1276"/>
      <c r="AO9" s="1256"/>
      <c r="AP9" s="1256"/>
      <c r="AQ9" s="1256"/>
      <c r="AR9" s="1256"/>
      <c r="AS9" s="1261"/>
      <c r="AT9" s="1261"/>
      <c r="AU9" s="1253"/>
      <c r="AV9" s="1256"/>
      <c r="AW9" s="1256"/>
      <c r="AX9" s="1256"/>
      <c r="AY9" s="1256"/>
      <c r="AZ9" s="1256"/>
      <c r="BA9" s="1261"/>
      <c r="BB9" s="1261"/>
      <c r="BC9" s="1253"/>
      <c r="BD9" s="1259"/>
      <c r="BE9" s="1259"/>
      <c r="BF9" s="1259"/>
      <c r="BG9" s="1259"/>
      <c r="BH9" s="1259"/>
      <c r="BI9" s="1260"/>
      <c r="BJ9" s="1260"/>
      <c r="BK9" s="1259"/>
      <c r="BL9" s="1259"/>
      <c r="BM9" s="1259"/>
      <c r="BN9" s="1259"/>
      <c r="BO9" s="1259"/>
      <c r="BP9" s="1259"/>
      <c r="BQ9" s="1259"/>
      <c r="BR9" s="1259"/>
      <c r="BS9" s="1253"/>
      <c r="BT9" s="1259"/>
      <c r="BU9" s="1259"/>
      <c r="BV9" s="1259"/>
      <c r="BW9" s="1259"/>
      <c r="BX9" s="1259"/>
      <c r="BY9" s="1260"/>
      <c r="BZ9" s="1260"/>
      <c r="CA9" s="1259"/>
      <c r="CB9" s="1288"/>
      <c r="CC9" s="1283"/>
      <c r="CD9" s="1283"/>
      <c r="CE9" s="1283"/>
      <c r="CF9" s="1283"/>
      <c r="CG9" s="1283"/>
      <c r="CH9" s="1259"/>
      <c r="CI9" s="1293"/>
      <c r="CJ9" s="1292"/>
      <c r="CK9" s="1292"/>
      <c r="CL9" s="1292"/>
      <c r="CM9" s="1292"/>
      <c r="CN9" s="1292"/>
      <c r="CO9" s="1292"/>
      <c r="CP9" s="1292"/>
      <c r="CQ9" s="1292"/>
      <c r="CR9" s="1292"/>
      <c r="CS9" s="1292"/>
      <c r="CT9" s="1292"/>
      <c r="CU9" s="1292"/>
      <c r="CV9" s="1292"/>
      <c r="CW9" s="1292"/>
      <c r="CX9" s="1292"/>
      <c r="CY9" s="1292"/>
      <c r="CZ9" s="1294"/>
      <c r="DA9" s="522"/>
      <c r="DB9" s="522"/>
    </row>
    <row r="10" spans="2:106" ht="20.100000000000001" customHeight="1">
      <c r="B10" s="505"/>
      <c r="C10" s="2307"/>
      <c r="D10" s="2308"/>
      <c r="E10" s="1231"/>
      <c r="F10" s="2322" t="s">
        <v>1625</v>
      </c>
      <c r="G10" s="2323"/>
      <c r="H10" s="2323"/>
      <c r="I10" s="2323"/>
      <c r="J10" s="2323"/>
      <c r="K10" s="2323"/>
      <c r="L10" s="2323"/>
      <c r="M10" s="2323"/>
      <c r="N10" s="2323"/>
      <c r="O10" s="2323"/>
      <c r="P10" s="2323"/>
      <c r="Q10" s="2323"/>
      <c r="R10" s="2323"/>
      <c r="S10" s="2323"/>
      <c r="T10" s="2323"/>
      <c r="U10" s="2324"/>
      <c r="V10" s="1237"/>
      <c r="W10" s="1239"/>
      <c r="X10" s="2336">
        <v>1</v>
      </c>
      <c r="Y10" s="2337"/>
      <c r="Z10" s="2337"/>
      <c r="AA10" s="2337"/>
      <c r="AB10" s="2338"/>
      <c r="AC10" s="1246"/>
      <c r="AD10" s="1242"/>
      <c r="AE10" s="1151"/>
      <c r="AF10" s="2321"/>
      <c r="AG10" s="2313"/>
      <c r="AH10" s="2313"/>
      <c r="AI10" s="2313"/>
      <c r="AJ10" s="2314"/>
      <c r="AK10" s="2321"/>
      <c r="AL10" s="2314"/>
      <c r="AM10" s="1233"/>
      <c r="AN10" s="1276"/>
      <c r="AO10" s="1256"/>
      <c r="AP10" s="1256"/>
      <c r="AQ10" s="1256"/>
      <c r="AR10" s="1256"/>
      <c r="AS10" s="1261"/>
      <c r="AT10" s="1261"/>
      <c r="AU10" s="1253"/>
      <c r="AV10" s="1256"/>
      <c r="AW10" s="1256"/>
      <c r="AX10" s="1256"/>
      <c r="AY10" s="1256"/>
      <c r="AZ10" s="1256"/>
      <c r="BA10" s="1261"/>
      <c r="BB10" s="1261"/>
      <c r="BC10" s="1253"/>
      <c r="BD10" s="1259"/>
      <c r="BE10" s="1259"/>
      <c r="BF10" s="1259"/>
      <c r="BG10" s="1259"/>
      <c r="BH10" s="1259"/>
      <c r="BI10" s="1260"/>
      <c r="BJ10" s="1260"/>
      <c r="BK10" s="1259"/>
      <c r="BL10" s="1259"/>
      <c r="BM10" s="1259"/>
      <c r="BN10" s="1259"/>
      <c r="BO10" s="1259"/>
      <c r="BP10" s="1259"/>
      <c r="BQ10" s="1259"/>
      <c r="BR10" s="1259"/>
      <c r="BS10" s="1253"/>
      <c r="BT10" s="1259"/>
      <c r="BU10" s="1259"/>
      <c r="BV10" s="1259"/>
      <c r="BW10" s="1259"/>
      <c r="BX10" s="1259"/>
      <c r="BY10" s="1260"/>
      <c r="BZ10" s="1260"/>
      <c r="CA10" s="1259"/>
      <c r="CB10" s="1288"/>
      <c r="CC10" s="1283"/>
      <c r="CD10" s="1283"/>
      <c r="CE10" s="1283"/>
      <c r="CF10" s="1283"/>
      <c r="CG10" s="1283"/>
      <c r="CH10" s="1259"/>
      <c r="CI10" s="1293"/>
      <c r="CJ10" s="1292"/>
      <c r="CK10" s="1292"/>
      <c r="CL10" s="1292"/>
      <c r="CM10" s="1292"/>
      <c r="CN10" s="1292"/>
      <c r="CO10" s="1292"/>
      <c r="CP10" s="1292"/>
      <c r="CQ10" s="1292"/>
      <c r="CR10" s="1292"/>
      <c r="CS10" s="1292"/>
      <c r="CT10" s="1292"/>
      <c r="CU10" s="1292"/>
      <c r="CV10" s="1292"/>
      <c r="CW10" s="1292"/>
      <c r="CX10" s="1292"/>
      <c r="CY10" s="1292"/>
      <c r="CZ10" s="1294"/>
      <c r="DA10" s="522"/>
      <c r="DB10" s="522"/>
    </row>
    <row r="11" spans="2:106" ht="20.100000000000001" customHeight="1">
      <c r="B11" s="505"/>
      <c r="C11" s="2307"/>
      <c r="D11" s="2308"/>
      <c r="E11" s="1231"/>
      <c r="F11" s="2322" t="s">
        <v>1626</v>
      </c>
      <c r="G11" s="2323"/>
      <c r="H11" s="2323"/>
      <c r="I11" s="2323"/>
      <c r="J11" s="2323"/>
      <c r="K11" s="2323"/>
      <c r="L11" s="2323"/>
      <c r="M11" s="2323"/>
      <c r="N11" s="2323"/>
      <c r="O11" s="2323"/>
      <c r="P11" s="2323"/>
      <c r="Q11" s="2323"/>
      <c r="R11" s="2323"/>
      <c r="S11" s="2323"/>
      <c r="T11" s="2323"/>
      <c r="U11" s="2324"/>
      <c r="V11" s="1237"/>
      <c r="W11" s="1239"/>
      <c r="X11" s="2310">
        <v>4</v>
      </c>
      <c r="Y11" s="2311"/>
      <c r="Z11" s="2311"/>
      <c r="AA11" s="2311"/>
      <c r="AB11" s="2312"/>
      <c r="AC11" s="2321"/>
      <c r="AD11" s="2313"/>
      <c r="AE11" s="1151"/>
      <c r="AF11" s="2333">
        <f>136000/40</f>
        <v>3400</v>
      </c>
      <c r="AG11" s="2334"/>
      <c r="AH11" s="2334"/>
      <c r="AI11" s="2334"/>
      <c r="AJ11" s="2335"/>
      <c r="AK11" s="2310"/>
      <c r="AL11" s="2312"/>
      <c r="AM11" s="1298"/>
      <c r="AN11" s="1276"/>
      <c r="AO11" s="1256"/>
      <c r="AP11" s="1256"/>
      <c r="AQ11" s="1256"/>
      <c r="AR11" s="1256"/>
      <c r="AS11" s="1256"/>
      <c r="AT11" s="1256"/>
      <c r="AU11" s="1256"/>
      <c r="AV11" s="1256"/>
      <c r="AW11" s="1256"/>
      <c r="AX11" s="1256"/>
      <c r="AY11" s="1256"/>
      <c r="AZ11" s="1256"/>
      <c r="BA11" s="1253"/>
      <c r="BB11" s="1253"/>
      <c r="BC11" s="1253"/>
      <c r="BD11" s="1257"/>
      <c r="BE11" s="1257"/>
      <c r="BF11" s="1257"/>
      <c r="BG11" s="1257"/>
      <c r="BH11" s="1257"/>
      <c r="BI11" s="1257"/>
      <c r="BJ11" s="1257"/>
      <c r="BK11" s="1259"/>
      <c r="BL11" s="1257"/>
      <c r="BM11" s="1257"/>
      <c r="BN11" s="1257"/>
      <c r="BO11" s="1257"/>
      <c r="BP11" s="1257"/>
      <c r="BQ11" s="1257"/>
      <c r="BR11" s="1257"/>
      <c r="BS11" s="1253"/>
      <c r="BT11" s="1259"/>
      <c r="BU11" s="1259"/>
      <c r="BV11" s="1259"/>
      <c r="BW11" s="1259"/>
      <c r="BX11" s="1259"/>
      <c r="BY11" s="1262"/>
      <c r="BZ11" s="1262"/>
      <c r="CA11" s="1259"/>
      <c r="CB11" s="1287" t="str">
        <f>IF(OR($Y$28="",X11=""),"",ROUND(X11/$Y$28*100,1))</f>
        <v/>
      </c>
      <c r="CC11" s="1258"/>
      <c r="CD11" s="1258"/>
      <c r="CE11" s="1258"/>
      <c r="CF11" s="1258"/>
      <c r="CG11" s="1258"/>
      <c r="CH11" s="1259"/>
      <c r="CI11" s="1293"/>
      <c r="CJ11" s="1292"/>
      <c r="CK11" s="1292"/>
      <c r="CL11" s="1292"/>
      <c r="CM11" s="1292"/>
      <c r="CN11" s="1292"/>
      <c r="CO11" s="1292"/>
      <c r="CP11" s="1292"/>
      <c r="CQ11" s="1292"/>
      <c r="CR11" s="1292"/>
      <c r="CS11" s="1292"/>
      <c r="CT11" s="1292"/>
      <c r="CU11" s="1292"/>
      <c r="CV11" s="1292"/>
      <c r="CW11" s="1292"/>
      <c r="CX11" s="1292"/>
      <c r="CY11" s="1292"/>
      <c r="CZ11" s="1294"/>
      <c r="DA11" s="522"/>
      <c r="DB11" s="522"/>
    </row>
    <row r="12" spans="2:106" ht="20.100000000000001" customHeight="1">
      <c r="B12" s="505"/>
      <c r="C12" s="2307"/>
      <c r="D12" s="2308"/>
      <c r="E12" s="1231"/>
      <c r="F12" s="2345" t="s">
        <v>1627</v>
      </c>
      <c r="G12" s="2346"/>
      <c r="H12" s="2346"/>
      <c r="I12" s="2346"/>
      <c r="J12" s="2346"/>
      <c r="K12" s="2346"/>
      <c r="L12" s="2346"/>
      <c r="M12" s="2346"/>
      <c r="N12" s="2346"/>
      <c r="O12" s="2346"/>
      <c r="P12" s="2346"/>
      <c r="Q12" s="2346"/>
      <c r="R12" s="2346"/>
      <c r="S12" s="2346"/>
      <c r="T12" s="2346"/>
      <c r="U12" s="2347"/>
      <c r="V12" s="1237"/>
      <c r="W12" s="1239"/>
      <c r="X12" s="2339">
        <v>1</v>
      </c>
      <c r="Y12" s="2340"/>
      <c r="Z12" s="2340"/>
      <c r="AA12" s="2340"/>
      <c r="AB12" s="2341"/>
      <c r="AC12" s="1247"/>
      <c r="AD12" s="1243"/>
      <c r="AE12" s="1151"/>
      <c r="AF12" s="2342">
        <f>18000/10</f>
        <v>1800</v>
      </c>
      <c r="AG12" s="2343"/>
      <c r="AH12" s="2343"/>
      <c r="AI12" s="2343"/>
      <c r="AJ12" s="2344"/>
      <c r="AK12" s="1251"/>
      <c r="AL12" s="1251"/>
      <c r="AM12" s="1298"/>
      <c r="AN12" s="1276"/>
      <c r="AO12" s="1256"/>
      <c r="AP12" s="1256"/>
      <c r="AQ12" s="1256"/>
      <c r="AR12" s="1256"/>
      <c r="AS12" s="1263"/>
      <c r="AT12" s="1263"/>
      <c r="AU12" s="1256"/>
      <c r="AV12" s="1256"/>
      <c r="AW12" s="1256"/>
      <c r="AX12" s="1256"/>
      <c r="AY12" s="1256"/>
      <c r="AZ12" s="1256"/>
      <c r="BA12" s="1261"/>
      <c r="BB12" s="1261"/>
      <c r="BC12" s="1253"/>
      <c r="BD12" s="1264"/>
      <c r="BE12" s="1264"/>
      <c r="BF12" s="1264"/>
      <c r="BG12" s="1264"/>
      <c r="BH12" s="1264"/>
      <c r="BI12" s="1265"/>
      <c r="BJ12" s="1265"/>
      <c r="BK12" s="1259"/>
      <c r="BL12" s="1264"/>
      <c r="BM12" s="1264"/>
      <c r="BN12" s="1264"/>
      <c r="BO12" s="1264"/>
      <c r="BP12" s="1264"/>
      <c r="BQ12" s="1259"/>
      <c r="BR12" s="1259"/>
      <c r="BS12" s="1253"/>
      <c r="BT12" s="1266"/>
      <c r="BU12" s="1266"/>
      <c r="BV12" s="1266"/>
      <c r="BW12" s="1266"/>
      <c r="BX12" s="1266"/>
      <c r="BY12" s="1265"/>
      <c r="BZ12" s="1265"/>
      <c r="CA12" s="1259"/>
      <c r="CB12" s="1287" t="str">
        <f>IF(OR($Y$28="",X12=""),"",ROUND(X12/$Y$28*100,1))</f>
        <v/>
      </c>
      <c r="CC12" s="1258"/>
      <c r="CD12" s="1258"/>
      <c r="CE12" s="1258"/>
      <c r="CF12" s="1258"/>
      <c r="CG12" s="1258"/>
      <c r="CH12" s="1259"/>
      <c r="CI12" s="1293"/>
      <c r="CJ12" s="1292"/>
      <c r="CK12" s="1292"/>
      <c r="CL12" s="1292"/>
      <c r="CM12" s="1292"/>
      <c r="CN12" s="1292"/>
      <c r="CO12" s="1292"/>
      <c r="CP12" s="1292"/>
      <c r="CQ12" s="1292"/>
      <c r="CR12" s="1292"/>
      <c r="CS12" s="1292"/>
      <c r="CT12" s="1292"/>
      <c r="CU12" s="1292"/>
      <c r="CV12" s="1292"/>
      <c r="CW12" s="1292"/>
      <c r="CX12" s="1292"/>
      <c r="CY12" s="1292"/>
      <c r="CZ12" s="1294"/>
      <c r="DA12" s="522"/>
      <c r="DB12" s="522"/>
    </row>
    <row r="13" spans="2:106" ht="20.100000000000001" customHeight="1">
      <c r="B13" s="505"/>
      <c r="C13" s="2307"/>
      <c r="D13" s="2308"/>
      <c r="E13" s="1231"/>
      <c r="F13" s="2345" t="s">
        <v>1628</v>
      </c>
      <c r="G13" s="2346"/>
      <c r="H13" s="2346"/>
      <c r="I13" s="2346"/>
      <c r="J13" s="2346"/>
      <c r="K13" s="2346"/>
      <c r="L13" s="2346"/>
      <c r="M13" s="2346"/>
      <c r="N13" s="2346"/>
      <c r="O13" s="2346"/>
      <c r="P13" s="2346"/>
      <c r="Q13" s="2346"/>
      <c r="R13" s="2346"/>
      <c r="S13" s="2346"/>
      <c r="T13" s="2346"/>
      <c r="U13" s="2347"/>
      <c r="V13" s="1237"/>
      <c r="W13" s="1239"/>
      <c r="X13" s="2339">
        <v>1</v>
      </c>
      <c r="Y13" s="2340"/>
      <c r="Z13" s="2340"/>
      <c r="AA13" s="2340"/>
      <c r="AB13" s="2341"/>
      <c r="AC13" s="1247"/>
      <c r="AD13" s="1243"/>
      <c r="AE13" s="1151"/>
      <c r="AF13" s="2342">
        <f>6000/10</f>
        <v>600</v>
      </c>
      <c r="AG13" s="2343"/>
      <c r="AH13" s="2343"/>
      <c r="AI13" s="2343"/>
      <c r="AJ13" s="2344"/>
      <c r="AK13" s="1251"/>
      <c r="AL13" s="1251"/>
      <c r="AM13" s="1298"/>
      <c r="AN13" s="1276"/>
      <c r="AO13" s="1256"/>
      <c r="AP13" s="1256"/>
      <c r="AQ13" s="1256"/>
      <c r="AR13" s="1256"/>
      <c r="AS13" s="1263"/>
      <c r="AT13" s="1263"/>
      <c r="AU13" s="1256"/>
      <c r="AV13" s="1256"/>
      <c r="AW13" s="1256"/>
      <c r="AX13" s="1256"/>
      <c r="AY13" s="1256"/>
      <c r="AZ13" s="1256"/>
      <c r="BA13" s="1261"/>
      <c r="BB13" s="1261"/>
      <c r="BC13" s="1253"/>
      <c r="BD13" s="1264"/>
      <c r="BE13" s="1264"/>
      <c r="BF13" s="1264"/>
      <c r="BG13" s="1264"/>
      <c r="BH13" s="1264"/>
      <c r="BI13" s="1265"/>
      <c r="BJ13" s="1265"/>
      <c r="BK13" s="1259"/>
      <c r="BL13" s="1264"/>
      <c r="BM13" s="1264"/>
      <c r="BN13" s="1264"/>
      <c r="BO13" s="1264"/>
      <c r="BP13" s="1264"/>
      <c r="BQ13" s="1259"/>
      <c r="BR13" s="1259"/>
      <c r="BS13" s="1253"/>
      <c r="BT13" s="1266"/>
      <c r="BU13" s="1266"/>
      <c r="BV13" s="1266"/>
      <c r="BW13" s="1266"/>
      <c r="BX13" s="1266"/>
      <c r="BY13" s="1265"/>
      <c r="BZ13" s="1265"/>
      <c r="CA13" s="1259"/>
      <c r="CB13" s="1287" t="str">
        <f>IF(OR($Y$28="",X13=""),"",ROUND(X13/$Y$28*100,1))</f>
        <v/>
      </c>
      <c r="CC13" s="1258"/>
      <c r="CD13" s="1258"/>
      <c r="CE13" s="1258"/>
      <c r="CF13" s="1258"/>
      <c r="CG13" s="1258"/>
      <c r="CH13" s="1259"/>
      <c r="CI13" s="1293"/>
      <c r="CJ13" s="1292"/>
      <c r="CK13" s="1292"/>
      <c r="CL13" s="1292"/>
      <c r="CM13" s="1292"/>
      <c r="CN13" s="1292"/>
      <c r="CO13" s="1292"/>
      <c r="CP13" s="1292"/>
      <c r="CQ13" s="1292"/>
      <c r="CR13" s="1292"/>
      <c r="CS13" s="1292"/>
      <c r="CT13" s="1292"/>
      <c r="CU13" s="1292"/>
      <c r="CV13" s="1292"/>
      <c r="CW13" s="1292"/>
      <c r="CX13" s="1292"/>
      <c r="CY13" s="1292"/>
      <c r="CZ13" s="1294"/>
      <c r="DA13" s="522"/>
      <c r="DB13" s="522"/>
    </row>
    <row r="14" spans="2:106" ht="20.100000000000001" customHeight="1">
      <c r="B14" s="505"/>
      <c r="C14" s="2307"/>
      <c r="D14" s="2308"/>
      <c r="E14" s="1231"/>
      <c r="F14" s="2345" t="s">
        <v>1629</v>
      </c>
      <c r="G14" s="2346"/>
      <c r="H14" s="2346"/>
      <c r="I14" s="2346"/>
      <c r="J14" s="2346"/>
      <c r="K14" s="2346"/>
      <c r="L14" s="2346"/>
      <c r="M14" s="2346"/>
      <c r="N14" s="2346"/>
      <c r="O14" s="2346"/>
      <c r="P14" s="2346"/>
      <c r="Q14" s="2346"/>
      <c r="R14" s="2346"/>
      <c r="S14" s="2346"/>
      <c r="T14" s="2346"/>
      <c r="U14" s="2347"/>
      <c r="V14" s="1237"/>
      <c r="W14" s="1239"/>
      <c r="X14" s="2339">
        <f>93+5+6+56-X11-X12-X13</f>
        <v>154</v>
      </c>
      <c r="Y14" s="2340"/>
      <c r="Z14" s="2340"/>
      <c r="AA14" s="2340"/>
      <c r="AB14" s="2341"/>
      <c r="AC14" s="1247"/>
      <c r="AD14" s="1243"/>
      <c r="AE14" s="1151"/>
      <c r="AF14" s="2342"/>
      <c r="AG14" s="2343"/>
      <c r="AH14" s="2343"/>
      <c r="AI14" s="2343"/>
      <c r="AJ14" s="2344"/>
      <c r="AK14" s="1251"/>
      <c r="AL14" s="1251"/>
      <c r="AM14" s="1298"/>
      <c r="AN14" s="1276"/>
      <c r="AO14" s="1256"/>
      <c r="AP14" s="1256"/>
      <c r="AQ14" s="1256"/>
      <c r="AR14" s="1256"/>
      <c r="AS14" s="1263"/>
      <c r="AT14" s="1263"/>
      <c r="AU14" s="1256"/>
      <c r="AV14" s="1256"/>
      <c r="AW14" s="1256"/>
      <c r="AX14" s="1256"/>
      <c r="AY14" s="1256"/>
      <c r="AZ14" s="1256"/>
      <c r="BA14" s="1261"/>
      <c r="BB14" s="1261"/>
      <c r="BC14" s="1253"/>
      <c r="BD14" s="1266"/>
      <c r="BE14" s="1266"/>
      <c r="BF14" s="1266"/>
      <c r="BG14" s="1266"/>
      <c r="BH14" s="1266"/>
      <c r="BI14" s="1265"/>
      <c r="BJ14" s="1265"/>
      <c r="BK14" s="1259"/>
      <c r="BL14" s="1266"/>
      <c r="BM14" s="1266"/>
      <c r="BN14" s="1266"/>
      <c r="BO14" s="1266"/>
      <c r="BP14" s="1266"/>
      <c r="BQ14" s="1259"/>
      <c r="BR14" s="1259"/>
      <c r="BS14" s="1253"/>
      <c r="BT14" s="1266"/>
      <c r="BU14" s="1266"/>
      <c r="BV14" s="1266"/>
      <c r="BW14" s="1266"/>
      <c r="BX14" s="1266"/>
      <c r="BY14" s="1265"/>
      <c r="BZ14" s="1265"/>
      <c r="CA14" s="1259"/>
      <c r="CB14" s="1289"/>
      <c r="CC14" s="1284"/>
      <c r="CD14" s="1284"/>
      <c r="CE14" s="1284"/>
      <c r="CF14" s="1284"/>
      <c r="CG14" s="1284"/>
      <c r="CH14" s="1259"/>
      <c r="CI14" s="1293"/>
      <c r="CJ14" s="1292"/>
      <c r="CK14" s="1292"/>
      <c r="CL14" s="1292"/>
      <c r="CM14" s="1292"/>
      <c r="CN14" s="1292"/>
      <c r="CO14" s="1292"/>
      <c r="CP14" s="1292"/>
      <c r="CQ14" s="1292"/>
      <c r="CR14" s="1292"/>
      <c r="CS14" s="1292"/>
      <c r="CT14" s="1292"/>
      <c r="CU14" s="1292"/>
      <c r="CV14" s="1292"/>
      <c r="CW14" s="1292"/>
      <c r="CX14" s="1292"/>
      <c r="CY14" s="1292"/>
      <c r="CZ14" s="1294"/>
      <c r="DA14" s="522"/>
      <c r="DB14" s="522"/>
    </row>
    <row r="15" spans="2:106" ht="20.100000000000001" customHeight="1">
      <c r="B15" s="505"/>
      <c r="C15" s="2307"/>
      <c r="D15" s="2308"/>
      <c r="E15" s="1231"/>
      <c r="F15" s="2322" t="s">
        <v>1630</v>
      </c>
      <c r="G15" s="2323"/>
      <c r="H15" s="2323"/>
      <c r="I15" s="2323"/>
      <c r="J15" s="2323"/>
      <c r="K15" s="2323"/>
      <c r="L15" s="2323"/>
      <c r="M15" s="2323"/>
      <c r="N15" s="2323"/>
      <c r="O15" s="2323"/>
      <c r="P15" s="2323"/>
      <c r="Q15" s="2323"/>
      <c r="R15" s="2323"/>
      <c r="S15" s="2323"/>
      <c r="T15" s="2323"/>
      <c r="U15" s="2324"/>
      <c r="V15" s="1237"/>
      <c r="W15" s="1239"/>
      <c r="X15" s="2310">
        <f>SUM(X9:AB14)</f>
        <v>166</v>
      </c>
      <c r="Y15" s="2311"/>
      <c r="Z15" s="2311"/>
      <c r="AA15" s="2311"/>
      <c r="AB15" s="2312"/>
      <c r="AC15" s="2321"/>
      <c r="AD15" s="2313"/>
      <c r="AE15" s="2313" t="s">
        <v>1507</v>
      </c>
      <c r="AF15" s="2313"/>
      <c r="AG15" s="2313"/>
      <c r="AH15" s="2313"/>
      <c r="AI15" s="2313"/>
      <c r="AJ15" s="2313"/>
      <c r="AK15" s="2313"/>
      <c r="AL15" s="2314"/>
      <c r="AM15" s="1298"/>
      <c r="AN15" s="1276"/>
      <c r="AO15" s="1256"/>
      <c r="AP15" s="1256"/>
      <c r="AQ15" s="1256"/>
      <c r="AR15" s="1256"/>
      <c r="AS15" s="1256"/>
      <c r="AT15" s="1256"/>
      <c r="AU15" s="1256"/>
      <c r="AV15" s="1256"/>
      <c r="AW15" s="1256"/>
      <c r="AX15" s="1256"/>
      <c r="AY15" s="1256"/>
      <c r="AZ15" s="1256"/>
      <c r="BA15" s="1253"/>
      <c r="BB15" s="1253"/>
      <c r="BC15" s="1253"/>
      <c r="BD15" s="1257"/>
      <c r="BE15" s="1257"/>
      <c r="BF15" s="1257"/>
      <c r="BG15" s="1257"/>
      <c r="BH15" s="1257"/>
      <c r="BI15" s="1257"/>
      <c r="BJ15" s="1257"/>
      <c r="BK15" s="1257"/>
      <c r="BL15" s="1257"/>
      <c r="BM15" s="1257"/>
      <c r="BN15" s="1257"/>
      <c r="BO15" s="1257"/>
      <c r="BP15" s="1257"/>
      <c r="BQ15" s="1257"/>
      <c r="BR15" s="1257"/>
      <c r="BS15" s="1253"/>
      <c r="BT15" s="1259"/>
      <c r="BU15" s="1259"/>
      <c r="BV15" s="1259"/>
      <c r="BW15" s="1259"/>
      <c r="BX15" s="1259"/>
      <c r="BY15" s="1262"/>
      <c r="BZ15" s="1262"/>
      <c r="CA15" s="1259"/>
      <c r="CB15" s="1287" t="str">
        <f>IF(OR($Y$28="",X15=""),"",ROUND(X15/$Y$28*100,1))</f>
        <v/>
      </c>
      <c r="CC15" s="1258"/>
      <c r="CD15" s="1258"/>
      <c r="CE15" s="1258"/>
      <c r="CF15" s="1258"/>
      <c r="CG15" s="1258"/>
      <c r="CH15" s="1259"/>
      <c r="CI15" s="1293"/>
      <c r="CJ15" s="1292"/>
      <c r="CK15" s="1292"/>
      <c r="CL15" s="1292"/>
      <c r="CM15" s="1292"/>
      <c r="CN15" s="1292"/>
      <c r="CO15" s="1292"/>
      <c r="CP15" s="1292"/>
      <c r="CQ15" s="1292"/>
      <c r="CR15" s="1292"/>
      <c r="CS15" s="1292"/>
      <c r="CT15" s="1292"/>
      <c r="CU15" s="1292"/>
      <c r="CV15" s="1292"/>
      <c r="CW15" s="1292"/>
      <c r="CX15" s="1292"/>
      <c r="CY15" s="1292"/>
      <c r="CZ15" s="1294"/>
      <c r="DA15" s="522"/>
      <c r="DB15" s="522"/>
    </row>
    <row r="16" spans="2:106" ht="20.100000000000001" customHeight="1">
      <c r="B16" s="505"/>
      <c r="C16" s="2331" t="s">
        <v>1631</v>
      </c>
      <c r="D16" s="2332"/>
      <c r="E16" s="1231"/>
      <c r="F16" s="2322" t="s">
        <v>1632</v>
      </c>
      <c r="G16" s="2323"/>
      <c r="H16" s="2323"/>
      <c r="I16" s="2323"/>
      <c r="J16" s="2323"/>
      <c r="K16" s="2323"/>
      <c r="L16" s="2323"/>
      <c r="M16" s="2323"/>
      <c r="N16" s="2323"/>
      <c r="O16" s="2323"/>
      <c r="P16" s="2323"/>
      <c r="Q16" s="2323"/>
      <c r="R16" s="2323"/>
      <c r="S16" s="2323"/>
      <c r="T16" s="2323"/>
      <c r="U16" s="2324"/>
      <c r="V16" s="1237"/>
      <c r="W16" s="1239"/>
      <c r="X16" s="2310">
        <v>4</v>
      </c>
      <c r="Y16" s="2311"/>
      <c r="Z16" s="2311"/>
      <c r="AA16" s="2311"/>
      <c r="AB16" s="2312"/>
      <c r="AC16" s="2321"/>
      <c r="AD16" s="2313"/>
      <c r="AE16" s="1151"/>
      <c r="AF16" s="2333">
        <f>49000/40</f>
        <v>1225</v>
      </c>
      <c r="AG16" s="2334"/>
      <c r="AH16" s="2334"/>
      <c r="AI16" s="2334"/>
      <c r="AJ16" s="2335"/>
      <c r="AK16" s="1251"/>
      <c r="AL16" s="1251"/>
      <c r="AM16" s="1298"/>
      <c r="AN16" s="1276"/>
      <c r="AO16" s="1256"/>
      <c r="AP16" s="1256"/>
      <c r="AQ16" s="1256"/>
      <c r="AR16" s="1256"/>
      <c r="AS16" s="1263"/>
      <c r="AT16" s="1263"/>
      <c r="AU16" s="1256"/>
      <c r="AV16" s="1256"/>
      <c r="AW16" s="1256"/>
      <c r="AX16" s="1256"/>
      <c r="AY16" s="1256"/>
      <c r="AZ16" s="1256"/>
      <c r="BA16" s="1261"/>
      <c r="BB16" s="1261"/>
      <c r="BC16" s="1253"/>
      <c r="BD16" s="1257"/>
      <c r="BE16" s="1257"/>
      <c r="BF16" s="1257"/>
      <c r="BG16" s="1257"/>
      <c r="BH16" s="1257"/>
      <c r="BI16" s="1257"/>
      <c r="BJ16" s="1257"/>
      <c r="BK16" s="1259"/>
      <c r="BL16" s="1257"/>
      <c r="BM16" s="1257"/>
      <c r="BN16" s="1257"/>
      <c r="BO16" s="1257"/>
      <c r="BP16" s="1257"/>
      <c r="BQ16" s="1259"/>
      <c r="BR16" s="1259"/>
      <c r="BS16" s="1253"/>
      <c r="BT16" s="1259"/>
      <c r="BU16" s="1259"/>
      <c r="BV16" s="1259"/>
      <c r="BW16" s="1259"/>
      <c r="BX16" s="1259"/>
      <c r="BY16" s="1262"/>
      <c r="BZ16" s="1262"/>
      <c r="CA16" s="1259"/>
      <c r="CB16" s="1287" t="str">
        <f>IF(OR($Y$28="",X16=""),"",ROUND(X16/$Y$28*100,1))</f>
        <v/>
      </c>
      <c r="CC16" s="1258"/>
      <c r="CD16" s="1258"/>
      <c r="CE16" s="1258"/>
      <c r="CF16" s="1258"/>
      <c r="CG16" s="1258"/>
      <c r="CH16" s="1259"/>
      <c r="CI16" s="1293"/>
      <c r="CJ16" s="1292"/>
      <c r="CK16" s="1292"/>
      <c r="CL16" s="1292"/>
      <c r="CM16" s="1292"/>
      <c r="CN16" s="1292"/>
      <c r="CO16" s="1292"/>
      <c r="CP16" s="1292"/>
      <c r="CQ16" s="1292"/>
      <c r="CR16" s="1292"/>
      <c r="CS16" s="1292"/>
      <c r="CT16" s="1292"/>
      <c r="CU16" s="1292"/>
      <c r="CV16" s="1292"/>
      <c r="CW16" s="1292"/>
      <c r="CX16" s="1292"/>
      <c r="CY16" s="1292"/>
      <c r="CZ16" s="1294"/>
      <c r="DA16" s="522"/>
      <c r="DB16" s="522"/>
    </row>
    <row r="17" spans="2:106" ht="20.100000000000001" customHeight="1">
      <c r="B17" s="505"/>
      <c r="C17" s="2331"/>
      <c r="D17" s="2332"/>
      <c r="E17" s="1232"/>
      <c r="F17" s="2322" t="s">
        <v>1633</v>
      </c>
      <c r="G17" s="2323"/>
      <c r="H17" s="2323"/>
      <c r="I17" s="2323"/>
      <c r="J17" s="2323"/>
      <c r="K17" s="2323"/>
      <c r="L17" s="2323"/>
      <c r="M17" s="2323"/>
      <c r="N17" s="2323"/>
      <c r="O17" s="2323"/>
      <c r="P17" s="2323"/>
      <c r="Q17" s="2323"/>
      <c r="R17" s="2323"/>
      <c r="S17" s="2323"/>
      <c r="T17" s="2323"/>
      <c r="U17" s="2324"/>
      <c r="V17" s="1237"/>
      <c r="W17" s="1239"/>
      <c r="X17" s="2310">
        <v>19</v>
      </c>
      <c r="Y17" s="2311"/>
      <c r="Z17" s="2311"/>
      <c r="AA17" s="2311"/>
      <c r="AB17" s="2312"/>
      <c r="AC17" s="2321"/>
      <c r="AD17" s="2313"/>
      <c r="AE17" s="1151"/>
      <c r="AF17" s="2333">
        <f>247000/190</f>
        <v>1300</v>
      </c>
      <c r="AG17" s="2334"/>
      <c r="AH17" s="2334"/>
      <c r="AI17" s="2334"/>
      <c r="AJ17" s="2335"/>
      <c r="AK17" s="1251"/>
      <c r="AL17" s="1251"/>
      <c r="AM17" s="1298"/>
      <c r="AN17" s="1276"/>
      <c r="AO17" s="1256"/>
      <c r="AP17" s="1256"/>
      <c r="AQ17" s="1256"/>
      <c r="AR17" s="1256"/>
      <c r="AS17" s="1263"/>
      <c r="AT17" s="1263"/>
      <c r="AU17" s="1256"/>
      <c r="AV17" s="1256"/>
      <c r="AW17" s="1256"/>
      <c r="AX17" s="1256"/>
      <c r="AY17" s="1256"/>
      <c r="AZ17" s="1256"/>
      <c r="BA17" s="1261"/>
      <c r="BB17" s="1261"/>
      <c r="BC17" s="1253"/>
      <c r="BD17" s="1257"/>
      <c r="BE17" s="1257"/>
      <c r="BF17" s="1257"/>
      <c r="BG17" s="1257"/>
      <c r="BH17" s="1257"/>
      <c r="BI17" s="1257"/>
      <c r="BJ17" s="1257"/>
      <c r="BK17" s="1259"/>
      <c r="BL17" s="1257"/>
      <c r="BM17" s="1257"/>
      <c r="BN17" s="1257"/>
      <c r="BO17" s="1257"/>
      <c r="BP17" s="1257"/>
      <c r="BQ17" s="1259"/>
      <c r="BR17" s="1259"/>
      <c r="BS17" s="1253"/>
      <c r="BT17" s="1259"/>
      <c r="BU17" s="1259"/>
      <c r="BV17" s="1259"/>
      <c r="BW17" s="1259"/>
      <c r="BX17" s="1259"/>
      <c r="BY17" s="1262"/>
      <c r="BZ17" s="1262"/>
      <c r="CA17" s="1259"/>
      <c r="CB17" s="1287" t="str">
        <f>IF(OR($Y$28="",X17=""),"",ROUND(X17/$Y$28*100,1))</f>
        <v/>
      </c>
      <c r="CC17" s="1258"/>
      <c r="CD17" s="1258"/>
      <c r="CE17" s="1258"/>
      <c r="CF17" s="1258"/>
      <c r="CG17" s="1258"/>
      <c r="CH17" s="1259"/>
      <c r="CI17" s="1293"/>
      <c r="CJ17" s="1292"/>
      <c r="CK17" s="1292"/>
      <c r="CL17" s="1292"/>
      <c r="CM17" s="1292"/>
      <c r="CN17" s="1292"/>
      <c r="CO17" s="1292"/>
      <c r="CP17" s="1292"/>
      <c r="CQ17" s="1292"/>
      <c r="CR17" s="1292"/>
      <c r="CS17" s="1292"/>
      <c r="CT17" s="1292"/>
      <c r="CU17" s="1292"/>
      <c r="CV17" s="1292"/>
      <c r="CW17" s="1292"/>
      <c r="CX17" s="1292"/>
      <c r="CY17" s="1292"/>
      <c r="CZ17" s="1294"/>
      <c r="DA17" s="522"/>
      <c r="DB17" s="522"/>
    </row>
    <row r="18" spans="2:106" ht="20.100000000000001" customHeight="1">
      <c r="B18" s="505"/>
      <c r="C18" s="2331"/>
      <c r="D18" s="2332"/>
      <c r="E18" s="1232"/>
      <c r="F18" s="2322" t="s">
        <v>1634</v>
      </c>
      <c r="G18" s="2323"/>
      <c r="H18" s="2323"/>
      <c r="I18" s="2323"/>
      <c r="J18" s="2323"/>
      <c r="K18" s="2323"/>
      <c r="L18" s="2323"/>
      <c r="M18" s="2323"/>
      <c r="N18" s="2323"/>
      <c r="O18" s="2323"/>
      <c r="P18" s="2323"/>
      <c r="Q18" s="2323"/>
      <c r="R18" s="2323"/>
      <c r="S18" s="2323"/>
      <c r="T18" s="2323"/>
      <c r="U18" s="2324"/>
      <c r="V18" s="1237"/>
      <c r="W18" s="1239"/>
      <c r="X18" s="2325">
        <v>1</v>
      </c>
      <c r="Y18" s="2326"/>
      <c r="Z18" s="2326"/>
      <c r="AA18" s="2326"/>
      <c r="AB18" s="2327"/>
      <c r="AC18" s="1247"/>
      <c r="AD18" s="1243"/>
      <c r="AE18" s="1152"/>
      <c r="AF18" s="2336">
        <f>14000/10</f>
        <v>1400</v>
      </c>
      <c r="AG18" s="2337"/>
      <c r="AH18" s="2337"/>
      <c r="AI18" s="2337"/>
      <c r="AJ18" s="2338"/>
      <c r="AK18" s="2321"/>
      <c r="AL18" s="2314"/>
      <c r="AM18" s="1298"/>
      <c r="AN18" s="1276"/>
      <c r="AO18" s="1256"/>
      <c r="AP18" s="1256"/>
      <c r="AQ18" s="1256"/>
      <c r="AR18" s="1256"/>
      <c r="AS18" s="1256"/>
      <c r="AT18" s="1256"/>
      <c r="AU18" s="1256"/>
      <c r="AV18" s="1256"/>
      <c r="AW18" s="1256"/>
      <c r="AX18" s="1256"/>
      <c r="AY18" s="1256"/>
      <c r="AZ18" s="1256"/>
      <c r="BA18" s="1253"/>
      <c r="BB18" s="1253"/>
      <c r="BC18" s="1253"/>
      <c r="BD18" s="1257"/>
      <c r="BE18" s="1257"/>
      <c r="BF18" s="1257"/>
      <c r="BG18" s="1257"/>
      <c r="BH18" s="1257"/>
      <c r="BI18" s="1265"/>
      <c r="BJ18" s="1265"/>
      <c r="BK18" s="1267"/>
      <c r="BL18" s="1268"/>
      <c r="BM18" s="1268"/>
      <c r="BN18" s="1268"/>
      <c r="BO18" s="1268"/>
      <c r="BP18" s="1268"/>
      <c r="BQ18" s="1257"/>
      <c r="BR18" s="1257"/>
      <c r="BS18" s="1253"/>
      <c r="BT18" s="1259"/>
      <c r="BU18" s="1259"/>
      <c r="BV18" s="1259"/>
      <c r="BW18" s="1259"/>
      <c r="BX18" s="1259"/>
      <c r="BY18" s="1265"/>
      <c r="BZ18" s="1265"/>
      <c r="CA18" s="1267"/>
      <c r="CB18" s="1290" t="str">
        <f>IF(OR($Y$28="",X18=""),"",ROUND(X18/$Y$28*100,1))</f>
        <v/>
      </c>
      <c r="CC18" s="1285"/>
      <c r="CD18" s="1285"/>
      <c r="CE18" s="1285"/>
      <c r="CF18" s="1285"/>
      <c r="CG18" s="1285"/>
      <c r="CH18" s="1262"/>
      <c r="CI18" s="1293"/>
      <c r="CJ18" s="1292"/>
      <c r="CK18" s="1292"/>
      <c r="CL18" s="1292"/>
      <c r="CM18" s="1292"/>
      <c r="CN18" s="1292"/>
      <c r="CO18" s="1292"/>
      <c r="CP18" s="1292"/>
      <c r="CQ18" s="1292"/>
      <c r="CR18" s="1292"/>
      <c r="CS18" s="1292"/>
      <c r="CT18" s="1292"/>
      <c r="CU18" s="1292"/>
      <c r="CV18" s="1292"/>
      <c r="CW18" s="1292"/>
      <c r="CX18" s="1292"/>
      <c r="CY18" s="1292"/>
      <c r="CZ18" s="1294"/>
      <c r="DA18" s="522"/>
      <c r="DB18" s="522"/>
    </row>
    <row r="19" spans="2:106" ht="20.100000000000001" customHeight="1">
      <c r="B19" s="505"/>
      <c r="C19" s="2331"/>
      <c r="D19" s="2332"/>
      <c r="E19" s="1232"/>
      <c r="F19" s="2322" t="s">
        <v>1635</v>
      </c>
      <c r="G19" s="2323"/>
      <c r="H19" s="2323"/>
      <c r="I19" s="2323"/>
      <c r="J19" s="2323"/>
      <c r="K19" s="2323"/>
      <c r="L19" s="2323"/>
      <c r="M19" s="2323"/>
      <c r="N19" s="2323"/>
      <c r="O19" s="2323"/>
      <c r="P19" s="2323"/>
      <c r="Q19" s="2323"/>
      <c r="R19" s="2323"/>
      <c r="S19" s="2323"/>
      <c r="T19" s="2323"/>
      <c r="U19" s="2324"/>
      <c r="V19" s="1237"/>
      <c r="W19" s="1239"/>
      <c r="X19" s="2325">
        <f>76-X16-X17-X18</f>
        <v>52</v>
      </c>
      <c r="Y19" s="2326"/>
      <c r="Z19" s="2326"/>
      <c r="AA19" s="2326"/>
      <c r="AB19" s="2327"/>
      <c r="AC19" s="1247"/>
      <c r="AD19" s="1243"/>
      <c r="AE19" s="1152"/>
      <c r="AF19" s="2328"/>
      <c r="AG19" s="2329"/>
      <c r="AH19" s="2329"/>
      <c r="AI19" s="2329"/>
      <c r="AJ19" s="2330"/>
      <c r="AK19" s="1248"/>
      <c r="AL19" s="1248"/>
      <c r="AM19" s="1298"/>
      <c r="AN19" s="1276"/>
      <c r="AO19" s="1256"/>
      <c r="AP19" s="1256"/>
      <c r="AQ19" s="1256"/>
      <c r="AR19" s="1256"/>
      <c r="AS19" s="1263"/>
      <c r="AT19" s="1263"/>
      <c r="AU19" s="1256"/>
      <c r="AV19" s="1256"/>
      <c r="AW19" s="1256"/>
      <c r="AX19" s="1256"/>
      <c r="AY19" s="1256"/>
      <c r="AZ19" s="1256"/>
      <c r="BA19" s="1261"/>
      <c r="BB19" s="1261"/>
      <c r="BC19" s="1253"/>
      <c r="BD19" s="1259"/>
      <c r="BE19" s="1259"/>
      <c r="BF19" s="1259"/>
      <c r="BG19" s="1259"/>
      <c r="BH19" s="1259"/>
      <c r="BI19" s="1265"/>
      <c r="BJ19" s="1265"/>
      <c r="BK19" s="1267"/>
      <c r="BL19" s="1269"/>
      <c r="BM19" s="1269"/>
      <c r="BN19" s="1269"/>
      <c r="BO19" s="1269"/>
      <c r="BP19" s="1269"/>
      <c r="BQ19" s="1262"/>
      <c r="BR19" s="1262"/>
      <c r="BS19" s="1253"/>
      <c r="BT19" s="1259"/>
      <c r="BU19" s="1259"/>
      <c r="BV19" s="1259"/>
      <c r="BW19" s="1259"/>
      <c r="BX19" s="1259"/>
      <c r="BY19" s="1265"/>
      <c r="BZ19" s="1265"/>
      <c r="CA19" s="1267"/>
      <c r="CB19" s="1288"/>
      <c r="CC19" s="1283"/>
      <c r="CD19" s="1283"/>
      <c r="CE19" s="1283"/>
      <c r="CF19" s="1283"/>
      <c r="CG19" s="1283"/>
      <c r="CH19" s="1262"/>
      <c r="CI19" s="1293"/>
      <c r="CJ19" s="1292"/>
      <c r="CK19" s="1292"/>
      <c r="CL19" s="1292"/>
      <c r="CM19" s="1292"/>
      <c r="CN19" s="1292"/>
      <c r="CO19" s="1292"/>
      <c r="CP19" s="1292"/>
      <c r="CQ19" s="1292"/>
      <c r="CR19" s="1292"/>
      <c r="CS19" s="1292"/>
      <c r="CT19" s="1292"/>
      <c r="CU19" s="1292"/>
      <c r="CV19" s="1292"/>
      <c r="CW19" s="1292"/>
      <c r="CX19" s="1292"/>
      <c r="CY19" s="1292"/>
      <c r="CZ19" s="1294"/>
      <c r="DA19" s="522"/>
      <c r="DB19" s="522"/>
    </row>
    <row r="20" spans="2:106" ht="20.100000000000001" customHeight="1">
      <c r="B20" s="505"/>
      <c r="C20" s="2331"/>
      <c r="D20" s="2332"/>
      <c r="E20" s="1232"/>
      <c r="F20" s="2322" t="s">
        <v>1630</v>
      </c>
      <c r="G20" s="2323"/>
      <c r="H20" s="2323"/>
      <c r="I20" s="2323"/>
      <c r="J20" s="2323"/>
      <c r="K20" s="2323"/>
      <c r="L20" s="2323"/>
      <c r="M20" s="2323"/>
      <c r="N20" s="2323"/>
      <c r="O20" s="2323"/>
      <c r="P20" s="2323"/>
      <c r="Q20" s="2323"/>
      <c r="R20" s="2323"/>
      <c r="S20" s="2323"/>
      <c r="T20" s="2323"/>
      <c r="U20" s="2324"/>
      <c r="V20" s="1237"/>
      <c r="W20" s="1239"/>
      <c r="X20" s="2310">
        <f>SUM(X16:AB19)</f>
        <v>76</v>
      </c>
      <c r="Y20" s="2311"/>
      <c r="Z20" s="2311"/>
      <c r="AA20" s="2311"/>
      <c r="AB20" s="2312"/>
      <c r="AC20" s="2321"/>
      <c r="AD20" s="2313"/>
      <c r="AE20" s="2313" t="s">
        <v>1507</v>
      </c>
      <c r="AF20" s="2313"/>
      <c r="AG20" s="2313"/>
      <c r="AH20" s="2313"/>
      <c r="AI20" s="2313"/>
      <c r="AJ20" s="2313"/>
      <c r="AK20" s="2313"/>
      <c r="AL20" s="2314"/>
      <c r="AM20" s="1298"/>
      <c r="AN20" s="1276"/>
      <c r="AO20" s="1256"/>
      <c r="AP20" s="1256"/>
      <c r="AQ20" s="1256"/>
      <c r="AR20" s="1256"/>
      <c r="AS20" s="1256"/>
      <c r="AT20" s="1256"/>
      <c r="AU20" s="1256"/>
      <c r="AV20" s="1256"/>
      <c r="AW20" s="1256"/>
      <c r="AX20" s="1256"/>
      <c r="AY20" s="1256"/>
      <c r="AZ20" s="1256"/>
      <c r="BA20" s="1253"/>
      <c r="BB20" s="1253"/>
      <c r="BC20" s="1253"/>
      <c r="BD20" s="1257"/>
      <c r="BE20" s="1257"/>
      <c r="BF20" s="1257"/>
      <c r="BG20" s="1257"/>
      <c r="BH20" s="1257"/>
      <c r="BI20" s="1257"/>
      <c r="BJ20" s="1257"/>
      <c r="BK20" s="1257"/>
      <c r="BL20" s="1257"/>
      <c r="BM20" s="1257"/>
      <c r="BN20" s="1257"/>
      <c r="BO20" s="1257"/>
      <c r="BP20" s="1257"/>
      <c r="BQ20" s="1257"/>
      <c r="BR20" s="1257"/>
      <c r="BS20" s="1253"/>
      <c r="BT20" s="1259"/>
      <c r="BU20" s="1259"/>
      <c r="BV20" s="1259"/>
      <c r="BW20" s="1259"/>
      <c r="BX20" s="1259"/>
      <c r="BY20" s="1262"/>
      <c r="BZ20" s="1262"/>
      <c r="CA20" s="1259"/>
      <c r="CB20" s="1287" t="str">
        <f>IF(OR($Y$28="",X20=""),"",ROUND(X20/$Y$28*100,1))</f>
        <v/>
      </c>
      <c r="CC20" s="1258"/>
      <c r="CD20" s="1258"/>
      <c r="CE20" s="1258"/>
      <c r="CF20" s="1258"/>
      <c r="CG20" s="1258"/>
      <c r="CH20" s="1259"/>
      <c r="CI20" s="1293"/>
      <c r="CJ20" s="1292"/>
      <c r="CK20" s="1292"/>
      <c r="CL20" s="1292"/>
      <c r="CM20" s="1292"/>
      <c r="CN20" s="1292"/>
      <c r="CO20" s="1292"/>
      <c r="CP20" s="1292"/>
      <c r="CQ20" s="1292"/>
      <c r="CR20" s="1292"/>
      <c r="CS20" s="1292"/>
      <c r="CT20" s="1292"/>
      <c r="CU20" s="1292"/>
      <c r="CV20" s="1292"/>
      <c r="CW20" s="1292"/>
      <c r="CX20" s="1292"/>
      <c r="CY20" s="1292"/>
      <c r="CZ20" s="1294"/>
      <c r="DA20" s="522"/>
      <c r="DB20" s="522"/>
    </row>
    <row r="21" spans="2:106" ht="20.100000000000001" customHeight="1">
      <c r="B21" s="505"/>
      <c r="C21" s="2307" t="s">
        <v>1636</v>
      </c>
      <c r="D21" s="2308"/>
      <c r="E21" s="2308"/>
      <c r="F21" s="2308"/>
      <c r="G21" s="2308"/>
      <c r="H21" s="2308"/>
      <c r="I21" s="2308"/>
      <c r="J21" s="2308"/>
      <c r="K21" s="2308"/>
      <c r="L21" s="2308"/>
      <c r="M21" s="2308"/>
      <c r="N21" s="2308"/>
      <c r="O21" s="2308"/>
      <c r="P21" s="2308"/>
      <c r="Q21" s="2308"/>
      <c r="R21" s="2308"/>
      <c r="S21" s="2308"/>
      <c r="T21" s="2308"/>
      <c r="U21" s="2308"/>
      <c r="V21" s="2309"/>
      <c r="W21" s="1240"/>
      <c r="X21" s="2310">
        <f>SUM(X8,X15,X20)</f>
        <v>332</v>
      </c>
      <c r="Y21" s="2311"/>
      <c r="Z21" s="2311"/>
      <c r="AA21" s="2311"/>
      <c r="AB21" s="2312"/>
      <c r="AC21" s="1248"/>
      <c r="AD21" s="1244"/>
      <c r="AE21" s="2313" t="s">
        <v>1507</v>
      </c>
      <c r="AF21" s="2313"/>
      <c r="AG21" s="2313"/>
      <c r="AH21" s="2313"/>
      <c r="AI21" s="2313"/>
      <c r="AJ21" s="2313"/>
      <c r="AK21" s="2313"/>
      <c r="AL21" s="2314"/>
      <c r="AM21" s="1299"/>
      <c r="AN21" s="1276"/>
      <c r="AO21" s="1256"/>
      <c r="AP21" s="1256"/>
      <c r="AQ21" s="1256"/>
      <c r="AR21" s="1256"/>
      <c r="AS21" s="1263"/>
      <c r="AT21" s="1263"/>
      <c r="AU21" s="1256"/>
      <c r="AV21" s="1256"/>
      <c r="AW21" s="1256"/>
      <c r="AX21" s="1256"/>
      <c r="AY21" s="1256"/>
      <c r="AZ21" s="1256"/>
      <c r="BA21" s="1256"/>
      <c r="BB21" s="1256"/>
      <c r="BC21" s="1261"/>
      <c r="BD21" s="1257"/>
      <c r="BE21" s="1257"/>
      <c r="BF21" s="1257"/>
      <c r="BG21" s="1257"/>
      <c r="BH21" s="1257"/>
      <c r="BI21" s="1262"/>
      <c r="BJ21" s="1262"/>
      <c r="BK21" s="1257"/>
      <c r="BL21" s="1257"/>
      <c r="BM21" s="1257"/>
      <c r="BN21" s="1257"/>
      <c r="BO21" s="1257"/>
      <c r="BP21" s="1257"/>
      <c r="BQ21" s="1257"/>
      <c r="BR21" s="1257"/>
      <c r="BS21" s="1261"/>
      <c r="BT21" s="1259"/>
      <c r="BU21" s="1259"/>
      <c r="BV21" s="1259"/>
      <c r="BW21" s="1259"/>
      <c r="BX21" s="1259"/>
      <c r="BY21" s="1262"/>
      <c r="BZ21" s="1262"/>
      <c r="CA21" s="1262"/>
      <c r="CB21" s="1287" t="str">
        <f>IF(OR($Y$28="",X21=""),"",ROUND(X21/$Y$28*100,1))</f>
        <v/>
      </c>
      <c r="CC21" s="1258"/>
      <c r="CD21" s="1258"/>
      <c r="CE21" s="1258"/>
      <c r="CF21" s="1258"/>
      <c r="CG21" s="1258"/>
      <c r="CH21" s="1262"/>
      <c r="CI21" s="1224"/>
      <c r="CJ21" s="1292"/>
      <c r="CK21" s="1292"/>
      <c r="CL21" s="1292"/>
      <c r="CM21" s="1292"/>
      <c r="CN21" s="1292"/>
      <c r="CO21" s="1292"/>
      <c r="CP21" s="1292"/>
      <c r="CQ21" s="1292"/>
      <c r="CR21" s="1292"/>
      <c r="CS21" s="1292"/>
      <c r="CT21" s="1292"/>
      <c r="CU21" s="1292"/>
      <c r="CV21" s="1292"/>
      <c r="CW21" s="1292"/>
      <c r="CX21" s="1292"/>
      <c r="CY21" s="1292"/>
      <c r="CZ21" s="1294"/>
      <c r="DA21" s="522"/>
      <c r="DB21" s="522"/>
    </row>
    <row r="22" spans="2:106" ht="20.100000000000001" customHeight="1">
      <c r="B22" s="505"/>
      <c r="C22" s="1300"/>
      <c r="D22" s="2315" t="s">
        <v>1637</v>
      </c>
      <c r="E22" s="2316"/>
      <c r="F22" s="2316"/>
      <c r="G22" s="2316"/>
      <c r="H22" s="2316"/>
      <c r="I22" s="2316"/>
      <c r="J22" s="2316"/>
      <c r="K22" s="2316"/>
      <c r="L22" s="2316"/>
      <c r="M22" s="2316"/>
      <c r="N22" s="2316"/>
      <c r="O22" s="2316"/>
      <c r="P22" s="2316"/>
      <c r="Q22" s="2316"/>
      <c r="R22" s="2316"/>
      <c r="S22" s="2316"/>
      <c r="T22" s="2316"/>
      <c r="U22" s="2316"/>
      <c r="V22" s="2317"/>
      <c r="W22" s="1241"/>
      <c r="X22" s="2318">
        <f>X21/Z3*100</f>
        <v>75.626423690205016</v>
      </c>
      <c r="Y22" s="2319"/>
      <c r="Z22" s="2319"/>
      <c r="AA22" s="2319"/>
      <c r="AB22" s="2320"/>
      <c r="AC22" s="1249"/>
      <c r="AD22" s="1245"/>
      <c r="AE22" s="1153"/>
      <c r="AF22" s="1249"/>
      <c r="AG22" s="1249"/>
      <c r="AH22" s="1249"/>
      <c r="AI22" s="1249"/>
      <c r="AJ22" s="1249"/>
      <c r="AK22" s="1249"/>
      <c r="AL22" s="1249"/>
      <c r="AM22" s="1297"/>
      <c r="AN22" s="1277"/>
      <c r="AO22" s="1278"/>
      <c r="AP22" s="1278"/>
      <c r="AQ22" s="1278"/>
      <c r="AR22" s="1278"/>
      <c r="AS22" s="1279"/>
      <c r="AT22" s="1279"/>
      <c r="AU22" s="1279"/>
      <c r="AV22" s="1279"/>
      <c r="AW22" s="1279"/>
      <c r="AX22" s="1279"/>
      <c r="AY22" s="1279"/>
      <c r="AZ22" s="1279"/>
      <c r="BA22" s="1279"/>
      <c r="BB22" s="1279"/>
      <c r="BC22" s="518"/>
      <c r="BD22" s="1280"/>
      <c r="BE22" s="1280"/>
      <c r="BF22" s="1280"/>
      <c r="BG22" s="1280"/>
      <c r="BH22" s="1280"/>
      <c r="BI22" s="1281"/>
      <c r="BJ22" s="1281"/>
      <c r="BK22" s="1281"/>
      <c r="BL22" s="1281"/>
      <c r="BM22" s="1281"/>
      <c r="BN22" s="1281"/>
      <c r="BO22" s="1281"/>
      <c r="BP22" s="1281"/>
      <c r="BQ22" s="1281"/>
      <c r="BR22" s="1281"/>
      <c r="BS22" s="518"/>
      <c r="BT22" s="1280"/>
      <c r="BU22" s="1280"/>
      <c r="BV22" s="1280"/>
      <c r="BW22" s="1280"/>
      <c r="BX22" s="1280"/>
      <c r="BY22" s="1281"/>
      <c r="BZ22" s="1281"/>
      <c r="CA22" s="1281"/>
      <c r="CB22" s="1291"/>
      <c r="CC22" s="1281"/>
      <c r="CD22" s="1281"/>
      <c r="CE22" s="1281"/>
      <c r="CF22" s="1281"/>
      <c r="CG22" s="1281"/>
      <c r="CH22" s="1281"/>
      <c r="CI22" s="517"/>
      <c r="CJ22" s="1295"/>
      <c r="CK22" s="1295"/>
      <c r="CL22" s="1295"/>
      <c r="CM22" s="1295"/>
      <c r="CN22" s="1295"/>
      <c r="CO22" s="1295"/>
      <c r="CP22" s="1295"/>
      <c r="CQ22" s="1295"/>
      <c r="CR22" s="1295"/>
      <c r="CS22" s="1295"/>
      <c r="CT22" s="1295"/>
      <c r="CU22" s="1295"/>
      <c r="CV22" s="1295"/>
      <c r="CW22" s="1295"/>
      <c r="CX22" s="1295"/>
      <c r="CY22" s="1295"/>
      <c r="CZ22" s="1296"/>
      <c r="DA22" s="522"/>
      <c r="DB22" s="522"/>
    </row>
    <row r="23" spans="2:106" ht="15" customHeight="1">
      <c r="B23" s="505"/>
      <c r="C23" s="505"/>
      <c r="D23" s="505"/>
      <c r="E23" s="505"/>
      <c r="F23" s="505"/>
      <c r="G23" s="505"/>
      <c r="H23" s="505"/>
      <c r="I23" s="505"/>
      <c r="J23" s="505"/>
      <c r="K23" s="505"/>
      <c r="L23" s="505"/>
      <c r="M23" s="505"/>
      <c r="N23" s="505"/>
      <c r="O23" s="505"/>
      <c r="P23" s="505"/>
      <c r="Q23" s="505"/>
      <c r="R23" s="505"/>
      <c r="S23" s="505"/>
      <c r="T23" s="505"/>
      <c r="U23" s="505"/>
      <c r="V23" s="505"/>
      <c r="W23" s="505"/>
      <c r="X23" s="505"/>
      <c r="Y23" s="505"/>
      <c r="Z23" s="505"/>
      <c r="AA23" s="505"/>
      <c r="AB23" s="505"/>
      <c r="AC23" s="505"/>
      <c r="AD23" s="505"/>
      <c r="AE23" s="505"/>
      <c r="AF23" s="505"/>
      <c r="AG23" s="505"/>
      <c r="AH23" s="505"/>
      <c r="AI23" s="505"/>
      <c r="AJ23" s="505"/>
      <c r="AK23" s="505"/>
      <c r="AL23" s="505"/>
      <c r="AM23" s="505"/>
      <c r="AN23" s="505"/>
      <c r="AO23" s="505"/>
      <c r="AP23" s="505"/>
      <c r="AQ23" s="505"/>
      <c r="AR23" s="505"/>
      <c r="AS23" s="505"/>
      <c r="AT23" s="505"/>
      <c r="AU23" s="505"/>
      <c r="AV23" s="505"/>
      <c r="AW23" s="505"/>
      <c r="AX23" s="505"/>
      <c r="AY23" s="505"/>
      <c r="AZ23" s="505"/>
      <c r="BA23" s="505"/>
      <c r="BB23" s="505"/>
      <c r="BC23" s="505"/>
      <c r="BD23" s="505"/>
      <c r="BE23" s="505"/>
      <c r="BF23" s="505"/>
      <c r="BG23" s="505"/>
      <c r="BH23" s="505"/>
      <c r="BI23" s="505"/>
      <c r="BJ23" s="505"/>
      <c r="BK23" s="505"/>
      <c r="BL23" s="505"/>
      <c r="BM23" s="505"/>
      <c r="BN23" s="505"/>
      <c r="BO23" s="505"/>
      <c r="BP23" s="505"/>
      <c r="BQ23" s="505"/>
      <c r="BR23" s="505"/>
      <c r="BS23" s="505"/>
      <c r="BT23" s="505"/>
      <c r="BU23" s="505"/>
      <c r="BV23" s="505"/>
      <c r="BW23" s="505"/>
      <c r="BX23" s="505"/>
      <c r="BY23" s="505"/>
      <c r="BZ23" s="505"/>
      <c r="CA23" s="505"/>
      <c r="CB23" s="505"/>
      <c r="CC23" s="505"/>
      <c r="CD23" s="505"/>
      <c r="CE23" s="505"/>
      <c r="CF23" s="505"/>
      <c r="CG23" s="505"/>
      <c r="CH23" s="505"/>
      <c r="CI23" s="505"/>
      <c r="CJ23" s="505"/>
      <c r="CK23" s="505"/>
      <c r="CL23" s="505"/>
      <c r="CM23" s="505"/>
      <c r="CN23" s="505"/>
      <c r="CO23" s="505"/>
      <c r="CP23" s="505"/>
      <c r="CQ23" s="505"/>
      <c r="CR23" s="505"/>
      <c r="CS23" s="505"/>
      <c r="CT23" s="505"/>
      <c r="CU23" s="505"/>
      <c r="CV23" s="505"/>
      <c r="CW23" s="505"/>
      <c r="CX23" s="505"/>
      <c r="CY23" s="505"/>
      <c r="CZ23" s="505"/>
      <c r="DA23" s="505"/>
      <c r="DB23" s="505"/>
    </row>
    <row r="24" spans="2:106" ht="15" customHeight="1">
      <c r="C24" s="523"/>
    </row>
    <row r="25" spans="2:106" ht="15" customHeight="1">
      <c r="Q25" s="524"/>
      <c r="R25" s="524"/>
      <c r="S25" s="524"/>
      <c r="T25" s="525"/>
    </row>
    <row r="26" spans="2:106" ht="15" customHeight="1">
      <c r="Q26" s="524"/>
      <c r="R26" s="524"/>
      <c r="S26" s="524"/>
      <c r="T26" s="525"/>
    </row>
    <row r="27" spans="2:106" ht="15" customHeight="1">
      <c r="Q27" s="524"/>
      <c r="R27" s="524"/>
      <c r="S27" s="524"/>
      <c r="T27" s="525"/>
    </row>
    <row r="28" spans="2:106" ht="15" customHeight="1">
      <c r="Q28" s="524"/>
      <c r="R28" s="524"/>
      <c r="S28" s="524"/>
      <c r="T28" s="525"/>
    </row>
  </sheetData>
  <mergeCells count="105">
    <mergeCell ref="CR1:CZ1"/>
    <mergeCell ref="C2:D2"/>
    <mergeCell ref="E2:T2"/>
    <mergeCell ref="U2:V2"/>
    <mergeCell ref="X2:AK2"/>
    <mergeCell ref="AN2:BA2"/>
    <mergeCell ref="BD2:BQ2"/>
    <mergeCell ref="CI2:CZ5"/>
    <mergeCell ref="C3:D3"/>
    <mergeCell ref="E3:T3"/>
    <mergeCell ref="U3:V3"/>
    <mergeCell ref="Z3:AG3"/>
    <mergeCell ref="AI3:AK3"/>
    <mergeCell ref="AP3:AW3"/>
    <mergeCell ref="AY3:BA3"/>
    <mergeCell ref="BF3:BM3"/>
    <mergeCell ref="BN1:BQ1"/>
    <mergeCell ref="BR1:BU1"/>
    <mergeCell ref="BV1:BW1"/>
    <mergeCell ref="BX1:BZ1"/>
    <mergeCell ref="CA1:CF1"/>
    <mergeCell ref="CB4:CG5"/>
    <mergeCell ref="D5:J5"/>
    <mergeCell ref="K5:V5"/>
    <mergeCell ref="BO3:BQ3"/>
    <mergeCell ref="C4:N4"/>
    <mergeCell ref="O4:U4"/>
    <mergeCell ref="X4:AC5"/>
    <mergeCell ref="AF4:AK5"/>
    <mergeCell ref="AN4:AS5"/>
    <mergeCell ref="AV4:BA4"/>
    <mergeCell ref="BD4:BI5"/>
    <mergeCell ref="BL4:BQ4"/>
    <mergeCell ref="AC6:AD6"/>
    <mergeCell ref="AF6:AJ6"/>
    <mergeCell ref="AK6:AL6"/>
    <mergeCell ref="CI6:CZ7"/>
    <mergeCell ref="X7:AB7"/>
    <mergeCell ref="AC7:AD7"/>
    <mergeCell ref="AF7:AJ7"/>
    <mergeCell ref="AK7:AL7"/>
    <mergeCell ref="AV5:BA5"/>
    <mergeCell ref="BL5:BQ5"/>
    <mergeCell ref="X8:AB8"/>
    <mergeCell ref="AC8:AD8"/>
    <mergeCell ref="AE8:AL8"/>
    <mergeCell ref="C9:D15"/>
    <mergeCell ref="F9:U9"/>
    <mergeCell ref="X9:AB9"/>
    <mergeCell ref="AF9:AJ9"/>
    <mergeCell ref="AK9:AL9"/>
    <mergeCell ref="F10:U10"/>
    <mergeCell ref="X10:AB10"/>
    <mergeCell ref="AF10:AJ10"/>
    <mergeCell ref="AK10:AL10"/>
    <mergeCell ref="F11:U11"/>
    <mergeCell ref="X11:AB11"/>
    <mergeCell ref="AC11:AD11"/>
    <mergeCell ref="AF11:AJ11"/>
    <mergeCell ref="C6:D8"/>
    <mergeCell ref="F6:J6"/>
    <mergeCell ref="M6:U6"/>
    <mergeCell ref="F7:J7"/>
    <mergeCell ref="M7:U7"/>
    <mergeCell ref="F8:U8"/>
    <mergeCell ref="F14:U14"/>
    <mergeCell ref="X6:AB6"/>
    <mergeCell ref="AF18:AJ18"/>
    <mergeCell ref="X14:AB14"/>
    <mergeCell ref="AF14:AJ14"/>
    <mergeCell ref="F15:U15"/>
    <mergeCell ref="X15:AB15"/>
    <mergeCell ref="AC15:AD15"/>
    <mergeCell ref="AE15:AL15"/>
    <mergeCell ref="AK11:AL11"/>
    <mergeCell ref="F12:U12"/>
    <mergeCell ref="X12:AB12"/>
    <mergeCell ref="AF12:AJ12"/>
    <mergeCell ref="F13:U13"/>
    <mergeCell ref="X13:AB13"/>
    <mergeCell ref="AF13:AJ13"/>
    <mergeCell ref="C21:V21"/>
    <mergeCell ref="X21:AB21"/>
    <mergeCell ref="AE21:AL21"/>
    <mergeCell ref="D22:V22"/>
    <mergeCell ref="X22:AB22"/>
    <mergeCell ref="AK18:AL18"/>
    <mergeCell ref="F19:U19"/>
    <mergeCell ref="X19:AB19"/>
    <mergeCell ref="AF19:AJ19"/>
    <mergeCell ref="F20:U20"/>
    <mergeCell ref="X20:AB20"/>
    <mergeCell ref="AC20:AD20"/>
    <mergeCell ref="AE20:AL20"/>
    <mergeCell ref="C16:D20"/>
    <mergeCell ref="F16:U16"/>
    <mergeCell ref="X16:AB16"/>
    <mergeCell ref="AC16:AD16"/>
    <mergeCell ref="AF16:AJ16"/>
    <mergeCell ref="F17:U17"/>
    <mergeCell ref="X17:AB17"/>
    <mergeCell ref="AC17:AD17"/>
    <mergeCell ref="AF17:AJ17"/>
    <mergeCell ref="F18:U18"/>
    <mergeCell ref="X18:AB18"/>
  </mergeCells>
  <phoneticPr fontId="7"/>
  <pageMargins left="0.98425196850393704" right="0.19685039370078741" top="0.39370078740157483" bottom="0.39370078740157483" header="0.31496062992125984" footer="0.23622047244094491"/>
  <pageSetup paperSize="9" firstPageNumber="12" orientation="landscape" blackAndWhite="1" useFirstPageNumber="1" r:id="rId1"/>
  <headerFooter alignWithMargins="0">
    <oddFooter>&amp;R&amp;P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A2:AJ67"/>
  <sheetViews>
    <sheetView view="pageBreakPreview" zoomScale="70" zoomScaleNormal="100" zoomScaleSheetLayoutView="70" workbookViewId="0">
      <selection activeCell="A2" sqref="A2"/>
    </sheetView>
  </sheetViews>
  <sheetFormatPr defaultRowHeight="13.5"/>
  <cols>
    <col min="1" max="1" width="8.625" style="432" customWidth="1"/>
    <col min="2" max="2" width="14.625" style="432" customWidth="1"/>
    <col min="3" max="4" width="7.625" style="432" customWidth="1"/>
    <col min="5" max="5" width="14.625" style="432" customWidth="1"/>
    <col min="6" max="7" width="7.625" style="432" customWidth="1"/>
    <col min="8" max="8" width="14.625" style="432" customWidth="1"/>
    <col min="9" max="10" width="7.625" style="432" customWidth="1"/>
    <col min="11" max="11" width="14.625" style="432" customWidth="1"/>
    <col min="12" max="13" width="7.625" style="432" customWidth="1"/>
    <col min="14" max="14" width="14.625" style="432" customWidth="1"/>
    <col min="15" max="16" width="7.625" style="432" customWidth="1"/>
    <col min="17" max="18" width="4.625" style="432" customWidth="1"/>
    <col min="19" max="20" width="7.625" style="432" customWidth="1"/>
    <col min="21" max="26" width="6.625" style="432" customWidth="1"/>
    <col min="27" max="27" width="7.875" style="432" customWidth="1"/>
    <col min="28" max="31" width="6.625" style="432" customWidth="1"/>
    <col min="32" max="32" width="9" style="432" bestFit="1"/>
    <col min="33" max="36" width="6.625" style="432" customWidth="1"/>
    <col min="37" max="152" width="9" style="432"/>
    <col min="153" max="153" width="8.625" style="432" customWidth="1"/>
    <col min="154" max="154" width="14.625" style="432" customWidth="1"/>
    <col min="155" max="156" width="7.625" style="432" customWidth="1"/>
    <col min="157" max="157" width="14.625" style="432" customWidth="1"/>
    <col min="158" max="159" width="7.625" style="432" customWidth="1"/>
    <col min="160" max="160" width="14.625" style="432" customWidth="1"/>
    <col min="161" max="162" width="7.625" style="432" customWidth="1"/>
    <col min="163" max="163" width="14.625" style="432" customWidth="1"/>
    <col min="164" max="165" width="7.625" style="432" customWidth="1"/>
    <col min="166" max="166" width="14.625" style="432" customWidth="1"/>
    <col min="167" max="168" width="7.625" style="432" customWidth="1"/>
    <col min="169" max="170" width="4.625" style="432" customWidth="1"/>
    <col min="171" max="172" width="7.625" style="432" customWidth="1"/>
    <col min="173" max="178" width="6.625" style="432" customWidth="1"/>
    <col min="179" max="179" width="7.875" style="432" customWidth="1"/>
    <col min="180" max="183" width="6.625" style="432" customWidth="1"/>
    <col min="184" max="185" width="9" style="432" bestFit="1"/>
    <col min="186" max="186" width="1.625" style="432" customWidth="1"/>
    <col min="187" max="187" width="6.625" style="432" customWidth="1"/>
    <col min="188" max="207" width="7.125" style="432" customWidth="1"/>
    <col min="208" max="208" width="5.125" style="432" customWidth="1"/>
    <col min="209" max="212" width="7.125" style="432" customWidth="1"/>
    <col min="213" max="214" width="1.625" style="432" customWidth="1"/>
    <col min="215" max="218" width="6.625" style="432" customWidth="1"/>
    <col min="219" max="219" width="7.875" style="432" customWidth="1"/>
    <col min="220" max="244" width="6.625" style="432" customWidth="1"/>
    <col min="245" max="408" width="9" style="432"/>
    <col min="409" max="409" width="8.625" style="432" customWidth="1"/>
    <col min="410" max="410" width="14.625" style="432" customWidth="1"/>
    <col min="411" max="412" width="7.625" style="432" customWidth="1"/>
    <col min="413" max="413" width="14.625" style="432" customWidth="1"/>
    <col min="414" max="415" width="7.625" style="432" customWidth="1"/>
    <col min="416" max="416" width="14.625" style="432" customWidth="1"/>
    <col min="417" max="418" width="7.625" style="432" customWidth="1"/>
    <col min="419" max="419" width="14.625" style="432" customWidth="1"/>
    <col min="420" max="421" width="7.625" style="432" customWidth="1"/>
    <col min="422" max="422" width="14.625" style="432" customWidth="1"/>
    <col min="423" max="424" width="7.625" style="432" customWidth="1"/>
    <col min="425" max="426" width="4.625" style="432" customWidth="1"/>
    <col min="427" max="428" width="7.625" style="432" customWidth="1"/>
    <col min="429" max="434" width="6.625" style="432" customWidth="1"/>
    <col min="435" max="435" width="7.875" style="432" customWidth="1"/>
    <col min="436" max="439" width="6.625" style="432" customWidth="1"/>
    <col min="440" max="441" width="9" style="432" bestFit="1"/>
    <col min="442" max="442" width="1.625" style="432" customWidth="1"/>
    <col min="443" max="443" width="6.625" style="432" customWidth="1"/>
    <col min="444" max="463" width="7.125" style="432" customWidth="1"/>
    <col min="464" max="464" width="5.125" style="432" customWidth="1"/>
    <col min="465" max="468" width="7.125" style="432" customWidth="1"/>
    <col min="469" max="470" width="1.625" style="432" customWidth="1"/>
    <col min="471" max="474" width="6.625" style="432" customWidth="1"/>
    <col min="475" max="475" width="7.875" style="432" customWidth="1"/>
    <col min="476" max="500" width="6.625" style="432" customWidth="1"/>
    <col min="501" max="664" width="9" style="432"/>
    <col min="665" max="665" width="8.625" style="432" customWidth="1"/>
    <col min="666" max="666" width="14.625" style="432" customWidth="1"/>
    <col min="667" max="668" width="7.625" style="432" customWidth="1"/>
    <col min="669" max="669" width="14.625" style="432" customWidth="1"/>
    <col min="670" max="671" width="7.625" style="432" customWidth="1"/>
    <col min="672" max="672" width="14.625" style="432" customWidth="1"/>
    <col min="673" max="674" width="7.625" style="432" customWidth="1"/>
    <col min="675" max="675" width="14.625" style="432" customWidth="1"/>
    <col min="676" max="677" width="7.625" style="432" customWidth="1"/>
    <col min="678" max="678" width="14.625" style="432" customWidth="1"/>
    <col min="679" max="680" width="7.625" style="432" customWidth="1"/>
    <col min="681" max="682" width="4.625" style="432" customWidth="1"/>
    <col min="683" max="684" width="7.625" style="432" customWidth="1"/>
    <col min="685" max="690" width="6.625" style="432" customWidth="1"/>
    <col min="691" max="691" width="7.875" style="432" customWidth="1"/>
    <col min="692" max="695" width="6.625" style="432" customWidth="1"/>
    <col min="696" max="697" width="9" style="432" bestFit="1"/>
    <col min="698" max="698" width="1.625" style="432" customWidth="1"/>
    <col min="699" max="699" width="6.625" style="432" customWidth="1"/>
    <col min="700" max="719" width="7.125" style="432" customWidth="1"/>
    <col min="720" max="720" width="5.125" style="432" customWidth="1"/>
    <col min="721" max="724" width="7.125" style="432" customWidth="1"/>
    <col min="725" max="726" width="1.625" style="432" customWidth="1"/>
    <col min="727" max="730" width="6.625" style="432" customWidth="1"/>
    <col min="731" max="731" width="7.875" style="432" customWidth="1"/>
    <col min="732" max="756" width="6.625" style="432" customWidth="1"/>
    <col min="757" max="920" width="9" style="432"/>
    <col min="921" max="921" width="8.625" style="432" customWidth="1"/>
    <col min="922" max="922" width="14.625" style="432" customWidth="1"/>
    <col min="923" max="924" width="7.625" style="432" customWidth="1"/>
    <col min="925" max="925" width="14.625" style="432" customWidth="1"/>
    <col min="926" max="927" width="7.625" style="432" customWidth="1"/>
    <col min="928" max="928" width="14.625" style="432" customWidth="1"/>
    <col min="929" max="930" width="7.625" style="432" customWidth="1"/>
    <col min="931" max="931" width="14.625" style="432" customWidth="1"/>
    <col min="932" max="933" width="7.625" style="432" customWidth="1"/>
    <col min="934" max="934" width="14.625" style="432" customWidth="1"/>
    <col min="935" max="936" width="7.625" style="432" customWidth="1"/>
    <col min="937" max="938" width="4.625" style="432" customWidth="1"/>
    <col min="939" max="940" width="7.625" style="432" customWidth="1"/>
    <col min="941" max="946" width="6.625" style="432" customWidth="1"/>
    <col min="947" max="947" width="7.875" style="432" customWidth="1"/>
    <col min="948" max="951" width="6.625" style="432" customWidth="1"/>
    <col min="952" max="953" width="9" style="432" bestFit="1"/>
    <col min="954" max="954" width="1.625" style="432" customWidth="1"/>
    <col min="955" max="955" width="6.625" style="432" customWidth="1"/>
    <col min="956" max="975" width="7.125" style="432" customWidth="1"/>
    <col min="976" max="976" width="5.125" style="432" customWidth="1"/>
    <col min="977" max="980" width="7.125" style="432" customWidth="1"/>
    <col min="981" max="982" width="1.625" style="432" customWidth="1"/>
    <col min="983" max="986" width="6.625" style="432" customWidth="1"/>
    <col min="987" max="987" width="7.875" style="432" customWidth="1"/>
    <col min="988" max="1012" width="6.625" style="432" customWidth="1"/>
    <col min="1013" max="1176" width="9" style="432"/>
    <col min="1177" max="1177" width="8.625" style="432" customWidth="1"/>
    <col min="1178" max="1178" width="14.625" style="432" customWidth="1"/>
    <col min="1179" max="1180" width="7.625" style="432" customWidth="1"/>
    <col min="1181" max="1181" width="14.625" style="432" customWidth="1"/>
    <col min="1182" max="1183" width="7.625" style="432" customWidth="1"/>
    <col min="1184" max="1184" width="14.625" style="432" customWidth="1"/>
    <col min="1185" max="1186" width="7.625" style="432" customWidth="1"/>
    <col min="1187" max="1187" width="14.625" style="432" customWidth="1"/>
    <col min="1188" max="1189" width="7.625" style="432" customWidth="1"/>
    <col min="1190" max="1190" width="14.625" style="432" customWidth="1"/>
    <col min="1191" max="1192" width="7.625" style="432" customWidth="1"/>
    <col min="1193" max="1194" width="4.625" style="432" customWidth="1"/>
    <col min="1195" max="1196" width="7.625" style="432" customWidth="1"/>
    <col min="1197" max="1202" width="6.625" style="432" customWidth="1"/>
    <col min="1203" max="1203" width="7.875" style="432" customWidth="1"/>
    <col min="1204" max="1207" width="6.625" style="432" customWidth="1"/>
    <col min="1208" max="1209" width="9" style="432" bestFit="1"/>
    <col min="1210" max="1210" width="1.625" style="432" customWidth="1"/>
    <col min="1211" max="1211" width="6.625" style="432" customWidth="1"/>
    <col min="1212" max="1231" width="7.125" style="432" customWidth="1"/>
    <col min="1232" max="1232" width="5.125" style="432" customWidth="1"/>
    <col min="1233" max="1236" width="7.125" style="432" customWidth="1"/>
    <col min="1237" max="1238" width="1.625" style="432" customWidth="1"/>
    <col min="1239" max="1242" width="6.625" style="432" customWidth="1"/>
    <col min="1243" max="1243" width="7.875" style="432" customWidth="1"/>
    <col min="1244" max="1268" width="6.625" style="432" customWidth="1"/>
    <col min="1269" max="1432" width="9" style="432"/>
    <col min="1433" max="1433" width="8.625" style="432" customWidth="1"/>
    <col min="1434" max="1434" width="14.625" style="432" customWidth="1"/>
    <col min="1435" max="1436" width="7.625" style="432" customWidth="1"/>
    <col min="1437" max="1437" width="14.625" style="432" customWidth="1"/>
    <col min="1438" max="1439" width="7.625" style="432" customWidth="1"/>
    <col min="1440" max="1440" width="14.625" style="432" customWidth="1"/>
    <col min="1441" max="1442" width="7.625" style="432" customWidth="1"/>
    <col min="1443" max="1443" width="14.625" style="432" customWidth="1"/>
    <col min="1444" max="1445" width="7.625" style="432" customWidth="1"/>
    <col min="1446" max="1446" width="14.625" style="432" customWidth="1"/>
    <col min="1447" max="1448" width="7.625" style="432" customWidth="1"/>
    <col min="1449" max="1450" width="4.625" style="432" customWidth="1"/>
    <col min="1451" max="1452" width="7.625" style="432" customWidth="1"/>
    <col min="1453" max="1458" width="6.625" style="432" customWidth="1"/>
    <col min="1459" max="1459" width="7.875" style="432" customWidth="1"/>
    <col min="1460" max="1463" width="6.625" style="432" customWidth="1"/>
    <col min="1464" max="1465" width="9" style="432" bestFit="1"/>
    <col min="1466" max="1466" width="1.625" style="432" customWidth="1"/>
    <col min="1467" max="1467" width="6.625" style="432" customWidth="1"/>
    <col min="1468" max="1487" width="7.125" style="432" customWidth="1"/>
    <col min="1488" max="1488" width="5.125" style="432" customWidth="1"/>
    <col min="1489" max="1492" width="7.125" style="432" customWidth="1"/>
    <col min="1493" max="1494" width="1.625" style="432" customWidth="1"/>
    <col min="1495" max="1498" width="6.625" style="432" customWidth="1"/>
    <col min="1499" max="1499" width="7.875" style="432" customWidth="1"/>
    <col min="1500" max="1524" width="6.625" style="432" customWidth="1"/>
    <col min="1525" max="1688" width="9" style="432"/>
    <col min="1689" max="1689" width="8.625" style="432" customWidth="1"/>
    <col min="1690" max="1690" width="14.625" style="432" customWidth="1"/>
    <col min="1691" max="1692" width="7.625" style="432" customWidth="1"/>
    <col min="1693" max="1693" width="14.625" style="432" customWidth="1"/>
    <col min="1694" max="1695" width="7.625" style="432" customWidth="1"/>
    <col min="1696" max="1696" width="14.625" style="432" customWidth="1"/>
    <col min="1697" max="1698" width="7.625" style="432" customWidth="1"/>
    <col min="1699" max="1699" width="14.625" style="432" customWidth="1"/>
    <col min="1700" max="1701" width="7.625" style="432" customWidth="1"/>
    <col min="1702" max="1702" width="14.625" style="432" customWidth="1"/>
    <col min="1703" max="1704" width="7.625" style="432" customWidth="1"/>
    <col min="1705" max="1706" width="4.625" style="432" customWidth="1"/>
    <col min="1707" max="1708" width="7.625" style="432" customWidth="1"/>
    <col min="1709" max="1714" width="6.625" style="432" customWidth="1"/>
    <col min="1715" max="1715" width="7.875" style="432" customWidth="1"/>
    <col min="1716" max="1719" width="6.625" style="432" customWidth="1"/>
    <col min="1720" max="1721" width="9" style="432" bestFit="1"/>
    <col min="1722" max="1722" width="1.625" style="432" customWidth="1"/>
    <col min="1723" max="1723" width="6.625" style="432" customWidth="1"/>
    <col min="1724" max="1743" width="7.125" style="432" customWidth="1"/>
    <col min="1744" max="1744" width="5.125" style="432" customWidth="1"/>
    <col min="1745" max="1748" width="7.125" style="432" customWidth="1"/>
    <col min="1749" max="1750" width="1.625" style="432" customWidth="1"/>
    <col min="1751" max="1754" width="6.625" style="432" customWidth="1"/>
    <col min="1755" max="1755" width="7.875" style="432" customWidth="1"/>
    <col min="1756" max="1780" width="6.625" style="432" customWidth="1"/>
    <col min="1781" max="1944" width="9" style="432"/>
    <col min="1945" max="1945" width="8.625" style="432" customWidth="1"/>
    <col min="1946" max="1946" width="14.625" style="432" customWidth="1"/>
    <col min="1947" max="1948" width="7.625" style="432" customWidth="1"/>
    <col min="1949" max="1949" width="14.625" style="432" customWidth="1"/>
    <col min="1950" max="1951" width="7.625" style="432" customWidth="1"/>
    <col min="1952" max="1952" width="14.625" style="432" customWidth="1"/>
    <col min="1953" max="1954" width="7.625" style="432" customWidth="1"/>
    <col min="1955" max="1955" width="14.625" style="432" customWidth="1"/>
    <col min="1956" max="1957" width="7.625" style="432" customWidth="1"/>
    <col min="1958" max="1958" width="14.625" style="432" customWidth="1"/>
    <col min="1959" max="1960" width="7.625" style="432" customWidth="1"/>
    <col min="1961" max="1962" width="4.625" style="432" customWidth="1"/>
    <col min="1963" max="1964" width="7.625" style="432" customWidth="1"/>
    <col min="1965" max="1970" width="6.625" style="432" customWidth="1"/>
    <col min="1971" max="1971" width="7.875" style="432" customWidth="1"/>
    <col min="1972" max="1975" width="6.625" style="432" customWidth="1"/>
    <col min="1976" max="1977" width="9" style="432" bestFit="1"/>
    <col min="1978" max="1978" width="1.625" style="432" customWidth="1"/>
    <col min="1979" max="1979" width="6.625" style="432" customWidth="1"/>
    <col min="1980" max="1999" width="7.125" style="432" customWidth="1"/>
    <col min="2000" max="2000" width="5.125" style="432" customWidth="1"/>
    <col min="2001" max="2004" width="7.125" style="432" customWidth="1"/>
    <col min="2005" max="2006" width="1.625" style="432" customWidth="1"/>
    <col min="2007" max="2010" width="6.625" style="432" customWidth="1"/>
    <col min="2011" max="2011" width="7.875" style="432" customWidth="1"/>
    <col min="2012" max="2036" width="6.625" style="432" customWidth="1"/>
    <col min="2037" max="2200" width="9" style="432"/>
    <col min="2201" max="2201" width="8.625" style="432" customWidth="1"/>
    <col min="2202" max="2202" width="14.625" style="432" customWidth="1"/>
    <col min="2203" max="2204" width="7.625" style="432" customWidth="1"/>
    <col min="2205" max="2205" width="14.625" style="432" customWidth="1"/>
    <col min="2206" max="2207" width="7.625" style="432" customWidth="1"/>
    <col min="2208" max="2208" width="14.625" style="432" customWidth="1"/>
    <col min="2209" max="2210" width="7.625" style="432" customWidth="1"/>
    <col min="2211" max="2211" width="14.625" style="432" customWidth="1"/>
    <col min="2212" max="2213" width="7.625" style="432" customWidth="1"/>
    <col min="2214" max="2214" width="14.625" style="432" customWidth="1"/>
    <col min="2215" max="2216" width="7.625" style="432" customWidth="1"/>
    <col min="2217" max="2218" width="4.625" style="432" customWidth="1"/>
    <col min="2219" max="2220" width="7.625" style="432" customWidth="1"/>
    <col min="2221" max="2226" width="6.625" style="432" customWidth="1"/>
    <col min="2227" max="2227" width="7.875" style="432" customWidth="1"/>
    <col min="2228" max="2231" width="6.625" style="432" customWidth="1"/>
    <col min="2232" max="2233" width="9" style="432" bestFit="1"/>
    <col min="2234" max="2234" width="1.625" style="432" customWidth="1"/>
    <col min="2235" max="2235" width="6.625" style="432" customWidth="1"/>
    <col min="2236" max="2255" width="7.125" style="432" customWidth="1"/>
    <col min="2256" max="2256" width="5.125" style="432" customWidth="1"/>
    <col min="2257" max="2260" width="7.125" style="432" customWidth="1"/>
    <col min="2261" max="2262" width="1.625" style="432" customWidth="1"/>
    <col min="2263" max="2266" width="6.625" style="432" customWidth="1"/>
    <col min="2267" max="2267" width="7.875" style="432" customWidth="1"/>
    <col min="2268" max="2292" width="6.625" style="432" customWidth="1"/>
    <col min="2293" max="2456" width="9" style="432"/>
    <col min="2457" max="2457" width="8.625" style="432" customWidth="1"/>
    <col min="2458" max="2458" width="14.625" style="432" customWidth="1"/>
    <col min="2459" max="2460" width="7.625" style="432" customWidth="1"/>
    <col min="2461" max="2461" width="14.625" style="432" customWidth="1"/>
    <col min="2462" max="2463" width="7.625" style="432" customWidth="1"/>
    <col min="2464" max="2464" width="14.625" style="432" customWidth="1"/>
    <col min="2465" max="2466" width="7.625" style="432" customWidth="1"/>
    <col min="2467" max="2467" width="14.625" style="432" customWidth="1"/>
    <col min="2468" max="2469" width="7.625" style="432" customWidth="1"/>
    <col min="2470" max="2470" width="14.625" style="432" customWidth="1"/>
    <col min="2471" max="2472" width="7.625" style="432" customWidth="1"/>
    <col min="2473" max="2474" width="4.625" style="432" customWidth="1"/>
    <col min="2475" max="2476" width="7.625" style="432" customWidth="1"/>
    <col min="2477" max="2482" width="6.625" style="432" customWidth="1"/>
    <col min="2483" max="2483" width="7.875" style="432" customWidth="1"/>
    <col min="2484" max="2487" width="6.625" style="432" customWidth="1"/>
    <col min="2488" max="2489" width="9" style="432" bestFit="1"/>
    <col min="2490" max="2490" width="1.625" style="432" customWidth="1"/>
    <col min="2491" max="2491" width="6.625" style="432" customWidth="1"/>
    <col min="2492" max="2511" width="7.125" style="432" customWidth="1"/>
    <col min="2512" max="2512" width="5.125" style="432" customWidth="1"/>
    <col min="2513" max="2516" width="7.125" style="432" customWidth="1"/>
    <col min="2517" max="2518" width="1.625" style="432" customWidth="1"/>
    <col min="2519" max="2522" width="6.625" style="432" customWidth="1"/>
    <col min="2523" max="2523" width="7.875" style="432" customWidth="1"/>
    <col min="2524" max="2548" width="6.625" style="432" customWidth="1"/>
    <col min="2549" max="2712" width="9" style="432"/>
    <col min="2713" max="2713" width="8.625" style="432" customWidth="1"/>
    <col min="2714" max="2714" width="14.625" style="432" customWidth="1"/>
    <col min="2715" max="2716" width="7.625" style="432" customWidth="1"/>
    <col min="2717" max="2717" width="14.625" style="432" customWidth="1"/>
    <col min="2718" max="2719" width="7.625" style="432" customWidth="1"/>
    <col min="2720" max="2720" width="14.625" style="432" customWidth="1"/>
    <col min="2721" max="2722" width="7.625" style="432" customWidth="1"/>
    <col min="2723" max="2723" width="14.625" style="432" customWidth="1"/>
    <col min="2724" max="2725" width="7.625" style="432" customWidth="1"/>
    <col min="2726" max="2726" width="14.625" style="432" customWidth="1"/>
    <col min="2727" max="2728" width="7.625" style="432" customWidth="1"/>
    <col min="2729" max="2730" width="4.625" style="432" customWidth="1"/>
    <col min="2731" max="2732" width="7.625" style="432" customWidth="1"/>
    <col min="2733" max="2738" width="6.625" style="432" customWidth="1"/>
    <col min="2739" max="2739" width="7.875" style="432" customWidth="1"/>
    <col min="2740" max="2743" width="6.625" style="432" customWidth="1"/>
    <col min="2744" max="2745" width="9" style="432" bestFit="1"/>
    <col min="2746" max="2746" width="1.625" style="432" customWidth="1"/>
    <col min="2747" max="2747" width="6.625" style="432" customWidth="1"/>
    <col min="2748" max="2767" width="7.125" style="432" customWidth="1"/>
    <col min="2768" max="2768" width="5.125" style="432" customWidth="1"/>
    <col min="2769" max="2772" width="7.125" style="432" customWidth="1"/>
    <col min="2773" max="2774" width="1.625" style="432" customWidth="1"/>
    <col min="2775" max="2778" width="6.625" style="432" customWidth="1"/>
    <col min="2779" max="2779" width="7.875" style="432" customWidth="1"/>
    <col min="2780" max="2804" width="6.625" style="432" customWidth="1"/>
    <col min="2805" max="2968" width="9" style="432"/>
    <col min="2969" max="2969" width="8.625" style="432" customWidth="1"/>
    <col min="2970" max="2970" width="14.625" style="432" customWidth="1"/>
    <col min="2971" max="2972" width="7.625" style="432" customWidth="1"/>
    <col min="2973" max="2973" width="14.625" style="432" customWidth="1"/>
    <col min="2974" max="2975" width="7.625" style="432" customWidth="1"/>
    <col min="2976" max="2976" width="14.625" style="432" customWidth="1"/>
    <col min="2977" max="2978" width="7.625" style="432" customWidth="1"/>
    <col min="2979" max="2979" width="14.625" style="432" customWidth="1"/>
    <col min="2980" max="2981" width="7.625" style="432" customWidth="1"/>
    <col min="2982" max="2982" width="14.625" style="432" customWidth="1"/>
    <col min="2983" max="2984" width="7.625" style="432" customWidth="1"/>
    <col min="2985" max="2986" width="4.625" style="432" customWidth="1"/>
    <col min="2987" max="2988" width="7.625" style="432" customWidth="1"/>
    <col min="2989" max="2994" width="6.625" style="432" customWidth="1"/>
    <col min="2995" max="2995" width="7.875" style="432" customWidth="1"/>
    <col min="2996" max="2999" width="6.625" style="432" customWidth="1"/>
    <col min="3000" max="3001" width="9" style="432" bestFit="1"/>
    <col min="3002" max="3002" width="1.625" style="432" customWidth="1"/>
    <col min="3003" max="3003" width="6.625" style="432" customWidth="1"/>
    <col min="3004" max="3023" width="7.125" style="432" customWidth="1"/>
    <col min="3024" max="3024" width="5.125" style="432" customWidth="1"/>
    <col min="3025" max="3028" width="7.125" style="432" customWidth="1"/>
    <col min="3029" max="3030" width="1.625" style="432" customWidth="1"/>
    <col min="3031" max="3034" width="6.625" style="432" customWidth="1"/>
    <col min="3035" max="3035" width="7.875" style="432" customWidth="1"/>
    <col min="3036" max="3060" width="6.625" style="432" customWidth="1"/>
    <col min="3061" max="3224" width="9" style="432"/>
    <col min="3225" max="3225" width="8.625" style="432" customWidth="1"/>
    <col min="3226" max="3226" width="14.625" style="432" customWidth="1"/>
    <col min="3227" max="3228" width="7.625" style="432" customWidth="1"/>
    <col min="3229" max="3229" width="14.625" style="432" customWidth="1"/>
    <col min="3230" max="3231" width="7.625" style="432" customWidth="1"/>
    <col min="3232" max="3232" width="14.625" style="432" customWidth="1"/>
    <col min="3233" max="3234" width="7.625" style="432" customWidth="1"/>
    <col min="3235" max="3235" width="14.625" style="432" customWidth="1"/>
    <col min="3236" max="3237" width="7.625" style="432" customWidth="1"/>
    <col min="3238" max="3238" width="14.625" style="432" customWidth="1"/>
    <col min="3239" max="3240" width="7.625" style="432" customWidth="1"/>
    <col min="3241" max="3242" width="4.625" style="432" customWidth="1"/>
    <col min="3243" max="3244" width="7.625" style="432" customWidth="1"/>
    <col min="3245" max="3250" width="6.625" style="432" customWidth="1"/>
    <col min="3251" max="3251" width="7.875" style="432" customWidth="1"/>
    <col min="3252" max="3255" width="6.625" style="432" customWidth="1"/>
    <col min="3256" max="3257" width="9" style="432" bestFit="1"/>
    <col min="3258" max="3258" width="1.625" style="432" customWidth="1"/>
    <col min="3259" max="3259" width="6.625" style="432" customWidth="1"/>
    <col min="3260" max="3279" width="7.125" style="432" customWidth="1"/>
    <col min="3280" max="3280" width="5.125" style="432" customWidth="1"/>
    <col min="3281" max="3284" width="7.125" style="432" customWidth="1"/>
    <col min="3285" max="3286" width="1.625" style="432" customWidth="1"/>
    <col min="3287" max="3290" width="6.625" style="432" customWidth="1"/>
    <col min="3291" max="3291" width="7.875" style="432" customWidth="1"/>
    <col min="3292" max="3316" width="6.625" style="432" customWidth="1"/>
    <col min="3317" max="3480" width="9" style="432"/>
    <col min="3481" max="3481" width="8.625" style="432" customWidth="1"/>
    <col min="3482" max="3482" width="14.625" style="432" customWidth="1"/>
    <col min="3483" max="3484" width="7.625" style="432" customWidth="1"/>
    <col min="3485" max="3485" width="14.625" style="432" customWidth="1"/>
    <col min="3486" max="3487" width="7.625" style="432" customWidth="1"/>
    <col min="3488" max="3488" width="14.625" style="432" customWidth="1"/>
    <col min="3489" max="3490" width="7.625" style="432" customWidth="1"/>
    <col min="3491" max="3491" width="14.625" style="432" customWidth="1"/>
    <col min="3492" max="3493" width="7.625" style="432" customWidth="1"/>
    <col min="3494" max="3494" width="14.625" style="432" customWidth="1"/>
    <col min="3495" max="3496" width="7.625" style="432" customWidth="1"/>
    <col min="3497" max="3498" width="4.625" style="432" customWidth="1"/>
    <col min="3499" max="3500" width="7.625" style="432" customWidth="1"/>
    <col min="3501" max="3506" width="6.625" style="432" customWidth="1"/>
    <col min="3507" max="3507" width="7.875" style="432" customWidth="1"/>
    <col min="3508" max="3511" width="6.625" style="432" customWidth="1"/>
    <col min="3512" max="3513" width="9" style="432" bestFit="1"/>
    <col min="3514" max="3514" width="1.625" style="432" customWidth="1"/>
    <col min="3515" max="3515" width="6.625" style="432" customWidth="1"/>
    <col min="3516" max="3535" width="7.125" style="432" customWidth="1"/>
    <col min="3536" max="3536" width="5.125" style="432" customWidth="1"/>
    <col min="3537" max="3540" width="7.125" style="432" customWidth="1"/>
    <col min="3541" max="3542" width="1.625" style="432" customWidth="1"/>
    <col min="3543" max="3546" width="6.625" style="432" customWidth="1"/>
    <col min="3547" max="3547" width="7.875" style="432" customWidth="1"/>
    <col min="3548" max="3572" width="6.625" style="432" customWidth="1"/>
    <col min="3573" max="3736" width="9" style="432"/>
    <col min="3737" max="3737" width="8.625" style="432" customWidth="1"/>
    <col min="3738" max="3738" width="14.625" style="432" customWidth="1"/>
    <col min="3739" max="3740" width="7.625" style="432" customWidth="1"/>
    <col min="3741" max="3741" width="14.625" style="432" customWidth="1"/>
    <col min="3742" max="3743" width="7.625" style="432" customWidth="1"/>
    <col min="3744" max="3744" width="14.625" style="432" customWidth="1"/>
    <col min="3745" max="3746" width="7.625" style="432" customWidth="1"/>
    <col min="3747" max="3747" width="14.625" style="432" customWidth="1"/>
    <col min="3748" max="3749" width="7.625" style="432" customWidth="1"/>
    <col min="3750" max="3750" width="14.625" style="432" customWidth="1"/>
    <col min="3751" max="3752" width="7.625" style="432" customWidth="1"/>
    <col min="3753" max="3754" width="4.625" style="432" customWidth="1"/>
    <col min="3755" max="3756" width="7.625" style="432" customWidth="1"/>
    <col min="3757" max="3762" width="6.625" style="432" customWidth="1"/>
    <col min="3763" max="3763" width="7.875" style="432" customWidth="1"/>
    <col min="3764" max="3767" width="6.625" style="432" customWidth="1"/>
    <col min="3768" max="3769" width="9" style="432" bestFit="1"/>
    <col min="3770" max="3770" width="1.625" style="432" customWidth="1"/>
    <col min="3771" max="3771" width="6.625" style="432" customWidth="1"/>
    <col min="3772" max="3791" width="7.125" style="432" customWidth="1"/>
    <col min="3792" max="3792" width="5.125" style="432" customWidth="1"/>
    <col min="3793" max="3796" width="7.125" style="432" customWidth="1"/>
    <col min="3797" max="3798" width="1.625" style="432" customWidth="1"/>
    <col min="3799" max="3802" width="6.625" style="432" customWidth="1"/>
    <col min="3803" max="3803" width="7.875" style="432" customWidth="1"/>
    <col min="3804" max="3828" width="6.625" style="432" customWidth="1"/>
    <col min="3829" max="3992" width="9" style="432"/>
    <col min="3993" max="3993" width="8.625" style="432" customWidth="1"/>
    <col min="3994" max="3994" width="14.625" style="432" customWidth="1"/>
    <col min="3995" max="3996" width="7.625" style="432" customWidth="1"/>
    <col min="3997" max="3997" width="14.625" style="432" customWidth="1"/>
    <col min="3998" max="3999" width="7.625" style="432" customWidth="1"/>
    <col min="4000" max="4000" width="14.625" style="432" customWidth="1"/>
    <col min="4001" max="4002" width="7.625" style="432" customWidth="1"/>
    <col min="4003" max="4003" width="14.625" style="432" customWidth="1"/>
    <col min="4004" max="4005" width="7.625" style="432" customWidth="1"/>
    <col min="4006" max="4006" width="14.625" style="432" customWidth="1"/>
    <col min="4007" max="4008" width="7.625" style="432" customWidth="1"/>
    <col min="4009" max="4010" width="4.625" style="432" customWidth="1"/>
    <col min="4011" max="4012" width="7.625" style="432" customWidth="1"/>
    <col min="4013" max="4018" width="6.625" style="432" customWidth="1"/>
    <col min="4019" max="4019" width="7.875" style="432" customWidth="1"/>
    <col min="4020" max="4023" width="6.625" style="432" customWidth="1"/>
    <col min="4024" max="4025" width="9" style="432" bestFit="1"/>
    <col min="4026" max="4026" width="1.625" style="432" customWidth="1"/>
    <col min="4027" max="4027" width="6.625" style="432" customWidth="1"/>
    <col min="4028" max="4047" width="7.125" style="432" customWidth="1"/>
    <col min="4048" max="4048" width="5.125" style="432" customWidth="1"/>
    <col min="4049" max="4052" width="7.125" style="432" customWidth="1"/>
    <col min="4053" max="4054" width="1.625" style="432" customWidth="1"/>
    <col min="4055" max="4058" width="6.625" style="432" customWidth="1"/>
    <col min="4059" max="4059" width="7.875" style="432" customWidth="1"/>
    <col min="4060" max="4084" width="6.625" style="432" customWidth="1"/>
    <col min="4085" max="4248" width="9" style="432"/>
    <col min="4249" max="4249" width="8.625" style="432" customWidth="1"/>
    <col min="4250" max="4250" width="14.625" style="432" customWidth="1"/>
    <col min="4251" max="4252" width="7.625" style="432" customWidth="1"/>
    <col min="4253" max="4253" width="14.625" style="432" customWidth="1"/>
    <col min="4254" max="4255" width="7.625" style="432" customWidth="1"/>
    <col min="4256" max="4256" width="14.625" style="432" customWidth="1"/>
    <col min="4257" max="4258" width="7.625" style="432" customWidth="1"/>
    <col min="4259" max="4259" width="14.625" style="432" customWidth="1"/>
    <col min="4260" max="4261" width="7.625" style="432" customWidth="1"/>
    <col min="4262" max="4262" width="14.625" style="432" customWidth="1"/>
    <col min="4263" max="4264" width="7.625" style="432" customWidth="1"/>
    <col min="4265" max="4266" width="4.625" style="432" customWidth="1"/>
    <col min="4267" max="4268" width="7.625" style="432" customWidth="1"/>
    <col min="4269" max="4274" width="6.625" style="432" customWidth="1"/>
    <col min="4275" max="4275" width="7.875" style="432" customWidth="1"/>
    <col min="4276" max="4279" width="6.625" style="432" customWidth="1"/>
    <col min="4280" max="4281" width="9" style="432" bestFit="1"/>
    <col min="4282" max="4282" width="1.625" style="432" customWidth="1"/>
    <col min="4283" max="4283" width="6.625" style="432" customWidth="1"/>
    <col min="4284" max="4303" width="7.125" style="432" customWidth="1"/>
    <col min="4304" max="4304" width="5.125" style="432" customWidth="1"/>
    <col min="4305" max="4308" width="7.125" style="432" customWidth="1"/>
    <col min="4309" max="4310" width="1.625" style="432" customWidth="1"/>
    <col min="4311" max="4314" width="6.625" style="432" customWidth="1"/>
    <col min="4315" max="4315" width="7.875" style="432" customWidth="1"/>
    <col min="4316" max="4340" width="6.625" style="432" customWidth="1"/>
    <col min="4341" max="4504" width="9" style="432"/>
    <col min="4505" max="4505" width="8.625" style="432" customWidth="1"/>
    <col min="4506" max="4506" width="14.625" style="432" customWidth="1"/>
    <col min="4507" max="4508" width="7.625" style="432" customWidth="1"/>
    <col min="4509" max="4509" width="14.625" style="432" customWidth="1"/>
    <col min="4510" max="4511" width="7.625" style="432" customWidth="1"/>
    <col min="4512" max="4512" width="14.625" style="432" customWidth="1"/>
    <col min="4513" max="4514" width="7.625" style="432" customWidth="1"/>
    <col min="4515" max="4515" width="14.625" style="432" customWidth="1"/>
    <col min="4516" max="4517" width="7.625" style="432" customWidth="1"/>
    <col min="4518" max="4518" width="14.625" style="432" customWidth="1"/>
    <col min="4519" max="4520" width="7.625" style="432" customWidth="1"/>
    <col min="4521" max="4522" width="4.625" style="432" customWidth="1"/>
    <col min="4523" max="4524" width="7.625" style="432" customWidth="1"/>
    <col min="4525" max="4530" width="6.625" style="432" customWidth="1"/>
    <col min="4531" max="4531" width="7.875" style="432" customWidth="1"/>
    <col min="4532" max="4535" width="6.625" style="432" customWidth="1"/>
    <col min="4536" max="4537" width="9" style="432" bestFit="1"/>
    <col min="4538" max="4538" width="1.625" style="432" customWidth="1"/>
    <col min="4539" max="4539" width="6.625" style="432" customWidth="1"/>
    <col min="4540" max="4559" width="7.125" style="432" customWidth="1"/>
    <col min="4560" max="4560" width="5.125" style="432" customWidth="1"/>
    <col min="4561" max="4564" width="7.125" style="432" customWidth="1"/>
    <col min="4565" max="4566" width="1.625" style="432" customWidth="1"/>
    <col min="4567" max="4570" width="6.625" style="432" customWidth="1"/>
    <col min="4571" max="4571" width="7.875" style="432" customWidth="1"/>
    <col min="4572" max="4596" width="6.625" style="432" customWidth="1"/>
    <col min="4597" max="4760" width="9" style="432"/>
    <col min="4761" max="4761" width="8.625" style="432" customWidth="1"/>
    <col min="4762" max="4762" width="14.625" style="432" customWidth="1"/>
    <col min="4763" max="4764" width="7.625" style="432" customWidth="1"/>
    <col min="4765" max="4765" width="14.625" style="432" customWidth="1"/>
    <col min="4766" max="4767" width="7.625" style="432" customWidth="1"/>
    <col min="4768" max="4768" width="14.625" style="432" customWidth="1"/>
    <col min="4769" max="4770" width="7.625" style="432" customWidth="1"/>
    <col min="4771" max="4771" width="14.625" style="432" customWidth="1"/>
    <col min="4772" max="4773" width="7.625" style="432" customWidth="1"/>
    <col min="4774" max="4774" width="14.625" style="432" customWidth="1"/>
    <col min="4775" max="4776" width="7.625" style="432" customWidth="1"/>
    <col min="4777" max="4778" width="4.625" style="432" customWidth="1"/>
    <col min="4779" max="4780" width="7.625" style="432" customWidth="1"/>
    <col min="4781" max="4786" width="6.625" style="432" customWidth="1"/>
    <col min="4787" max="4787" width="7.875" style="432" customWidth="1"/>
    <col min="4788" max="4791" width="6.625" style="432" customWidth="1"/>
    <col min="4792" max="4793" width="9" style="432" bestFit="1"/>
    <col min="4794" max="4794" width="1.625" style="432" customWidth="1"/>
    <col min="4795" max="4795" width="6.625" style="432" customWidth="1"/>
    <col min="4796" max="4815" width="7.125" style="432" customWidth="1"/>
    <col min="4816" max="4816" width="5.125" style="432" customWidth="1"/>
    <col min="4817" max="4820" width="7.125" style="432" customWidth="1"/>
    <col min="4821" max="4822" width="1.625" style="432" customWidth="1"/>
    <col min="4823" max="4826" width="6.625" style="432" customWidth="1"/>
    <col min="4827" max="4827" width="7.875" style="432" customWidth="1"/>
    <col min="4828" max="4852" width="6.625" style="432" customWidth="1"/>
    <col min="4853" max="5016" width="9" style="432"/>
    <col min="5017" max="5017" width="8.625" style="432" customWidth="1"/>
    <col min="5018" max="5018" width="14.625" style="432" customWidth="1"/>
    <col min="5019" max="5020" width="7.625" style="432" customWidth="1"/>
    <col min="5021" max="5021" width="14.625" style="432" customWidth="1"/>
    <col min="5022" max="5023" width="7.625" style="432" customWidth="1"/>
    <col min="5024" max="5024" width="14.625" style="432" customWidth="1"/>
    <col min="5025" max="5026" width="7.625" style="432" customWidth="1"/>
    <col min="5027" max="5027" width="14.625" style="432" customWidth="1"/>
    <col min="5028" max="5029" width="7.625" style="432" customWidth="1"/>
    <col min="5030" max="5030" width="14.625" style="432" customWidth="1"/>
    <col min="5031" max="5032" width="7.625" style="432" customWidth="1"/>
    <col min="5033" max="5034" width="4.625" style="432" customWidth="1"/>
    <col min="5035" max="5036" width="7.625" style="432" customWidth="1"/>
    <col min="5037" max="5042" width="6.625" style="432" customWidth="1"/>
    <col min="5043" max="5043" width="7.875" style="432" customWidth="1"/>
    <col min="5044" max="5047" width="6.625" style="432" customWidth="1"/>
    <col min="5048" max="5049" width="9" style="432" bestFit="1"/>
    <col min="5050" max="5050" width="1.625" style="432" customWidth="1"/>
    <col min="5051" max="5051" width="6.625" style="432" customWidth="1"/>
    <col min="5052" max="5071" width="7.125" style="432" customWidth="1"/>
    <col min="5072" max="5072" width="5.125" style="432" customWidth="1"/>
    <col min="5073" max="5076" width="7.125" style="432" customWidth="1"/>
    <col min="5077" max="5078" width="1.625" style="432" customWidth="1"/>
    <col min="5079" max="5082" width="6.625" style="432" customWidth="1"/>
    <col min="5083" max="5083" width="7.875" style="432" customWidth="1"/>
    <col min="5084" max="5108" width="6.625" style="432" customWidth="1"/>
    <col min="5109" max="5272" width="9" style="432"/>
    <col min="5273" max="5273" width="8.625" style="432" customWidth="1"/>
    <col min="5274" max="5274" width="14.625" style="432" customWidth="1"/>
    <col min="5275" max="5276" width="7.625" style="432" customWidth="1"/>
    <col min="5277" max="5277" width="14.625" style="432" customWidth="1"/>
    <col min="5278" max="5279" width="7.625" style="432" customWidth="1"/>
    <col min="5280" max="5280" width="14.625" style="432" customWidth="1"/>
    <col min="5281" max="5282" width="7.625" style="432" customWidth="1"/>
    <col min="5283" max="5283" width="14.625" style="432" customWidth="1"/>
    <col min="5284" max="5285" width="7.625" style="432" customWidth="1"/>
    <col min="5286" max="5286" width="14.625" style="432" customWidth="1"/>
    <col min="5287" max="5288" width="7.625" style="432" customWidth="1"/>
    <col min="5289" max="5290" width="4.625" style="432" customWidth="1"/>
    <col min="5291" max="5292" width="7.625" style="432" customWidth="1"/>
    <col min="5293" max="5298" width="6.625" style="432" customWidth="1"/>
    <col min="5299" max="5299" width="7.875" style="432" customWidth="1"/>
    <col min="5300" max="5303" width="6.625" style="432" customWidth="1"/>
    <col min="5304" max="5305" width="9" style="432" bestFit="1"/>
    <col min="5306" max="5306" width="1.625" style="432" customWidth="1"/>
    <col min="5307" max="5307" width="6.625" style="432" customWidth="1"/>
    <col min="5308" max="5327" width="7.125" style="432" customWidth="1"/>
    <col min="5328" max="5328" width="5.125" style="432" customWidth="1"/>
    <col min="5329" max="5332" width="7.125" style="432" customWidth="1"/>
    <col min="5333" max="5334" width="1.625" style="432" customWidth="1"/>
    <col min="5335" max="5338" width="6.625" style="432" customWidth="1"/>
    <col min="5339" max="5339" width="7.875" style="432" customWidth="1"/>
    <col min="5340" max="5364" width="6.625" style="432" customWidth="1"/>
    <col min="5365" max="5528" width="9" style="432"/>
    <col min="5529" max="5529" width="8.625" style="432" customWidth="1"/>
    <col min="5530" max="5530" width="14.625" style="432" customWidth="1"/>
    <col min="5531" max="5532" width="7.625" style="432" customWidth="1"/>
    <col min="5533" max="5533" width="14.625" style="432" customWidth="1"/>
    <col min="5534" max="5535" width="7.625" style="432" customWidth="1"/>
    <col min="5536" max="5536" width="14.625" style="432" customWidth="1"/>
    <col min="5537" max="5538" width="7.625" style="432" customWidth="1"/>
    <col min="5539" max="5539" width="14.625" style="432" customWidth="1"/>
    <col min="5540" max="5541" width="7.625" style="432" customWidth="1"/>
    <col min="5542" max="5542" width="14.625" style="432" customWidth="1"/>
    <col min="5543" max="5544" width="7.625" style="432" customWidth="1"/>
    <col min="5545" max="5546" width="4.625" style="432" customWidth="1"/>
    <col min="5547" max="5548" width="7.625" style="432" customWidth="1"/>
    <col min="5549" max="5554" width="6.625" style="432" customWidth="1"/>
    <col min="5555" max="5555" width="7.875" style="432" customWidth="1"/>
    <col min="5556" max="5559" width="6.625" style="432" customWidth="1"/>
    <col min="5560" max="5561" width="9" style="432" bestFit="1"/>
    <col min="5562" max="5562" width="1.625" style="432" customWidth="1"/>
    <col min="5563" max="5563" width="6.625" style="432" customWidth="1"/>
    <col min="5564" max="5583" width="7.125" style="432" customWidth="1"/>
    <col min="5584" max="5584" width="5.125" style="432" customWidth="1"/>
    <col min="5585" max="5588" width="7.125" style="432" customWidth="1"/>
    <col min="5589" max="5590" width="1.625" style="432" customWidth="1"/>
    <col min="5591" max="5594" width="6.625" style="432" customWidth="1"/>
    <col min="5595" max="5595" width="7.875" style="432" customWidth="1"/>
    <col min="5596" max="5620" width="6.625" style="432" customWidth="1"/>
    <col min="5621" max="5784" width="9" style="432"/>
    <col min="5785" max="5785" width="8.625" style="432" customWidth="1"/>
    <col min="5786" max="5786" width="14.625" style="432" customWidth="1"/>
    <col min="5787" max="5788" width="7.625" style="432" customWidth="1"/>
    <col min="5789" max="5789" width="14.625" style="432" customWidth="1"/>
    <col min="5790" max="5791" width="7.625" style="432" customWidth="1"/>
    <col min="5792" max="5792" width="14.625" style="432" customWidth="1"/>
    <col min="5793" max="5794" width="7.625" style="432" customWidth="1"/>
    <col min="5795" max="5795" width="14.625" style="432" customWidth="1"/>
    <col min="5796" max="5797" width="7.625" style="432" customWidth="1"/>
    <col min="5798" max="5798" width="14.625" style="432" customWidth="1"/>
    <col min="5799" max="5800" width="7.625" style="432" customWidth="1"/>
    <col min="5801" max="5802" width="4.625" style="432" customWidth="1"/>
    <col min="5803" max="5804" width="7.625" style="432" customWidth="1"/>
    <col min="5805" max="5810" width="6.625" style="432" customWidth="1"/>
    <col min="5811" max="5811" width="7.875" style="432" customWidth="1"/>
    <col min="5812" max="5815" width="6.625" style="432" customWidth="1"/>
    <col min="5816" max="5817" width="9" style="432" bestFit="1"/>
    <col min="5818" max="5818" width="1.625" style="432" customWidth="1"/>
    <col min="5819" max="5819" width="6.625" style="432" customWidth="1"/>
    <col min="5820" max="5839" width="7.125" style="432" customWidth="1"/>
    <col min="5840" max="5840" width="5.125" style="432" customWidth="1"/>
    <col min="5841" max="5844" width="7.125" style="432" customWidth="1"/>
    <col min="5845" max="5846" width="1.625" style="432" customWidth="1"/>
    <col min="5847" max="5850" width="6.625" style="432" customWidth="1"/>
    <col min="5851" max="5851" width="7.875" style="432" customWidth="1"/>
    <col min="5852" max="5876" width="6.625" style="432" customWidth="1"/>
    <col min="5877" max="6040" width="9" style="432"/>
    <col min="6041" max="6041" width="8.625" style="432" customWidth="1"/>
    <col min="6042" max="6042" width="14.625" style="432" customWidth="1"/>
    <col min="6043" max="6044" width="7.625" style="432" customWidth="1"/>
    <col min="6045" max="6045" width="14.625" style="432" customWidth="1"/>
    <col min="6046" max="6047" width="7.625" style="432" customWidth="1"/>
    <col min="6048" max="6048" width="14.625" style="432" customWidth="1"/>
    <col min="6049" max="6050" width="7.625" style="432" customWidth="1"/>
    <col min="6051" max="6051" width="14.625" style="432" customWidth="1"/>
    <col min="6052" max="6053" width="7.625" style="432" customWidth="1"/>
    <col min="6054" max="6054" width="14.625" style="432" customWidth="1"/>
    <col min="6055" max="6056" width="7.625" style="432" customWidth="1"/>
    <col min="6057" max="6058" width="4.625" style="432" customWidth="1"/>
    <col min="6059" max="6060" width="7.625" style="432" customWidth="1"/>
    <col min="6061" max="6066" width="6.625" style="432" customWidth="1"/>
    <col min="6067" max="6067" width="7.875" style="432" customWidth="1"/>
    <col min="6068" max="6071" width="6.625" style="432" customWidth="1"/>
    <col min="6072" max="6073" width="9" style="432" bestFit="1"/>
    <col min="6074" max="6074" width="1.625" style="432" customWidth="1"/>
    <col min="6075" max="6075" width="6.625" style="432" customWidth="1"/>
    <col min="6076" max="6095" width="7.125" style="432" customWidth="1"/>
    <col min="6096" max="6096" width="5.125" style="432" customWidth="1"/>
    <col min="6097" max="6100" width="7.125" style="432" customWidth="1"/>
    <col min="6101" max="6102" width="1.625" style="432" customWidth="1"/>
    <col min="6103" max="6106" width="6.625" style="432" customWidth="1"/>
    <col min="6107" max="6107" width="7.875" style="432" customWidth="1"/>
    <col min="6108" max="6132" width="6.625" style="432" customWidth="1"/>
    <col min="6133" max="6296" width="9" style="432"/>
    <col min="6297" max="6297" width="8.625" style="432" customWidth="1"/>
    <col min="6298" max="6298" width="14.625" style="432" customWidth="1"/>
    <col min="6299" max="6300" width="7.625" style="432" customWidth="1"/>
    <col min="6301" max="6301" width="14.625" style="432" customWidth="1"/>
    <col min="6302" max="6303" width="7.625" style="432" customWidth="1"/>
    <col min="6304" max="6304" width="14.625" style="432" customWidth="1"/>
    <col min="6305" max="6306" width="7.625" style="432" customWidth="1"/>
    <col min="6307" max="6307" width="14.625" style="432" customWidth="1"/>
    <col min="6308" max="6309" width="7.625" style="432" customWidth="1"/>
    <col min="6310" max="6310" width="14.625" style="432" customWidth="1"/>
    <col min="6311" max="6312" width="7.625" style="432" customWidth="1"/>
    <col min="6313" max="6314" width="4.625" style="432" customWidth="1"/>
    <col min="6315" max="6316" width="7.625" style="432" customWidth="1"/>
    <col min="6317" max="6322" width="6.625" style="432" customWidth="1"/>
    <col min="6323" max="6323" width="7.875" style="432" customWidth="1"/>
    <col min="6324" max="6327" width="6.625" style="432" customWidth="1"/>
    <col min="6328" max="6329" width="9" style="432" bestFit="1"/>
    <col min="6330" max="6330" width="1.625" style="432" customWidth="1"/>
    <col min="6331" max="6331" width="6.625" style="432" customWidth="1"/>
    <col min="6332" max="6351" width="7.125" style="432" customWidth="1"/>
    <col min="6352" max="6352" width="5.125" style="432" customWidth="1"/>
    <col min="6353" max="6356" width="7.125" style="432" customWidth="1"/>
    <col min="6357" max="6358" width="1.625" style="432" customWidth="1"/>
    <col min="6359" max="6362" width="6.625" style="432" customWidth="1"/>
    <col min="6363" max="6363" width="7.875" style="432" customWidth="1"/>
    <col min="6364" max="6388" width="6.625" style="432" customWidth="1"/>
    <col min="6389" max="6552" width="9" style="432"/>
    <col min="6553" max="6553" width="8.625" style="432" customWidth="1"/>
    <col min="6554" max="6554" width="14.625" style="432" customWidth="1"/>
    <col min="6555" max="6556" width="7.625" style="432" customWidth="1"/>
    <col min="6557" max="6557" width="14.625" style="432" customWidth="1"/>
    <col min="6558" max="6559" width="7.625" style="432" customWidth="1"/>
    <col min="6560" max="6560" width="14.625" style="432" customWidth="1"/>
    <col min="6561" max="6562" width="7.625" style="432" customWidth="1"/>
    <col min="6563" max="6563" width="14.625" style="432" customWidth="1"/>
    <col min="6564" max="6565" width="7.625" style="432" customWidth="1"/>
    <col min="6566" max="6566" width="14.625" style="432" customWidth="1"/>
    <col min="6567" max="6568" width="7.625" style="432" customWidth="1"/>
    <col min="6569" max="6570" width="4.625" style="432" customWidth="1"/>
    <col min="6571" max="6572" width="7.625" style="432" customWidth="1"/>
    <col min="6573" max="6578" width="6.625" style="432" customWidth="1"/>
    <col min="6579" max="6579" width="7.875" style="432" customWidth="1"/>
    <col min="6580" max="6583" width="6.625" style="432" customWidth="1"/>
    <col min="6584" max="6585" width="9" style="432" bestFit="1"/>
    <col min="6586" max="6586" width="1.625" style="432" customWidth="1"/>
    <col min="6587" max="6587" width="6.625" style="432" customWidth="1"/>
    <col min="6588" max="6607" width="7.125" style="432" customWidth="1"/>
    <col min="6608" max="6608" width="5.125" style="432" customWidth="1"/>
    <col min="6609" max="6612" width="7.125" style="432" customWidth="1"/>
    <col min="6613" max="6614" width="1.625" style="432" customWidth="1"/>
    <col min="6615" max="6618" width="6.625" style="432" customWidth="1"/>
    <col min="6619" max="6619" width="7.875" style="432" customWidth="1"/>
    <col min="6620" max="6644" width="6.625" style="432" customWidth="1"/>
    <col min="6645" max="6808" width="9" style="432"/>
    <col min="6809" max="6809" width="8.625" style="432" customWidth="1"/>
    <col min="6810" max="6810" width="14.625" style="432" customWidth="1"/>
    <col min="6811" max="6812" width="7.625" style="432" customWidth="1"/>
    <col min="6813" max="6813" width="14.625" style="432" customWidth="1"/>
    <col min="6814" max="6815" width="7.625" style="432" customWidth="1"/>
    <col min="6816" max="6816" width="14.625" style="432" customWidth="1"/>
    <col min="6817" max="6818" width="7.625" style="432" customWidth="1"/>
    <col min="6819" max="6819" width="14.625" style="432" customWidth="1"/>
    <col min="6820" max="6821" width="7.625" style="432" customWidth="1"/>
    <col min="6822" max="6822" width="14.625" style="432" customWidth="1"/>
    <col min="6823" max="6824" width="7.625" style="432" customWidth="1"/>
    <col min="6825" max="6826" width="4.625" style="432" customWidth="1"/>
    <col min="6827" max="6828" width="7.625" style="432" customWidth="1"/>
    <col min="6829" max="6834" width="6.625" style="432" customWidth="1"/>
    <col min="6835" max="6835" width="7.875" style="432" customWidth="1"/>
    <col min="6836" max="6839" width="6.625" style="432" customWidth="1"/>
    <col min="6840" max="6841" width="9" style="432" bestFit="1"/>
    <col min="6842" max="6842" width="1.625" style="432" customWidth="1"/>
    <col min="6843" max="6843" width="6.625" style="432" customWidth="1"/>
    <col min="6844" max="6863" width="7.125" style="432" customWidth="1"/>
    <col min="6864" max="6864" width="5.125" style="432" customWidth="1"/>
    <col min="6865" max="6868" width="7.125" style="432" customWidth="1"/>
    <col min="6869" max="6870" width="1.625" style="432" customWidth="1"/>
    <col min="6871" max="6874" width="6.625" style="432" customWidth="1"/>
    <col min="6875" max="6875" width="7.875" style="432" customWidth="1"/>
    <col min="6876" max="6900" width="6.625" style="432" customWidth="1"/>
    <col min="6901" max="7064" width="9" style="432"/>
    <col min="7065" max="7065" width="8.625" style="432" customWidth="1"/>
    <col min="7066" max="7066" width="14.625" style="432" customWidth="1"/>
    <col min="7067" max="7068" width="7.625" style="432" customWidth="1"/>
    <col min="7069" max="7069" width="14.625" style="432" customWidth="1"/>
    <col min="7070" max="7071" width="7.625" style="432" customWidth="1"/>
    <col min="7072" max="7072" width="14.625" style="432" customWidth="1"/>
    <col min="7073" max="7074" width="7.625" style="432" customWidth="1"/>
    <col min="7075" max="7075" width="14.625" style="432" customWidth="1"/>
    <col min="7076" max="7077" width="7.625" style="432" customWidth="1"/>
    <col min="7078" max="7078" width="14.625" style="432" customWidth="1"/>
    <col min="7079" max="7080" width="7.625" style="432" customWidth="1"/>
    <col min="7081" max="7082" width="4.625" style="432" customWidth="1"/>
    <col min="7083" max="7084" width="7.625" style="432" customWidth="1"/>
    <col min="7085" max="7090" width="6.625" style="432" customWidth="1"/>
    <col min="7091" max="7091" width="7.875" style="432" customWidth="1"/>
    <col min="7092" max="7095" width="6.625" style="432" customWidth="1"/>
    <col min="7096" max="7097" width="9" style="432" bestFit="1"/>
    <col min="7098" max="7098" width="1.625" style="432" customWidth="1"/>
    <col min="7099" max="7099" width="6.625" style="432" customWidth="1"/>
    <col min="7100" max="7119" width="7.125" style="432" customWidth="1"/>
    <col min="7120" max="7120" width="5.125" style="432" customWidth="1"/>
    <col min="7121" max="7124" width="7.125" style="432" customWidth="1"/>
    <col min="7125" max="7126" width="1.625" style="432" customWidth="1"/>
    <col min="7127" max="7130" width="6.625" style="432" customWidth="1"/>
    <col min="7131" max="7131" width="7.875" style="432" customWidth="1"/>
    <col min="7132" max="7156" width="6.625" style="432" customWidth="1"/>
    <col min="7157" max="7320" width="9" style="432"/>
    <col min="7321" max="7321" width="8.625" style="432" customWidth="1"/>
    <col min="7322" max="7322" width="14.625" style="432" customWidth="1"/>
    <col min="7323" max="7324" width="7.625" style="432" customWidth="1"/>
    <col min="7325" max="7325" width="14.625" style="432" customWidth="1"/>
    <col min="7326" max="7327" width="7.625" style="432" customWidth="1"/>
    <col min="7328" max="7328" width="14.625" style="432" customWidth="1"/>
    <col min="7329" max="7330" width="7.625" style="432" customWidth="1"/>
    <col min="7331" max="7331" width="14.625" style="432" customWidth="1"/>
    <col min="7332" max="7333" width="7.625" style="432" customWidth="1"/>
    <col min="7334" max="7334" width="14.625" style="432" customWidth="1"/>
    <col min="7335" max="7336" width="7.625" style="432" customWidth="1"/>
    <col min="7337" max="7338" width="4.625" style="432" customWidth="1"/>
    <col min="7339" max="7340" width="7.625" style="432" customWidth="1"/>
    <col min="7341" max="7346" width="6.625" style="432" customWidth="1"/>
    <col min="7347" max="7347" width="7.875" style="432" customWidth="1"/>
    <col min="7348" max="7351" width="6.625" style="432" customWidth="1"/>
    <col min="7352" max="7353" width="9" style="432" bestFit="1"/>
    <col min="7354" max="7354" width="1.625" style="432" customWidth="1"/>
    <col min="7355" max="7355" width="6.625" style="432" customWidth="1"/>
    <col min="7356" max="7375" width="7.125" style="432" customWidth="1"/>
    <col min="7376" max="7376" width="5.125" style="432" customWidth="1"/>
    <col min="7377" max="7380" width="7.125" style="432" customWidth="1"/>
    <col min="7381" max="7382" width="1.625" style="432" customWidth="1"/>
    <col min="7383" max="7386" width="6.625" style="432" customWidth="1"/>
    <col min="7387" max="7387" width="7.875" style="432" customWidth="1"/>
    <col min="7388" max="7412" width="6.625" style="432" customWidth="1"/>
    <col min="7413" max="7576" width="9" style="432"/>
    <col min="7577" max="7577" width="8.625" style="432" customWidth="1"/>
    <col min="7578" max="7578" width="14.625" style="432" customWidth="1"/>
    <col min="7579" max="7580" width="7.625" style="432" customWidth="1"/>
    <col min="7581" max="7581" width="14.625" style="432" customWidth="1"/>
    <col min="7582" max="7583" width="7.625" style="432" customWidth="1"/>
    <col min="7584" max="7584" width="14.625" style="432" customWidth="1"/>
    <col min="7585" max="7586" width="7.625" style="432" customWidth="1"/>
    <col min="7587" max="7587" width="14.625" style="432" customWidth="1"/>
    <col min="7588" max="7589" width="7.625" style="432" customWidth="1"/>
    <col min="7590" max="7590" width="14.625" style="432" customWidth="1"/>
    <col min="7591" max="7592" width="7.625" style="432" customWidth="1"/>
    <col min="7593" max="7594" width="4.625" style="432" customWidth="1"/>
    <col min="7595" max="7596" width="7.625" style="432" customWidth="1"/>
    <col min="7597" max="7602" width="6.625" style="432" customWidth="1"/>
    <col min="7603" max="7603" width="7.875" style="432" customWidth="1"/>
    <col min="7604" max="7607" width="6.625" style="432" customWidth="1"/>
    <col min="7608" max="7609" width="9" style="432" bestFit="1"/>
    <col min="7610" max="7610" width="1.625" style="432" customWidth="1"/>
    <col min="7611" max="7611" width="6.625" style="432" customWidth="1"/>
    <col min="7612" max="7631" width="7.125" style="432" customWidth="1"/>
    <col min="7632" max="7632" width="5.125" style="432" customWidth="1"/>
    <col min="7633" max="7636" width="7.125" style="432" customWidth="1"/>
    <col min="7637" max="7638" width="1.625" style="432" customWidth="1"/>
    <col min="7639" max="7642" width="6.625" style="432" customWidth="1"/>
    <col min="7643" max="7643" width="7.875" style="432" customWidth="1"/>
    <col min="7644" max="7668" width="6.625" style="432" customWidth="1"/>
    <col min="7669" max="7832" width="9" style="432"/>
    <col min="7833" max="7833" width="8.625" style="432" customWidth="1"/>
    <col min="7834" max="7834" width="14.625" style="432" customWidth="1"/>
    <col min="7835" max="7836" width="7.625" style="432" customWidth="1"/>
    <col min="7837" max="7837" width="14.625" style="432" customWidth="1"/>
    <col min="7838" max="7839" width="7.625" style="432" customWidth="1"/>
    <col min="7840" max="7840" width="14.625" style="432" customWidth="1"/>
    <col min="7841" max="7842" width="7.625" style="432" customWidth="1"/>
    <col min="7843" max="7843" width="14.625" style="432" customWidth="1"/>
    <col min="7844" max="7845" width="7.625" style="432" customWidth="1"/>
    <col min="7846" max="7846" width="14.625" style="432" customWidth="1"/>
    <col min="7847" max="7848" width="7.625" style="432" customWidth="1"/>
    <col min="7849" max="7850" width="4.625" style="432" customWidth="1"/>
    <col min="7851" max="7852" width="7.625" style="432" customWidth="1"/>
    <col min="7853" max="7858" width="6.625" style="432" customWidth="1"/>
    <col min="7859" max="7859" width="7.875" style="432" customWidth="1"/>
    <col min="7860" max="7863" width="6.625" style="432" customWidth="1"/>
    <col min="7864" max="7865" width="9" style="432" bestFit="1"/>
    <col min="7866" max="7866" width="1.625" style="432" customWidth="1"/>
    <col min="7867" max="7867" width="6.625" style="432" customWidth="1"/>
    <col min="7868" max="7887" width="7.125" style="432" customWidth="1"/>
    <col min="7888" max="7888" width="5.125" style="432" customWidth="1"/>
    <col min="7889" max="7892" width="7.125" style="432" customWidth="1"/>
    <col min="7893" max="7894" width="1.625" style="432" customWidth="1"/>
    <col min="7895" max="7898" width="6.625" style="432" customWidth="1"/>
    <col min="7899" max="7899" width="7.875" style="432" customWidth="1"/>
    <col min="7900" max="7924" width="6.625" style="432" customWidth="1"/>
    <col min="7925" max="8088" width="9" style="432"/>
    <col min="8089" max="8089" width="8.625" style="432" customWidth="1"/>
    <col min="8090" max="8090" width="14.625" style="432" customWidth="1"/>
    <col min="8091" max="8092" width="7.625" style="432" customWidth="1"/>
    <col min="8093" max="8093" width="14.625" style="432" customWidth="1"/>
    <col min="8094" max="8095" width="7.625" style="432" customWidth="1"/>
    <col min="8096" max="8096" width="14.625" style="432" customWidth="1"/>
    <col min="8097" max="8098" width="7.625" style="432" customWidth="1"/>
    <col min="8099" max="8099" width="14.625" style="432" customWidth="1"/>
    <col min="8100" max="8101" width="7.625" style="432" customWidth="1"/>
    <col min="8102" max="8102" width="14.625" style="432" customWidth="1"/>
    <col min="8103" max="8104" width="7.625" style="432" customWidth="1"/>
    <col min="8105" max="8106" width="4.625" style="432" customWidth="1"/>
    <col min="8107" max="8108" width="7.625" style="432" customWidth="1"/>
    <col min="8109" max="8114" width="6.625" style="432" customWidth="1"/>
    <col min="8115" max="8115" width="7.875" style="432" customWidth="1"/>
    <col min="8116" max="8119" width="6.625" style="432" customWidth="1"/>
    <col min="8120" max="8121" width="9" style="432" bestFit="1"/>
    <col min="8122" max="8122" width="1.625" style="432" customWidth="1"/>
    <col min="8123" max="8123" width="6.625" style="432" customWidth="1"/>
    <col min="8124" max="8143" width="7.125" style="432" customWidth="1"/>
    <col min="8144" max="8144" width="5.125" style="432" customWidth="1"/>
    <col min="8145" max="8148" width="7.125" style="432" customWidth="1"/>
    <col min="8149" max="8150" width="1.625" style="432" customWidth="1"/>
    <col min="8151" max="8154" width="6.625" style="432" customWidth="1"/>
    <col min="8155" max="8155" width="7.875" style="432" customWidth="1"/>
    <col min="8156" max="8180" width="6.625" style="432" customWidth="1"/>
    <col min="8181" max="8344" width="9" style="432"/>
    <col min="8345" max="8345" width="8.625" style="432" customWidth="1"/>
    <col min="8346" max="8346" width="14.625" style="432" customWidth="1"/>
    <col min="8347" max="8348" width="7.625" style="432" customWidth="1"/>
    <col min="8349" max="8349" width="14.625" style="432" customWidth="1"/>
    <col min="8350" max="8351" width="7.625" style="432" customWidth="1"/>
    <col min="8352" max="8352" width="14.625" style="432" customWidth="1"/>
    <col min="8353" max="8354" width="7.625" style="432" customWidth="1"/>
    <col min="8355" max="8355" width="14.625" style="432" customWidth="1"/>
    <col min="8356" max="8357" width="7.625" style="432" customWidth="1"/>
    <col min="8358" max="8358" width="14.625" style="432" customWidth="1"/>
    <col min="8359" max="8360" width="7.625" style="432" customWidth="1"/>
    <col min="8361" max="8362" width="4.625" style="432" customWidth="1"/>
    <col min="8363" max="8364" width="7.625" style="432" customWidth="1"/>
    <col min="8365" max="8370" width="6.625" style="432" customWidth="1"/>
    <col min="8371" max="8371" width="7.875" style="432" customWidth="1"/>
    <col min="8372" max="8375" width="6.625" style="432" customWidth="1"/>
    <col min="8376" max="8377" width="9" style="432" bestFit="1"/>
    <col min="8378" max="8378" width="1.625" style="432" customWidth="1"/>
    <col min="8379" max="8379" width="6.625" style="432" customWidth="1"/>
    <col min="8380" max="8399" width="7.125" style="432" customWidth="1"/>
    <col min="8400" max="8400" width="5.125" style="432" customWidth="1"/>
    <col min="8401" max="8404" width="7.125" style="432" customWidth="1"/>
    <col min="8405" max="8406" width="1.625" style="432" customWidth="1"/>
    <col min="8407" max="8410" width="6.625" style="432" customWidth="1"/>
    <col min="8411" max="8411" width="7.875" style="432" customWidth="1"/>
    <col min="8412" max="8436" width="6.625" style="432" customWidth="1"/>
    <col min="8437" max="8600" width="9" style="432"/>
    <col min="8601" max="8601" width="8.625" style="432" customWidth="1"/>
    <col min="8602" max="8602" width="14.625" style="432" customWidth="1"/>
    <col min="8603" max="8604" width="7.625" style="432" customWidth="1"/>
    <col min="8605" max="8605" width="14.625" style="432" customWidth="1"/>
    <col min="8606" max="8607" width="7.625" style="432" customWidth="1"/>
    <col min="8608" max="8608" width="14.625" style="432" customWidth="1"/>
    <col min="8609" max="8610" width="7.625" style="432" customWidth="1"/>
    <col min="8611" max="8611" width="14.625" style="432" customWidth="1"/>
    <col min="8612" max="8613" width="7.625" style="432" customWidth="1"/>
    <col min="8614" max="8614" width="14.625" style="432" customWidth="1"/>
    <col min="8615" max="8616" width="7.625" style="432" customWidth="1"/>
    <col min="8617" max="8618" width="4.625" style="432" customWidth="1"/>
    <col min="8619" max="8620" width="7.625" style="432" customWidth="1"/>
    <col min="8621" max="8626" width="6.625" style="432" customWidth="1"/>
    <col min="8627" max="8627" width="7.875" style="432" customWidth="1"/>
    <col min="8628" max="8631" width="6.625" style="432" customWidth="1"/>
    <col min="8632" max="8633" width="9" style="432" bestFit="1"/>
    <col min="8634" max="8634" width="1.625" style="432" customWidth="1"/>
    <col min="8635" max="8635" width="6.625" style="432" customWidth="1"/>
    <col min="8636" max="8655" width="7.125" style="432" customWidth="1"/>
    <col min="8656" max="8656" width="5.125" style="432" customWidth="1"/>
    <col min="8657" max="8660" width="7.125" style="432" customWidth="1"/>
    <col min="8661" max="8662" width="1.625" style="432" customWidth="1"/>
    <col min="8663" max="8666" width="6.625" style="432" customWidth="1"/>
    <col min="8667" max="8667" width="7.875" style="432" customWidth="1"/>
    <col min="8668" max="8692" width="6.625" style="432" customWidth="1"/>
    <col min="8693" max="8856" width="9" style="432"/>
    <col min="8857" max="8857" width="8.625" style="432" customWidth="1"/>
    <col min="8858" max="8858" width="14.625" style="432" customWidth="1"/>
    <col min="8859" max="8860" width="7.625" style="432" customWidth="1"/>
    <col min="8861" max="8861" width="14.625" style="432" customWidth="1"/>
    <col min="8862" max="8863" width="7.625" style="432" customWidth="1"/>
    <col min="8864" max="8864" width="14.625" style="432" customWidth="1"/>
    <col min="8865" max="8866" width="7.625" style="432" customWidth="1"/>
    <col min="8867" max="8867" width="14.625" style="432" customWidth="1"/>
    <col min="8868" max="8869" width="7.625" style="432" customWidth="1"/>
    <col min="8870" max="8870" width="14.625" style="432" customWidth="1"/>
    <col min="8871" max="8872" width="7.625" style="432" customWidth="1"/>
    <col min="8873" max="8874" width="4.625" style="432" customWidth="1"/>
    <col min="8875" max="8876" width="7.625" style="432" customWidth="1"/>
    <col min="8877" max="8882" width="6.625" style="432" customWidth="1"/>
    <col min="8883" max="8883" width="7.875" style="432" customWidth="1"/>
    <col min="8884" max="8887" width="6.625" style="432" customWidth="1"/>
    <col min="8888" max="8889" width="9" style="432" bestFit="1"/>
    <col min="8890" max="8890" width="1.625" style="432" customWidth="1"/>
    <col min="8891" max="8891" width="6.625" style="432" customWidth="1"/>
    <col min="8892" max="8911" width="7.125" style="432" customWidth="1"/>
    <col min="8912" max="8912" width="5.125" style="432" customWidth="1"/>
    <col min="8913" max="8916" width="7.125" style="432" customWidth="1"/>
    <col min="8917" max="8918" width="1.625" style="432" customWidth="1"/>
    <col min="8919" max="8922" width="6.625" style="432" customWidth="1"/>
    <col min="8923" max="8923" width="7.875" style="432" customWidth="1"/>
    <col min="8924" max="8948" width="6.625" style="432" customWidth="1"/>
    <col min="8949" max="9112" width="9" style="432"/>
    <col min="9113" max="9113" width="8.625" style="432" customWidth="1"/>
    <col min="9114" max="9114" width="14.625" style="432" customWidth="1"/>
    <col min="9115" max="9116" width="7.625" style="432" customWidth="1"/>
    <col min="9117" max="9117" width="14.625" style="432" customWidth="1"/>
    <col min="9118" max="9119" width="7.625" style="432" customWidth="1"/>
    <col min="9120" max="9120" width="14.625" style="432" customWidth="1"/>
    <col min="9121" max="9122" width="7.625" style="432" customWidth="1"/>
    <col min="9123" max="9123" width="14.625" style="432" customWidth="1"/>
    <col min="9124" max="9125" width="7.625" style="432" customWidth="1"/>
    <col min="9126" max="9126" width="14.625" style="432" customWidth="1"/>
    <col min="9127" max="9128" width="7.625" style="432" customWidth="1"/>
    <col min="9129" max="9130" width="4.625" style="432" customWidth="1"/>
    <col min="9131" max="9132" width="7.625" style="432" customWidth="1"/>
    <col min="9133" max="9138" width="6.625" style="432" customWidth="1"/>
    <col min="9139" max="9139" width="7.875" style="432" customWidth="1"/>
    <col min="9140" max="9143" width="6.625" style="432" customWidth="1"/>
    <col min="9144" max="9145" width="9" style="432" bestFit="1"/>
    <col min="9146" max="9146" width="1.625" style="432" customWidth="1"/>
    <col min="9147" max="9147" width="6.625" style="432" customWidth="1"/>
    <col min="9148" max="9167" width="7.125" style="432" customWidth="1"/>
    <col min="9168" max="9168" width="5.125" style="432" customWidth="1"/>
    <col min="9169" max="9172" width="7.125" style="432" customWidth="1"/>
    <col min="9173" max="9174" width="1.625" style="432" customWidth="1"/>
    <col min="9175" max="9178" width="6.625" style="432" customWidth="1"/>
    <col min="9179" max="9179" width="7.875" style="432" customWidth="1"/>
    <col min="9180" max="9204" width="6.625" style="432" customWidth="1"/>
    <col min="9205" max="9368" width="9" style="432"/>
    <col min="9369" max="9369" width="8.625" style="432" customWidth="1"/>
    <col min="9370" max="9370" width="14.625" style="432" customWidth="1"/>
    <col min="9371" max="9372" width="7.625" style="432" customWidth="1"/>
    <col min="9373" max="9373" width="14.625" style="432" customWidth="1"/>
    <col min="9374" max="9375" width="7.625" style="432" customWidth="1"/>
    <col min="9376" max="9376" width="14.625" style="432" customWidth="1"/>
    <col min="9377" max="9378" width="7.625" style="432" customWidth="1"/>
    <col min="9379" max="9379" width="14.625" style="432" customWidth="1"/>
    <col min="9380" max="9381" width="7.625" style="432" customWidth="1"/>
    <col min="9382" max="9382" width="14.625" style="432" customWidth="1"/>
    <col min="9383" max="9384" width="7.625" style="432" customWidth="1"/>
    <col min="9385" max="9386" width="4.625" style="432" customWidth="1"/>
    <col min="9387" max="9388" width="7.625" style="432" customWidth="1"/>
    <col min="9389" max="9394" width="6.625" style="432" customWidth="1"/>
    <col min="9395" max="9395" width="7.875" style="432" customWidth="1"/>
    <col min="9396" max="9399" width="6.625" style="432" customWidth="1"/>
    <col min="9400" max="9401" width="9" style="432" bestFit="1"/>
    <col min="9402" max="9402" width="1.625" style="432" customWidth="1"/>
    <col min="9403" max="9403" width="6.625" style="432" customWidth="1"/>
    <col min="9404" max="9423" width="7.125" style="432" customWidth="1"/>
    <col min="9424" max="9424" width="5.125" style="432" customWidth="1"/>
    <col min="9425" max="9428" width="7.125" style="432" customWidth="1"/>
    <col min="9429" max="9430" width="1.625" style="432" customWidth="1"/>
    <col min="9431" max="9434" width="6.625" style="432" customWidth="1"/>
    <col min="9435" max="9435" width="7.875" style="432" customWidth="1"/>
    <col min="9436" max="9460" width="6.625" style="432" customWidth="1"/>
    <col min="9461" max="9624" width="9" style="432"/>
    <col min="9625" max="9625" width="8.625" style="432" customWidth="1"/>
    <col min="9626" max="9626" width="14.625" style="432" customWidth="1"/>
    <col min="9627" max="9628" width="7.625" style="432" customWidth="1"/>
    <col min="9629" max="9629" width="14.625" style="432" customWidth="1"/>
    <col min="9630" max="9631" width="7.625" style="432" customWidth="1"/>
    <col min="9632" max="9632" width="14.625" style="432" customWidth="1"/>
    <col min="9633" max="9634" width="7.625" style="432" customWidth="1"/>
    <col min="9635" max="9635" width="14.625" style="432" customWidth="1"/>
    <col min="9636" max="9637" width="7.625" style="432" customWidth="1"/>
    <col min="9638" max="9638" width="14.625" style="432" customWidth="1"/>
    <col min="9639" max="9640" width="7.625" style="432" customWidth="1"/>
    <col min="9641" max="9642" width="4.625" style="432" customWidth="1"/>
    <col min="9643" max="9644" width="7.625" style="432" customWidth="1"/>
    <col min="9645" max="9650" width="6.625" style="432" customWidth="1"/>
    <col min="9651" max="9651" width="7.875" style="432" customWidth="1"/>
    <col min="9652" max="9655" width="6.625" style="432" customWidth="1"/>
    <col min="9656" max="9657" width="9" style="432" bestFit="1"/>
    <col min="9658" max="9658" width="1.625" style="432" customWidth="1"/>
    <col min="9659" max="9659" width="6.625" style="432" customWidth="1"/>
    <col min="9660" max="9679" width="7.125" style="432" customWidth="1"/>
    <col min="9680" max="9680" width="5.125" style="432" customWidth="1"/>
    <col min="9681" max="9684" width="7.125" style="432" customWidth="1"/>
    <col min="9685" max="9686" width="1.625" style="432" customWidth="1"/>
    <col min="9687" max="9690" width="6.625" style="432" customWidth="1"/>
    <col min="9691" max="9691" width="7.875" style="432" customWidth="1"/>
    <col min="9692" max="9716" width="6.625" style="432" customWidth="1"/>
    <col min="9717" max="9880" width="9" style="432"/>
    <col min="9881" max="9881" width="8.625" style="432" customWidth="1"/>
    <col min="9882" max="9882" width="14.625" style="432" customWidth="1"/>
    <col min="9883" max="9884" width="7.625" style="432" customWidth="1"/>
    <col min="9885" max="9885" width="14.625" style="432" customWidth="1"/>
    <col min="9886" max="9887" width="7.625" style="432" customWidth="1"/>
    <col min="9888" max="9888" width="14.625" style="432" customWidth="1"/>
    <col min="9889" max="9890" width="7.625" style="432" customWidth="1"/>
    <col min="9891" max="9891" width="14.625" style="432" customWidth="1"/>
    <col min="9892" max="9893" width="7.625" style="432" customWidth="1"/>
    <col min="9894" max="9894" width="14.625" style="432" customWidth="1"/>
    <col min="9895" max="9896" width="7.625" style="432" customWidth="1"/>
    <col min="9897" max="9898" width="4.625" style="432" customWidth="1"/>
    <col min="9899" max="9900" width="7.625" style="432" customWidth="1"/>
    <col min="9901" max="9906" width="6.625" style="432" customWidth="1"/>
    <col min="9907" max="9907" width="7.875" style="432" customWidth="1"/>
    <col min="9908" max="9911" width="6.625" style="432" customWidth="1"/>
    <col min="9912" max="9913" width="9" style="432" bestFit="1"/>
    <col min="9914" max="9914" width="1.625" style="432" customWidth="1"/>
    <col min="9915" max="9915" width="6.625" style="432" customWidth="1"/>
    <col min="9916" max="9935" width="7.125" style="432" customWidth="1"/>
    <col min="9936" max="9936" width="5.125" style="432" customWidth="1"/>
    <col min="9937" max="9940" width="7.125" style="432" customWidth="1"/>
    <col min="9941" max="9942" width="1.625" style="432" customWidth="1"/>
    <col min="9943" max="9946" width="6.625" style="432" customWidth="1"/>
    <col min="9947" max="9947" width="7.875" style="432" customWidth="1"/>
    <col min="9948" max="9972" width="6.625" style="432" customWidth="1"/>
    <col min="9973" max="10136" width="9" style="432"/>
    <col min="10137" max="10137" width="8.625" style="432" customWidth="1"/>
    <col min="10138" max="10138" width="14.625" style="432" customWidth="1"/>
    <col min="10139" max="10140" width="7.625" style="432" customWidth="1"/>
    <col min="10141" max="10141" width="14.625" style="432" customWidth="1"/>
    <col min="10142" max="10143" width="7.625" style="432" customWidth="1"/>
    <col min="10144" max="10144" width="14.625" style="432" customWidth="1"/>
    <col min="10145" max="10146" width="7.625" style="432" customWidth="1"/>
    <col min="10147" max="10147" width="14.625" style="432" customWidth="1"/>
    <col min="10148" max="10149" width="7.625" style="432" customWidth="1"/>
    <col min="10150" max="10150" width="14.625" style="432" customWidth="1"/>
    <col min="10151" max="10152" width="7.625" style="432" customWidth="1"/>
    <col min="10153" max="10154" width="4.625" style="432" customWidth="1"/>
    <col min="10155" max="10156" width="7.625" style="432" customWidth="1"/>
    <col min="10157" max="10162" width="6.625" style="432" customWidth="1"/>
    <col min="10163" max="10163" width="7.875" style="432" customWidth="1"/>
    <col min="10164" max="10167" width="6.625" style="432" customWidth="1"/>
    <col min="10168" max="10169" width="9" style="432" bestFit="1"/>
    <col min="10170" max="10170" width="1.625" style="432" customWidth="1"/>
    <col min="10171" max="10171" width="6.625" style="432" customWidth="1"/>
    <col min="10172" max="10191" width="7.125" style="432" customWidth="1"/>
    <col min="10192" max="10192" width="5.125" style="432" customWidth="1"/>
    <col min="10193" max="10196" width="7.125" style="432" customWidth="1"/>
    <col min="10197" max="10198" width="1.625" style="432" customWidth="1"/>
    <col min="10199" max="10202" width="6.625" style="432" customWidth="1"/>
    <col min="10203" max="10203" width="7.875" style="432" customWidth="1"/>
    <col min="10204" max="10228" width="6.625" style="432" customWidth="1"/>
    <col min="10229" max="10392" width="9" style="432"/>
    <col min="10393" max="10393" width="8.625" style="432" customWidth="1"/>
    <col min="10394" max="10394" width="14.625" style="432" customWidth="1"/>
    <col min="10395" max="10396" width="7.625" style="432" customWidth="1"/>
    <col min="10397" max="10397" width="14.625" style="432" customWidth="1"/>
    <col min="10398" max="10399" width="7.625" style="432" customWidth="1"/>
    <col min="10400" max="10400" width="14.625" style="432" customWidth="1"/>
    <col min="10401" max="10402" width="7.625" style="432" customWidth="1"/>
    <col min="10403" max="10403" width="14.625" style="432" customWidth="1"/>
    <col min="10404" max="10405" width="7.625" style="432" customWidth="1"/>
    <col min="10406" max="10406" width="14.625" style="432" customWidth="1"/>
    <col min="10407" max="10408" width="7.625" style="432" customWidth="1"/>
    <col min="10409" max="10410" width="4.625" style="432" customWidth="1"/>
    <col min="10411" max="10412" width="7.625" style="432" customWidth="1"/>
    <col min="10413" max="10418" width="6.625" style="432" customWidth="1"/>
    <col min="10419" max="10419" width="7.875" style="432" customWidth="1"/>
    <col min="10420" max="10423" width="6.625" style="432" customWidth="1"/>
    <col min="10424" max="10425" width="9" style="432" bestFit="1"/>
    <col min="10426" max="10426" width="1.625" style="432" customWidth="1"/>
    <col min="10427" max="10427" width="6.625" style="432" customWidth="1"/>
    <col min="10428" max="10447" width="7.125" style="432" customWidth="1"/>
    <col min="10448" max="10448" width="5.125" style="432" customWidth="1"/>
    <col min="10449" max="10452" width="7.125" style="432" customWidth="1"/>
    <col min="10453" max="10454" width="1.625" style="432" customWidth="1"/>
    <col min="10455" max="10458" width="6.625" style="432" customWidth="1"/>
    <col min="10459" max="10459" width="7.875" style="432" customWidth="1"/>
    <col min="10460" max="10484" width="6.625" style="432" customWidth="1"/>
    <col min="10485" max="10648" width="9" style="432"/>
    <col min="10649" max="10649" width="8.625" style="432" customWidth="1"/>
    <col min="10650" max="10650" width="14.625" style="432" customWidth="1"/>
    <col min="10651" max="10652" width="7.625" style="432" customWidth="1"/>
    <col min="10653" max="10653" width="14.625" style="432" customWidth="1"/>
    <col min="10654" max="10655" width="7.625" style="432" customWidth="1"/>
    <col min="10656" max="10656" width="14.625" style="432" customWidth="1"/>
    <col min="10657" max="10658" width="7.625" style="432" customWidth="1"/>
    <col min="10659" max="10659" width="14.625" style="432" customWidth="1"/>
    <col min="10660" max="10661" width="7.625" style="432" customWidth="1"/>
    <col min="10662" max="10662" width="14.625" style="432" customWidth="1"/>
    <col min="10663" max="10664" width="7.625" style="432" customWidth="1"/>
    <col min="10665" max="10666" width="4.625" style="432" customWidth="1"/>
    <col min="10667" max="10668" width="7.625" style="432" customWidth="1"/>
    <col min="10669" max="10674" width="6.625" style="432" customWidth="1"/>
    <col min="10675" max="10675" width="7.875" style="432" customWidth="1"/>
    <col min="10676" max="10679" width="6.625" style="432" customWidth="1"/>
    <col min="10680" max="10681" width="9" style="432" bestFit="1"/>
    <col min="10682" max="10682" width="1.625" style="432" customWidth="1"/>
    <col min="10683" max="10683" width="6.625" style="432" customWidth="1"/>
    <col min="10684" max="10703" width="7.125" style="432" customWidth="1"/>
    <col min="10704" max="10704" width="5.125" style="432" customWidth="1"/>
    <col min="10705" max="10708" width="7.125" style="432" customWidth="1"/>
    <col min="10709" max="10710" width="1.625" style="432" customWidth="1"/>
    <col min="10711" max="10714" width="6.625" style="432" customWidth="1"/>
    <col min="10715" max="10715" width="7.875" style="432" customWidth="1"/>
    <col min="10716" max="10740" width="6.625" style="432" customWidth="1"/>
    <col min="10741" max="10904" width="9" style="432"/>
    <col min="10905" max="10905" width="8.625" style="432" customWidth="1"/>
    <col min="10906" max="10906" width="14.625" style="432" customWidth="1"/>
    <col min="10907" max="10908" width="7.625" style="432" customWidth="1"/>
    <col min="10909" max="10909" width="14.625" style="432" customWidth="1"/>
    <col min="10910" max="10911" width="7.625" style="432" customWidth="1"/>
    <col min="10912" max="10912" width="14.625" style="432" customWidth="1"/>
    <col min="10913" max="10914" width="7.625" style="432" customWidth="1"/>
    <col min="10915" max="10915" width="14.625" style="432" customWidth="1"/>
    <col min="10916" max="10917" width="7.625" style="432" customWidth="1"/>
    <col min="10918" max="10918" width="14.625" style="432" customWidth="1"/>
    <col min="10919" max="10920" width="7.625" style="432" customWidth="1"/>
    <col min="10921" max="10922" width="4.625" style="432" customWidth="1"/>
    <col min="10923" max="10924" width="7.625" style="432" customWidth="1"/>
    <col min="10925" max="10930" width="6.625" style="432" customWidth="1"/>
    <col min="10931" max="10931" width="7.875" style="432" customWidth="1"/>
    <col min="10932" max="10935" width="6.625" style="432" customWidth="1"/>
    <col min="10936" max="10937" width="9" style="432" bestFit="1"/>
    <col min="10938" max="10938" width="1.625" style="432" customWidth="1"/>
    <col min="10939" max="10939" width="6.625" style="432" customWidth="1"/>
    <col min="10940" max="10959" width="7.125" style="432" customWidth="1"/>
    <col min="10960" max="10960" width="5.125" style="432" customWidth="1"/>
    <col min="10961" max="10964" width="7.125" style="432" customWidth="1"/>
    <col min="10965" max="10966" width="1.625" style="432" customWidth="1"/>
    <col min="10967" max="10970" width="6.625" style="432" customWidth="1"/>
    <col min="10971" max="10971" width="7.875" style="432" customWidth="1"/>
    <col min="10972" max="10996" width="6.625" style="432" customWidth="1"/>
    <col min="10997" max="11160" width="9" style="432"/>
    <col min="11161" max="11161" width="8.625" style="432" customWidth="1"/>
    <col min="11162" max="11162" width="14.625" style="432" customWidth="1"/>
    <col min="11163" max="11164" width="7.625" style="432" customWidth="1"/>
    <col min="11165" max="11165" width="14.625" style="432" customWidth="1"/>
    <col min="11166" max="11167" width="7.625" style="432" customWidth="1"/>
    <col min="11168" max="11168" width="14.625" style="432" customWidth="1"/>
    <col min="11169" max="11170" width="7.625" style="432" customWidth="1"/>
    <col min="11171" max="11171" width="14.625" style="432" customWidth="1"/>
    <col min="11172" max="11173" width="7.625" style="432" customWidth="1"/>
    <col min="11174" max="11174" width="14.625" style="432" customWidth="1"/>
    <col min="11175" max="11176" width="7.625" style="432" customWidth="1"/>
    <col min="11177" max="11178" width="4.625" style="432" customWidth="1"/>
    <col min="11179" max="11180" width="7.625" style="432" customWidth="1"/>
    <col min="11181" max="11186" width="6.625" style="432" customWidth="1"/>
    <col min="11187" max="11187" width="7.875" style="432" customWidth="1"/>
    <col min="11188" max="11191" width="6.625" style="432" customWidth="1"/>
    <col min="11192" max="11193" width="9" style="432" bestFit="1"/>
    <col min="11194" max="11194" width="1.625" style="432" customWidth="1"/>
    <col min="11195" max="11195" width="6.625" style="432" customWidth="1"/>
    <col min="11196" max="11215" width="7.125" style="432" customWidth="1"/>
    <col min="11216" max="11216" width="5.125" style="432" customWidth="1"/>
    <col min="11217" max="11220" width="7.125" style="432" customWidth="1"/>
    <col min="11221" max="11222" width="1.625" style="432" customWidth="1"/>
    <col min="11223" max="11226" width="6.625" style="432" customWidth="1"/>
    <col min="11227" max="11227" width="7.875" style="432" customWidth="1"/>
    <col min="11228" max="11252" width="6.625" style="432" customWidth="1"/>
    <col min="11253" max="11416" width="9" style="432"/>
    <col min="11417" max="11417" width="8.625" style="432" customWidth="1"/>
    <col min="11418" max="11418" width="14.625" style="432" customWidth="1"/>
    <col min="11419" max="11420" width="7.625" style="432" customWidth="1"/>
    <col min="11421" max="11421" width="14.625" style="432" customWidth="1"/>
    <col min="11422" max="11423" width="7.625" style="432" customWidth="1"/>
    <col min="11424" max="11424" width="14.625" style="432" customWidth="1"/>
    <col min="11425" max="11426" width="7.625" style="432" customWidth="1"/>
    <col min="11427" max="11427" width="14.625" style="432" customWidth="1"/>
    <col min="11428" max="11429" width="7.625" style="432" customWidth="1"/>
    <col min="11430" max="11430" width="14.625" style="432" customWidth="1"/>
    <col min="11431" max="11432" width="7.625" style="432" customWidth="1"/>
    <col min="11433" max="11434" width="4.625" style="432" customWidth="1"/>
    <col min="11435" max="11436" width="7.625" style="432" customWidth="1"/>
    <col min="11437" max="11442" width="6.625" style="432" customWidth="1"/>
    <col min="11443" max="11443" width="7.875" style="432" customWidth="1"/>
    <col min="11444" max="11447" width="6.625" style="432" customWidth="1"/>
    <col min="11448" max="11449" width="9" style="432" bestFit="1"/>
    <col min="11450" max="11450" width="1.625" style="432" customWidth="1"/>
    <col min="11451" max="11451" width="6.625" style="432" customWidth="1"/>
    <col min="11452" max="11471" width="7.125" style="432" customWidth="1"/>
    <col min="11472" max="11472" width="5.125" style="432" customWidth="1"/>
    <col min="11473" max="11476" width="7.125" style="432" customWidth="1"/>
    <col min="11477" max="11478" width="1.625" style="432" customWidth="1"/>
    <col min="11479" max="11482" width="6.625" style="432" customWidth="1"/>
    <col min="11483" max="11483" width="7.875" style="432" customWidth="1"/>
    <col min="11484" max="11508" width="6.625" style="432" customWidth="1"/>
    <col min="11509" max="11672" width="9" style="432"/>
    <col min="11673" max="11673" width="8.625" style="432" customWidth="1"/>
    <col min="11674" max="11674" width="14.625" style="432" customWidth="1"/>
    <col min="11675" max="11676" width="7.625" style="432" customWidth="1"/>
    <col min="11677" max="11677" width="14.625" style="432" customWidth="1"/>
    <col min="11678" max="11679" width="7.625" style="432" customWidth="1"/>
    <col min="11680" max="11680" width="14.625" style="432" customWidth="1"/>
    <col min="11681" max="11682" width="7.625" style="432" customWidth="1"/>
    <col min="11683" max="11683" width="14.625" style="432" customWidth="1"/>
    <col min="11684" max="11685" width="7.625" style="432" customWidth="1"/>
    <col min="11686" max="11686" width="14.625" style="432" customWidth="1"/>
    <col min="11687" max="11688" width="7.625" style="432" customWidth="1"/>
    <col min="11689" max="11690" width="4.625" style="432" customWidth="1"/>
    <col min="11691" max="11692" width="7.625" style="432" customWidth="1"/>
    <col min="11693" max="11698" width="6.625" style="432" customWidth="1"/>
    <col min="11699" max="11699" width="7.875" style="432" customWidth="1"/>
    <col min="11700" max="11703" width="6.625" style="432" customWidth="1"/>
    <col min="11704" max="11705" width="9" style="432" bestFit="1"/>
    <col min="11706" max="11706" width="1.625" style="432" customWidth="1"/>
    <col min="11707" max="11707" width="6.625" style="432" customWidth="1"/>
    <col min="11708" max="11727" width="7.125" style="432" customWidth="1"/>
    <col min="11728" max="11728" width="5.125" style="432" customWidth="1"/>
    <col min="11729" max="11732" width="7.125" style="432" customWidth="1"/>
    <col min="11733" max="11734" width="1.625" style="432" customWidth="1"/>
    <col min="11735" max="11738" width="6.625" style="432" customWidth="1"/>
    <col min="11739" max="11739" width="7.875" style="432" customWidth="1"/>
    <col min="11740" max="11764" width="6.625" style="432" customWidth="1"/>
    <col min="11765" max="11928" width="9" style="432"/>
    <col min="11929" max="11929" width="8.625" style="432" customWidth="1"/>
    <col min="11930" max="11930" width="14.625" style="432" customWidth="1"/>
    <col min="11931" max="11932" width="7.625" style="432" customWidth="1"/>
    <col min="11933" max="11933" width="14.625" style="432" customWidth="1"/>
    <col min="11934" max="11935" width="7.625" style="432" customWidth="1"/>
    <col min="11936" max="11936" width="14.625" style="432" customWidth="1"/>
    <col min="11937" max="11938" width="7.625" style="432" customWidth="1"/>
    <col min="11939" max="11939" width="14.625" style="432" customWidth="1"/>
    <col min="11940" max="11941" width="7.625" style="432" customWidth="1"/>
    <col min="11942" max="11942" width="14.625" style="432" customWidth="1"/>
    <col min="11943" max="11944" width="7.625" style="432" customWidth="1"/>
    <col min="11945" max="11946" width="4.625" style="432" customWidth="1"/>
    <col min="11947" max="11948" width="7.625" style="432" customWidth="1"/>
    <col min="11949" max="11954" width="6.625" style="432" customWidth="1"/>
    <col min="11955" max="11955" width="7.875" style="432" customWidth="1"/>
    <col min="11956" max="11959" width="6.625" style="432" customWidth="1"/>
    <col min="11960" max="11961" width="9" style="432" bestFit="1"/>
    <col min="11962" max="11962" width="1.625" style="432" customWidth="1"/>
    <col min="11963" max="11963" width="6.625" style="432" customWidth="1"/>
    <col min="11964" max="11983" width="7.125" style="432" customWidth="1"/>
    <col min="11984" max="11984" width="5.125" style="432" customWidth="1"/>
    <col min="11985" max="11988" width="7.125" style="432" customWidth="1"/>
    <col min="11989" max="11990" width="1.625" style="432" customWidth="1"/>
    <col min="11991" max="11994" width="6.625" style="432" customWidth="1"/>
    <col min="11995" max="11995" width="7.875" style="432" customWidth="1"/>
    <col min="11996" max="12020" width="6.625" style="432" customWidth="1"/>
    <col min="12021" max="12184" width="9" style="432"/>
    <col min="12185" max="12185" width="8.625" style="432" customWidth="1"/>
    <col min="12186" max="12186" width="14.625" style="432" customWidth="1"/>
    <col min="12187" max="12188" width="7.625" style="432" customWidth="1"/>
    <col min="12189" max="12189" width="14.625" style="432" customWidth="1"/>
    <col min="12190" max="12191" width="7.625" style="432" customWidth="1"/>
    <col min="12192" max="12192" width="14.625" style="432" customWidth="1"/>
    <col min="12193" max="12194" width="7.625" style="432" customWidth="1"/>
    <col min="12195" max="12195" width="14.625" style="432" customWidth="1"/>
    <col min="12196" max="12197" width="7.625" style="432" customWidth="1"/>
    <col min="12198" max="12198" width="14.625" style="432" customWidth="1"/>
    <col min="12199" max="12200" width="7.625" style="432" customWidth="1"/>
    <col min="12201" max="12202" width="4.625" style="432" customWidth="1"/>
    <col min="12203" max="12204" width="7.625" style="432" customWidth="1"/>
    <col min="12205" max="12210" width="6.625" style="432" customWidth="1"/>
    <col min="12211" max="12211" width="7.875" style="432" customWidth="1"/>
    <col min="12212" max="12215" width="6.625" style="432" customWidth="1"/>
    <col min="12216" max="12217" width="9" style="432" bestFit="1"/>
    <col min="12218" max="12218" width="1.625" style="432" customWidth="1"/>
    <col min="12219" max="12219" width="6.625" style="432" customWidth="1"/>
    <col min="12220" max="12239" width="7.125" style="432" customWidth="1"/>
    <col min="12240" max="12240" width="5.125" style="432" customWidth="1"/>
    <col min="12241" max="12244" width="7.125" style="432" customWidth="1"/>
    <col min="12245" max="12246" width="1.625" style="432" customWidth="1"/>
    <col min="12247" max="12250" width="6.625" style="432" customWidth="1"/>
    <col min="12251" max="12251" width="7.875" style="432" customWidth="1"/>
    <col min="12252" max="12276" width="6.625" style="432" customWidth="1"/>
    <col min="12277" max="12440" width="9" style="432"/>
    <col min="12441" max="12441" width="8.625" style="432" customWidth="1"/>
    <col min="12442" max="12442" width="14.625" style="432" customWidth="1"/>
    <col min="12443" max="12444" width="7.625" style="432" customWidth="1"/>
    <col min="12445" max="12445" width="14.625" style="432" customWidth="1"/>
    <col min="12446" max="12447" width="7.625" style="432" customWidth="1"/>
    <col min="12448" max="12448" width="14.625" style="432" customWidth="1"/>
    <col min="12449" max="12450" width="7.625" style="432" customWidth="1"/>
    <col min="12451" max="12451" width="14.625" style="432" customWidth="1"/>
    <col min="12452" max="12453" width="7.625" style="432" customWidth="1"/>
    <col min="12454" max="12454" width="14.625" style="432" customWidth="1"/>
    <col min="12455" max="12456" width="7.625" style="432" customWidth="1"/>
    <col min="12457" max="12458" width="4.625" style="432" customWidth="1"/>
    <col min="12459" max="12460" width="7.625" style="432" customWidth="1"/>
    <col min="12461" max="12466" width="6.625" style="432" customWidth="1"/>
    <col min="12467" max="12467" width="7.875" style="432" customWidth="1"/>
    <col min="12468" max="12471" width="6.625" style="432" customWidth="1"/>
    <col min="12472" max="12473" width="9" style="432" bestFit="1"/>
    <col min="12474" max="12474" width="1.625" style="432" customWidth="1"/>
    <col min="12475" max="12475" width="6.625" style="432" customWidth="1"/>
    <col min="12476" max="12495" width="7.125" style="432" customWidth="1"/>
    <col min="12496" max="12496" width="5.125" style="432" customWidth="1"/>
    <col min="12497" max="12500" width="7.125" style="432" customWidth="1"/>
    <col min="12501" max="12502" width="1.625" style="432" customWidth="1"/>
    <col min="12503" max="12506" width="6.625" style="432" customWidth="1"/>
    <col min="12507" max="12507" width="7.875" style="432" customWidth="1"/>
    <col min="12508" max="12532" width="6.625" style="432" customWidth="1"/>
    <col min="12533" max="12696" width="9" style="432"/>
    <col min="12697" max="12697" width="8.625" style="432" customWidth="1"/>
    <col min="12698" max="12698" width="14.625" style="432" customWidth="1"/>
    <col min="12699" max="12700" width="7.625" style="432" customWidth="1"/>
    <col min="12701" max="12701" width="14.625" style="432" customWidth="1"/>
    <col min="12702" max="12703" width="7.625" style="432" customWidth="1"/>
    <col min="12704" max="12704" width="14.625" style="432" customWidth="1"/>
    <col min="12705" max="12706" width="7.625" style="432" customWidth="1"/>
    <col min="12707" max="12707" width="14.625" style="432" customWidth="1"/>
    <col min="12708" max="12709" width="7.625" style="432" customWidth="1"/>
    <col min="12710" max="12710" width="14.625" style="432" customWidth="1"/>
    <col min="12711" max="12712" width="7.625" style="432" customWidth="1"/>
    <col min="12713" max="12714" width="4.625" style="432" customWidth="1"/>
    <col min="12715" max="12716" width="7.625" style="432" customWidth="1"/>
    <col min="12717" max="12722" width="6.625" style="432" customWidth="1"/>
    <col min="12723" max="12723" width="7.875" style="432" customWidth="1"/>
    <col min="12724" max="12727" width="6.625" style="432" customWidth="1"/>
    <col min="12728" max="12729" width="9" style="432" bestFit="1"/>
    <col min="12730" max="12730" width="1.625" style="432" customWidth="1"/>
    <col min="12731" max="12731" width="6.625" style="432" customWidth="1"/>
    <col min="12732" max="12751" width="7.125" style="432" customWidth="1"/>
    <col min="12752" max="12752" width="5.125" style="432" customWidth="1"/>
    <col min="12753" max="12756" width="7.125" style="432" customWidth="1"/>
    <col min="12757" max="12758" width="1.625" style="432" customWidth="1"/>
    <col min="12759" max="12762" width="6.625" style="432" customWidth="1"/>
    <col min="12763" max="12763" width="7.875" style="432" customWidth="1"/>
    <col min="12764" max="12788" width="6.625" style="432" customWidth="1"/>
    <col min="12789" max="12952" width="9" style="432"/>
    <col min="12953" max="12953" width="8.625" style="432" customWidth="1"/>
    <col min="12954" max="12954" width="14.625" style="432" customWidth="1"/>
    <col min="12955" max="12956" width="7.625" style="432" customWidth="1"/>
    <col min="12957" max="12957" width="14.625" style="432" customWidth="1"/>
    <col min="12958" max="12959" width="7.625" style="432" customWidth="1"/>
    <col min="12960" max="12960" width="14.625" style="432" customWidth="1"/>
    <col min="12961" max="12962" width="7.625" style="432" customWidth="1"/>
    <col min="12963" max="12963" width="14.625" style="432" customWidth="1"/>
    <col min="12964" max="12965" width="7.625" style="432" customWidth="1"/>
    <col min="12966" max="12966" width="14.625" style="432" customWidth="1"/>
    <col min="12967" max="12968" width="7.625" style="432" customWidth="1"/>
    <col min="12969" max="12970" width="4.625" style="432" customWidth="1"/>
    <col min="12971" max="12972" width="7.625" style="432" customWidth="1"/>
    <col min="12973" max="12978" width="6.625" style="432" customWidth="1"/>
    <col min="12979" max="12979" width="7.875" style="432" customWidth="1"/>
    <col min="12980" max="12983" width="6.625" style="432" customWidth="1"/>
    <col min="12984" max="12985" width="9" style="432" bestFit="1"/>
    <col min="12986" max="12986" width="1.625" style="432" customWidth="1"/>
    <col min="12987" max="12987" width="6.625" style="432" customWidth="1"/>
    <col min="12988" max="13007" width="7.125" style="432" customWidth="1"/>
    <col min="13008" max="13008" width="5.125" style="432" customWidth="1"/>
    <col min="13009" max="13012" width="7.125" style="432" customWidth="1"/>
    <col min="13013" max="13014" width="1.625" style="432" customWidth="1"/>
    <col min="13015" max="13018" width="6.625" style="432" customWidth="1"/>
    <col min="13019" max="13019" width="7.875" style="432" customWidth="1"/>
    <col min="13020" max="13044" width="6.625" style="432" customWidth="1"/>
    <col min="13045" max="13208" width="9" style="432"/>
    <col min="13209" max="13209" width="8.625" style="432" customWidth="1"/>
    <col min="13210" max="13210" width="14.625" style="432" customWidth="1"/>
    <col min="13211" max="13212" width="7.625" style="432" customWidth="1"/>
    <col min="13213" max="13213" width="14.625" style="432" customWidth="1"/>
    <col min="13214" max="13215" width="7.625" style="432" customWidth="1"/>
    <col min="13216" max="13216" width="14.625" style="432" customWidth="1"/>
    <col min="13217" max="13218" width="7.625" style="432" customWidth="1"/>
    <col min="13219" max="13219" width="14.625" style="432" customWidth="1"/>
    <col min="13220" max="13221" width="7.625" style="432" customWidth="1"/>
    <col min="13222" max="13222" width="14.625" style="432" customWidth="1"/>
    <col min="13223" max="13224" width="7.625" style="432" customWidth="1"/>
    <col min="13225" max="13226" width="4.625" style="432" customWidth="1"/>
    <col min="13227" max="13228" width="7.625" style="432" customWidth="1"/>
    <col min="13229" max="13234" width="6.625" style="432" customWidth="1"/>
    <col min="13235" max="13235" width="7.875" style="432" customWidth="1"/>
    <col min="13236" max="13239" width="6.625" style="432" customWidth="1"/>
    <col min="13240" max="13241" width="9" style="432" bestFit="1"/>
    <col min="13242" max="13242" width="1.625" style="432" customWidth="1"/>
    <col min="13243" max="13243" width="6.625" style="432" customWidth="1"/>
    <col min="13244" max="13263" width="7.125" style="432" customWidth="1"/>
    <col min="13264" max="13264" width="5.125" style="432" customWidth="1"/>
    <col min="13265" max="13268" width="7.125" style="432" customWidth="1"/>
    <col min="13269" max="13270" width="1.625" style="432" customWidth="1"/>
    <col min="13271" max="13274" width="6.625" style="432" customWidth="1"/>
    <col min="13275" max="13275" width="7.875" style="432" customWidth="1"/>
    <col min="13276" max="13300" width="6.625" style="432" customWidth="1"/>
    <col min="13301" max="13464" width="9" style="432"/>
    <col min="13465" max="13465" width="8.625" style="432" customWidth="1"/>
    <col min="13466" max="13466" width="14.625" style="432" customWidth="1"/>
    <col min="13467" max="13468" width="7.625" style="432" customWidth="1"/>
    <col min="13469" max="13469" width="14.625" style="432" customWidth="1"/>
    <col min="13470" max="13471" width="7.625" style="432" customWidth="1"/>
    <col min="13472" max="13472" width="14.625" style="432" customWidth="1"/>
    <col min="13473" max="13474" width="7.625" style="432" customWidth="1"/>
    <col min="13475" max="13475" width="14.625" style="432" customWidth="1"/>
    <col min="13476" max="13477" width="7.625" style="432" customWidth="1"/>
    <col min="13478" max="13478" width="14.625" style="432" customWidth="1"/>
    <col min="13479" max="13480" width="7.625" style="432" customWidth="1"/>
    <col min="13481" max="13482" width="4.625" style="432" customWidth="1"/>
    <col min="13483" max="13484" width="7.625" style="432" customWidth="1"/>
    <col min="13485" max="13490" width="6.625" style="432" customWidth="1"/>
    <col min="13491" max="13491" width="7.875" style="432" customWidth="1"/>
    <col min="13492" max="13495" width="6.625" style="432" customWidth="1"/>
    <col min="13496" max="13497" width="9" style="432" bestFit="1"/>
    <col min="13498" max="13498" width="1.625" style="432" customWidth="1"/>
    <col min="13499" max="13499" width="6.625" style="432" customWidth="1"/>
    <col min="13500" max="13519" width="7.125" style="432" customWidth="1"/>
    <col min="13520" max="13520" width="5.125" style="432" customWidth="1"/>
    <col min="13521" max="13524" width="7.125" style="432" customWidth="1"/>
    <col min="13525" max="13526" width="1.625" style="432" customWidth="1"/>
    <col min="13527" max="13530" width="6.625" style="432" customWidth="1"/>
    <col min="13531" max="13531" width="7.875" style="432" customWidth="1"/>
    <col min="13532" max="13556" width="6.625" style="432" customWidth="1"/>
    <col min="13557" max="13720" width="9" style="432"/>
    <col min="13721" max="13721" width="8.625" style="432" customWidth="1"/>
    <col min="13722" max="13722" width="14.625" style="432" customWidth="1"/>
    <col min="13723" max="13724" width="7.625" style="432" customWidth="1"/>
    <col min="13725" max="13725" width="14.625" style="432" customWidth="1"/>
    <col min="13726" max="13727" width="7.625" style="432" customWidth="1"/>
    <col min="13728" max="13728" width="14.625" style="432" customWidth="1"/>
    <col min="13729" max="13730" width="7.625" style="432" customWidth="1"/>
    <col min="13731" max="13731" width="14.625" style="432" customWidth="1"/>
    <col min="13732" max="13733" width="7.625" style="432" customWidth="1"/>
    <col min="13734" max="13734" width="14.625" style="432" customWidth="1"/>
    <col min="13735" max="13736" width="7.625" style="432" customWidth="1"/>
    <col min="13737" max="13738" width="4.625" style="432" customWidth="1"/>
    <col min="13739" max="13740" width="7.625" style="432" customWidth="1"/>
    <col min="13741" max="13746" width="6.625" style="432" customWidth="1"/>
    <col min="13747" max="13747" width="7.875" style="432" customWidth="1"/>
    <col min="13748" max="13751" width="6.625" style="432" customWidth="1"/>
    <col min="13752" max="13753" width="9" style="432" bestFit="1"/>
    <col min="13754" max="13754" width="1.625" style="432" customWidth="1"/>
    <col min="13755" max="13755" width="6.625" style="432" customWidth="1"/>
    <col min="13756" max="13775" width="7.125" style="432" customWidth="1"/>
    <col min="13776" max="13776" width="5.125" style="432" customWidth="1"/>
    <col min="13777" max="13780" width="7.125" style="432" customWidth="1"/>
    <col min="13781" max="13782" width="1.625" style="432" customWidth="1"/>
    <col min="13783" max="13786" width="6.625" style="432" customWidth="1"/>
    <col min="13787" max="13787" width="7.875" style="432" customWidth="1"/>
    <col min="13788" max="13812" width="6.625" style="432" customWidth="1"/>
    <col min="13813" max="13976" width="9" style="432"/>
    <col min="13977" max="13977" width="8.625" style="432" customWidth="1"/>
    <col min="13978" max="13978" width="14.625" style="432" customWidth="1"/>
    <col min="13979" max="13980" width="7.625" style="432" customWidth="1"/>
    <col min="13981" max="13981" width="14.625" style="432" customWidth="1"/>
    <col min="13982" max="13983" width="7.625" style="432" customWidth="1"/>
    <col min="13984" max="13984" width="14.625" style="432" customWidth="1"/>
    <col min="13985" max="13986" width="7.625" style="432" customWidth="1"/>
    <col min="13987" max="13987" width="14.625" style="432" customWidth="1"/>
    <col min="13988" max="13989" width="7.625" style="432" customWidth="1"/>
    <col min="13990" max="13990" width="14.625" style="432" customWidth="1"/>
    <col min="13991" max="13992" width="7.625" style="432" customWidth="1"/>
    <col min="13993" max="13994" width="4.625" style="432" customWidth="1"/>
    <col min="13995" max="13996" width="7.625" style="432" customWidth="1"/>
    <col min="13997" max="14002" width="6.625" style="432" customWidth="1"/>
    <col min="14003" max="14003" width="7.875" style="432" customWidth="1"/>
    <col min="14004" max="14007" width="6.625" style="432" customWidth="1"/>
    <col min="14008" max="14009" width="9" style="432" bestFit="1"/>
    <col min="14010" max="14010" width="1.625" style="432" customWidth="1"/>
    <col min="14011" max="14011" width="6.625" style="432" customWidth="1"/>
    <col min="14012" max="14031" width="7.125" style="432" customWidth="1"/>
    <col min="14032" max="14032" width="5.125" style="432" customWidth="1"/>
    <col min="14033" max="14036" width="7.125" style="432" customWidth="1"/>
    <col min="14037" max="14038" width="1.625" style="432" customWidth="1"/>
    <col min="14039" max="14042" width="6.625" style="432" customWidth="1"/>
    <col min="14043" max="14043" width="7.875" style="432" customWidth="1"/>
    <col min="14044" max="14068" width="6.625" style="432" customWidth="1"/>
    <col min="14069" max="14232" width="9" style="432"/>
    <col min="14233" max="14233" width="8.625" style="432" customWidth="1"/>
    <col min="14234" max="14234" width="14.625" style="432" customWidth="1"/>
    <col min="14235" max="14236" width="7.625" style="432" customWidth="1"/>
    <col min="14237" max="14237" width="14.625" style="432" customWidth="1"/>
    <col min="14238" max="14239" width="7.625" style="432" customWidth="1"/>
    <col min="14240" max="14240" width="14.625" style="432" customWidth="1"/>
    <col min="14241" max="14242" width="7.625" style="432" customWidth="1"/>
    <col min="14243" max="14243" width="14.625" style="432" customWidth="1"/>
    <col min="14244" max="14245" width="7.625" style="432" customWidth="1"/>
    <col min="14246" max="14246" width="14.625" style="432" customWidth="1"/>
    <col min="14247" max="14248" width="7.625" style="432" customWidth="1"/>
    <col min="14249" max="14250" width="4.625" style="432" customWidth="1"/>
    <col min="14251" max="14252" width="7.625" style="432" customWidth="1"/>
    <col min="14253" max="14258" width="6.625" style="432" customWidth="1"/>
    <col min="14259" max="14259" width="7.875" style="432" customWidth="1"/>
    <col min="14260" max="14263" width="6.625" style="432" customWidth="1"/>
    <col min="14264" max="14265" width="9" style="432" bestFit="1"/>
    <col min="14266" max="14266" width="1.625" style="432" customWidth="1"/>
    <col min="14267" max="14267" width="6.625" style="432" customWidth="1"/>
    <col min="14268" max="14287" width="7.125" style="432" customWidth="1"/>
    <col min="14288" max="14288" width="5.125" style="432" customWidth="1"/>
    <col min="14289" max="14292" width="7.125" style="432" customWidth="1"/>
    <col min="14293" max="14294" width="1.625" style="432" customWidth="1"/>
    <col min="14295" max="14298" width="6.625" style="432" customWidth="1"/>
    <col min="14299" max="14299" width="7.875" style="432" customWidth="1"/>
    <col min="14300" max="14324" width="6.625" style="432" customWidth="1"/>
    <col min="14325" max="14488" width="9" style="432"/>
    <col min="14489" max="14489" width="8.625" style="432" customWidth="1"/>
    <col min="14490" max="14490" width="14.625" style="432" customWidth="1"/>
    <col min="14491" max="14492" width="7.625" style="432" customWidth="1"/>
    <col min="14493" max="14493" width="14.625" style="432" customWidth="1"/>
    <col min="14494" max="14495" width="7.625" style="432" customWidth="1"/>
    <col min="14496" max="14496" width="14.625" style="432" customWidth="1"/>
    <col min="14497" max="14498" width="7.625" style="432" customWidth="1"/>
    <col min="14499" max="14499" width="14.625" style="432" customWidth="1"/>
    <col min="14500" max="14501" width="7.625" style="432" customWidth="1"/>
    <col min="14502" max="14502" width="14.625" style="432" customWidth="1"/>
    <col min="14503" max="14504" width="7.625" style="432" customWidth="1"/>
    <col min="14505" max="14506" width="4.625" style="432" customWidth="1"/>
    <col min="14507" max="14508" width="7.625" style="432" customWidth="1"/>
    <col min="14509" max="14514" width="6.625" style="432" customWidth="1"/>
    <col min="14515" max="14515" width="7.875" style="432" customWidth="1"/>
    <col min="14516" max="14519" width="6.625" style="432" customWidth="1"/>
    <col min="14520" max="14521" width="9" style="432" bestFit="1"/>
    <col min="14522" max="14522" width="1.625" style="432" customWidth="1"/>
    <col min="14523" max="14523" width="6.625" style="432" customWidth="1"/>
    <col min="14524" max="14543" width="7.125" style="432" customWidth="1"/>
    <col min="14544" max="14544" width="5.125" style="432" customWidth="1"/>
    <col min="14545" max="14548" width="7.125" style="432" customWidth="1"/>
    <col min="14549" max="14550" width="1.625" style="432" customWidth="1"/>
    <col min="14551" max="14554" width="6.625" style="432" customWidth="1"/>
    <col min="14555" max="14555" width="7.875" style="432" customWidth="1"/>
    <col min="14556" max="14580" width="6.625" style="432" customWidth="1"/>
    <col min="14581" max="14744" width="9" style="432"/>
    <col min="14745" max="14745" width="8.625" style="432" customWidth="1"/>
    <col min="14746" max="14746" width="14.625" style="432" customWidth="1"/>
    <col min="14747" max="14748" width="7.625" style="432" customWidth="1"/>
    <col min="14749" max="14749" width="14.625" style="432" customWidth="1"/>
    <col min="14750" max="14751" width="7.625" style="432" customWidth="1"/>
    <col min="14752" max="14752" width="14.625" style="432" customWidth="1"/>
    <col min="14753" max="14754" width="7.625" style="432" customWidth="1"/>
    <col min="14755" max="14755" width="14.625" style="432" customWidth="1"/>
    <col min="14756" max="14757" width="7.625" style="432" customWidth="1"/>
    <col min="14758" max="14758" width="14.625" style="432" customWidth="1"/>
    <col min="14759" max="14760" width="7.625" style="432" customWidth="1"/>
    <col min="14761" max="14762" width="4.625" style="432" customWidth="1"/>
    <col min="14763" max="14764" width="7.625" style="432" customWidth="1"/>
    <col min="14765" max="14770" width="6.625" style="432" customWidth="1"/>
    <col min="14771" max="14771" width="7.875" style="432" customWidth="1"/>
    <col min="14772" max="14775" width="6.625" style="432" customWidth="1"/>
    <col min="14776" max="14777" width="9" style="432" bestFit="1"/>
    <col min="14778" max="14778" width="1.625" style="432" customWidth="1"/>
    <col min="14779" max="14779" width="6.625" style="432" customWidth="1"/>
    <col min="14780" max="14799" width="7.125" style="432" customWidth="1"/>
    <col min="14800" max="14800" width="5.125" style="432" customWidth="1"/>
    <col min="14801" max="14804" width="7.125" style="432" customWidth="1"/>
    <col min="14805" max="14806" width="1.625" style="432" customWidth="1"/>
    <col min="14807" max="14810" width="6.625" style="432" customWidth="1"/>
    <col min="14811" max="14811" width="7.875" style="432" customWidth="1"/>
    <col min="14812" max="14836" width="6.625" style="432" customWidth="1"/>
    <col min="14837" max="15000" width="9" style="432"/>
    <col min="15001" max="15001" width="8.625" style="432" customWidth="1"/>
    <col min="15002" max="15002" width="14.625" style="432" customWidth="1"/>
    <col min="15003" max="15004" width="7.625" style="432" customWidth="1"/>
    <col min="15005" max="15005" width="14.625" style="432" customWidth="1"/>
    <col min="15006" max="15007" width="7.625" style="432" customWidth="1"/>
    <col min="15008" max="15008" width="14.625" style="432" customWidth="1"/>
    <col min="15009" max="15010" width="7.625" style="432" customWidth="1"/>
    <col min="15011" max="15011" width="14.625" style="432" customWidth="1"/>
    <col min="15012" max="15013" width="7.625" style="432" customWidth="1"/>
    <col min="15014" max="15014" width="14.625" style="432" customWidth="1"/>
    <col min="15015" max="15016" width="7.625" style="432" customWidth="1"/>
    <col min="15017" max="15018" width="4.625" style="432" customWidth="1"/>
    <col min="15019" max="15020" width="7.625" style="432" customWidth="1"/>
    <col min="15021" max="15026" width="6.625" style="432" customWidth="1"/>
    <col min="15027" max="15027" width="7.875" style="432" customWidth="1"/>
    <col min="15028" max="15031" width="6.625" style="432" customWidth="1"/>
    <col min="15032" max="15033" width="9" style="432" bestFit="1"/>
    <col min="15034" max="15034" width="1.625" style="432" customWidth="1"/>
    <col min="15035" max="15035" width="6.625" style="432" customWidth="1"/>
    <col min="15036" max="15055" width="7.125" style="432" customWidth="1"/>
    <col min="15056" max="15056" width="5.125" style="432" customWidth="1"/>
    <col min="15057" max="15060" width="7.125" style="432" customWidth="1"/>
    <col min="15061" max="15062" width="1.625" style="432" customWidth="1"/>
    <col min="15063" max="15066" width="6.625" style="432" customWidth="1"/>
    <col min="15067" max="15067" width="7.875" style="432" customWidth="1"/>
    <col min="15068" max="15092" width="6.625" style="432" customWidth="1"/>
    <col min="15093" max="15256" width="9" style="432"/>
    <col min="15257" max="15257" width="8.625" style="432" customWidth="1"/>
    <col min="15258" max="15258" width="14.625" style="432" customWidth="1"/>
    <col min="15259" max="15260" width="7.625" style="432" customWidth="1"/>
    <col min="15261" max="15261" width="14.625" style="432" customWidth="1"/>
    <col min="15262" max="15263" width="7.625" style="432" customWidth="1"/>
    <col min="15264" max="15264" width="14.625" style="432" customWidth="1"/>
    <col min="15265" max="15266" width="7.625" style="432" customWidth="1"/>
    <col min="15267" max="15267" width="14.625" style="432" customWidth="1"/>
    <col min="15268" max="15269" width="7.625" style="432" customWidth="1"/>
    <col min="15270" max="15270" width="14.625" style="432" customWidth="1"/>
    <col min="15271" max="15272" width="7.625" style="432" customWidth="1"/>
    <col min="15273" max="15274" width="4.625" style="432" customWidth="1"/>
    <col min="15275" max="15276" width="7.625" style="432" customWidth="1"/>
    <col min="15277" max="15282" width="6.625" style="432" customWidth="1"/>
    <col min="15283" max="15283" width="7.875" style="432" customWidth="1"/>
    <col min="15284" max="15287" width="6.625" style="432" customWidth="1"/>
    <col min="15288" max="15289" width="9" style="432" bestFit="1"/>
    <col min="15290" max="15290" width="1.625" style="432" customWidth="1"/>
    <col min="15291" max="15291" width="6.625" style="432" customWidth="1"/>
    <col min="15292" max="15311" width="7.125" style="432" customWidth="1"/>
    <col min="15312" max="15312" width="5.125" style="432" customWidth="1"/>
    <col min="15313" max="15316" width="7.125" style="432" customWidth="1"/>
    <col min="15317" max="15318" width="1.625" style="432" customWidth="1"/>
    <col min="15319" max="15322" width="6.625" style="432" customWidth="1"/>
    <col min="15323" max="15323" width="7.875" style="432" customWidth="1"/>
    <col min="15324" max="15348" width="6.625" style="432" customWidth="1"/>
    <col min="15349" max="15512" width="9" style="432"/>
    <col min="15513" max="15513" width="8.625" style="432" customWidth="1"/>
    <col min="15514" max="15514" width="14.625" style="432" customWidth="1"/>
    <col min="15515" max="15516" width="7.625" style="432" customWidth="1"/>
    <col min="15517" max="15517" width="14.625" style="432" customWidth="1"/>
    <col min="15518" max="15519" width="7.625" style="432" customWidth="1"/>
    <col min="15520" max="15520" width="14.625" style="432" customWidth="1"/>
    <col min="15521" max="15522" width="7.625" style="432" customWidth="1"/>
    <col min="15523" max="15523" width="14.625" style="432" customWidth="1"/>
    <col min="15524" max="15525" width="7.625" style="432" customWidth="1"/>
    <col min="15526" max="15526" width="14.625" style="432" customWidth="1"/>
    <col min="15527" max="15528" width="7.625" style="432" customWidth="1"/>
    <col min="15529" max="15530" width="4.625" style="432" customWidth="1"/>
    <col min="15531" max="15532" width="7.625" style="432" customWidth="1"/>
    <col min="15533" max="15538" width="6.625" style="432" customWidth="1"/>
    <col min="15539" max="15539" width="7.875" style="432" customWidth="1"/>
    <col min="15540" max="15543" width="6.625" style="432" customWidth="1"/>
    <col min="15544" max="15545" width="9" style="432" bestFit="1"/>
    <col min="15546" max="15546" width="1.625" style="432" customWidth="1"/>
    <col min="15547" max="15547" width="6.625" style="432" customWidth="1"/>
    <col min="15548" max="15567" width="7.125" style="432" customWidth="1"/>
    <col min="15568" max="15568" width="5.125" style="432" customWidth="1"/>
    <col min="15569" max="15572" width="7.125" style="432" customWidth="1"/>
    <col min="15573" max="15574" width="1.625" style="432" customWidth="1"/>
    <col min="15575" max="15578" width="6.625" style="432" customWidth="1"/>
    <col min="15579" max="15579" width="7.875" style="432" customWidth="1"/>
    <col min="15580" max="15604" width="6.625" style="432" customWidth="1"/>
    <col min="15605" max="15768" width="9" style="432"/>
    <col min="15769" max="15769" width="8.625" style="432" customWidth="1"/>
    <col min="15770" max="15770" width="14.625" style="432" customWidth="1"/>
    <col min="15771" max="15772" width="7.625" style="432" customWidth="1"/>
    <col min="15773" max="15773" width="14.625" style="432" customWidth="1"/>
    <col min="15774" max="15775" width="7.625" style="432" customWidth="1"/>
    <col min="15776" max="15776" width="14.625" style="432" customWidth="1"/>
    <col min="15777" max="15778" width="7.625" style="432" customWidth="1"/>
    <col min="15779" max="15779" width="14.625" style="432" customWidth="1"/>
    <col min="15780" max="15781" width="7.625" style="432" customWidth="1"/>
    <col min="15782" max="15782" width="14.625" style="432" customWidth="1"/>
    <col min="15783" max="15784" width="7.625" style="432" customWidth="1"/>
    <col min="15785" max="15786" width="4.625" style="432" customWidth="1"/>
    <col min="15787" max="15788" width="7.625" style="432" customWidth="1"/>
    <col min="15789" max="15794" width="6.625" style="432" customWidth="1"/>
    <col min="15795" max="15795" width="7.875" style="432" customWidth="1"/>
    <col min="15796" max="15799" width="6.625" style="432" customWidth="1"/>
    <col min="15800" max="15801" width="9" style="432" bestFit="1"/>
    <col min="15802" max="15802" width="1.625" style="432" customWidth="1"/>
    <col min="15803" max="15803" width="6.625" style="432" customWidth="1"/>
    <col min="15804" max="15823" width="7.125" style="432" customWidth="1"/>
    <col min="15824" max="15824" width="5.125" style="432" customWidth="1"/>
    <col min="15825" max="15828" width="7.125" style="432" customWidth="1"/>
    <col min="15829" max="15830" width="1.625" style="432" customWidth="1"/>
    <col min="15831" max="15834" width="6.625" style="432" customWidth="1"/>
    <col min="15835" max="15835" width="7.875" style="432" customWidth="1"/>
    <col min="15836" max="15860" width="6.625" style="432" customWidth="1"/>
    <col min="15861" max="16024" width="9" style="432"/>
    <col min="16025" max="16025" width="8.625" style="432" customWidth="1"/>
    <col min="16026" max="16026" width="14.625" style="432" customWidth="1"/>
    <col min="16027" max="16028" width="7.625" style="432" customWidth="1"/>
    <col min="16029" max="16029" width="14.625" style="432" customWidth="1"/>
    <col min="16030" max="16031" width="7.625" style="432" customWidth="1"/>
    <col min="16032" max="16032" width="14.625" style="432" customWidth="1"/>
    <col min="16033" max="16034" width="7.625" style="432" customWidth="1"/>
    <col min="16035" max="16035" width="14.625" style="432" customWidth="1"/>
    <col min="16036" max="16037" width="7.625" style="432" customWidth="1"/>
    <col min="16038" max="16038" width="14.625" style="432" customWidth="1"/>
    <col min="16039" max="16040" width="7.625" style="432" customWidth="1"/>
    <col min="16041" max="16042" width="4.625" style="432" customWidth="1"/>
    <col min="16043" max="16044" width="7.625" style="432" customWidth="1"/>
    <col min="16045" max="16050" width="6.625" style="432" customWidth="1"/>
    <col min="16051" max="16051" width="7.875" style="432" customWidth="1"/>
    <col min="16052" max="16055" width="6.625" style="432" customWidth="1"/>
    <col min="16056" max="16057" width="9" style="432" bestFit="1"/>
    <col min="16058" max="16058" width="1.625" style="432" customWidth="1"/>
    <col min="16059" max="16059" width="6.625" style="432" customWidth="1"/>
    <col min="16060" max="16079" width="7.125" style="432" customWidth="1"/>
    <col min="16080" max="16080" width="5.125" style="432" customWidth="1"/>
    <col min="16081" max="16084" width="7.125" style="432" customWidth="1"/>
    <col min="16085" max="16086" width="1.625" style="432" customWidth="1"/>
    <col min="16087" max="16090" width="6.625" style="432" customWidth="1"/>
    <col min="16091" max="16091" width="7.875" style="432" customWidth="1"/>
    <col min="16092" max="16116" width="6.625" style="432" customWidth="1"/>
    <col min="16117" max="16384" width="9" style="432"/>
  </cols>
  <sheetData>
    <row r="2" spans="1:31" s="450" customFormat="1" ht="27.75" customHeight="1">
      <c r="A2" s="450" t="s">
        <v>1638</v>
      </c>
      <c r="B2" s="432"/>
      <c r="C2" s="432"/>
      <c r="D2" s="432"/>
      <c r="E2" s="432"/>
      <c r="F2" s="432"/>
      <c r="G2" s="432"/>
      <c r="H2" s="432"/>
      <c r="I2" s="432"/>
      <c r="J2" s="432"/>
      <c r="K2" s="432"/>
      <c r="L2" s="432"/>
      <c r="M2" s="432"/>
      <c r="N2" s="432"/>
      <c r="O2" s="432"/>
      <c r="P2" s="432"/>
      <c r="Q2" s="432"/>
      <c r="R2" s="432"/>
      <c r="S2" s="432"/>
      <c r="T2" s="469" t="s">
        <v>1639</v>
      </c>
      <c r="U2" s="432"/>
      <c r="V2" s="432"/>
      <c r="W2" s="432"/>
      <c r="X2" s="432"/>
      <c r="Y2" s="432"/>
      <c r="Z2" s="432"/>
      <c r="AA2" s="432"/>
      <c r="AB2" s="432"/>
      <c r="AC2" s="432"/>
      <c r="AD2" s="432"/>
      <c r="AE2" s="432"/>
    </row>
    <row r="3" spans="1:31" ht="17.100000000000001" customHeight="1">
      <c r="A3" s="2417" t="s">
        <v>1640</v>
      </c>
      <c r="B3" s="2426" t="s">
        <v>1641</v>
      </c>
      <c r="C3" s="2433"/>
      <c r="D3" s="2421"/>
      <c r="E3" s="2433" t="s">
        <v>1642</v>
      </c>
      <c r="F3" s="2433"/>
      <c r="G3" s="2433"/>
      <c r="H3" s="2426" t="s">
        <v>1643</v>
      </c>
      <c r="I3" s="2433"/>
      <c r="J3" s="2421"/>
      <c r="K3" s="2433" t="s">
        <v>1644</v>
      </c>
      <c r="L3" s="2433"/>
      <c r="M3" s="2433"/>
      <c r="N3" s="2434" t="s">
        <v>1645</v>
      </c>
      <c r="O3" s="2162"/>
      <c r="P3" s="2435"/>
      <c r="Q3" s="2420" t="s">
        <v>1646</v>
      </c>
      <c r="R3" s="2421"/>
      <c r="S3" s="2426" t="s">
        <v>1647</v>
      </c>
      <c r="T3" s="2421"/>
    </row>
    <row r="4" spans="1:31" ht="17.100000000000001" customHeight="1">
      <c r="A4" s="2418"/>
      <c r="B4" s="2427"/>
      <c r="C4" s="526"/>
      <c r="D4" s="526"/>
      <c r="E4" s="2427"/>
      <c r="F4" s="526"/>
      <c r="G4" s="527"/>
      <c r="H4" s="2430" t="s">
        <v>1648</v>
      </c>
      <c r="I4" s="526"/>
      <c r="J4" s="528"/>
      <c r="K4" s="2430" t="s">
        <v>1649</v>
      </c>
      <c r="L4" s="529"/>
      <c r="M4" s="527"/>
      <c r="N4" s="2430" t="s">
        <v>1650</v>
      </c>
      <c r="O4" s="526"/>
      <c r="P4" s="528"/>
      <c r="Q4" s="2422"/>
      <c r="R4" s="2423"/>
      <c r="S4" s="2422"/>
      <c r="T4" s="2423"/>
    </row>
    <row r="5" spans="1:31" ht="17.100000000000001" customHeight="1">
      <c r="A5" s="2418"/>
      <c r="B5" s="2428"/>
      <c r="C5" s="530" t="s">
        <v>1651</v>
      </c>
      <c r="D5" s="530" t="s">
        <v>1652</v>
      </c>
      <c r="E5" s="2428"/>
      <c r="F5" s="530" t="s">
        <v>1651</v>
      </c>
      <c r="G5" s="846" t="s">
        <v>1652</v>
      </c>
      <c r="H5" s="2431"/>
      <c r="I5" s="530" t="s">
        <v>1651</v>
      </c>
      <c r="J5" s="530" t="s">
        <v>1652</v>
      </c>
      <c r="K5" s="2431"/>
      <c r="L5" s="530" t="s">
        <v>1651</v>
      </c>
      <c r="M5" s="846" t="s">
        <v>1652</v>
      </c>
      <c r="N5" s="2431"/>
      <c r="O5" s="530" t="s">
        <v>1651</v>
      </c>
      <c r="P5" s="530" t="s">
        <v>1652</v>
      </c>
      <c r="Q5" s="2422"/>
      <c r="R5" s="2423"/>
      <c r="S5" s="2422"/>
      <c r="T5" s="2423"/>
    </row>
    <row r="6" spans="1:31" ht="17.100000000000001" customHeight="1">
      <c r="A6" s="2418"/>
      <c r="B6" s="2428"/>
      <c r="C6" s="530" t="s">
        <v>1653</v>
      </c>
      <c r="D6" s="530" t="s">
        <v>1654</v>
      </c>
      <c r="E6" s="2428"/>
      <c r="F6" s="530" t="str">
        <f>C6</f>
        <v>（Ｈ22）</v>
      </c>
      <c r="G6" s="846" t="s">
        <v>1654</v>
      </c>
      <c r="H6" s="2431"/>
      <c r="I6" s="530" t="str">
        <f>C6</f>
        <v>（Ｈ22）</v>
      </c>
      <c r="J6" s="530" t="s">
        <v>1654</v>
      </c>
      <c r="K6" s="2431"/>
      <c r="L6" s="530" t="str">
        <f>C6</f>
        <v>（Ｈ22）</v>
      </c>
      <c r="M6" s="846" t="s">
        <v>1654</v>
      </c>
      <c r="N6" s="2431"/>
      <c r="O6" s="530" t="str">
        <f>C6</f>
        <v>（Ｈ22）</v>
      </c>
      <c r="P6" s="530" t="s">
        <v>1654</v>
      </c>
      <c r="Q6" s="2422"/>
      <c r="R6" s="2423"/>
      <c r="S6" s="2422"/>
      <c r="T6" s="2423"/>
    </row>
    <row r="7" spans="1:31" ht="17.100000000000001" customHeight="1">
      <c r="A7" s="2419"/>
      <c r="B7" s="2429"/>
      <c r="C7" s="531"/>
      <c r="D7" s="531"/>
      <c r="E7" s="2429"/>
      <c r="F7" s="531"/>
      <c r="G7" s="847"/>
      <c r="H7" s="2432"/>
      <c r="I7" s="531"/>
      <c r="J7" s="848"/>
      <c r="K7" s="2432"/>
      <c r="L7" s="532"/>
      <c r="M7" s="847"/>
      <c r="N7" s="2432"/>
      <c r="O7" s="531"/>
      <c r="P7" s="848"/>
      <c r="Q7" s="2424"/>
      <c r="R7" s="2425"/>
      <c r="S7" s="2424"/>
      <c r="T7" s="2425"/>
    </row>
    <row r="8" spans="1:31" ht="17.100000000000001" customHeight="1">
      <c r="A8" s="533"/>
      <c r="B8" s="530" t="s">
        <v>1655</v>
      </c>
      <c r="C8" s="1126">
        <f>C60</f>
        <v>90</v>
      </c>
      <c r="D8" s="1126">
        <f>C61</f>
        <v>81</v>
      </c>
      <c r="E8" s="844" t="s">
        <v>1656</v>
      </c>
      <c r="F8" s="1126">
        <f>H60</f>
        <v>106</v>
      </c>
      <c r="G8" s="1127">
        <f>H61</f>
        <v>92</v>
      </c>
      <c r="H8" s="1128" t="s">
        <v>1657</v>
      </c>
      <c r="I8" s="1126">
        <f>L60</f>
        <v>148</v>
      </c>
      <c r="J8" s="1129">
        <f>L61</f>
        <v>50</v>
      </c>
      <c r="K8" s="1130" t="s">
        <v>1658</v>
      </c>
      <c r="L8" s="1131" t="s">
        <v>1507</v>
      </c>
      <c r="M8" s="1132" t="s">
        <v>1507</v>
      </c>
      <c r="N8" s="1133" t="str">
        <f>V59</f>
        <v>動力
田植機</v>
      </c>
      <c r="O8" s="1126">
        <f>V60</f>
        <v>84</v>
      </c>
      <c r="P8" s="1129">
        <f>V61</f>
        <v>33</v>
      </c>
      <c r="Q8" s="533"/>
      <c r="R8" s="534"/>
      <c r="S8" s="2452" t="s">
        <v>1659</v>
      </c>
      <c r="T8" s="2453"/>
    </row>
    <row r="9" spans="1:31" ht="17.100000000000001" customHeight="1">
      <c r="A9" s="533" t="s">
        <v>1660</v>
      </c>
      <c r="B9" s="530"/>
      <c r="C9" s="1126"/>
      <c r="D9" s="1126"/>
      <c r="E9" s="844"/>
      <c r="F9" s="1126"/>
      <c r="G9" s="1127"/>
      <c r="H9" s="1128"/>
      <c r="I9" s="1126"/>
      <c r="J9" s="1129"/>
      <c r="K9" s="1130"/>
      <c r="L9" s="1131"/>
      <c r="M9" s="1132"/>
      <c r="N9" s="1128"/>
      <c r="O9" s="1126"/>
      <c r="P9" s="1129"/>
      <c r="Q9" s="533"/>
      <c r="R9" s="534"/>
      <c r="S9" s="2436" t="s">
        <v>1661</v>
      </c>
      <c r="T9" s="2437"/>
    </row>
    <row r="10" spans="1:31" ht="17.100000000000001" customHeight="1">
      <c r="A10" s="533" t="s">
        <v>1662</v>
      </c>
      <c r="B10" s="526" t="s">
        <v>1663</v>
      </c>
      <c r="C10" s="1134">
        <f>D60</f>
        <v>90</v>
      </c>
      <c r="D10" s="1134">
        <f>D61</f>
        <v>89</v>
      </c>
      <c r="E10" s="843" t="s">
        <v>1589</v>
      </c>
      <c r="F10" s="1134">
        <f>I60</f>
        <v>88</v>
      </c>
      <c r="G10" s="1135">
        <f>I61</f>
        <v>70</v>
      </c>
      <c r="H10" s="1136" t="str">
        <f>M59</f>
        <v>かんしょ</v>
      </c>
      <c r="I10" s="1134">
        <f>M60</f>
        <v>2860</v>
      </c>
      <c r="J10" s="1137">
        <f>M61</f>
        <v>107</v>
      </c>
      <c r="K10" s="529" t="s">
        <v>1664</v>
      </c>
      <c r="L10" s="1138" t="s">
        <v>1507</v>
      </c>
      <c r="M10" s="1139" t="s">
        <v>1507</v>
      </c>
      <c r="N10" s="1136" t="str">
        <f>X59</f>
        <v>トラクター</v>
      </c>
      <c r="O10" s="1134">
        <f>X60</f>
        <v>106</v>
      </c>
      <c r="P10" s="1137">
        <f>X61</f>
        <v>68</v>
      </c>
      <c r="Q10" s="533"/>
      <c r="R10" s="534"/>
      <c r="S10" s="2436" t="s">
        <v>1665</v>
      </c>
      <c r="T10" s="2437"/>
    </row>
    <row r="11" spans="1:31" ht="17.100000000000001" customHeight="1">
      <c r="A11" s="533" t="s">
        <v>1667</v>
      </c>
      <c r="B11" s="531"/>
      <c r="C11" s="1140"/>
      <c r="D11" s="1140"/>
      <c r="E11" s="845"/>
      <c r="F11" s="1140"/>
      <c r="G11" s="1141"/>
      <c r="H11" s="1142"/>
      <c r="I11" s="1140"/>
      <c r="J11" s="1143"/>
      <c r="K11" s="532"/>
      <c r="L11" s="1144"/>
      <c r="M11" s="1145"/>
      <c r="N11" s="1142"/>
      <c r="O11" s="1140"/>
      <c r="P11" s="1143"/>
      <c r="Q11" s="533"/>
      <c r="R11" s="534"/>
      <c r="S11" s="2436"/>
      <c r="T11" s="2437"/>
    </row>
    <row r="12" spans="1:31" ht="17.100000000000001" customHeight="1">
      <c r="A12" s="533" t="s">
        <v>1668</v>
      </c>
      <c r="B12" s="526" t="s">
        <v>1669</v>
      </c>
      <c r="C12" s="1126">
        <f>E60</f>
        <v>139</v>
      </c>
      <c r="D12" s="1126">
        <f>E61</f>
        <v>96</v>
      </c>
      <c r="E12" s="844" t="s">
        <v>1670</v>
      </c>
      <c r="F12" s="1126">
        <f>J60</f>
        <v>129</v>
      </c>
      <c r="G12" s="1146">
        <f>J61</f>
        <v>119</v>
      </c>
      <c r="H12" s="1136" t="s">
        <v>1671</v>
      </c>
      <c r="I12" s="1134">
        <f>N60</f>
        <v>1520</v>
      </c>
      <c r="J12" s="1137">
        <f>N61</f>
        <v>100</v>
      </c>
      <c r="K12" s="529" t="s">
        <v>1672</v>
      </c>
      <c r="L12" s="1138" t="s">
        <v>1507</v>
      </c>
      <c r="M12" s="1139" t="s">
        <v>1507</v>
      </c>
      <c r="N12" s="1136" t="str">
        <f>Z59</f>
        <v>コン
バイン</v>
      </c>
      <c r="O12" s="1134">
        <f>Z60</f>
        <v>48</v>
      </c>
      <c r="P12" s="1137">
        <f>Z61</f>
        <v>20</v>
      </c>
      <c r="Q12" s="533"/>
      <c r="R12" s="534"/>
      <c r="S12" s="2450" t="s">
        <v>1673</v>
      </c>
      <c r="T12" s="2451"/>
    </row>
    <row r="13" spans="1:31" ht="17.100000000000001" customHeight="1">
      <c r="A13" s="533" t="s">
        <v>1674</v>
      </c>
      <c r="B13" s="531" t="s">
        <v>1675</v>
      </c>
      <c r="C13" s="1126"/>
      <c r="D13" s="1126"/>
      <c r="E13" s="844"/>
      <c r="F13" s="1126"/>
      <c r="G13" s="1146"/>
      <c r="H13" s="1142"/>
      <c r="I13" s="1140"/>
      <c r="J13" s="1143"/>
      <c r="K13" s="532"/>
      <c r="L13" s="1144"/>
      <c r="M13" s="1145"/>
      <c r="N13" s="1142"/>
      <c r="O13" s="1140"/>
      <c r="P13" s="1143"/>
      <c r="Q13" s="533"/>
      <c r="R13" s="534"/>
      <c r="S13" s="2436" t="s">
        <v>1666</v>
      </c>
      <c r="T13" s="2437"/>
    </row>
    <row r="14" spans="1:31" ht="17.100000000000001" customHeight="1">
      <c r="A14" s="533" t="s">
        <v>1677</v>
      </c>
      <c r="B14" s="530" t="s">
        <v>1678</v>
      </c>
      <c r="C14" s="1134">
        <f>F60</f>
        <v>75</v>
      </c>
      <c r="D14" s="1134">
        <f>F61</f>
        <v>31</v>
      </c>
      <c r="E14" s="843" t="s">
        <v>1679</v>
      </c>
      <c r="F14" s="1134">
        <f>K60</f>
        <v>118</v>
      </c>
      <c r="G14" s="1135">
        <f>K61</f>
        <v>106</v>
      </c>
      <c r="H14" s="1136" t="s">
        <v>1680</v>
      </c>
      <c r="I14" s="1134">
        <f>O60</f>
        <v>15</v>
      </c>
      <c r="J14" s="1137">
        <f>O61</f>
        <v>18</v>
      </c>
      <c r="K14" s="529" t="s">
        <v>1681</v>
      </c>
      <c r="L14" s="1138" t="s">
        <v>1507</v>
      </c>
      <c r="M14" s="1139" t="s">
        <v>1507</v>
      </c>
      <c r="N14" s="1128"/>
      <c r="O14" s="1126"/>
      <c r="P14" s="1129"/>
      <c r="Q14" s="533"/>
      <c r="R14" s="534"/>
      <c r="S14" s="2436"/>
      <c r="T14" s="2437"/>
    </row>
    <row r="15" spans="1:31" ht="17.100000000000001" customHeight="1">
      <c r="A15" s="533" t="s">
        <v>1682</v>
      </c>
      <c r="B15" s="530" t="s">
        <v>1675</v>
      </c>
      <c r="C15" s="1140"/>
      <c r="D15" s="1140"/>
      <c r="E15" s="845"/>
      <c r="F15" s="1140"/>
      <c r="G15" s="1141"/>
      <c r="H15" s="1142"/>
      <c r="I15" s="1140"/>
      <c r="J15" s="1143"/>
      <c r="K15" s="532"/>
      <c r="L15" s="1140"/>
      <c r="M15" s="1141"/>
      <c r="N15" s="1128"/>
      <c r="O15" s="1126"/>
      <c r="P15" s="1129"/>
      <c r="Q15" s="533"/>
      <c r="R15" s="534"/>
      <c r="S15" s="2450" t="s">
        <v>1683</v>
      </c>
      <c r="T15" s="2451"/>
    </row>
    <row r="16" spans="1:31" ht="17.100000000000001" customHeight="1">
      <c r="A16" s="533"/>
      <c r="B16" s="526" t="s">
        <v>1684</v>
      </c>
      <c r="C16" s="1126">
        <f>G60</f>
        <v>84</v>
      </c>
      <c r="D16" s="1126">
        <f>G61</f>
        <v>72</v>
      </c>
      <c r="E16" s="844"/>
      <c r="F16" s="1126"/>
      <c r="G16" s="1146"/>
      <c r="H16" s="1136" t="s">
        <v>1685</v>
      </c>
      <c r="I16" s="1126"/>
      <c r="J16" s="1129"/>
      <c r="K16" s="1130"/>
      <c r="L16" s="1126"/>
      <c r="M16" s="1146"/>
      <c r="N16" s="1147"/>
      <c r="O16" s="1134"/>
      <c r="P16" s="1137"/>
      <c r="Q16" s="533"/>
      <c r="R16" s="534"/>
      <c r="S16" s="2436" t="s">
        <v>1676</v>
      </c>
      <c r="T16" s="2437"/>
    </row>
    <row r="17" spans="1:31" ht="17.100000000000001" customHeight="1">
      <c r="A17" s="533"/>
      <c r="B17" s="530" t="s">
        <v>1686</v>
      </c>
      <c r="C17" s="1126"/>
      <c r="D17" s="1126"/>
      <c r="E17" s="844"/>
      <c r="F17" s="1126"/>
      <c r="G17" s="1146"/>
      <c r="H17" s="1128"/>
      <c r="I17" s="1126"/>
      <c r="J17" s="1129"/>
      <c r="K17" s="1130"/>
      <c r="L17" s="1126"/>
      <c r="M17" s="1146"/>
      <c r="N17" s="1128"/>
      <c r="O17" s="1126"/>
      <c r="P17" s="1129"/>
      <c r="Q17" s="533"/>
      <c r="R17" s="534"/>
      <c r="S17" s="2412"/>
      <c r="T17" s="2413"/>
    </row>
    <row r="18" spans="1:31" ht="11.25" customHeight="1">
      <c r="A18" s="2409" t="s">
        <v>1687</v>
      </c>
      <c r="B18" s="1148"/>
      <c r="C18" s="1149"/>
      <c r="D18" s="1150"/>
      <c r="E18" s="849"/>
      <c r="F18" s="1149"/>
      <c r="G18" s="1149"/>
      <c r="H18" s="1148"/>
      <c r="I18" s="1149"/>
      <c r="J18" s="1150"/>
      <c r="K18" s="1149"/>
      <c r="L18" s="1149"/>
      <c r="M18" s="1149"/>
      <c r="N18" s="1148"/>
      <c r="O18" s="1149"/>
      <c r="P18" s="1150"/>
      <c r="Q18" s="533"/>
      <c r="R18" s="534"/>
      <c r="S18" s="2412"/>
      <c r="T18" s="2413"/>
    </row>
    <row r="19" spans="1:31" ht="18" customHeight="1">
      <c r="A19" s="2410"/>
      <c r="B19" s="2438" t="s">
        <v>1688</v>
      </c>
      <c r="C19" s="2439"/>
      <c r="D19" s="2440"/>
      <c r="E19" s="2438" t="s">
        <v>1689</v>
      </c>
      <c r="F19" s="2444"/>
      <c r="G19" s="2445"/>
      <c r="H19" s="2446" t="s">
        <v>1690</v>
      </c>
      <c r="I19" s="2444"/>
      <c r="J19" s="2445"/>
      <c r="K19" s="2446"/>
      <c r="L19" s="2444"/>
      <c r="M19" s="2445"/>
      <c r="N19" s="2446" t="s">
        <v>1691</v>
      </c>
      <c r="O19" s="2444"/>
      <c r="P19" s="2445"/>
      <c r="Q19" s="533"/>
      <c r="R19" s="534"/>
      <c r="S19" s="2412"/>
      <c r="T19" s="2413"/>
    </row>
    <row r="20" spans="1:31">
      <c r="A20" s="2410"/>
      <c r="B20" s="2438"/>
      <c r="C20" s="2439"/>
      <c r="D20" s="2440"/>
      <c r="E20" s="2446"/>
      <c r="F20" s="2444"/>
      <c r="G20" s="2445"/>
      <c r="H20" s="2446"/>
      <c r="I20" s="2444"/>
      <c r="J20" s="2445"/>
      <c r="K20" s="2446"/>
      <c r="L20" s="2444"/>
      <c r="M20" s="2445"/>
      <c r="N20" s="2446"/>
      <c r="O20" s="2444"/>
      <c r="P20" s="2445"/>
      <c r="Q20" s="533"/>
      <c r="R20" s="534"/>
      <c r="S20" s="2412"/>
      <c r="T20" s="2413"/>
    </row>
    <row r="21" spans="1:31">
      <c r="A21" s="2410"/>
      <c r="B21" s="2438"/>
      <c r="C21" s="2439"/>
      <c r="D21" s="2440"/>
      <c r="E21" s="2446"/>
      <c r="F21" s="2444"/>
      <c r="G21" s="2445"/>
      <c r="H21" s="2446"/>
      <c r="I21" s="2444"/>
      <c r="J21" s="2445"/>
      <c r="K21" s="2446"/>
      <c r="L21" s="2444"/>
      <c r="M21" s="2445"/>
      <c r="N21" s="2446"/>
      <c r="O21" s="2444"/>
      <c r="P21" s="2445"/>
      <c r="Q21" s="533"/>
      <c r="R21" s="534"/>
      <c r="S21" s="2412"/>
      <c r="T21" s="2413"/>
    </row>
    <row r="22" spans="1:31">
      <c r="A22" s="2410"/>
      <c r="B22" s="2438"/>
      <c r="C22" s="2439"/>
      <c r="D22" s="2440"/>
      <c r="E22" s="2446"/>
      <c r="F22" s="2444"/>
      <c r="G22" s="2445"/>
      <c r="H22" s="2446"/>
      <c r="I22" s="2444"/>
      <c r="J22" s="2445"/>
      <c r="K22" s="2446"/>
      <c r="L22" s="2444"/>
      <c r="M22" s="2445"/>
      <c r="N22" s="2446"/>
      <c r="O22" s="2444"/>
      <c r="P22" s="2445"/>
      <c r="Q22" s="533"/>
      <c r="R22" s="534"/>
      <c r="S22" s="2412"/>
      <c r="T22" s="2413"/>
    </row>
    <row r="23" spans="1:31">
      <c r="A23" s="2410"/>
      <c r="B23" s="2438"/>
      <c r="C23" s="2439"/>
      <c r="D23" s="2440"/>
      <c r="E23" s="2446"/>
      <c r="F23" s="2444"/>
      <c r="G23" s="2445"/>
      <c r="H23" s="2446"/>
      <c r="I23" s="2444"/>
      <c r="J23" s="2445"/>
      <c r="K23" s="2446"/>
      <c r="L23" s="2444"/>
      <c r="M23" s="2445"/>
      <c r="N23" s="2446"/>
      <c r="O23" s="2444"/>
      <c r="P23" s="2445"/>
      <c r="Q23" s="533"/>
      <c r="R23" s="534"/>
      <c r="S23" s="2412"/>
      <c r="T23" s="2413"/>
    </row>
    <row r="24" spans="1:31">
      <c r="A24" s="2411"/>
      <c r="B24" s="2441"/>
      <c r="C24" s="2442"/>
      <c r="D24" s="2443"/>
      <c r="E24" s="2447"/>
      <c r="F24" s="2448"/>
      <c r="G24" s="2449"/>
      <c r="H24" s="2447"/>
      <c r="I24" s="2448"/>
      <c r="J24" s="2449"/>
      <c r="K24" s="2447"/>
      <c r="L24" s="2448"/>
      <c r="M24" s="2449"/>
      <c r="N24" s="2447"/>
      <c r="O24" s="2448"/>
      <c r="P24" s="2449"/>
      <c r="Q24" s="433"/>
      <c r="R24" s="535"/>
      <c r="S24" s="2414"/>
      <c r="T24" s="2415"/>
    </row>
    <row r="27" spans="1:31" s="291" customFormat="1" ht="20.100000000000001" customHeight="1">
      <c r="A27" s="450" t="s">
        <v>1692</v>
      </c>
      <c r="B27" s="432"/>
      <c r="C27" s="432"/>
      <c r="D27" s="432"/>
      <c r="E27" s="432"/>
      <c r="F27" s="432"/>
      <c r="G27" s="432"/>
      <c r="H27" s="432"/>
      <c r="I27" s="432"/>
      <c r="J27" s="432"/>
      <c r="K27" s="432"/>
      <c r="L27" s="432"/>
      <c r="M27" s="432"/>
      <c r="N27" s="432"/>
      <c r="O27" s="432"/>
      <c r="P27" s="432"/>
      <c r="Q27" s="432"/>
      <c r="R27" s="432"/>
      <c r="S27" s="432"/>
      <c r="T27" s="432"/>
      <c r="U27" s="432"/>
      <c r="V27" s="432"/>
      <c r="W27" s="432"/>
      <c r="X27" s="432"/>
      <c r="Y27" s="432"/>
      <c r="Z27" s="432"/>
      <c r="AA27" s="432"/>
      <c r="AB27" s="432"/>
      <c r="AC27" s="432"/>
      <c r="AD27" s="432"/>
      <c r="AE27" s="432"/>
    </row>
    <row r="28" spans="1:31" ht="20.100000000000001" customHeight="1"/>
    <row r="29" spans="1:31" ht="20.100000000000001" customHeight="1">
      <c r="B29" s="2416" t="s">
        <v>1693</v>
      </c>
      <c r="C29" s="2416"/>
      <c r="D29" s="2416"/>
      <c r="E29" s="2416"/>
      <c r="F29" s="2416"/>
      <c r="G29" s="2416"/>
      <c r="H29" s="2416"/>
      <c r="I29" s="2416"/>
      <c r="J29" s="2416"/>
      <c r="K29" s="2416"/>
      <c r="L29" s="2416"/>
      <c r="M29" s="2416"/>
      <c r="N29" s="2416"/>
      <c r="O29" s="2416"/>
      <c r="P29" s="2416"/>
      <c r="Q29" s="2416"/>
      <c r="R29" s="2416"/>
      <c r="S29" s="2416"/>
      <c r="T29" s="2416"/>
    </row>
    <row r="30" spans="1:31" ht="20.100000000000001" customHeight="1">
      <c r="B30" s="2416"/>
      <c r="C30" s="2416"/>
      <c r="D30" s="2416"/>
      <c r="E30" s="2416"/>
      <c r="F30" s="2416"/>
      <c r="G30" s="2416"/>
      <c r="H30" s="2416"/>
      <c r="I30" s="2416"/>
      <c r="J30" s="2416"/>
      <c r="K30" s="2416"/>
      <c r="L30" s="2416"/>
      <c r="M30" s="2416"/>
      <c r="N30" s="2416"/>
      <c r="O30" s="2416"/>
      <c r="P30" s="2416"/>
      <c r="Q30" s="2416"/>
      <c r="R30" s="2416"/>
      <c r="S30" s="2416"/>
      <c r="T30" s="2416"/>
    </row>
    <row r="31" spans="1:31" ht="20.100000000000001" customHeight="1">
      <c r="B31" s="2416"/>
      <c r="C31" s="2416"/>
      <c r="D31" s="2416"/>
      <c r="E31" s="2416"/>
      <c r="F31" s="2416"/>
      <c r="G31" s="2416"/>
      <c r="H31" s="2416"/>
      <c r="I31" s="2416"/>
      <c r="J31" s="2416"/>
      <c r="K31" s="2416"/>
      <c r="L31" s="2416"/>
      <c r="M31" s="2416"/>
      <c r="N31" s="2416"/>
      <c r="O31" s="2416"/>
      <c r="P31" s="2416"/>
      <c r="Q31" s="2416"/>
      <c r="R31" s="2416"/>
      <c r="S31" s="2416"/>
      <c r="T31" s="2416"/>
    </row>
    <row r="32" spans="1:31" ht="20.100000000000001" customHeight="1">
      <c r="B32" s="536"/>
      <c r="C32" s="536"/>
      <c r="D32" s="536"/>
      <c r="E32" s="536"/>
      <c r="F32" s="536"/>
      <c r="G32" s="536"/>
      <c r="H32" s="536"/>
      <c r="I32" s="536"/>
      <c r="J32" s="536"/>
      <c r="K32" s="536"/>
      <c r="L32" s="536"/>
      <c r="M32" s="536"/>
      <c r="N32" s="536"/>
      <c r="O32" s="536"/>
      <c r="P32" s="536"/>
      <c r="Q32" s="536"/>
      <c r="R32" s="536"/>
      <c r="S32" s="292"/>
      <c r="T32" s="292"/>
    </row>
    <row r="33" spans="1:31">
      <c r="B33" s="537" t="s">
        <v>1694</v>
      </c>
      <c r="C33" s="293"/>
      <c r="D33" s="293"/>
      <c r="E33" s="293"/>
      <c r="F33" s="293"/>
      <c r="G33" s="293"/>
      <c r="H33" s="293"/>
      <c r="I33" s="293"/>
      <c r="J33" s="293"/>
      <c r="K33" s="293"/>
      <c r="L33" s="293"/>
      <c r="M33" s="293"/>
      <c r="N33" s="293"/>
      <c r="O33" s="293"/>
      <c r="P33" s="293"/>
      <c r="Q33" s="293"/>
      <c r="R33" s="293"/>
      <c r="S33" s="292"/>
      <c r="T33" s="292"/>
    </row>
    <row r="34" spans="1:31" s="431" customFormat="1" ht="12">
      <c r="B34" s="431" t="s">
        <v>1695</v>
      </c>
      <c r="L34" s="431" t="s">
        <v>1696</v>
      </c>
      <c r="R34" s="431" t="s">
        <v>1697</v>
      </c>
      <c r="V34" s="431" t="s">
        <v>1698</v>
      </c>
    </row>
    <row r="35" spans="1:31" s="547" customFormat="1" ht="23.25" customHeight="1">
      <c r="A35" s="432"/>
      <c r="B35" s="538"/>
      <c r="C35" s="539" t="s">
        <v>1655</v>
      </c>
      <c r="D35" s="540" t="s">
        <v>1663</v>
      </c>
      <c r="E35" s="540" t="s">
        <v>1669</v>
      </c>
      <c r="F35" s="540" t="s">
        <v>1678</v>
      </c>
      <c r="G35" s="541" t="s">
        <v>1699</v>
      </c>
      <c r="H35" s="542" t="s">
        <v>1656</v>
      </c>
      <c r="I35" s="543" t="s">
        <v>1589</v>
      </c>
      <c r="J35" s="543" t="s">
        <v>1670</v>
      </c>
      <c r="K35" s="544" t="s">
        <v>1679</v>
      </c>
      <c r="L35" s="545" t="str">
        <f>'[1]第3章 4'!C10</f>
        <v>水稲</v>
      </c>
      <c r="M35" s="540" t="str">
        <f>'[1]第3章 4'!B17</f>
        <v>かんしょ</v>
      </c>
      <c r="N35" s="540" t="s">
        <v>1671</v>
      </c>
      <c r="O35" s="540" t="s">
        <v>1680</v>
      </c>
      <c r="P35" s="540" t="s">
        <v>1700</v>
      </c>
      <c r="Q35" s="541"/>
      <c r="R35" s="542" t="s">
        <v>1701</v>
      </c>
      <c r="S35" s="543" t="s">
        <v>1702</v>
      </c>
      <c r="T35" s="543" t="s">
        <v>1672</v>
      </c>
      <c r="U35" s="544" t="s">
        <v>1681</v>
      </c>
      <c r="V35" s="545" t="s">
        <v>1703</v>
      </c>
      <c r="W35" s="543"/>
      <c r="X35" s="543" t="s">
        <v>1704</v>
      </c>
      <c r="Y35" s="543"/>
      <c r="Z35" s="540" t="s">
        <v>1705</v>
      </c>
      <c r="AA35" s="543"/>
      <c r="AB35" s="543"/>
      <c r="AC35" s="543"/>
      <c r="AD35" s="543"/>
      <c r="AE35" s="546"/>
    </row>
    <row r="36" spans="1:31" s="447" customFormat="1" ht="20.100000000000001" customHeight="1">
      <c r="A36" s="432"/>
      <c r="B36" s="230" t="s">
        <v>1706</v>
      </c>
      <c r="C36" s="231">
        <v>470</v>
      </c>
      <c r="D36" s="548">
        <v>62</v>
      </c>
      <c r="E36" s="548">
        <v>22</v>
      </c>
      <c r="F36" s="548">
        <v>33</v>
      </c>
      <c r="G36" s="549">
        <f>80+264</f>
        <v>344</v>
      </c>
      <c r="H36" s="550">
        <f>SUM(I36:K36)</f>
        <v>9130</v>
      </c>
      <c r="I36" s="548">
        <v>3498</v>
      </c>
      <c r="J36" s="548">
        <v>3880</v>
      </c>
      <c r="K36" s="551">
        <v>1752</v>
      </c>
      <c r="L36" s="552">
        <v>968</v>
      </c>
      <c r="M36" s="548">
        <v>32</v>
      </c>
      <c r="N36" s="548">
        <v>20</v>
      </c>
      <c r="O36" s="548">
        <v>65</v>
      </c>
      <c r="P36" s="548">
        <f>176</f>
        <v>176</v>
      </c>
      <c r="Q36" s="233"/>
      <c r="R36" s="553" t="s">
        <v>1507</v>
      </c>
      <c r="S36" s="554">
        <v>0</v>
      </c>
      <c r="T36" s="554" t="s">
        <v>1507</v>
      </c>
      <c r="U36" s="555" t="s">
        <v>1507</v>
      </c>
      <c r="V36" s="552">
        <v>26</v>
      </c>
      <c r="W36" s="232"/>
      <c r="X36" s="548">
        <v>23</v>
      </c>
      <c r="Y36" s="232"/>
      <c r="Z36" s="548">
        <v>11</v>
      </c>
      <c r="AA36" s="232"/>
      <c r="AB36" s="232"/>
      <c r="AC36" s="232"/>
      <c r="AD36" s="232"/>
      <c r="AE36" s="239"/>
    </row>
    <row r="37" spans="1:31" s="447" customFormat="1" ht="20.100000000000001" customHeight="1">
      <c r="A37" s="432"/>
      <c r="B37" s="556"/>
      <c r="C37" s="231"/>
      <c r="D37" s="232"/>
      <c r="E37" s="232"/>
      <c r="F37" s="232"/>
      <c r="G37" s="233"/>
      <c r="H37" s="234"/>
      <c r="I37" s="232"/>
      <c r="J37" s="232"/>
      <c r="K37" s="237"/>
      <c r="L37" s="238"/>
      <c r="M37" s="232"/>
      <c r="N37" s="232"/>
      <c r="O37" s="232"/>
      <c r="P37" s="232"/>
      <c r="Q37" s="233"/>
      <c r="R37" s="234"/>
      <c r="S37" s="236"/>
      <c r="T37" s="232"/>
      <c r="U37" s="240"/>
      <c r="V37" s="238"/>
      <c r="W37" s="232"/>
      <c r="X37" s="232"/>
      <c r="Y37" s="232"/>
      <c r="Z37" s="232"/>
      <c r="AA37" s="232"/>
      <c r="AB37" s="232"/>
      <c r="AC37" s="232"/>
      <c r="AD37" s="232"/>
      <c r="AE37" s="239"/>
    </row>
    <row r="38" spans="1:31" s="244" customFormat="1" ht="50.1" customHeight="1">
      <c r="A38" s="432"/>
      <c r="B38" s="556"/>
      <c r="C38" s="231"/>
      <c r="D38" s="232"/>
      <c r="E38" s="232"/>
      <c r="F38" s="232"/>
      <c r="G38" s="233"/>
      <c r="H38" s="234"/>
      <c r="I38" s="232"/>
      <c r="J38" s="232"/>
      <c r="K38" s="237"/>
      <c r="L38" s="238"/>
      <c r="M38" s="232"/>
      <c r="N38" s="232"/>
      <c r="O38" s="236"/>
      <c r="P38" s="232"/>
      <c r="Q38" s="233"/>
      <c r="R38" s="234"/>
      <c r="S38" s="232"/>
      <c r="T38" s="232"/>
      <c r="U38" s="240"/>
      <c r="V38" s="238"/>
      <c r="W38" s="232"/>
      <c r="X38" s="232"/>
      <c r="Y38" s="232"/>
      <c r="Z38" s="232"/>
      <c r="AA38" s="232"/>
      <c r="AB38" s="232"/>
      <c r="AC38" s="232"/>
      <c r="AD38" s="232"/>
      <c r="AE38" s="239"/>
    </row>
    <row r="39" spans="1:31" s="244" customFormat="1">
      <c r="A39" s="432"/>
      <c r="B39" s="556"/>
      <c r="C39" s="231"/>
      <c r="D39" s="232"/>
      <c r="E39" s="232"/>
      <c r="F39" s="232"/>
      <c r="G39" s="233"/>
      <c r="H39" s="234"/>
      <c r="I39" s="232"/>
      <c r="J39" s="232"/>
      <c r="K39" s="237"/>
      <c r="L39" s="238"/>
      <c r="M39" s="232"/>
      <c r="N39" s="232"/>
      <c r="O39" s="232"/>
      <c r="P39" s="232"/>
      <c r="Q39" s="233"/>
      <c r="R39" s="234"/>
      <c r="S39" s="232"/>
      <c r="T39" s="232"/>
      <c r="U39" s="237"/>
      <c r="V39" s="238"/>
      <c r="W39" s="232"/>
      <c r="X39" s="232"/>
      <c r="Y39" s="232"/>
      <c r="Z39" s="232"/>
      <c r="AA39" s="232"/>
      <c r="AB39" s="232"/>
      <c r="AC39" s="232"/>
      <c r="AD39" s="232"/>
      <c r="AE39" s="239"/>
    </row>
    <row r="40" spans="1:31" s="244" customFormat="1">
      <c r="A40" s="432"/>
      <c r="B40" s="556"/>
      <c r="C40" s="231"/>
      <c r="D40" s="232"/>
      <c r="E40" s="232"/>
      <c r="F40" s="232"/>
      <c r="G40" s="233"/>
      <c r="H40" s="234"/>
      <c r="I40" s="232"/>
      <c r="J40" s="232"/>
      <c r="K40" s="237"/>
      <c r="L40" s="238"/>
      <c r="M40" s="232"/>
      <c r="N40" s="232"/>
      <c r="O40" s="232"/>
      <c r="P40" s="232"/>
      <c r="Q40" s="233"/>
      <c r="R40" s="557"/>
      <c r="S40" s="236"/>
      <c r="T40" s="232"/>
      <c r="U40" s="237"/>
      <c r="V40" s="238"/>
      <c r="W40" s="232"/>
      <c r="X40" s="232"/>
      <c r="Y40" s="232"/>
      <c r="Z40" s="232"/>
      <c r="AA40" s="232"/>
      <c r="AB40" s="232"/>
      <c r="AC40" s="232"/>
      <c r="AD40" s="232"/>
      <c r="AE40" s="239"/>
    </row>
    <row r="41" spans="1:31" s="244" customFormat="1">
      <c r="A41" s="432"/>
      <c r="B41" s="558" t="s">
        <v>1594</v>
      </c>
      <c r="C41" s="559">
        <f t="shared" ref="C41:Z41" si="0">SUM(C36:C40)</f>
        <v>470</v>
      </c>
      <c r="D41" s="560">
        <f t="shared" si="0"/>
        <v>62</v>
      </c>
      <c r="E41" s="560">
        <f t="shared" si="0"/>
        <v>22</v>
      </c>
      <c r="F41" s="560">
        <f t="shared" si="0"/>
        <v>33</v>
      </c>
      <c r="G41" s="241">
        <f t="shared" si="0"/>
        <v>344</v>
      </c>
      <c r="H41" s="561">
        <f t="shared" si="0"/>
        <v>9130</v>
      </c>
      <c r="I41" s="560">
        <f t="shared" si="0"/>
        <v>3498</v>
      </c>
      <c r="J41" s="560">
        <f t="shared" si="0"/>
        <v>3880</v>
      </c>
      <c r="K41" s="562">
        <f t="shared" si="0"/>
        <v>1752</v>
      </c>
      <c r="L41" s="563">
        <f t="shared" si="0"/>
        <v>968</v>
      </c>
      <c r="M41" s="560">
        <f t="shared" si="0"/>
        <v>32</v>
      </c>
      <c r="N41" s="560">
        <f t="shared" si="0"/>
        <v>20</v>
      </c>
      <c r="O41" s="560">
        <f t="shared" si="0"/>
        <v>65</v>
      </c>
      <c r="P41" s="560">
        <f t="shared" si="0"/>
        <v>176</v>
      </c>
      <c r="Q41" s="241">
        <f t="shared" si="0"/>
        <v>0</v>
      </c>
      <c r="R41" s="561">
        <f t="shared" si="0"/>
        <v>0</v>
      </c>
      <c r="S41" s="560">
        <f t="shared" si="0"/>
        <v>0</v>
      </c>
      <c r="T41" s="560">
        <f t="shared" si="0"/>
        <v>0</v>
      </c>
      <c r="U41" s="562">
        <f t="shared" si="0"/>
        <v>0</v>
      </c>
      <c r="V41" s="563">
        <f t="shared" si="0"/>
        <v>26</v>
      </c>
      <c r="W41" s="560">
        <f t="shared" si="0"/>
        <v>0</v>
      </c>
      <c r="X41" s="560">
        <f t="shared" si="0"/>
        <v>23</v>
      </c>
      <c r="Y41" s="560">
        <f t="shared" si="0"/>
        <v>0</v>
      </c>
      <c r="Z41" s="560">
        <f t="shared" si="0"/>
        <v>11</v>
      </c>
      <c r="AA41" s="560"/>
      <c r="AB41" s="560"/>
      <c r="AC41" s="560"/>
      <c r="AD41" s="560"/>
      <c r="AE41" s="564"/>
    </row>
    <row r="42" spans="1:31" s="244" customFormat="1" ht="24.75" customHeight="1">
      <c r="A42" s="432"/>
      <c r="B42" s="432" t="s">
        <v>1707</v>
      </c>
      <c r="C42" s="432"/>
      <c r="D42" s="432"/>
      <c r="E42" s="432"/>
      <c r="F42" s="432"/>
      <c r="G42" s="432"/>
      <c r="H42" s="432"/>
      <c r="I42" s="432"/>
      <c r="J42" s="432"/>
      <c r="K42" s="432"/>
      <c r="L42" s="432"/>
      <c r="M42" s="432"/>
      <c r="N42" s="565"/>
      <c r="O42" s="565" t="s">
        <v>1708</v>
      </c>
      <c r="P42" s="432"/>
      <c r="Q42" s="432"/>
      <c r="R42" s="566"/>
      <c r="S42" s="566"/>
      <c r="T42" s="566"/>
      <c r="U42" s="566"/>
      <c r="V42" s="432"/>
      <c r="W42" s="432"/>
      <c r="X42" s="432"/>
      <c r="Y42" s="432"/>
      <c r="Z42" s="432"/>
      <c r="AA42" s="432"/>
      <c r="AB42" s="432"/>
      <c r="AC42" s="432"/>
      <c r="AD42" s="432"/>
      <c r="AE42" s="432"/>
    </row>
    <row r="43" spans="1:31" s="244" customFormat="1" ht="21">
      <c r="B43" s="567"/>
      <c r="C43" s="568" t="s">
        <v>1655</v>
      </c>
      <c r="D43" s="540" t="s">
        <v>1663</v>
      </c>
      <c r="E43" s="540" t="s">
        <v>1669</v>
      </c>
      <c r="F43" s="540" t="s">
        <v>1678</v>
      </c>
      <c r="G43" s="541" t="s">
        <v>1699</v>
      </c>
      <c r="H43" s="542" t="s">
        <v>1656</v>
      </c>
      <c r="I43" s="543" t="s">
        <v>1589</v>
      </c>
      <c r="J43" s="543" t="s">
        <v>1670</v>
      </c>
      <c r="K43" s="544" t="s">
        <v>1679</v>
      </c>
      <c r="L43" s="569" t="str">
        <f>L35</f>
        <v>水稲</v>
      </c>
      <c r="M43" s="540" t="str">
        <f>M35</f>
        <v>かんしょ</v>
      </c>
      <c r="N43" s="540" t="s">
        <v>1671</v>
      </c>
      <c r="O43" s="540" t="s">
        <v>1680</v>
      </c>
      <c r="P43" s="540" t="s">
        <v>1700</v>
      </c>
      <c r="Q43" s="570"/>
      <c r="R43" s="542" t="s">
        <v>1701</v>
      </c>
      <c r="S43" s="543" t="s">
        <v>1702</v>
      </c>
      <c r="T43" s="543" t="s">
        <v>1672</v>
      </c>
      <c r="U43" s="544" t="s">
        <v>1681</v>
      </c>
      <c r="V43" s="545" t="s">
        <v>1703</v>
      </c>
      <c r="W43" s="543"/>
      <c r="X43" s="543" t="s">
        <v>1704</v>
      </c>
      <c r="Y43" s="543"/>
      <c r="Z43" s="540" t="s">
        <v>1705</v>
      </c>
      <c r="AA43" s="543"/>
      <c r="AB43" s="543"/>
      <c r="AC43" s="543"/>
      <c r="AD43" s="543"/>
      <c r="AE43" s="546"/>
    </row>
    <row r="44" spans="1:31" s="447" customFormat="1" ht="20.100000000000001" customHeight="1">
      <c r="A44" s="432"/>
      <c r="B44" s="230" t="s">
        <v>1706</v>
      </c>
      <c r="C44" s="231">
        <v>526</v>
      </c>
      <c r="D44" s="232">
        <v>63</v>
      </c>
      <c r="E44" s="232">
        <v>32</v>
      </c>
      <c r="F44" s="232">
        <v>80</v>
      </c>
      <c r="G44" s="233">
        <v>401</v>
      </c>
      <c r="H44" s="234">
        <v>10553</v>
      </c>
      <c r="I44" s="232">
        <v>4406</v>
      </c>
      <c r="J44" s="232">
        <v>4207</v>
      </c>
      <c r="K44" s="237">
        <v>1940</v>
      </c>
      <c r="L44" s="238">
        <v>2863</v>
      </c>
      <c r="M44" s="232">
        <v>858</v>
      </c>
      <c r="N44" s="232">
        <v>304</v>
      </c>
      <c r="O44" s="232">
        <v>54</v>
      </c>
      <c r="P44" s="232">
        <v>387</v>
      </c>
      <c r="Q44" s="233"/>
      <c r="R44" s="235" t="s">
        <v>1709</v>
      </c>
      <c r="S44" s="236" t="s">
        <v>1507</v>
      </c>
      <c r="T44" s="236" t="s">
        <v>1507</v>
      </c>
      <c r="U44" s="240" t="s">
        <v>1507</v>
      </c>
      <c r="V44" s="238">
        <v>67</v>
      </c>
      <c r="W44" s="232"/>
      <c r="X44" s="232">
        <v>36</v>
      </c>
      <c r="Y44" s="232"/>
      <c r="Z44" s="232">
        <v>27</v>
      </c>
      <c r="AA44" s="232"/>
      <c r="AB44" s="232"/>
      <c r="AC44" s="232"/>
      <c r="AD44" s="232"/>
      <c r="AE44" s="239"/>
    </row>
    <row r="45" spans="1:31" s="447" customFormat="1" ht="20.100000000000001" customHeight="1">
      <c r="A45" s="432"/>
      <c r="B45" s="556"/>
      <c r="C45" s="231"/>
      <c r="D45" s="232"/>
      <c r="E45" s="232"/>
      <c r="F45" s="232"/>
      <c r="G45" s="233"/>
      <c r="H45" s="234"/>
      <c r="I45" s="232"/>
      <c r="J45" s="232"/>
      <c r="K45" s="237"/>
      <c r="L45" s="238"/>
      <c r="M45" s="232"/>
      <c r="N45" s="232"/>
      <c r="O45" s="232"/>
      <c r="P45" s="232"/>
      <c r="Q45" s="233"/>
      <c r="R45" s="234"/>
      <c r="S45" s="236"/>
      <c r="T45" s="232"/>
      <c r="U45" s="240"/>
      <c r="V45" s="238"/>
      <c r="W45" s="232"/>
      <c r="X45" s="232"/>
      <c r="Y45" s="232"/>
      <c r="Z45" s="232"/>
      <c r="AA45" s="232"/>
      <c r="AB45" s="232"/>
      <c r="AC45" s="232"/>
      <c r="AD45" s="232"/>
      <c r="AE45" s="239"/>
    </row>
    <row r="46" spans="1:31" s="244" customFormat="1" ht="50.1" customHeight="1">
      <c r="A46" s="432"/>
      <c r="B46" s="556"/>
      <c r="C46" s="231"/>
      <c r="D46" s="232"/>
      <c r="E46" s="232"/>
      <c r="F46" s="232"/>
      <c r="G46" s="233"/>
      <c r="H46" s="234"/>
      <c r="I46" s="232"/>
      <c r="J46" s="232"/>
      <c r="K46" s="237"/>
      <c r="L46" s="238"/>
      <c r="M46" s="232"/>
      <c r="N46" s="232"/>
      <c r="O46" s="236"/>
      <c r="P46" s="232"/>
      <c r="Q46" s="233"/>
      <c r="R46" s="234"/>
      <c r="S46" s="232"/>
      <c r="T46" s="232"/>
      <c r="U46" s="240"/>
      <c r="V46" s="238"/>
      <c r="W46" s="232"/>
      <c r="X46" s="232"/>
      <c r="Y46" s="232"/>
      <c r="Z46" s="232"/>
      <c r="AA46" s="232"/>
      <c r="AB46" s="232"/>
      <c r="AC46" s="232"/>
      <c r="AD46" s="232"/>
      <c r="AE46" s="239"/>
    </row>
    <row r="47" spans="1:31" s="244" customFormat="1">
      <c r="A47" s="432"/>
      <c r="B47" s="556"/>
      <c r="C47" s="231"/>
      <c r="D47" s="232"/>
      <c r="E47" s="232"/>
      <c r="F47" s="232"/>
      <c r="G47" s="233"/>
      <c r="H47" s="234"/>
      <c r="I47" s="232"/>
      <c r="J47" s="232"/>
      <c r="K47" s="237"/>
      <c r="L47" s="238"/>
      <c r="M47" s="232"/>
      <c r="N47" s="232"/>
      <c r="O47" s="232"/>
      <c r="P47" s="232"/>
      <c r="Q47" s="233"/>
      <c r="R47" s="234"/>
      <c r="S47" s="232"/>
      <c r="T47" s="232"/>
      <c r="U47" s="237"/>
      <c r="V47" s="238"/>
      <c r="W47" s="232"/>
      <c r="X47" s="232"/>
      <c r="Y47" s="232"/>
      <c r="Z47" s="232"/>
      <c r="AA47" s="232"/>
      <c r="AB47" s="232"/>
      <c r="AC47" s="232"/>
      <c r="AD47" s="232"/>
      <c r="AE47" s="239"/>
    </row>
    <row r="48" spans="1:31" s="244" customFormat="1">
      <c r="A48" s="432"/>
      <c r="B48" s="556"/>
      <c r="C48" s="231"/>
      <c r="D48" s="232"/>
      <c r="E48" s="232"/>
      <c r="F48" s="232"/>
      <c r="G48" s="233"/>
      <c r="H48" s="234"/>
      <c r="I48" s="232"/>
      <c r="J48" s="232"/>
      <c r="K48" s="237"/>
      <c r="L48" s="238"/>
      <c r="M48" s="232"/>
      <c r="N48" s="232"/>
      <c r="O48" s="232"/>
      <c r="P48" s="232"/>
      <c r="Q48" s="233"/>
      <c r="R48" s="557"/>
      <c r="S48" s="236"/>
      <c r="T48" s="232"/>
      <c r="U48" s="237"/>
      <c r="V48" s="238"/>
      <c r="W48" s="232"/>
      <c r="X48" s="232"/>
      <c r="Y48" s="232"/>
      <c r="Z48" s="232"/>
      <c r="AA48" s="232"/>
      <c r="AB48" s="232"/>
      <c r="AC48" s="232"/>
      <c r="AD48" s="232"/>
      <c r="AE48" s="239"/>
    </row>
    <row r="49" spans="1:36" s="244" customFormat="1">
      <c r="A49" s="432"/>
      <c r="B49" s="558" t="s">
        <v>1594</v>
      </c>
      <c r="C49" s="559">
        <f t="shared" ref="C49:X49" si="1">SUM(C44:C48)</f>
        <v>526</v>
      </c>
      <c r="D49" s="560">
        <f t="shared" si="1"/>
        <v>63</v>
      </c>
      <c r="E49" s="560">
        <f t="shared" si="1"/>
        <v>32</v>
      </c>
      <c r="F49" s="560">
        <f t="shared" si="1"/>
        <v>80</v>
      </c>
      <c r="G49" s="241">
        <f t="shared" si="1"/>
        <v>401</v>
      </c>
      <c r="H49" s="561">
        <f t="shared" si="1"/>
        <v>10553</v>
      </c>
      <c r="I49" s="560">
        <f t="shared" si="1"/>
        <v>4406</v>
      </c>
      <c r="J49" s="560">
        <f t="shared" si="1"/>
        <v>4207</v>
      </c>
      <c r="K49" s="562">
        <f t="shared" si="1"/>
        <v>1940</v>
      </c>
      <c r="L49" s="563">
        <f t="shared" si="1"/>
        <v>2863</v>
      </c>
      <c r="M49" s="560">
        <f t="shared" si="1"/>
        <v>858</v>
      </c>
      <c r="N49" s="560">
        <f t="shared" si="1"/>
        <v>304</v>
      </c>
      <c r="O49" s="560">
        <f t="shared" si="1"/>
        <v>54</v>
      </c>
      <c r="P49" s="560">
        <f t="shared" si="1"/>
        <v>387</v>
      </c>
      <c r="Q49" s="241">
        <f t="shared" si="1"/>
        <v>0</v>
      </c>
      <c r="R49" s="561">
        <f t="shared" si="1"/>
        <v>0</v>
      </c>
      <c r="S49" s="560">
        <f t="shared" si="1"/>
        <v>0</v>
      </c>
      <c r="T49" s="560">
        <f t="shared" si="1"/>
        <v>0</v>
      </c>
      <c r="U49" s="562">
        <f t="shared" si="1"/>
        <v>0</v>
      </c>
      <c r="V49" s="563">
        <f t="shared" si="1"/>
        <v>67</v>
      </c>
      <c r="W49" s="560">
        <f t="shared" si="1"/>
        <v>0</v>
      </c>
      <c r="X49" s="560">
        <f t="shared" si="1"/>
        <v>36</v>
      </c>
      <c r="Y49" s="560"/>
      <c r="Z49" s="560">
        <f>SUM(Z44:Z48)</f>
        <v>27</v>
      </c>
      <c r="AA49" s="560"/>
      <c r="AB49" s="560"/>
      <c r="AC49" s="560"/>
      <c r="AD49" s="560"/>
      <c r="AE49" s="564"/>
    </row>
    <row r="50" spans="1:36" s="244" customFormat="1">
      <c r="A50" s="571"/>
      <c r="B50" s="432" t="s">
        <v>1710</v>
      </c>
      <c r="C50" s="565"/>
      <c r="D50" s="565"/>
      <c r="E50" s="565"/>
      <c r="F50" s="565"/>
      <c r="G50" s="565"/>
      <c r="H50" s="565"/>
      <c r="I50" s="565"/>
      <c r="J50" s="565"/>
      <c r="K50" s="565"/>
      <c r="L50" s="565"/>
      <c r="M50" s="565"/>
      <c r="N50" s="565"/>
      <c r="O50" s="565" t="s">
        <v>1711</v>
      </c>
      <c r="P50" s="565"/>
      <c r="Q50" s="565"/>
      <c r="R50" s="565"/>
      <c r="S50" s="565"/>
      <c r="T50" s="565"/>
      <c r="U50" s="565"/>
      <c r="V50" s="565"/>
      <c r="W50" s="565"/>
      <c r="X50" s="565"/>
      <c r="Y50" s="565"/>
      <c r="Z50" s="565"/>
      <c r="AA50" s="565"/>
      <c r="AB50" s="565"/>
      <c r="AC50" s="565"/>
      <c r="AD50" s="565"/>
      <c r="AE50" s="565"/>
    </row>
    <row r="51" spans="1:36" s="244" customFormat="1" ht="21">
      <c r="A51" s="432"/>
      <c r="B51" s="538"/>
      <c r="C51" s="540" t="s">
        <v>1655</v>
      </c>
      <c r="D51" s="540" t="s">
        <v>1663</v>
      </c>
      <c r="E51" s="540" t="s">
        <v>1669</v>
      </c>
      <c r="F51" s="540" t="s">
        <v>1678</v>
      </c>
      <c r="G51" s="541" t="s">
        <v>1699</v>
      </c>
      <c r="H51" s="572" t="s">
        <v>1656</v>
      </c>
      <c r="I51" s="540" t="s">
        <v>1589</v>
      </c>
      <c r="J51" s="540" t="s">
        <v>1670</v>
      </c>
      <c r="K51" s="573" t="s">
        <v>1679</v>
      </c>
      <c r="L51" s="545" t="str">
        <f>L43</f>
        <v>水稲</v>
      </c>
      <c r="M51" s="540" t="str">
        <f>M43</f>
        <v>かんしょ</v>
      </c>
      <c r="N51" s="540" t="s">
        <v>1671</v>
      </c>
      <c r="O51" s="540" t="s">
        <v>1680</v>
      </c>
      <c r="P51" s="540" t="s">
        <v>1700</v>
      </c>
      <c r="Q51" s="541"/>
      <c r="R51" s="572" t="s">
        <v>1701</v>
      </c>
      <c r="S51" s="540" t="s">
        <v>1702</v>
      </c>
      <c r="T51" s="540" t="s">
        <v>1672</v>
      </c>
      <c r="U51" s="573" t="s">
        <v>1681</v>
      </c>
      <c r="V51" s="545" t="s">
        <v>1703</v>
      </c>
      <c r="W51" s="543"/>
      <c r="X51" s="543" t="s">
        <v>1704</v>
      </c>
      <c r="Y51" s="543"/>
      <c r="Z51" s="540" t="s">
        <v>1705</v>
      </c>
      <c r="AA51" s="543"/>
      <c r="AB51" s="543"/>
      <c r="AC51" s="543"/>
      <c r="AD51" s="543"/>
      <c r="AE51" s="546"/>
    </row>
    <row r="52" spans="1:36" s="447" customFormat="1" ht="20.100000000000001" customHeight="1">
      <c r="A52" s="432"/>
      <c r="B52" s="230" t="s">
        <v>1706</v>
      </c>
      <c r="C52" s="231">
        <v>582</v>
      </c>
      <c r="D52" s="232">
        <v>70</v>
      </c>
      <c r="E52" s="232">
        <v>23</v>
      </c>
      <c r="F52" s="232">
        <v>106</v>
      </c>
      <c r="G52" s="233">
        <v>475</v>
      </c>
      <c r="H52" s="234">
        <v>9912</v>
      </c>
      <c r="I52" s="232">
        <v>5009</v>
      </c>
      <c r="J52" s="232">
        <v>3255</v>
      </c>
      <c r="K52" s="237">
        <v>1648</v>
      </c>
      <c r="L52" s="238">
        <v>1934</v>
      </c>
      <c r="M52" s="232">
        <v>30</v>
      </c>
      <c r="N52" s="232">
        <v>20</v>
      </c>
      <c r="O52" s="232">
        <v>359</v>
      </c>
      <c r="P52" s="232">
        <f>188</f>
        <v>188</v>
      </c>
      <c r="Q52" s="233"/>
      <c r="R52" s="235" t="s">
        <v>1709</v>
      </c>
      <c r="S52" s="236">
        <v>0</v>
      </c>
      <c r="T52" s="236" t="s">
        <v>1709</v>
      </c>
      <c r="U52" s="240" t="s">
        <v>1507</v>
      </c>
      <c r="V52" s="238">
        <v>80</v>
      </c>
      <c r="W52" s="232"/>
      <c r="X52" s="232">
        <v>34</v>
      </c>
      <c r="Y52" s="232"/>
      <c r="Z52" s="232">
        <v>56</v>
      </c>
      <c r="AA52" s="232"/>
      <c r="AB52" s="232"/>
      <c r="AC52" s="232"/>
      <c r="AD52" s="232"/>
      <c r="AE52" s="239"/>
    </row>
    <row r="53" spans="1:36" s="447" customFormat="1" ht="20.100000000000001" customHeight="1">
      <c r="A53" s="432"/>
      <c r="B53" s="556">
        <f>B45</f>
        <v>0</v>
      </c>
      <c r="C53" s="232"/>
      <c r="D53" s="232"/>
      <c r="E53" s="232"/>
      <c r="F53" s="232"/>
      <c r="G53" s="233"/>
      <c r="H53" s="234">
        <f>SUM(I53:K53)</f>
        <v>0</v>
      </c>
      <c r="I53" s="232"/>
      <c r="J53" s="232"/>
      <c r="K53" s="237"/>
      <c r="L53" s="238"/>
      <c r="M53" s="232"/>
      <c r="N53" s="232"/>
      <c r="O53" s="232"/>
      <c r="P53" s="232"/>
      <c r="Q53" s="233"/>
      <c r="R53" s="234"/>
      <c r="S53" s="232"/>
      <c r="T53" s="232"/>
      <c r="U53" s="237"/>
      <c r="V53" s="238"/>
      <c r="W53" s="232"/>
      <c r="X53" s="232"/>
      <c r="Y53" s="232"/>
      <c r="Z53" s="232"/>
      <c r="AA53" s="232"/>
      <c r="AB53" s="232"/>
      <c r="AC53" s="232"/>
      <c r="AD53" s="232"/>
      <c r="AE53" s="239"/>
    </row>
    <row r="54" spans="1:36" s="244" customFormat="1" ht="50.1" customHeight="1">
      <c r="A54" s="432"/>
      <c r="B54" s="556"/>
      <c r="C54" s="232"/>
      <c r="D54" s="232"/>
      <c r="E54" s="232"/>
      <c r="F54" s="232"/>
      <c r="G54" s="233"/>
      <c r="H54" s="234">
        <f>SUM(I54:K54)</f>
        <v>0</v>
      </c>
      <c r="I54" s="232"/>
      <c r="J54" s="232"/>
      <c r="K54" s="237"/>
      <c r="L54" s="238"/>
      <c r="M54" s="232"/>
      <c r="N54" s="232"/>
      <c r="O54" s="574"/>
      <c r="P54" s="232"/>
      <c r="Q54" s="233"/>
      <c r="R54" s="557"/>
      <c r="S54" s="232"/>
      <c r="T54" s="236"/>
      <c r="U54" s="240"/>
      <c r="V54" s="238"/>
      <c r="W54" s="232"/>
      <c r="X54" s="232"/>
      <c r="Y54" s="232"/>
      <c r="Z54" s="232"/>
      <c r="AA54" s="232"/>
      <c r="AB54" s="232"/>
      <c r="AC54" s="232"/>
      <c r="AD54" s="232"/>
      <c r="AE54" s="239"/>
    </row>
    <row r="55" spans="1:36" s="244" customFormat="1">
      <c r="A55" s="432"/>
      <c r="B55" s="556"/>
      <c r="C55" s="575" t="s">
        <v>1712</v>
      </c>
      <c r="D55" s="2402" t="s">
        <v>1713</v>
      </c>
      <c r="E55" s="2403"/>
      <c r="F55" s="2404"/>
      <c r="G55" s="576" t="s">
        <v>1714</v>
      </c>
      <c r="H55" s="234"/>
      <c r="I55" s="2405" t="s">
        <v>1715</v>
      </c>
      <c r="J55" s="2406"/>
      <c r="K55" s="2407"/>
      <c r="L55" s="2408" t="s">
        <v>1716</v>
      </c>
      <c r="M55" s="2406"/>
      <c r="N55" s="2406"/>
      <c r="O55" s="2406"/>
      <c r="P55" s="2406"/>
      <c r="Q55" s="2407"/>
      <c r="R55" s="2408" t="s">
        <v>1717</v>
      </c>
      <c r="S55" s="2406"/>
      <c r="T55" s="2406"/>
      <c r="U55" s="2407"/>
      <c r="V55" s="238"/>
      <c r="W55" s="232"/>
      <c r="X55" s="232"/>
      <c r="Y55" s="232"/>
      <c r="Z55" s="232"/>
      <c r="AA55" s="232"/>
      <c r="AB55" s="232"/>
      <c r="AC55" s="232"/>
      <c r="AD55" s="232"/>
      <c r="AE55" s="239"/>
    </row>
    <row r="56" spans="1:36" s="244" customFormat="1">
      <c r="A56" s="432"/>
      <c r="B56" s="556"/>
      <c r="C56" s="232"/>
      <c r="D56" s="232"/>
      <c r="E56" s="232"/>
      <c r="F56" s="232"/>
      <c r="G56" s="233"/>
      <c r="H56" s="234"/>
      <c r="I56" s="232"/>
      <c r="J56" s="232"/>
      <c r="K56" s="237"/>
      <c r="L56" s="238"/>
      <c r="M56" s="232"/>
      <c r="N56" s="232"/>
      <c r="O56" s="236"/>
      <c r="P56" s="232"/>
      <c r="Q56" s="233"/>
      <c r="R56" s="234"/>
      <c r="S56" s="232"/>
      <c r="T56" s="236"/>
      <c r="U56" s="240"/>
      <c r="V56" s="238"/>
      <c r="W56" s="232"/>
      <c r="X56" s="232"/>
      <c r="Y56" s="232"/>
      <c r="Z56" s="232"/>
      <c r="AA56" s="232"/>
      <c r="AB56" s="232"/>
      <c r="AC56" s="232"/>
      <c r="AD56" s="232"/>
      <c r="AE56" s="239"/>
    </row>
    <row r="57" spans="1:36" s="244" customFormat="1">
      <c r="A57" s="432"/>
      <c r="B57" s="558" t="s">
        <v>1594</v>
      </c>
      <c r="C57" s="560">
        <f t="shared" ref="C57:X57" si="2">SUM(C52:C56)</f>
        <v>582</v>
      </c>
      <c r="D57" s="560">
        <f t="shared" si="2"/>
        <v>70</v>
      </c>
      <c r="E57" s="560">
        <f t="shared" si="2"/>
        <v>23</v>
      </c>
      <c r="F57" s="560">
        <f t="shared" si="2"/>
        <v>106</v>
      </c>
      <c r="G57" s="241">
        <f t="shared" si="2"/>
        <v>475</v>
      </c>
      <c r="H57" s="561">
        <f t="shared" si="2"/>
        <v>9912</v>
      </c>
      <c r="I57" s="560">
        <f t="shared" si="2"/>
        <v>5009</v>
      </c>
      <c r="J57" s="560">
        <f t="shared" si="2"/>
        <v>3255</v>
      </c>
      <c r="K57" s="562">
        <f t="shared" si="2"/>
        <v>1648</v>
      </c>
      <c r="L57" s="563">
        <f t="shared" si="2"/>
        <v>1934</v>
      </c>
      <c r="M57" s="560">
        <f t="shared" si="2"/>
        <v>30</v>
      </c>
      <c r="N57" s="560">
        <f t="shared" si="2"/>
        <v>20</v>
      </c>
      <c r="O57" s="560">
        <f t="shared" si="2"/>
        <v>359</v>
      </c>
      <c r="P57" s="560">
        <f t="shared" si="2"/>
        <v>188</v>
      </c>
      <c r="Q57" s="241">
        <f t="shared" si="2"/>
        <v>0</v>
      </c>
      <c r="R57" s="561">
        <f t="shared" si="2"/>
        <v>0</v>
      </c>
      <c r="S57" s="560">
        <f t="shared" si="2"/>
        <v>0</v>
      </c>
      <c r="T57" s="560">
        <f t="shared" si="2"/>
        <v>0</v>
      </c>
      <c r="U57" s="562">
        <f t="shared" si="2"/>
        <v>0</v>
      </c>
      <c r="V57" s="563">
        <f t="shared" si="2"/>
        <v>80</v>
      </c>
      <c r="W57" s="560">
        <f t="shared" si="2"/>
        <v>0</v>
      </c>
      <c r="X57" s="560">
        <f t="shared" si="2"/>
        <v>34</v>
      </c>
      <c r="Y57" s="560"/>
      <c r="Z57" s="560">
        <f>SUM(Z52:Z56)</f>
        <v>56</v>
      </c>
      <c r="AA57" s="560"/>
      <c r="AB57" s="560"/>
      <c r="AC57" s="560"/>
      <c r="AD57" s="560"/>
      <c r="AE57" s="564"/>
    </row>
    <row r="58" spans="1:36" s="244" customFormat="1">
      <c r="A58" s="432"/>
      <c r="B58" s="432" t="s">
        <v>1718</v>
      </c>
      <c r="C58" s="432"/>
      <c r="D58" s="432"/>
      <c r="E58" s="432"/>
      <c r="F58" s="432"/>
      <c r="G58" s="432"/>
      <c r="H58" s="432"/>
      <c r="I58" s="432"/>
      <c r="J58" s="432"/>
      <c r="K58" s="432"/>
      <c r="L58" s="432"/>
      <c r="M58" s="432"/>
      <c r="N58" s="432"/>
      <c r="O58" s="432"/>
      <c r="P58" s="432"/>
      <c r="Q58" s="432"/>
      <c r="R58" s="432"/>
      <c r="S58" s="432"/>
      <c r="T58" s="432"/>
      <c r="U58" s="432"/>
      <c r="V58" s="432"/>
      <c r="W58" s="432"/>
      <c r="X58" s="432"/>
      <c r="Y58" s="432"/>
      <c r="Z58" s="432"/>
      <c r="AA58" s="432"/>
      <c r="AB58" s="432"/>
      <c r="AC58" s="432"/>
      <c r="AD58" s="432"/>
      <c r="AE58" s="432"/>
    </row>
    <row r="59" spans="1:36" s="244" customFormat="1" ht="21">
      <c r="A59" s="577"/>
      <c r="B59" s="578"/>
      <c r="C59" s="540" t="s">
        <v>1655</v>
      </c>
      <c r="D59" s="540" t="s">
        <v>1663</v>
      </c>
      <c r="E59" s="540" t="s">
        <v>1669</v>
      </c>
      <c r="F59" s="540" t="s">
        <v>1678</v>
      </c>
      <c r="G59" s="541" t="s">
        <v>1699</v>
      </c>
      <c r="H59" s="572" t="s">
        <v>1656</v>
      </c>
      <c r="I59" s="540" t="s">
        <v>1589</v>
      </c>
      <c r="J59" s="540" t="s">
        <v>1670</v>
      </c>
      <c r="K59" s="573" t="s">
        <v>1679</v>
      </c>
      <c r="L59" s="545" t="str">
        <f>L43</f>
        <v>水稲</v>
      </c>
      <c r="M59" s="540" t="str">
        <f>M43</f>
        <v>かんしょ</v>
      </c>
      <c r="N59" s="540" t="str">
        <f>N43</f>
        <v>たまねぎ</v>
      </c>
      <c r="O59" s="540" t="str">
        <f>O43</f>
        <v>だいこん</v>
      </c>
      <c r="P59" s="540" t="str">
        <f>P35</f>
        <v>温州みかん</v>
      </c>
      <c r="Q59" s="541"/>
      <c r="R59" s="572" t="s">
        <v>1701</v>
      </c>
      <c r="S59" s="540" t="s">
        <v>1702</v>
      </c>
      <c r="T59" s="540" t="s">
        <v>1672</v>
      </c>
      <c r="U59" s="573" t="s">
        <v>1681</v>
      </c>
      <c r="V59" s="545" t="s">
        <v>1703</v>
      </c>
      <c r="W59" s="543"/>
      <c r="X59" s="543" t="s">
        <v>1704</v>
      </c>
      <c r="Y59" s="543"/>
      <c r="Z59" s="540" t="s">
        <v>1705</v>
      </c>
      <c r="AA59" s="540"/>
      <c r="AB59" s="540"/>
      <c r="AC59" s="540"/>
      <c r="AD59" s="579"/>
      <c r="AE59" s="577"/>
    </row>
    <row r="60" spans="1:36" s="244" customFormat="1">
      <c r="A60" s="432"/>
      <c r="B60" s="556">
        <v>2010</v>
      </c>
      <c r="C60" s="232">
        <f t="shared" ref="C60:P60" si="3">ROUND(C49/C57*100,0)</f>
        <v>90</v>
      </c>
      <c r="D60" s="232">
        <f t="shared" si="3"/>
        <v>90</v>
      </c>
      <c r="E60" s="232">
        <f t="shared" si="3"/>
        <v>139</v>
      </c>
      <c r="F60" s="232">
        <f t="shared" si="3"/>
        <v>75</v>
      </c>
      <c r="G60" s="233">
        <f t="shared" si="3"/>
        <v>84</v>
      </c>
      <c r="H60" s="234">
        <f t="shared" si="3"/>
        <v>106</v>
      </c>
      <c r="I60" s="232">
        <f t="shared" si="3"/>
        <v>88</v>
      </c>
      <c r="J60" s="232">
        <f t="shared" si="3"/>
        <v>129</v>
      </c>
      <c r="K60" s="237">
        <f t="shared" si="3"/>
        <v>118</v>
      </c>
      <c r="L60" s="238">
        <f t="shared" si="3"/>
        <v>148</v>
      </c>
      <c r="M60" s="232">
        <f t="shared" si="3"/>
        <v>2860</v>
      </c>
      <c r="N60" s="232">
        <f t="shared" si="3"/>
        <v>1520</v>
      </c>
      <c r="O60" s="232">
        <f t="shared" si="3"/>
        <v>15</v>
      </c>
      <c r="P60" s="232">
        <f t="shared" si="3"/>
        <v>206</v>
      </c>
      <c r="Q60" s="580"/>
      <c r="R60" s="581" t="e">
        <f>ROUND(R49/R57*100,0)</f>
        <v>#DIV/0!</v>
      </c>
      <c r="S60" s="232" t="e">
        <f>ROUND(S49/S57*100,0)</f>
        <v>#DIV/0!</v>
      </c>
      <c r="T60" s="232" t="e">
        <f>ROUND(T49/T57*100,0)</f>
        <v>#DIV/0!</v>
      </c>
      <c r="U60" s="237" t="e">
        <f>ROUND(U49/U57*100,0)</f>
        <v>#DIV/0!</v>
      </c>
      <c r="V60" s="234">
        <f>ROUND(V49/V57*100,0)</f>
        <v>84</v>
      </c>
      <c r="W60" s="232"/>
      <c r="X60" s="232">
        <f>ROUND(X49/X57*100,0)</f>
        <v>106</v>
      </c>
      <c r="Y60" s="232"/>
      <c r="Z60" s="232">
        <f>ROUND(Z49/Z57*100,0)</f>
        <v>48</v>
      </c>
      <c r="AA60" s="232"/>
      <c r="AB60" s="232"/>
      <c r="AC60" s="232"/>
      <c r="AD60" s="232"/>
      <c r="AE60" s="432"/>
    </row>
    <row r="61" spans="1:36" s="244" customFormat="1">
      <c r="A61" s="432"/>
      <c r="B61" s="558">
        <v>2015</v>
      </c>
      <c r="C61" s="560">
        <f t="shared" ref="C61:P61" si="4">ROUND(C41/C57*100,0)</f>
        <v>81</v>
      </c>
      <c r="D61" s="560">
        <f t="shared" si="4"/>
        <v>89</v>
      </c>
      <c r="E61" s="560">
        <f t="shared" si="4"/>
        <v>96</v>
      </c>
      <c r="F61" s="560">
        <f t="shared" si="4"/>
        <v>31</v>
      </c>
      <c r="G61" s="241">
        <f t="shared" si="4"/>
        <v>72</v>
      </c>
      <c r="H61" s="561">
        <f t="shared" si="4"/>
        <v>92</v>
      </c>
      <c r="I61" s="560">
        <f t="shared" si="4"/>
        <v>70</v>
      </c>
      <c r="J61" s="560">
        <f t="shared" si="4"/>
        <v>119</v>
      </c>
      <c r="K61" s="562">
        <f t="shared" si="4"/>
        <v>106</v>
      </c>
      <c r="L61" s="563">
        <f t="shared" si="4"/>
        <v>50</v>
      </c>
      <c r="M61" s="560">
        <f t="shared" si="4"/>
        <v>107</v>
      </c>
      <c r="N61" s="560">
        <f t="shared" si="4"/>
        <v>100</v>
      </c>
      <c r="O61" s="560">
        <f t="shared" si="4"/>
        <v>18</v>
      </c>
      <c r="P61" s="560">
        <f t="shared" si="4"/>
        <v>94</v>
      </c>
      <c r="Q61" s="582"/>
      <c r="R61" s="583" t="e">
        <f>ROUND(R41/R57*100,0)</f>
        <v>#DIV/0!</v>
      </c>
      <c r="S61" s="560" t="e">
        <f>ROUND(S41/S57*100,0)</f>
        <v>#DIV/0!</v>
      </c>
      <c r="T61" s="560" t="e">
        <f>ROUND(T41/T57*100,0)</f>
        <v>#DIV/0!</v>
      </c>
      <c r="U61" s="562" t="e">
        <f>ROUND(U41/U57*100,0)</f>
        <v>#DIV/0!</v>
      </c>
      <c r="V61" s="561">
        <f>ROUND(V41/V57*100,0)</f>
        <v>33</v>
      </c>
      <c r="W61" s="560"/>
      <c r="X61" s="560">
        <f>ROUND(X41/X57*100,0)</f>
        <v>68</v>
      </c>
      <c r="Y61" s="560"/>
      <c r="Z61" s="560">
        <f>ROUND(Z41/Z57*100,0)</f>
        <v>20</v>
      </c>
      <c r="AA61" s="560"/>
      <c r="AB61" s="560"/>
      <c r="AC61" s="560"/>
      <c r="AD61" s="560"/>
      <c r="AE61" s="432"/>
      <c r="AG61" s="584"/>
      <c r="AH61" s="584"/>
      <c r="AI61" s="584"/>
      <c r="AJ61" s="584"/>
    </row>
    <row r="62" spans="1:36" s="447" customFormat="1" ht="20.100000000000001" customHeight="1">
      <c r="A62" s="432"/>
      <c r="B62" s="432"/>
      <c r="C62" s="432"/>
      <c r="D62" s="432"/>
      <c r="E62" s="432"/>
      <c r="F62" s="432"/>
      <c r="G62" s="432"/>
      <c r="H62" s="432"/>
      <c r="I62" s="432"/>
      <c r="J62" s="432"/>
      <c r="K62" s="432"/>
      <c r="L62" s="432"/>
      <c r="M62" s="432"/>
      <c r="N62" s="432"/>
      <c r="O62" s="432"/>
      <c r="P62" s="432"/>
      <c r="Q62" s="432"/>
      <c r="R62" s="432"/>
      <c r="S62" s="432"/>
      <c r="T62" s="432"/>
      <c r="U62" s="432"/>
      <c r="V62" s="432"/>
      <c r="W62" s="432"/>
      <c r="X62" s="432"/>
      <c r="Y62" s="432"/>
      <c r="Z62" s="432"/>
      <c r="AA62" s="432"/>
      <c r="AB62" s="432"/>
      <c r="AC62" s="432"/>
      <c r="AD62" s="432"/>
      <c r="AE62" s="432"/>
      <c r="AG62" s="585"/>
      <c r="AH62" s="585"/>
      <c r="AI62" s="585"/>
      <c r="AJ62" s="585"/>
    </row>
    <row r="63" spans="1:36" s="447" customFormat="1" ht="20.100000000000001" customHeight="1">
      <c r="A63" s="432"/>
      <c r="B63" s="432"/>
      <c r="C63" s="432"/>
      <c r="D63" s="432"/>
      <c r="E63" s="432"/>
      <c r="F63" s="432"/>
      <c r="G63" s="432"/>
      <c r="H63" s="432"/>
      <c r="I63" s="432"/>
      <c r="J63" s="432"/>
      <c r="K63" s="432"/>
      <c r="L63" s="432"/>
      <c r="M63" s="432"/>
      <c r="N63" s="432"/>
      <c r="O63" s="432"/>
      <c r="P63" s="432"/>
      <c r="Q63" s="432"/>
      <c r="R63" s="432"/>
      <c r="S63" s="432"/>
      <c r="T63" s="432"/>
      <c r="U63" s="432"/>
      <c r="V63" s="432"/>
      <c r="W63" s="432"/>
      <c r="X63" s="432"/>
      <c r="Y63" s="432"/>
      <c r="Z63" s="432"/>
      <c r="AA63" s="432"/>
      <c r="AB63" s="432"/>
      <c r="AC63" s="432"/>
      <c r="AD63" s="432"/>
      <c r="AE63" s="432"/>
    </row>
    <row r="64" spans="1:36" s="244" customFormat="1" ht="60.75" customHeight="1">
      <c r="A64" s="432"/>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J64" s="577"/>
    </row>
    <row r="65" spans="1:31" s="447" customFormat="1" ht="17.25">
      <c r="A65" s="432"/>
      <c r="B65" s="432"/>
      <c r="C65" s="432"/>
      <c r="D65" s="432"/>
      <c r="E65" s="432"/>
      <c r="F65" s="432"/>
      <c r="G65" s="432"/>
      <c r="H65" s="432"/>
      <c r="I65" s="432"/>
      <c r="J65" s="432"/>
      <c r="K65" s="432"/>
      <c r="L65" s="432"/>
      <c r="M65" s="432"/>
      <c r="N65" s="432"/>
      <c r="O65" s="432"/>
      <c r="P65" s="432"/>
      <c r="Q65" s="432"/>
      <c r="R65" s="432"/>
      <c r="S65" s="432"/>
      <c r="T65" s="432"/>
      <c r="U65" s="432"/>
      <c r="V65" s="432"/>
      <c r="W65" s="432"/>
      <c r="X65" s="432"/>
      <c r="Y65" s="432"/>
      <c r="Z65" s="432"/>
      <c r="AA65" s="432"/>
      <c r="AB65" s="432"/>
      <c r="AC65" s="432"/>
      <c r="AD65" s="432"/>
      <c r="AE65" s="432"/>
    </row>
    <row r="66" spans="1:31" s="447" customFormat="1" ht="17.25">
      <c r="A66" s="432"/>
      <c r="B66" s="432"/>
      <c r="C66" s="432"/>
      <c r="D66" s="432"/>
      <c r="E66" s="432"/>
      <c r="F66" s="432"/>
      <c r="G66" s="432"/>
      <c r="H66" s="432"/>
      <c r="I66" s="432"/>
      <c r="J66" s="432"/>
      <c r="K66" s="432"/>
      <c r="L66" s="432"/>
      <c r="M66" s="432"/>
      <c r="N66" s="432"/>
      <c r="O66" s="432"/>
      <c r="P66" s="432"/>
      <c r="Q66" s="432"/>
      <c r="R66" s="432"/>
      <c r="S66" s="432"/>
      <c r="T66" s="432"/>
      <c r="U66" s="432"/>
      <c r="V66" s="432"/>
      <c r="W66" s="432"/>
      <c r="X66" s="432"/>
      <c r="Y66" s="432"/>
      <c r="Z66" s="432"/>
      <c r="AA66" s="432"/>
      <c r="AB66" s="432"/>
      <c r="AC66" s="432"/>
      <c r="AD66" s="432"/>
      <c r="AE66" s="432"/>
    </row>
    <row r="67" spans="1:31" s="244" customFormat="1">
      <c r="A67" s="432"/>
      <c r="B67" s="432"/>
      <c r="C67" s="432"/>
      <c r="D67" s="432"/>
      <c r="E67" s="432"/>
      <c r="F67" s="432"/>
      <c r="G67" s="432"/>
      <c r="H67" s="432"/>
      <c r="I67" s="432"/>
      <c r="J67" s="432"/>
      <c r="K67" s="432"/>
      <c r="L67" s="432"/>
      <c r="M67" s="432"/>
      <c r="N67" s="432"/>
      <c r="O67" s="432"/>
      <c r="P67" s="432"/>
      <c r="Q67" s="432"/>
      <c r="R67" s="432"/>
      <c r="S67" s="432"/>
      <c r="T67" s="432"/>
      <c r="U67" s="432"/>
      <c r="V67" s="432"/>
      <c r="W67" s="432"/>
      <c r="X67" s="432"/>
      <c r="Y67" s="432"/>
      <c r="Z67" s="432"/>
      <c r="AA67" s="432"/>
      <c r="AB67" s="432"/>
      <c r="AC67" s="432"/>
      <c r="AD67" s="432"/>
      <c r="AE67" s="432"/>
    </row>
  </sheetData>
  <mergeCells count="41">
    <mergeCell ref="S11:T11"/>
    <mergeCell ref="S12:T12"/>
    <mergeCell ref="S13:T13"/>
    <mergeCell ref="S8:T8"/>
    <mergeCell ref="S9:T9"/>
    <mergeCell ref="S10:T10"/>
    <mergeCell ref="S17:T17"/>
    <mergeCell ref="S18:T18"/>
    <mergeCell ref="S14:T14"/>
    <mergeCell ref="B19:D24"/>
    <mergeCell ref="E19:G24"/>
    <mergeCell ref="H19:J24"/>
    <mergeCell ref="K19:M24"/>
    <mergeCell ref="N19:P24"/>
    <mergeCell ref="S19:T19"/>
    <mergeCell ref="S20:T20"/>
    <mergeCell ref="S21:T21"/>
    <mergeCell ref="S15:T15"/>
    <mergeCell ref="S16:T16"/>
    <mergeCell ref="A3:A7"/>
    <mergeCell ref="Q3:R7"/>
    <mergeCell ref="S3:T7"/>
    <mergeCell ref="B4:B7"/>
    <mergeCell ref="E4:E7"/>
    <mergeCell ref="H4:H7"/>
    <mergeCell ref="K4:K7"/>
    <mergeCell ref="N4:N7"/>
    <mergeCell ref="B3:D3"/>
    <mergeCell ref="E3:G3"/>
    <mergeCell ref="H3:J3"/>
    <mergeCell ref="K3:M3"/>
    <mergeCell ref="N3:P3"/>
    <mergeCell ref="D55:F55"/>
    <mergeCell ref="I55:K55"/>
    <mergeCell ref="L55:Q55"/>
    <mergeCell ref="R55:U55"/>
    <mergeCell ref="A18:A24"/>
    <mergeCell ref="S22:T22"/>
    <mergeCell ref="S23:T23"/>
    <mergeCell ref="S24:T24"/>
    <mergeCell ref="B29:T31"/>
  </mergeCells>
  <phoneticPr fontId="7"/>
  <pageMargins left="0.98425196850393704" right="0.19685039370078741" top="0.78740157480314965" bottom="0.39370078740157483" header="0.31496062992125984" footer="0.23622047244094491"/>
  <pageSetup paperSize="9" scale="72" firstPageNumber="13" orientation="landscape" blackAndWhite="1" cellComments="asDisplayed" useFirstPageNumber="1" r:id="rId1"/>
  <headerFooter alignWithMargins="0">
    <oddFooter>&amp;R&amp;P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ID38"/>
  <sheetViews>
    <sheetView view="pageBreakPreview" zoomScale="130" zoomScaleNormal="115" zoomScaleSheetLayoutView="130" workbookViewId="0">
      <selection activeCell="C1" sqref="C1"/>
    </sheetView>
  </sheetViews>
  <sheetFormatPr defaultColWidth="2.125" defaultRowHeight="15" customHeight="1"/>
  <cols>
    <col min="1" max="108" width="1.25" style="430" customWidth="1"/>
    <col min="109" max="109" width="5.625" style="430" customWidth="1"/>
    <col min="110" max="16384" width="2.125" style="430"/>
  </cols>
  <sheetData>
    <row r="1" spans="1:238" s="667" customFormat="1" ht="21" customHeight="1">
      <c r="A1" s="666" t="s">
        <v>904</v>
      </c>
      <c r="B1" s="666"/>
      <c r="F1" s="668"/>
      <c r="I1" s="668" t="s">
        <v>672</v>
      </c>
      <c r="J1" s="668"/>
      <c r="K1" s="668"/>
      <c r="L1" s="668"/>
      <c r="AS1" s="666"/>
      <c r="AT1" s="666"/>
      <c r="AU1" s="666"/>
      <c r="AW1" s="666"/>
      <c r="CY1" s="666"/>
      <c r="CZ1" s="666"/>
      <c r="DA1" s="666"/>
      <c r="DB1" s="666"/>
      <c r="DC1" s="666"/>
    </row>
    <row r="2" spans="1:238" s="229" customFormat="1" ht="21" customHeight="1">
      <c r="C2" s="669" t="s">
        <v>677</v>
      </c>
      <c r="D2" s="669"/>
      <c r="E2" s="669"/>
      <c r="F2" s="669"/>
      <c r="G2" s="669"/>
      <c r="H2" s="669"/>
      <c r="I2" s="670" t="s">
        <v>907</v>
      </c>
      <c r="J2" s="670"/>
      <c r="K2" s="670"/>
      <c r="L2" s="670"/>
      <c r="M2" s="669"/>
      <c r="N2" s="669"/>
      <c r="CJ2" s="671"/>
      <c r="CK2" s="671"/>
      <c r="CL2" s="671"/>
      <c r="CM2" s="671"/>
      <c r="CN2" s="671"/>
      <c r="CO2" s="671"/>
      <c r="CP2" s="671"/>
      <c r="CQ2" s="671"/>
      <c r="CR2" s="671"/>
      <c r="CS2" s="671"/>
      <c r="CT2" s="671"/>
      <c r="CU2" s="671"/>
      <c r="DF2" s="229" t="s">
        <v>877</v>
      </c>
    </row>
    <row r="3" spans="1:238" ht="21" customHeight="1">
      <c r="A3" s="672"/>
      <c r="B3" s="672"/>
      <c r="I3" s="672"/>
      <c r="J3" s="672"/>
      <c r="K3" s="672"/>
      <c r="L3" s="672"/>
      <c r="CJ3" s="673"/>
      <c r="CK3" s="673"/>
      <c r="CL3" s="673"/>
      <c r="CM3" s="673"/>
      <c r="CN3" s="673"/>
      <c r="CO3" s="673"/>
      <c r="CP3" s="673"/>
      <c r="CQ3" s="673"/>
      <c r="CR3" s="673"/>
      <c r="CS3" s="673"/>
      <c r="CT3" s="673"/>
      <c r="CU3" s="673"/>
    </row>
    <row r="4" spans="1:238" s="674" customFormat="1" ht="21" customHeight="1">
      <c r="G4" s="675" t="s">
        <v>652</v>
      </c>
      <c r="H4" s="675"/>
      <c r="I4" s="670" t="s">
        <v>605</v>
      </c>
      <c r="J4" s="670"/>
      <c r="K4" s="670"/>
      <c r="L4" s="670"/>
      <c r="CJ4" s="676"/>
      <c r="CK4" s="676"/>
      <c r="CL4" s="676"/>
      <c r="CM4" s="676"/>
      <c r="CN4" s="676"/>
      <c r="CO4" s="676"/>
      <c r="CP4" s="676"/>
      <c r="CQ4" s="676"/>
      <c r="CR4" s="676"/>
      <c r="CS4" s="676"/>
      <c r="CT4" s="676"/>
      <c r="CU4" s="676"/>
      <c r="CY4" s="677"/>
      <c r="CZ4" s="677"/>
    </row>
    <row r="5" spans="1:238" s="429" customFormat="1" ht="15" customHeight="1">
      <c r="I5" s="429" t="s">
        <v>1755</v>
      </c>
      <c r="EU5" s="678"/>
      <c r="EV5" s="678"/>
      <c r="EW5" s="678"/>
      <c r="EX5" s="678"/>
      <c r="EY5" s="678"/>
      <c r="EZ5" s="678"/>
      <c r="FA5" s="678"/>
      <c r="FB5" s="678"/>
      <c r="FC5" s="678"/>
      <c r="FD5" s="678"/>
      <c r="FE5" s="678"/>
      <c r="FF5" s="678"/>
      <c r="FG5" s="678"/>
      <c r="FH5" s="678"/>
      <c r="FI5" s="678"/>
      <c r="FJ5" s="678"/>
      <c r="FK5" s="678"/>
      <c r="FL5" s="678"/>
      <c r="FM5" s="678"/>
      <c r="FN5" s="678"/>
      <c r="FO5" s="678"/>
      <c r="FP5" s="678"/>
      <c r="FQ5" s="678"/>
      <c r="FR5" s="678"/>
      <c r="FS5" s="678"/>
      <c r="FT5" s="678"/>
      <c r="FU5" s="678"/>
      <c r="FV5" s="678"/>
      <c r="FW5" s="678"/>
      <c r="FX5" s="678"/>
      <c r="FY5" s="678"/>
      <c r="FZ5" s="678"/>
      <c r="GA5" s="678"/>
      <c r="GB5" s="678"/>
      <c r="GC5" s="678"/>
      <c r="GD5" s="678"/>
      <c r="GE5" s="678"/>
      <c r="GF5" s="678"/>
      <c r="GG5" s="678"/>
      <c r="GH5" s="678"/>
      <c r="GI5" s="678"/>
      <c r="GJ5" s="678"/>
      <c r="GK5" s="678"/>
      <c r="GL5" s="678"/>
      <c r="GM5" s="678"/>
      <c r="GN5" s="678"/>
      <c r="GO5" s="678"/>
      <c r="GP5" s="678"/>
      <c r="GQ5" s="678"/>
      <c r="GR5" s="678"/>
      <c r="GS5" s="678"/>
      <c r="GT5" s="678"/>
      <c r="GU5" s="678"/>
      <c r="GV5" s="678"/>
      <c r="GW5" s="678"/>
      <c r="GX5" s="678"/>
      <c r="GY5" s="678"/>
      <c r="GZ5" s="678"/>
      <c r="HA5" s="678"/>
      <c r="HB5" s="678"/>
      <c r="HC5" s="678"/>
      <c r="HD5" s="678"/>
      <c r="HE5" s="678"/>
    </row>
    <row r="6" spans="1:238" s="429" customFormat="1" ht="15" customHeight="1">
      <c r="G6" s="248" t="s">
        <v>1754</v>
      </c>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8"/>
      <c r="AT6" s="248"/>
      <c r="AU6" s="248"/>
      <c r="AV6" s="248"/>
      <c r="AW6" s="248"/>
      <c r="AX6" s="248"/>
      <c r="AY6" s="248"/>
      <c r="AZ6" s="248"/>
      <c r="BA6" s="248"/>
      <c r="BB6" s="248"/>
      <c r="BC6" s="248"/>
      <c r="BD6" s="248"/>
      <c r="BE6" s="248"/>
      <c r="BF6" s="248"/>
      <c r="BG6" s="248"/>
      <c r="BH6" s="248"/>
      <c r="BI6" s="248"/>
      <c r="BJ6" s="248"/>
      <c r="BK6" s="248"/>
      <c r="BL6" s="248"/>
      <c r="BM6" s="248"/>
      <c r="BN6" s="248"/>
      <c r="BO6" s="248"/>
      <c r="BP6" s="248"/>
      <c r="BQ6" s="248"/>
      <c r="BR6" s="248"/>
      <c r="BS6" s="248"/>
      <c r="BT6" s="248"/>
      <c r="BU6" s="248"/>
      <c r="BV6" s="248"/>
      <c r="BW6" s="248"/>
      <c r="BX6" s="248"/>
      <c r="BY6" s="248"/>
      <c r="BZ6" s="248"/>
      <c r="CA6" s="248"/>
      <c r="CB6" s="248"/>
      <c r="CC6" s="248"/>
      <c r="CD6" s="248"/>
      <c r="CE6" s="248"/>
      <c r="CF6" s="248"/>
      <c r="CG6" s="248"/>
      <c r="CH6" s="248"/>
      <c r="CI6" s="248"/>
      <c r="CJ6" s="248"/>
      <c r="CK6" s="248"/>
      <c r="CL6" s="248"/>
      <c r="CM6" s="248"/>
      <c r="CN6" s="248"/>
      <c r="CO6" s="248"/>
      <c r="CP6" s="248"/>
      <c r="CQ6" s="248"/>
      <c r="CR6" s="248"/>
      <c r="CS6" s="248"/>
      <c r="CT6" s="248"/>
      <c r="CU6" s="248"/>
      <c r="CV6" s="248"/>
      <c r="CW6" s="248"/>
      <c r="CX6" s="248"/>
      <c r="CY6" s="248"/>
      <c r="CZ6" s="248"/>
      <c r="DA6" s="248"/>
    </row>
    <row r="7" spans="1:238" s="429" customFormat="1" ht="15" customHeight="1">
      <c r="G7" s="248"/>
      <c r="H7" s="248"/>
      <c r="I7" s="248"/>
      <c r="J7" s="248"/>
      <c r="K7" s="248"/>
      <c r="L7" s="248"/>
      <c r="M7" s="248"/>
      <c r="N7" s="248"/>
      <c r="O7" s="248"/>
      <c r="P7" s="248"/>
      <c r="Q7" s="248"/>
      <c r="R7" s="248"/>
      <c r="S7" s="248"/>
      <c r="T7" s="248"/>
      <c r="U7" s="248"/>
      <c r="V7" s="248"/>
      <c r="W7" s="248"/>
      <c r="X7" s="248"/>
      <c r="Y7" s="248"/>
      <c r="Z7" s="248"/>
      <c r="AA7" s="248"/>
      <c r="AB7" s="248"/>
      <c r="AC7" s="248"/>
      <c r="AD7" s="248"/>
      <c r="AE7" s="248"/>
      <c r="AF7" s="248"/>
      <c r="AG7" s="248"/>
      <c r="AH7" s="248"/>
      <c r="AI7" s="248"/>
      <c r="AJ7" s="248"/>
      <c r="AK7" s="248"/>
      <c r="AL7" s="248"/>
      <c r="AM7" s="248"/>
      <c r="AN7" s="248"/>
      <c r="AO7" s="248"/>
      <c r="AP7" s="248"/>
      <c r="AQ7" s="248"/>
      <c r="AR7" s="248"/>
      <c r="AS7" s="248"/>
      <c r="AT7" s="248"/>
      <c r="AU7" s="248"/>
      <c r="AV7" s="248"/>
      <c r="AW7" s="248"/>
      <c r="AX7" s="248"/>
      <c r="AY7" s="248"/>
      <c r="AZ7" s="248"/>
      <c r="BA7" s="248"/>
      <c r="BB7" s="248"/>
      <c r="BC7" s="248"/>
      <c r="BD7" s="248"/>
      <c r="BE7" s="248"/>
      <c r="BF7" s="248"/>
      <c r="BG7" s="248"/>
      <c r="BH7" s="248"/>
      <c r="BI7" s="248"/>
      <c r="BJ7" s="248"/>
      <c r="BK7" s="248"/>
      <c r="BL7" s="248"/>
      <c r="BM7" s="248"/>
      <c r="BN7" s="248"/>
      <c r="BO7" s="248"/>
      <c r="BP7" s="248"/>
      <c r="BQ7" s="248"/>
      <c r="BR7" s="248"/>
      <c r="BS7" s="248"/>
      <c r="BT7" s="248"/>
      <c r="BU7" s="248"/>
      <c r="BV7" s="248"/>
      <c r="BW7" s="248"/>
      <c r="BX7" s="248"/>
      <c r="BY7" s="248"/>
      <c r="BZ7" s="248"/>
      <c r="CA7" s="248"/>
      <c r="CB7" s="248"/>
      <c r="CC7" s="248"/>
      <c r="CD7" s="248"/>
      <c r="CE7" s="248"/>
      <c r="CF7" s="248"/>
      <c r="CG7" s="248"/>
      <c r="CH7" s="248"/>
      <c r="CI7" s="248"/>
      <c r="CJ7" s="248"/>
      <c r="CK7" s="248"/>
      <c r="CL7" s="248"/>
      <c r="CM7" s="248"/>
      <c r="CN7" s="248"/>
      <c r="CO7" s="248"/>
      <c r="CP7" s="248"/>
      <c r="CQ7" s="248"/>
      <c r="CR7" s="248"/>
      <c r="CS7" s="248"/>
      <c r="CT7" s="248"/>
      <c r="CU7" s="248"/>
      <c r="CV7" s="248"/>
      <c r="CW7" s="248"/>
      <c r="CX7" s="248"/>
      <c r="CY7" s="248"/>
      <c r="CZ7" s="248"/>
      <c r="DA7" s="248"/>
    </row>
    <row r="8" spans="1:238" s="429" customFormat="1" ht="15" customHeight="1">
      <c r="G8" s="248"/>
      <c r="H8" s="248"/>
      <c r="I8" s="248"/>
      <c r="J8" s="248"/>
      <c r="K8" s="248"/>
      <c r="L8" s="248"/>
      <c r="M8" s="248"/>
      <c r="N8" s="248"/>
      <c r="O8" s="248"/>
      <c r="P8" s="248"/>
      <c r="Q8" s="248"/>
      <c r="R8" s="248"/>
      <c r="S8" s="248"/>
      <c r="T8" s="248"/>
      <c r="U8" s="248"/>
      <c r="V8" s="248"/>
      <c r="W8" s="248"/>
      <c r="X8" s="248"/>
      <c r="Y8" s="248"/>
      <c r="Z8" s="248"/>
      <c r="AA8" s="248"/>
      <c r="AB8" s="248"/>
      <c r="AC8" s="248"/>
      <c r="AD8" s="248"/>
      <c r="AE8" s="248"/>
      <c r="AF8" s="248"/>
      <c r="AG8" s="248"/>
      <c r="AH8" s="248"/>
      <c r="AI8" s="248"/>
      <c r="AJ8" s="248"/>
      <c r="AK8" s="248"/>
      <c r="AL8" s="248"/>
      <c r="AM8" s="248"/>
      <c r="AN8" s="248"/>
      <c r="AO8" s="248"/>
      <c r="AP8" s="248"/>
      <c r="AQ8" s="248"/>
      <c r="AR8" s="248"/>
      <c r="AS8" s="248"/>
      <c r="AT8" s="248"/>
      <c r="AU8" s="248"/>
      <c r="AV8" s="248"/>
      <c r="AW8" s="248"/>
      <c r="AX8" s="248"/>
      <c r="AY8" s="248"/>
      <c r="AZ8" s="248"/>
      <c r="BA8" s="248"/>
      <c r="BB8" s="248"/>
      <c r="BC8" s="248"/>
      <c r="BD8" s="248"/>
      <c r="BE8" s="248"/>
      <c r="BF8" s="248"/>
      <c r="BG8" s="248"/>
      <c r="BH8" s="248"/>
      <c r="BI8" s="248"/>
      <c r="BJ8" s="248"/>
      <c r="BK8" s="248"/>
      <c r="BL8" s="248"/>
      <c r="BM8" s="248"/>
      <c r="BN8" s="248"/>
      <c r="BO8" s="248"/>
      <c r="BP8" s="248"/>
      <c r="BQ8" s="248"/>
      <c r="BR8" s="248"/>
      <c r="BS8" s="248"/>
      <c r="BT8" s="248"/>
      <c r="BU8" s="248"/>
      <c r="BV8" s="248"/>
      <c r="BW8" s="248"/>
      <c r="BX8" s="248"/>
      <c r="BY8" s="248"/>
      <c r="BZ8" s="248"/>
      <c r="CA8" s="248"/>
      <c r="CB8" s="248"/>
      <c r="CC8" s="248"/>
      <c r="CD8" s="248"/>
      <c r="CE8" s="248"/>
      <c r="CF8" s="248"/>
      <c r="CG8" s="248"/>
      <c r="CH8" s="248"/>
      <c r="CI8" s="248"/>
      <c r="CJ8" s="248"/>
      <c r="CK8" s="248"/>
      <c r="CL8" s="248"/>
      <c r="CM8" s="248"/>
      <c r="CN8" s="248"/>
      <c r="CO8" s="248"/>
      <c r="CP8" s="248"/>
      <c r="CQ8" s="248"/>
      <c r="CR8" s="248"/>
      <c r="CS8" s="248"/>
      <c r="CT8" s="248"/>
      <c r="CU8" s="248"/>
      <c r="CV8" s="248"/>
      <c r="CW8" s="248"/>
      <c r="CX8" s="248"/>
      <c r="CY8" s="248"/>
      <c r="CZ8" s="248"/>
      <c r="DA8" s="248"/>
      <c r="DM8" s="249" t="s">
        <v>126</v>
      </c>
    </row>
    <row r="9" spans="1:238" s="428" customFormat="1" ht="21" customHeight="1">
      <c r="G9" s="922"/>
      <c r="H9" s="922"/>
      <c r="I9" s="922"/>
      <c r="J9" s="922"/>
      <c r="K9" s="922"/>
      <c r="L9" s="922"/>
      <c r="M9" s="922"/>
      <c r="N9" s="922"/>
      <c r="O9" s="922"/>
      <c r="P9" s="922"/>
      <c r="Q9" s="922"/>
      <c r="R9" s="922"/>
      <c r="S9" s="922"/>
      <c r="T9" s="922"/>
      <c r="U9" s="922"/>
      <c r="V9" s="922"/>
      <c r="W9" s="922"/>
      <c r="X9" s="922"/>
      <c r="Y9" s="922"/>
      <c r="Z9" s="922"/>
      <c r="AA9" s="922"/>
      <c r="AB9" s="922"/>
      <c r="AC9" s="922"/>
      <c r="AD9" s="922"/>
      <c r="AE9" s="922"/>
      <c r="AF9" s="922"/>
      <c r="AG9" s="922"/>
      <c r="AH9" s="922"/>
      <c r="AI9" s="922"/>
      <c r="AJ9" s="922"/>
      <c r="AK9" s="922"/>
      <c r="AL9" s="922"/>
      <c r="AM9" s="922"/>
      <c r="AN9" s="922"/>
      <c r="AO9" s="922"/>
      <c r="AP9" s="922"/>
      <c r="AQ9" s="922"/>
      <c r="AR9" s="922"/>
      <c r="AS9" s="922"/>
      <c r="AT9" s="922"/>
      <c r="AU9" s="922"/>
      <c r="AV9" s="922"/>
      <c r="AW9" s="922"/>
      <c r="AX9" s="922"/>
      <c r="AY9" s="922"/>
      <c r="AZ9" s="922"/>
      <c r="BA9" s="922"/>
      <c r="BB9" s="922"/>
      <c r="BC9" s="922"/>
      <c r="BD9" s="922"/>
      <c r="BE9" s="922"/>
      <c r="BF9" s="922"/>
      <c r="BG9" s="922"/>
      <c r="BH9" s="922"/>
      <c r="BI9" s="922"/>
      <c r="BJ9" s="922"/>
      <c r="BK9" s="922"/>
      <c r="BL9" s="922"/>
      <c r="BM9" s="922"/>
      <c r="BN9" s="922"/>
      <c r="BO9" s="922"/>
      <c r="BP9" s="922"/>
      <c r="BQ9" s="922"/>
      <c r="BR9" s="922"/>
      <c r="BS9" s="922"/>
      <c r="BT9" s="922"/>
      <c r="BU9" s="922"/>
      <c r="BV9" s="922"/>
      <c r="BW9" s="922"/>
      <c r="BX9" s="922"/>
      <c r="BY9" s="922"/>
      <c r="BZ9" s="922"/>
      <c r="CA9" s="922"/>
      <c r="CB9" s="922"/>
      <c r="CC9" s="922"/>
      <c r="CD9" s="922"/>
      <c r="CE9" s="922"/>
      <c r="CF9" s="922"/>
      <c r="CG9" s="922"/>
      <c r="CH9" s="922"/>
      <c r="CI9" s="922"/>
      <c r="CJ9" s="922"/>
      <c r="CK9" s="922"/>
      <c r="CL9" s="922"/>
      <c r="CM9" s="922"/>
      <c r="CN9" s="922"/>
      <c r="CO9" s="922"/>
      <c r="CP9" s="922"/>
      <c r="CQ9" s="922"/>
      <c r="CR9" s="922"/>
      <c r="CS9" s="922"/>
      <c r="CT9" s="922"/>
      <c r="CU9" s="922"/>
      <c r="CV9" s="922"/>
      <c r="CW9" s="922"/>
      <c r="CX9" s="922"/>
      <c r="CY9" s="922"/>
      <c r="CZ9" s="922"/>
      <c r="DA9" s="922"/>
      <c r="DB9" s="922"/>
      <c r="DC9" s="922"/>
      <c r="DD9" s="922"/>
      <c r="DE9" s="922"/>
      <c r="DF9" s="922"/>
      <c r="DG9" s="922"/>
      <c r="DH9" s="922"/>
      <c r="DI9" s="922"/>
      <c r="DJ9" s="922"/>
      <c r="DK9" s="922"/>
      <c r="DL9" s="922"/>
      <c r="DM9" s="922"/>
      <c r="DN9" s="922"/>
      <c r="DO9" s="922"/>
      <c r="DP9" s="922"/>
      <c r="DQ9" s="922"/>
      <c r="DR9" s="922"/>
      <c r="DS9" s="922"/>
      <c r="DT9" s="922"/>
      <c r="DU9" s="922"/>
      <c r="DV9" s="922"/>
      <c r="DW9" s="922"/>
      <c r="DX9" s="922"/>
      <c r="DY9" s="922"/>
      <c r="DZ9" s="922"/>
      <c r="EA9" s="922"/>
      <c r="EB9" s="922"/>
      <c r="EC9" s="922"/>
      <c r="ED9" s="922"/>
      <c r="EE9" s="922"/>
      <c r="EF9" s="922"/>
      <c r="EG9" s="922"/>
      <c r="EH9" s="922"/>
      <c r="EI9" s="922"/>
      <c r="EJ9" s="922"/>
      <c r="EK9" s="922"/>
      <c r="EL9" s="922"/>
      <c r="EM9" s="922"/>
      <c r="EN9" s="922"/>
      <c r="EO9" s="922"/>
      <c r="ET9" s="922"/>
      <c r="EU9" s="922"/>
      <c r="EV9" s="922"/>
      <c r="EW9" s="922"/>
      <c r="EX9" s="922"/>
      <c r="EY9" s="922"/>
      <c r="EZ9" s="922"/>
      <c r="FA9" s="922"/>
      <c r="FB9" s="922"/>
      <c r="FC9" s="922"/>
      <c r="FD9" s="922"/>
      <c r="FE9" s="922"/>
      <c r="FF9" s="922"/>
      <c r="FG9" s="922"/>
      <c r="FH9" s="922"/>
      <c r="FI9" s="922"/>
      <c r="FJ9" s="922"/>
      <c r="FK9" s="922"/>
      <c r="FL9" s="922"/>
      <c r="FM9" s="922"/>
      <c r="FN9" s="922"/>
      <c r="FO9" s="922"/>
      <c r="FP9" s="922"/>
      <c r="FQ9" s="922"/>
      <c r="FR9" s="922"/>
      <c r="FS9" s="922"/>
      <c r="FT9" s="922"/>
      <c r="FU9" s="922"/>
      <c r="FV9" s="922"/>
      <c r="FW9" s="922"/>
      <c r="FX9" s="922"/>
      <c r="FY9" s="922"/>
      <c r="FZ9" s="922"/>
      <c r="GA9" s="922"/>
      <c r="GB9" s="922"/>
      <c r="GC9" s="922"/>
      <c r="GD9" s="922"/>
      <c r="GE9" s="922"/>
      <c r="GF9" s="922"/>
      <c r="GG9" s="922"/>
      <c r="GH9" s="922"/>
      <c r="GI9" s="922"/>
      <c r="GJ9" s="922"/>
      <c r="GK9" s="922"/>
      <c r="GL9" s="922"/>
      <c r="GM9" s="922"/>
      <c r="GN9" s="922"/>
      <c r="GO9" s="922"/>
      <c r="GP9" s="922"/>
      <c r="GQ9" s="922"/>
      <c r="GR9" s="922"/>
      <c r="GS9" s="922"/>
      <c r="GT9" s="922"/>
      <c r="GU9" s="922"/>
      <c r="GV9" s="922"/>
      <c r="GW9" s="922"/>
      <c r="GX9" s="922"/>
      <c r="GY9" s="922"/>
      <c r="GZ9" s="922"/>
      <c r="HA9" s="922"/>
      <c r="HB9" s="922"/>
      <c r="HC9" s="922"/>
      <c r="HD9" s="922"/>
      <c r="HE9" s="922"/>
      <c r="HF9" s="922"/>
      <c r="HG9" s="922"/>
      <c r="HH9" s="922"/>
      <c r="HI9" s="922"/>
      <c r="HJ9" s="922"/>
      <c r="HK9" s="922"/>
      <c r="HL9" s="922"/>
      <c r="HM9" s="922"/>
      <c r="HN9" s="922"/>
      <c r="HO9" s="922"/>
      <c r="HP9" s="922"/>
      <c r="HQ9" s="922"/>
      <c r="HR9" s="922"/>
      <c r="HS9" s="922"/>
      <c r="HT9" s="922"/>
      <c r="HU9" s="922"/>
      <c r="HV9" s="922"/>
      <c r="HW9" s="922"/>
      <c r="HX9" s="922"/>
      <c r="HY9" s="922"/>
      <c r="HZ9" s="922"/>
      <c r="IA9" s="922"/>
      <c r="IB9" s="922"/>
      <c r="IC9" s="922"/>
      <c r="ID9" s="922"/>
    </row>
    <row r="10" spans="1:238" s="674" customFormat="1" ht="21" customHeight="1">
      <c r="F10" s="670"/>
      <c r="G10" s="675" t="s">
        <v>266</v>
      </c>
      <c r="H10" s="675"/>
      <c r="I10" s="670" t="s">
        <v>902</v>
      </c>
      <c r="J10" s="670"/>
      <c r="K10" s="670"/>
      <c r="L10" s="670"/>
      <c r="M10" s="679"/>
      <c r="N10" s="679"/>
      <c r="O10" s="679"/>
      <c r="P10" s="679"/>
      <c r="Q10" s="679"/>
      <c r="R10" s="679"/>
      <c r="S10" s="679"/>
      <c r="T10" s="679"/>
      <c r="U10" s="679"/>
      <c r="V10" s="670"/>
      <c r="W10" s="680"/>
      <c r="X10" s="680"/>
      <c r="Y10" s="680"/>
      <c r="Z10" s="680"/>
      <c r="AA10" s="680"/>
      <c r="AB10" s="680"/>
      <c r="AC10" s="680"/>
      <c r="AD10" s="680"/>
      <c r="AE10" s="680"/>
      <c r="AF10" s="680"/>
      <c r="AG10" s="680"/>
      <c r="AH10" s="680"/>
      <c r="AI10" s="680"/>
      <c r="AJ10" s="680"/>
      <c r="AK10" s="680"/>
      <c r="AL10" s="680"/>
      <c r="AM10" s="680"/>
      <c r="AN10" s="680"/>
      <c r="AO10" s="680"/>
      <c r="AP10" s="680"/>
      <c r="AQ10" s="680"/>
      <c r="AR10" s="680"/>
      <c r="AS10" s="680"/>
      <c r="AT10" s="680"/>
      <c r="AU10" s="680"/>
      <c r="AV10" s="680"/>
      <c r="AW10" s="680"/>
      <c r="AX10" s="680"/>
      <c r="AY10" s="680"/>
      <c r="AZ10" s="680"/>
      <c r="BA10" s="680"/>
      <c r="BB10" s="680"/>
      <c r="BC10" s="680"/>
      <c r="BD10" s="680"/>
      <c r="BE10" s="680"/>
      <c r="BF10" s="680"/>
      <c r="BG10" s="680"/>
      <c r="BH10" s="680"/>
      <c r="BI10" s="680"/>
      <c r="BJ10" s="680"/>
      <c r="BK10" s="680"/>
      <c r="BL10" s="680"/>
      <c r="BM10" s="680"/>
      <c r="BN10" s="680"/>
      <c r="BO10" s="680"/>
      <c r="BP10" s="680"/>
      <c r="BQ10" s="680"/>
      <c r="BR10" s="680"/>
      <c r="BS10" s="680"/>
      <c r="BT10" s="680"/>
      <c r="BU10" s="680"/>
      <c r="CQ10" s="676"/>
      <c r="CR10" s="676"/>
      <c r="CS10" s="676"/>
      <c r="CT10" s="676"/>
      <c r="CU10" s="676"/>
      <c r="CY10" s="679"/>
      <c r="CZ10" s="679"/>
    </row>
    <row r="11" spans="1:238" ht="21" customHeight="1">
      <c r="A11" s="672"/>
      <c r="B11" s="672"/>
      <c r="C11" s="851"/>
      <c r="D11" s="851"/>
      <c r="E11" s="851"/>
      <c r="F11" s="672"/>
      <c r="G11" s="851"/>
      <c r="H11" s="851"/>
      <c r="I11" s="851"/>
      <c r="J11" s="851"/>
      <c r="K11" s="851"/>
      <c r="L11" s="851"/>
      <c r="M11" s="851"/>
      <c r="N11" s="851"/>
      <c r="O11" s="851"/>
      <c r="P11" s="851"/>
      <c r="Q11" s="851"/>
      <c r="R11" s="851"/>
      <c r="S11" s="851"/>
      <c r="T11" s="851"/>
      <c r="U11" s="851"/>
      <c r="Y11" s="672"/>
      <c r="Z11" s="672"/>
      <c r="AA11" s="672"/>
      <c r="AB11" s="854"/>
      <c r="AC11" s="854"/>
      <c r="AD11" s="854"/>
      <c r="AE11" s="854"/>
      <c r="AF11" s="854"/>
      <c r="AG11" s="854"/>
      <c r="AH11" s="854"/>
      <c r="AI11" s="854"/>
      <c r="AJ11" s="854"/>
      <c r="AK11" s="854"/>
      <c r="AL11" s="854"/>
      <c r="AM11" s="854"/>
      <c r="AN11" s="854"/>
      <c r="AO11" s="854"/>
      <c r="AP11" s="854"/>
      <c r="AQ11" s="854"/>
      <c r="AR11" s="854"/>
      <c r="AS11" s="854"/>
      <c r="AT11" s="854"/>
      <c r="AU11" s="854"/>
      <c r="AV11" s="854"/>
      <c r="AW11" s="854"/>
      <c r="AX11" s="854"/>
      <c r="AY11" s="854"/>
      <c r="AZ11" s="854"/>
      <c r="BA11" s="854"/>
      <c r="BB11" s="854"/>
      <c r="BC11" s="854"/>
      <c r="BD11" s="854"/>
      <c r="BE11" s="854"/>
      <c r="BF11" s="854"/>
      <c r="BG11" s="854"/>
      <c r="BH11" s="854"/>
      <c r="BI11" s="854"/>
      <c r="BJ11" s="854"/>
      <c r="BK11" s="854"/>
      <c r="BL11" s="854"/>
      <c r="BM11" s="854"/>
      <c r="BN11" s="854"/>
      <c r="BO11" s="854"/>
      <c r="BP11" s="854"/>
      <c r="BQ11" s="854"/>
      <c r="BR11" s="854"/>
      <c r="BS11" s="854"/>
      <c r="BT11" s="854"/>
      <c r="BU11" s="854"/>
      <c r="BV11" s="854"/>
      <c r="BW11" s="854"/>
      <c r="BX11" s="854"/>
      <c r="BY11" s="854"/>
      <c r="BZ11" s="854"/>
      <c r="CB11" s="681"/>
      <c r="CC11" s="681"/>
      <c r="CD11" s="681"/>
      <c r="CE11" s="681"/>
      <c r="CF11" s="681"/>
      <c r="CG11" s="681"/>
      <c r="CH11" s="681"/>
      <c r="CI11" s="681"/>
      <c r="CJ11" s="681"/>
      <c r="CK11" s="681"/>
      <c r="CU11" s="682"/>
      <c r="CV11" s="683"/>
      <c r="CW11" s="683"/>
      <c r="CX11" s="683"/>
      <c r="CY11" s="683"/>
      <c r="CZ11" s="683"/>
      <c r="DA11" s="683"/>
      <c r="DB11" s="682" t="s">
        <v>900</v>
      </c>
      <c r="DC11" s="682"/>
    </row>
    <row r="12" spans="1:238" ht="15" customHeight="1">
      <c r="A12" s="672"/>
      <c r="B12" s="672"/>
      <c r="C12" s="851"/>
      <c r="D12" s="851"/>
      <c r="E12" s="851"/>
      <c r="F12" s="672"/>
      <c r="G12" s="2529"/>
      <c r="H12" s="2530"/>
      <c r="I12" s="2524" t="s">
        <v>884</v>
      </c>
      <c r="J12" s="2524"/>
      <c r="K12" s="2524"/>
      <c r="L12" s="2524"/>
      <c r="M12" s="2524"/>
      <c r="N12" s="2524"/>
      <c r="O12" s="2524"/>
      <c r="P12" s="2524"/>
      <c r="Q12" s="2524"/>
      <c r="R12" s="2524"/>
      <c r="S12" s="2524"/>
      <c r="T12" s="2524"/>
      <c r="U12" s="2524"/>
      <c r="V12" s="2524"/>
      <c r="W12" s="2524"/>
      <c r="X12" s="2525"/>
      <c r="Y12" s="2531" t="str">
        <f>+表紙!R13</f>
        <v>農地中間管理機構関連農地整備事業</v>
      </c>
      <c r="Z12" s="1597"/>
      <c r="AA12" s="1597"/>
      <c r="AB12" s="1597"/>
      <c r="AC12" s="1597"/>
      <c r="AD12" s="1597"/>
      <c r="AE12" s="1597"/>
      <c r="AF12" s="1597"/>
      <c r="AG12" s="1597"/>
      <c r="AH12" s="1597"/>
      <c r="AI12" s="1597"/>
      <c r="AJ12" s="1597"/>
      <c r="AK12" s="1597"/>
      <c r="AL12" s="1597"/>
      <c r="AM12" s="1597"/>
      <c r="AN12" s="1597"/>
      <c r="AO12" s="1597"/>
      <c r="AP12" s="1597"/>
      <c r="AQ12" s="1597"/>
      <c r="AR12" s="1597"/>
      <c r="AS12" s="1597"/>
      <c r="AT12" s="1597"/>
      <c r="AU12" s="1597"/>
      <c r="AV12" s="1597"/>
      <c r="AW12" s="1597"/>
      <c r="AX12" s="1597"/>
      <c r="AY12" s="1597"/>
      <c r="AZ12" s="1597"/>
      <c r="BA12" s="1597"/>
      <c r="BB12" s="1597"/>
      <c r="BC12" s="1597"/>
      <c r="BD12" s="1597"/>
      <c r="BE12" s="1597"/>
      <c r="BF12" s="1597"/>
      <c r="BG12" s="2532"/>
      <c r="BH12" s="2523"/>
      <c r="BI12" s="2524"/>
      <c r="BJ12" s="2524"/>
      <c r="BK12" s="2524"/>
      <c r="BL12" s="2524"/>
      <c r="BM12" s="2524"/>
      <c r="BN12" s="2524"/>
      <c r="BO12" s="2524"/>
      <c r="BP12" s="2524"/>
      <c r="BQ12" s="2524"/>
      <c r="BR12" s="2524"/>
      <c r="BS12" s="2524"/>
      <c r="BT12" s="2524"/>
      <c r="BU12" s="2524"/>
      <c r="BV12" s="2524"/>
      <c r="BW12" s="2524"/>
      <c r="BX12" s="2524"/>
      <c r="BY12" s="2524"/>
      <c r="BZ12" s="2524"/>
      <c r="CA12" s="2524"/>
      <c r="CB12" s="2524"/>
      <c r="CC12" s="2524"/>
      <c r="CD12" s="2524"/>
      <c r="CE12" s="2524"/>
      <c r="CF12" s="2524"/>
      <c r="CG12" s="2524"/>
      <c r="CH12" s="2524"/>
      <c r="CI12" s="2524"/>
      <c r="CJ12" s="2524"/>
      <c r="CK12" s="2524"/>
      <c r="CL12" s="2524"/>
      <c r="CM12" s="2524"/>
      <c r="CN12" s="2524"/>
      <c r="CO12" s="2524"/>
      <c r="CP12" s="2525"/>
      <c r="CQ12" s="2499" t="s">
        <v>899</v>
      </c>
      <c r="CR12" s="2499"/>
      <c r="CS12" s="2499"/>
      <c r="CT12" s="2499"/>
      <c r="CU12" s="2499"/>
      <c r="CV12" s="2454" t="s">
        <v>897</v>
      </c>
      <c r="CW12" s="2455"/>
      <c r="CX12" s="2455"/>
      <c r="CY12" s="2455"/>
      <c r="CZ12" s="2455"/>
      <c r="DA12" s="2455"/>
      <c r="DB12" s="2456"/>
      <c r="DC12" s="854"/>
      <c r="DD12" s="683"/>
      <c r="DE12" s="252"/>
      <c r="DF12" s="252"/>
      <c r="DG12" s="683"/>
      <c r="DH12" s="683"/>
    </row>
    <row r="13" spans="1:238" ht="15" customHeight="1">
      <c r="A13" s="672"/>
      <c r="B13" s="672"/>
      <c r="C13" s="851"/>
      <c r="D13" s="851"/>
      <c r="E13" s="851"/>
      <c r="F13" s="672"/>
      <c r="G13" s="850"/>
      <c r="H13" s="851"/>
      <c r="I13" s="2533"/>
      <c r="J13" s="2533"/>
      <c r="K13" s="2533"/>
      <c r="L13" s="2533"/>
      <c r="M13" s="2533"/>
      <c r="N13" s="2533"/>
      <c r="O13" s="1800" t="s">
        <v>887</v>
      </c>
      <c r="P13" s="1800"/>
      <c r="Q13" s="1800"/>
      <c r="R13" s="1800"/>
      <c r="S13" s="1800"/>
      <c r="T13" s="1800"/>
      <c r="U13" s="1800"/>
      <c r="V13" s="1800"/>
      <c r="W13" s="1800"/>
      <c r="X13" s="1801"/>
      <c r="Y13" s="2454" t="s">
        <v>885</v>
      </c>
      <c r="Z13" s="2455"/>
      <c r="AA13" s="2455"/>
      <c r="AB13" s="2455"/>
      <c r="AC13" s="2456"/>
      <c r="AD13" s="2454" t="s">
        <v>882</v>
      </c>
      <c r="AE13" s="2455"/>
      <c r="AF13" s="2455"/>
      <c r="AG13" s="2455"/>
      <c r="AH13" s="2456"/>
      <c r="AI13" s="2454" t="s">
        <v>896</v>
      </c>
      <c r="AJ13" s="2455"/>
      <c r="AK13" s="2455"/>
      <c r="AL13" s="2455"/>
      <c r="AM13" s="2456"/>
      <c r="AN13" s="2454" t="s">
        <v>878</v>
      </c>
      <c r="AO13" s="2455"/>
      <c r="AP13" s="2455"/>
      <c r="AQ13" s="2455"/>
      <c r="AR13" s="2456"/>
      <c r="AS13" s="2454" t="s">
        <v>894</v>
      </c>
      <c r="AT13" s="2455"/>
      <c r="AU13" s="2455"/>
      <c r="AV13" s="2455"/>
      <c r="AW13" s="2456"/>
      <c r="AX13" s="2454" t="s">
        <v>570</v>
      </c>
      <c r="AY13" s="2455"/>
      <c r="AZ13" s="2455"/>
      <c r="BA13" s="2455"/>
      <c r="BB13" s="2456"/>
      <c r="BC13" s="2454" t="s">
        <v>893</v>
      </c>
      <c r="BD13" s="2455"/>
      <c r="BE13" s="2455"/>
      <c r="BF13" s="2455"/>
      <c r="BG13" s="2456"/>
      <c r="BH13" s="2454" t="str">
        <f>Y13</f>
        <v>水田
（ｈａ）</v>
      </c>
      <c r="BI13" s="2455"/>
      <c r="BJ13" s="2455"/>
      <c r="BK13" s="2455"/>
      <c r="BL13" s="2456"/>
      <c r="BM13" s="2454" t="str">
        <f>AD13</f>
        <v>普通畑
（ｈａ）</v>
      </c>
      <c r="BN13" s="2455"/>
      <c r="BO13" s="2455"/>
      <c r="BP13" s="2455"/>
      <c r="BQ13" s="2456"/>
      <c r="BR13" s="2454" t="str">
        <f>AI13</f>
        <v>樹園地
（ｈａ）</v>
      </c>
      <c r="BS13" s="2455"/>
      <c r="BT13" s="2455"/>
      <c r="BU13" s="2455"/>
      <c r="BV13" s="2456"/>
      <c r="BW13" s="2454" t="str">
        <f>AN13</f>
        <v>山林
（ｈａ）</v>
      </c>
      <c r="BX13" s="2455"/>
      <c r="BY13" s="2455"/>
      <c r="BZ13" s="2455"/>
      <c r="CA13" s="2456"/>
      <c r="CB13" s="2454" t="str">
        <f>AS13</f>
        <v>道水路
（ｈａ）</v>
      </c>
      <c r="CC13" s="2455"/>
      <c r="CD13" s="2455"/>
      <c r="CE13" s="2455"/>
      <c r="CF13" s="2456"/>
      <c r="CG13" s="2454" t="str">
        <f>AX13</f>
        <v>その他
（ｈａ）</v>
      </c>
      <c r="CH13" s="2455"/>
      <c r="CI13" s="2455"/>
      <c r="CJ13" s="2455"/>
      <c r="CK13" s="2456"/>
      <c r="CL13" s="2454" t="str">
        <f>BC13</f>
        <v>小　計
（ｈａ）</v>
      </c>
      <c r="CM13" s="2455"/>
      <c r="CN13" s="2455"/>
      <c r="CO13" s="2455"/>
      <c r="CP13" s="2456"/>
      <c r="CQ13" s="2499"/>
      <c r="CR13" s="2499"/>
      <c r="CS13" s="2499"/>
      <c r="CT13" s="2499"/>
      <c r="CU13" s="2499"/>
      <c r="CV13" s="2500"/>
      <c r="CW13" s="2501"/>
      <c r="CX13" s="2501"/>
      <c r="CY13" s="2501"/>
      <c r="CZ13" s="2501"/>
      <c r="DA13" s="2501"/>
      <c r="DB13" s="2502"/>
      <c r="DC13" s="854"/>
      <c r="DD13" s="683"/>
      <c r="DE13" s="252"/>
      <c r="DF13" s="252"/>
      <c r="DG13" s="683"/>
      <c r="DH13" s="683"/>
    </row>
    <row r="14" spans="1:238" ht="15" customHeight="1">
      <c r="A14" s="672"/>
      <c r="B14" s="672"/>
      <c r="C14" s="851"/>
      <c r="D14" s="851"/>
      <c r="E14" s="851"/>
      <c r="F14" s="672"/>
      <c r="G14" s="2534" t="s">
        <v>892</v>
      </c>
      <c r="H14" s="2535"/>
      <c r="I14" s="2535"/>
      <c r="J14" s="2535"/>
      <c r="K14" s="2535"/>
      <c r="L14" s="2535"/>
      <c r="M14" s="2535"/>
      <c r="N14" s="2535"/>
      <c r="O14" s="2536"/>
      <c r="P14" s="2536"/>
      <c r="Q14" s="2536"/>
      <c r="R14" s="2536"/>
      <c r="S14" s="2536"/>
      <c r="T14" s="2536"/>
      <c r="U14" s="2536"/>
      <c r="V14" s="2536"/>
      <c r="W14" s="2536"/>
      <c r="X14" s="2536"/>
      <c r="Y14" s="2457"/>
      <c r="Z14" s="2458"/>
      <c r="AA14" s="2458"/>
      <c r="AB14" s="2458"/>
      <c r="AC14" s="2459"/>
      <c r="AD14" s="2457"/>
      <c r="AE14" s="2458"/>
      <c r="AF14" s="2458"/>
      <c r="AG14" s="2458"/>
      <c r="AH14" s="2459"/>
      <c r="AI14" s="2457"/>
      <c r="AJ14" s="2458"/>
      <c r="AK14" s="2458"/>
      <c r="AL14" s="2458"/>
      <c r="AM14" s="2459"/>
      <c r="AN14" s="2457"/>
      <c r="AO14" s="2458"/>
      <c r="AP14" s="2458"/>
      <c r="AQ14" s="2458"/>
      <c r="AR14" s="2459"/>
      <c r="AS14" s="2457"/>
      <c r="AT14" s="2458"/>
      <c r="AU14" s="2458"/>
      <c r="AV14" s="2458"/>
      <c r="AW14" s="2459"/>
      <c r="AX14" s="2457"/>
      <c r="AY14" s="2458"/>
      <c r="AZ14" s="2458"/>
      <c r="BA14" s="2458"/>
      <c r="BB14" s="2459"/>
      <c r="BC14" s="2457"/>
      <c r="BD14" s="2458"/>
      <c r="BE14" s="2458"/>
      <c r="BF14" s="2458"/>
      <c r="BG14" s="2459"/>
      <c r="BH14" s="2457"/>
      <c r="BI14" s="2458"/>
      <c r="BJ14" s="2458"/>
      <c r="BK14" s="2458"/>
      <c r="BL14" s="2459"/>
      <c r="BM14" s="2457"/>
      <c r="BN14" s="2458"/>
      <c r="BO14" s="2458"/>
      <c r="BP14" s="2458"/>
      <c r="BQ14" s="2459"/>
      <c r="BR14" s="2457"/>
      <c r="BS14" s="2458"/>
      <c r="BT14" s="2458"/>
      <c r="BU14" s="2458"/>
      <c r="BV14" s="2459"/>
      <c r="BW14" s="2457"/>
      <c r="BX14" s="2458"/>
      <c r="BY14" s="2458"/>
      <c r="BZ14" s="2458"/>
      <c r="CA14" s="2459"/>
      <c r="CB14" s="2457"/>
      <c r="CC14" s="2458"/>
      <c r="CD14" s="2458"/>
      <c r="CE14" s="2458"/>
      <c r="CF14" s="2459"/>
      <c r="CG14" s="2457"/>
      <c r="CH14" s="2458"/>
      <c r="CI14" s="2458"/>
      <c r="CJ14" s="2458"/>
      <c r="CK14" s="2459"/>
      <c r="CL14" s="2457"/>
      <c r="CM14" s="2458"/>
      <c r="CN14" s="2458"/>
      <c r="CO14" s="2458"/>
      <c r="CP14" s="2459"/>
      <c r="CQ14" s="2499"/>
      <c r="CR14" s="2499"/>
      <c r="CS14" s="2499"/>
      <c r="CT14" s="2499"/>
      <c r="CU14" s="2499"/>
      <c r="CV14" s="2457"/>
      <c r="CW14" s="2458"/>
      <c r="CX14" s="2458"/>
      <c r="CY14" s="2458"/>
      <c r="CZ14" s="2458"/>
      <c r="DA14" s="2458"/>
      <c r="DB14" s="2459"/>
      <c r="DC14" s="854"/>
      <c r="DD14" s="683"/>
      <c r="DE14" s="252"/>
      <c r="DF14" s="252"/>
      <c r="DG14" s="683"/>
      <c r="DH14" s="683"/>
    </row>
    <row r="15" spans="1:238" ht="15" customHeight="1">
      <c r="A15" s="672"/>
      <c r="B15" s="672"/>
      <c r="C15" s="851"/>
      <c r="D15" s="851"/>
      <c r="E15" s="851"/>
      <c r="F15" s="672"/>
      <c r="G15" s="1799" t="s">
        <v>1443</v>
      </c>
      <c r="H15" s="1800"/>
      <c r="I15" s="1800"/>
      <c r="J15" s="1800"/>
      <c r="K15" s="1800"/>
      <c r="L15" s="1800"/>
      <c r="M15" s="1800"/>
      <c r="N15" s="1800"/>
      <c r="O15" s="1800"/>
      <c r="P15" s="1800"/>
      <c r="Q15" s="1800"/>
      <c r="R15" s="1800"/>
      <c r="S15" s="1800"/>
      <c r="T15" s="1800"/>
      <c r="U15" s="1800"/>
      <c r="V15" s="1800"/>
      <c r="W15" s="1800"/>
      <c r="X15" s="1801"/>
      <c r="Y15" s="1981"/>
      <c r="Z15" s="1982"/>
      <c r="AA15" s="1982"/>
      <c r="AB15" s="1982"/>
      <c r="AC15" s="1983"/>
      <c r="AD15" s="1981">
        <v>0.9</v>
      </c>
      <c r="AE15" s="1982"/>
      <c r="AF15" s="1982"/>
      <c r="AG15" s="1982"/>
      <c r="AH15" s="1983"/>
      <c r="AI15" s="1981">
        <v>4.4000000000000004</v>
      </c>
      <c r="AJ15" s="1982"/>
      <c r="AK15" s="1982"/>
      <c r="AL15" s="1982"/>
      <c r="AM15" s="1983"/>
      <c r="AN15" s="1981"/>
      <c r="AO15" s="1982"/>
      <c r="AP15" s="1982"/>
      <c r="AQ15" s="1982"/>
      <c r="AR15" s="1983"/>
      <c r="AS15" s="1981">
        <v>0.4</v>
      </c>
      <c r="AT15" s="1982"/>
      <c r="AU15" s="1982"/>
      <c r="AV15" s="1982"/>
      <c r="AW15" s="1983"/>
      <c r="AX15" s="1981"/>
      <c r="AY15" s="1982"/>
      <c r="AZ15" s="1982"/>
      <c r="BA15" s="1982"/>
      <c r="BB15" s="1983"/>
      <c r="BC15" s="1981">
        <f>IF(SUM(Y15:BB16)=0,"",SUM(Y15:BB16))</f>
        <v>5.7000000000000011</v>
      </c>
      <c r="BD15" s="1982"/>
      <c r="BE15" s="1982"/>
      <c r="BF15" s="1982"/>
      <c r="BG15" s="1983"/>
      <c r="BH15" s="1981"/>
      <c r="BI15" s="1982"/>
      <c r="BJ15" s="1982"/>
      <c r="BK15" s="1982"/>
      <c r="BL15" s="1983"/>
      <c r="BM15" s="1981"/>
      <c r="BN15" s="1982"/>
      <c r="BO15" s="1982"/>
      <c r="BP15" s="1982"/>
      <c r="BQ15" s="1983"/>
      <c r="BR15" s="1981"/>
      <c r="BS15" s="1982"/>
      <c r="BT15" s="1982"/>
      <c r="BU15" s="1982"/>
      <c r="BV15" s="1983"/>
      <c r="BW15" s="1981"/>
      <c r="BX15" s="1982"/>
      <c r="BY15" s="1982"/>
      <c r="BZ15" s="1982"/>
      <c r="CA15" s="1983"/>
      <c r="CB15" s="1981"/>
      <c r="CC15" s="1982"/>
      <c r="CD15" s="1982"/>
      <c r="CE15" s="1982"/>
      <c r="CF15" s="1983"/>
      <c r="CG15" s="1981"/>
      <c r="CH15" s="1982"/>
      <c r="CI15" s="1982"/>
      <c r="CJ15" s="1982"/>
      <c r="CK15" s="1983"/>
      <c r="CL15" s="1981" t="str">
        <f>IF(SUM(BH15:CK16)=0,"",SUM(BH15:CK16))</f>
        <v/>
      </c>
      <c r="CM15" s="1982"/>
      <c r="CN15" s="1982"/>
      <c r="CO15" s="1982"/>
      <c r="CP15" s="1983"/>
      <c r="CQ15" s="1981">
        <f>IF(SUM(BC15,CL15)=0,"",SUM(BC15,CL15))</f>
        <v>5.7000000000000011</v>
      </c>
      <c r="CR15" s="1982"/>
      <c r="CS15" s="1982"/>
      <c r="CT15" s="1982"/>
      <c r="CU15" s="1983"/>
      <c r="CV15" s="2467"/>
      <c r="CW15" s="2468"/>
      <c r="CX15" s="2468"/>
      <c r="CY15" s="2468"/>
      <c r="CZ15" s="2468"/>
      <c r="DA15" s="2468"/>
      <c r="DB15" s="2469"/>
      <c r="DC15" s="684"/>
      <c r="DD15" s="683"/>
      <c r="DE15" s="252"/>
      <c r="DF15" s="252"/>
      <c r="DG15" s="683"/>
      <c r="DH15" s="683"/>
    </row>
    <row r="16" spans="1:238" ht="15" customHeight="1">
      <c r="A16" s="672"/>
      <c r="B16" s="672"/>
      <c r="C16" s="851"/>
      <c r="D16" s="851"/>
      <c r="E16" s="851"/>
      <c r="F16" s="672"/>
      <c r="G16" s="2495" t="str">
        <f>+表紙!AO16&amp;"地区"</f>
        <v>湊地区</v>
      </c>
      <c r="H16" s="2496"/>
      <c r="I16" s="2496"/>
      <c r="J16" s="2496"/>
      <c r="K16" s="2496"/>
      <c r="L16" s="2496"/>
      <c r="M16" s="2496"/>
      <c r="N16" s="2496"/>
      <c r="O16" s="2496"/>
      <c r="P16" s="2496"/>
      <c r="Q16" s="2496"/>
      <c r="R16" s="2496"/>
      <c r="S16" s="2496"/>
      <c r="T16" s="2496"/>
      <c r="U16" s="2496"/>
      <c r="V16" s="2496"/>
      <c r="W16" s="2496"/>
      <c r="X16" s="2497"/>
      <c r="Y16" s="2526"/>
      <c r="Z16" s="2527"/>
      <c r="AA16" s="2527"/>
      <c r="AB16" s="2527"/>
      <c r="AC16" s="2528"/>
      <c r="AD16" s="2526"/>
      <c r="AE16" s="2527"/>
      <c r="AF16" s="2527"/>
      <c r="AG16" s="2527"/>
      <c r="AH16" s="2528"/>
      <c r="AI16" s="2526"/>
      <c r="AJ16" s="2527"/>
      <c r="AK16" s="2527"/>
      <c r="AL16" s="2527"/>
      <c r="AM16" s="2528"/>
      <c r="AN16" s="2464"/>
      <c r="AO16" s="2465"/>
      <c r="AP16" s="2465"/>
      <c r="AQ16" s="2465"/>
      <c r="AR16" s="2466"/>
      <c r="AS16" s="2464"/>
      <c r="AT16" s="2465"/>
      <c r="AU16" s="2465"/>
      <c r="AV16" s="2465"/>
      <c r="AW16" s="2466"/>
      <c r="AX16" s="2464"/>
      <c r="AY16" s="2465"/>
      <c r="AZ16" s="2465"/>
      <c r="BA16" s="2465"/>
      <c r="BB16" s="2466"/>
      <c r="BC16" s="2464"/>
      <c r="BD16" s="2465"/>
      <c r="BE16" s="2465"/>
      <c r="BF16" s="2465"/>
      <c r="BG16" s="2466"/>
      <c r="BH16" s="2464"/>
      <c r="BI16" s="2465"/>
      <c r="BJ16" s="2465"/>
      <c r="BK16" s="2465"/>
      <c r="BL16" s="2466"/>
      <c r="BM16" s="2464"/>
      <c r="BN16" s="2465"/>
      <c r="BO16" s="2465"/>
      <c r="BP16" s="2465"/>
      <c r="BQ16" s="2466"/>
      <c r="BR16" s="2464"/>
      <c r="BS16" s="2465"/>
      <c r="BT16" s="2465"/>
      <c r="BU16" s="2465"/>
      <c r="BV16" s="2466"/>
      <c r="BW16" s="2464"/>
      <c r="BX16" s="2465"/>
      <c r="BY16" s="2465"/>
      <c r="BZ16" s="2465"/>
      <c r="CA16" s="2466"/>
      <c r="CB16" s="2464"/>
      <c r="CC16" s="2465"/>
      <c r="CD16" s="2465"/>
      <c r="CE16" s="2465"/>
      <c r="CF16" s="2466"/>
      <c r="CG16" s="2464"/>
      <c r="CH16" s="2465"/>
      <c r="CI16" s="2465"/>
      <c r="CJ16" s="2465"/>
      <c r="CK16" s="2466"/>
      <c r="CL16" s="2464"/>
      <c r="CM16" s="2465"/>
      <c r="CN16" s="2465"/>
      <c r="CO16" s="2465"/>
      <c r="CP16" s="2466"/>
      <c r="CQ16" s="2464"/>
      <c r="CR16" s="2465"/>
      <c r="CS16" s="2465"/>
      <c r="CT16" s="2465"/>
      <c r="CU16" s="2466"/>
      <c r="CV16" s="2470"/>
      <c r="CW16" s="2471"/>
      <c r="CX16" s="2471"/>
      <c r="CY16" s="2471"/>
      <c r="CZ16" s="2471"/>
      <c r="DA16" s="2471"/>
      <c r="DB16" s="2472"/>
      <c r="DC16" s="684"/>
      <c r="DD16" s="683"/>
      <c r="DE16" s="252"/>
      <c r="DF16" s="252"/>
      <c r="DG16" s="683"/>
      <c r="DH16" s="683"/>
    </row>
    <row r="17" spans="1:213" ht="18" customHeight="1">
      <c r="A17" s="672"/>
      <c r="B17" s="672"/>
      <c r="C17" s="851"/>
      <c r="D17" s="851"/>
      <c r="E17" s="851"/>
      <c r="F17" s="672"/>
      <c r="G17" s="2523" t="s">
        <v>23</v>
      </c>
      <c r="H17" s="2524"/>
      <c r="I17" s="2524"/>
      <c r="J17" s="2524"/>
      <c r="K17" s="2524"/>
      <c r="L17" s="2524"/>
      <c r="M17" s="2524"/>
      <c r="N17" s="2524"/>
      <c r="O17" s="2524"/>
      <c r="P17" s="2524"/>
      <c r="Q17" s="2524"/>
      <c r="R17" s="2524"/>
      <c r="S17" s="2524"/>
      <c r="T17" s="2524"/>
      <c r="U17" s="2524"/>
      <c r="V17" s="2524"/>
      <c r="W17" s="2524"/>
      <c r="X17" s="2525"/>
      <c r="Y17" s="2509" t="str">
        <f>IF(Y15="","",Y15)</f>
        <v/>
      </c>
      <c r="Z17" s="2509"/>
      <c r="AA17" s="2509"/>
      <c r="AB17" s="2510"/>
      <c r="AC17" s="2510"/>
      <c r="AD17" s="2509">
        <f>IF(AD15="","",AD15)</f>
        <v>0.9</v>
      </c>
      <c r="AE17" s="2510"/>
      <c r="AF17" s="2510"/>
      <c r="AG17" s="2510"/>
      <c r="AH17" s="2510"/>
      <c r="AI17" s="2509">
        <f>IF(AI15="","",AI15)</f>
        <v>4.4000000000000004</v>
      </c>
      <c r="AJ17" s="2509"/>
      <c r="AK17" s="2509"/>
      <c r="AL17" s="2510"/>
      <c r="AM17" s="2510"/>
      <c r="AN17" s="2509" t="str">
        <f>IF(AN15="","",AN15)</f>
        <v/>
      </c>
      <c r="AO17" s="2509"/>
      <c r="AP17" s="2509"/>
      <c r="AQ17" s="2510"/>
      <c r="AR17" s="2510"/>
      <c r="AS17" s="2509">
        <f>IF(AS15="","",AS15)</f>
        <v>0.4</v>
      </c>
      <c r="AT17" s="2509"/>
      <c r="AU17" s="2509"/>
      <c r="AV17" s="2510"/>
      <c r="AW17" s="2510"/>
      <c r="AX17" s="2509" t="str">
        <f>IF(AX15="","",AX15)</f>
        <v/>
      </c>
      <c r="AY17" s="2509"/>
      <c r="AZ17" s="2509"/>
      <c r="BA17" s="2510"/>
      <c r="BB17" s="2510"/>
      <c r="BC17" s="2509">
        <f>IF(BC15="","",BC15)</f>
        <v>5.7000000000000011</v>
      </c>
      <c r="BD17" s="2509"/>
      <c r="BE17" s="2509"/>
      <c r="BF17" s="2510"/>
      <c r="BG17" s="2510"/>
      <c r="BH17" s="2509" t="str">
        <f>IF(BH15="","",BH15)</f>
        <v/>
      </c>
      <c r="BI17" s="2509"/>
      <c r="BJ17" s="2509"/>
      <c r="BK17" s="2509"/>
      <c r="BL17" s="2510"/>
      <c r="BM17" s="2509" t="str">
        <f>IF(BM15="","",BM15)</f>
        <v/>
      </c>
      <c r="BN17" s="2509"/>
      <c r="BO17" s="2509"/>
      <c r="BP17" s="2510"/>
      <c r="BQ17" s="2510"/>
      <c r="BR17" s="2509" t="str">
        <f>IF(BR15="","",BR15)</f>
        <v/>
      </c>
      <c r="BS17" s="2509"/>
      <c r="BT17" s="2509"/>
      <c r="BU17" s="2509"/>
      <c r="BV17" s="2510"/>
      <c r="BW17" s="2509" t="str">
        <f>IF(BW15="","",BW15)</f>
        <v/>
      </c>
      <c r="BX17" s="2509"/>
      <c r="BY17" s="2509"/>
      <c r="BZ17" s="2510"/>
      <c r="CA17" s="2510"/>
      <c r="CB17" s="2509" t="str">
        <f>IF(CB15="","",CB15)</f>
        <v/>
      </c>
      <c r="CC17" s="2509"/>
      <c r="CD17" s="2509"/>
      <c r="CE17" s="2510"/>
      <c r="CF17" s="2510"/>
      <c r="CG17" s="2509" t="str">
        <f>IF(CG15="","",CG15)</f>
        <v/>
      </c>
      <c r="CH17" s="2509"/>
      <c r="CI17" s="2509"/>
      <c r="CJ17" s="2510"/>
      <c r="CK17" s="2510"/>
      <c r="CL17" s="2509" t="str">
        <f>IF(CL15="","",CL15)</f>
        <v/>
      </c>
      <c r="CM17" s="2509"/>
      <c r="CN17" s="2509"/>
      <c r="CO17" s="2510"/>
      <c r="CP17" s="2510"/>
      <c r="CQ17" s="2509">
        <f>IF(CQ15="","",CQ15)</f>
        <v>5.7000000000000011</v>
      </c>
      <c r="CR17" s="2509"/>
      <c r="CS17" s="2509"/>
      <c r="CT17" s="2510"/>
      <c r="CU17" s="2510"/>
      <c r="CV17" s="2520"/>
      <c r="CW17" s="2521"/>
      <c r="CX17" s="2521"/>
      <c r="CY17" s="2521"/>
      <c r="CZ17" s="2521"/>
      <c r="DA17" s="2521"/>
      <c r="DB17" s="2522"/>
      <c r="DC17" s="685"/>
      <c r="DD17" s="683"/>
      <c r="DE17" s="252"/>
      <c r="DF17" s="252"/>
      <c r="DG17" s="683"/>
      <c r="DH17" s="683"/>
    </row>
    <row r="18" spans="1:213" ht="21" customHeight="1">
      <c r="CV18" s="683"/>
      <c r="CW18" s="683"/>
      <c r="CX18" s="683"/>
      <c r="CY18" s="683"/>
      <c r="CZ18" s="683"/>
      <c r="DA18" s="683"/>
      <c r="DB18" s="683"/>
      <c r="DC18" s="683"/>
    </row>
    <row r="19" spans="1:213" s="669" customFormat="1" ht="21" customHeight="1">
      <c r="C19" s="669" t="s">
        <v>499</v>
      </c>
      <c r="I19" s="670" t="s">
        <v>890</v>
      </c>
    </row>
    <row r="20" spans="1:213" s="229" customFormat="1" ht="21" customHeight="1">
      <c r="CV20" s="672"/>
      <c r="CW20" s="672"/>
      <c r="CX20" s="672"/>
      <c r="CY20" s="672"/>
      <c r="CZ20" s="672"/>
      <c r="DA20" s="672"/>
      <c r="DB20" s="672"/>
      <c r="DC20" s="672"/>
    </row>
    <row r="21" spans="1:213" s="229" customFormat="1" ht="21" customHeight="1">
      <c r="G21" s="675" t="s">
        <v>652</v>
      </c>
      <c r="H21" s="675"/>
      <c r="I21" s="670" t="s">
        <v>760</v>
      </c>
      <c r="J21" s="670"/>
      <c r="K21" s="670"/>
      <c r="L21" s="670"/>
      <c r="CV21" s="672"/>
      <c r="CW21" s="672"/>
      <c r="CX21" s="672"/>
      <c r="CY21" s="672"/>
      <c r="CZ21" s="672"/>
      <c r="DA21" s="672"/>
      <c r="DB21" s="672"/>
      <c r="DC21" s="672"/>
    </row>
    <row r="22" spans="1:213" s="429" customFormat="1" ht="21" customHeight="1">
      <c r="G22" s="1124"/>
      <c r="H22" s="1124"/>
      <c r="I22" s="253" t="s">
        <v>1756</v>
      </c>
      <c r="J22" s="1125"/>
      <c r="K22" s="1125"/>
      <c r="L22" s="1125"/>
      <c r="EU22" s="678"/>
      <c r="EV22" s="678"/>
      <c r="EW22" s="678"/>
      <c r="EX22" s="678"/>
      <c r="EY22" s="678"/>
      <c r="EZ22" s="678"/>
      <c r="FA22" s="678"/>
      <c r="FB22" s="678"/>
      <c r="FC22" s="678"/>
      <c r="FD22" s="678"/>
      <c r="FE22" s="678"/>
      <c r="FF22" s="678"/>
      <c r="FG22" s="678"/>
      <c r="FH22" s="678"/>
      <c r="FI22" s="678"/>
      <c r="FJ22" s="678"/>
      <c r="FK22" s="678"/>
      <c r="FL22" s="678"/>
      <c r="FM22" s="678"/>
      <c r="FN22" s="678"/>
      <c r="FO22" s="678"/>
      <c r="FP22" s="678"/>
      <c r="FQ22" s="678"/>
      <c r="FR22" s="678"/>
      <c r="FS22" s="678"/>
      <c r="FT22" s="678"/>
      <c r="FU22" s="678"/>
      <c r="FV22" s="678"/>
      <c r="FW22" s="678"/>
      <c r="FX22" s="678"/>
      <c r="FY22" s="678"/>
      <c r="FZ22" s="678"/>
      <c r="GA22" s="678"/>
      <c r="GB22" s="678"/>
      <c r="GC22" s="678"/>
      <c r="GD22" s="678"/>
      <c r="GE22" s="678"/>
      <c r="GF22" s="678"/>
      <c r="GG22" s="678"/>
      <c r="GH22" s="678"/>
      <c r="GI22" s="678"/>
      <c r="GJ22" s="678"/>
      <c r="GK22" s="678"/>
      <c r="GL22" s="678"/>
      <c r="GM22" s="678"/>
      <c r="GN22" s="678"/>
      <c r="GO22" s="678"/>
      <c r="GP22" s="678"/>
      <c r="GQ22" s="678"/>
      <c r="GR22" s="678"/>
      <c r="GS22" s="678"/>
      <c r="GT22" s="678"/>
      <c r="GU22" s="678"/>
      <c r="GV22" s="678"/>
      <c r="GW22" s="678"/>
      <c r="GX22" s="678"/>
      <c r="GY22" s="678"/>
      <c r="GZ22" s="678"/>
      <c r="HA22" s="678"/>
      <c r="HB22" s="678"/>
      <c r="HC22" s="678"/>
      <c r="HD22" s="678"/>
      <c r="HE22" s="678"/>
    </row>
    <row r="23" spans="1:213" s="429" customFormat="1" ht="21" customHeight="1">
      <c r="G23" s="248" t="s">
        <v>1451</v>
      </c>
      <c r="H23" s="248"/>
      <c r="I23" s="248"/>
      <c r="J23" s="248"/>
      <c r="K23" s="248"/>
      <c r="L23" s="248"/>
      <c r="M23" s="248"/>
      <c r="N23" s="248"/>
      <c r="O23" s="248"/>
      <c r="P23" s="248"/>
      <c r="Q23" s="248"/>
      <c r="R23" s="248"/>
      <c r="S23" s="248"/>
      <c r="T23" s="248"/>
      <c r="U23" s="248"/>
      <c r="V23" s="248"/>
      <c r="W23" s="248"/>
      <c r="X23" s="248"/>
      <c r="Y23" s="248"/>
      <c r="Z23" s="248"/>
      <c r="AA23" s="248"/>
      <c r="AB23" s="248"/>
      <c r="AC23" s="248"/>
      <c r="AD23" s="248"/>
      <c r="AE23" s="248"/>
      <c r="AF23" s="248"/>
      <c r="AG23" s="248"/>
      <c r="AH23" s="248"/>
      <c r="AI23" s="248"/>
      <c r="AJ23" s="248"/>
      <c r="AK23" s="248"/>
      <c r="AL23" s="248"/>
      <c r="AM23" s="248"/>
      <c r="AN23" s="248"/>
      <c r="AO23" s="248"/>
      <c r="AP23" s="248"/>
      <c r="AQ23" s="248"/>
      <c r="AR23" s="248"/>
      <c r="AS23" s="248"/>
      <c r="AT23" s="248"/>
      <c r="AU23" s="248"/>
      <c r="AV23" s="248"/>
      <c r="AW23" s="248"/>
      <c r="AX23" s="248"/>
      <c r="AY23" s="248"/>
      <c r="AZ23" s="248"/>
      <c r="BA23" s="248"/>
      <c r="BB23" s="248"/>
      <c r="BC23" s="248"/>
      <c r="BD23" s="248"/>
      <c r="BE23" s="248"/>
      <c r="BF23" s="248"/>
      <c r="BG23" s="248"/>
      <c r="BH23" s="248"/>
      <c r="BI23" s="248"/>
      <c r="BJ23" s="248"/>
      <c r="BK23" s="248"/>
      <c r="BL23" s="248"/>
      <c r="BM23" s="248"/>
      <c r="BN23" s="248"/>
      <c r="BO23" s="248"/>
      <c r="BP23" s="248"/>
      <c r="BQ23" s="248"/>
      <c r="BR23" s="248"/>
      <c r="BS23" s="248"/>
      <c r="BT23" s="248"/>
      <c r="BU23" s="248"/>
      <c r="BV23" s="248"/>
      <c r="BW23" s="248"/>
      <c r="BX23" s="248"/>
      <c r="BY23" s="248"/>
      <c r="BZ23" s="248"/>
      <c r="CA23" s="248"/>
      <c r="CB23" s="248"/>
      <c r="CC23" s="248"/>
      <c r="CD23" s="248"/>
      <c r="CE23" s="248"/>
      <c r="CF23" s="248"/>
      <c r="CG23" s="248"/>
      <c r="CH23" s="248"/>
      <c r="CI23" s="248"/>
      <c r="CJ23" s="248"/>
      <c r="CK23" s="248"/>
      <c r="CL23" s="248"/>
      <c r="CM23" s="248"/>
      <c r="CN23" s="248"/>
      <c r="CO23" s="248"/>
      <c r="CP23" s="248"/>
      <c r="CQ23" s="248"/>
      <c r="CR23" s="248"/>
      <c r="CS23" s="248"/>
      <c r="CT23" s="248"/>
      <c r="CU23" s="248"/>
      <c r="CV23" s="248"/>
      <c r="CW23" s="248"/>
      <c r="CX23" s="248"/>
      <c r="CY23" s="248"/>
      <c r="CZ23" s="248"/>
      <c r="DA23" s="248"/>
    </row>
    <row r="24" spans="1:213" s="429" customFormat="1" ht="21" customHeight="1">
      <c r="G24" s="248"/>
      <c r="H24" s="248"/>
      <c r="I24" s="248"/>
      <c r="J24" s="248"/>
      <c r="K24" s="248"/>
      <c r="L24" s="248"/>
      <c r="M24" s="248"/>
      <c r="N24" s="248"/>
      <c r="O24" s="248"/>
      <c r="P24" s="248"/>
      <c r="Q24" s="248"/>
      <c r="R24" s="248"/>
      <c r="S24" s="248"/>
      <c r="T24" s="248"/>
      <c r="U24" s="248"/>
      <c r="V24" s="248"/>
      <c r="W24" s="248"/>
      <c r="X24" s="248"/>
      <c r="Y24" s="248"/>
      <c r="Z24" s="248"/>
      <c r="AA24" s="248"/>
      <c r="AB24" s="248"/>
      <c r="AC24" s="248"/>
      <c r="AD24" s="248"/>
      <c r="AE24" s="248"/>
      <c r="AF24" s="248"/>
      <c r="AG24" s="248"/>
      <c r="AH24" s="248"/>
      <c r="AI24" s="248"/>
      <c r="AJ24" s="248"/>
      <c r="AK24" s="248"/>
      <c r="AL24" s="248"/>
      <c r="AM24" s="248"/>
      <c r="AN24" s="248"/>
      <c r="AO24" s="248"/>
      <c r="AP24" s="248"/>
      <c r="AQ24" s="248"/>
      <c r="AR24" s="248"/>
      <c r="AS24" s="248"/>
      <c r="AT24" s="248"/>
      <c r="AU24" s="248"/>
      <c r="AV24" s="248"/>
      <c r="AW24" s="248"/>
      <c r="AX24" s="248"/>
      <c r="AY24" s="248"/>
      <c r="AZ24" s="248"/>
      <c r="BA24" s="248"/>
      <c r="BB24" s="248"/>
      <c r="BC24" s="248"/>
      <c r="BD24" s="248"/>
      <c r="BE24" s="248"/>
      <c r="BF24" s="248"/>
      <c r="BG24" s="248"/>
      <c r="BH24" s="248"/>
      <c r="BI24" s="248"/>
      <c r="BJ24" s="248"/>
      <c r="BK24" s="248"/>
      <c r="BL24" s="248"/>
      <c r="BM24" s="248"/>
      <c r="BN24" s="248"/>
      <c r="BO24" s="248"/>
      <c r="BP24" s="248"/>
      <c r="BQ24" s="248"/>
      <c r="BR24" s="248"/>
      <c r="BS24" s="248"/>
      <c r="BT24" s="248"/>
      <c r="BU24" s="248"/>
      <c r="BV24" s="248"/>
      <c r="BW24" s="248"/>
      <c r="BX24" s="248"/>
      <c r="BY24" s="248"/>
      <c r="BZ24" s="248"/>
      <c r="CA24" s="248"/>
      <c r="CB24" s="248"/>
      <c r="CC24" s="248"/>
      <c r="CD24" s="248"/>
      <c r="CE24" s="248"/>
      <c r="CF24" s="248"/>
      <c r="CG24" s="248"/>
      <c r="CH24" s="248"/>
      <c r="CI24" s="248"/>
      <c r="CJ24" s="248"/>
      <c r="CK24" s="248"/>
      <c r="CL24" s="248"/>
      <c r="CM24" s="248"/>
      <c r="CN24" s="248"/>
      <c r="CO24" s="248"/>
      <c r="CP24" s="248"/>
      <c r="CQ24" s="248"/>
      <c r="CR24" s="248"/>
      <c r="CS24" s="248"/>
      <c r="CT24" s="248"/>
      <c r="CU24" s="248"/>
      <c r="CV24" s="248"/>
      <c r="CW24" s="248"/>
      <c r="CX24" s="248"/>
      <c r="CY24" s="248"/>
      <c r="CZ24" s="248"/>
      <c r="DA24" s="248"/>
    </row>
    <row r="25" spans="1:213" s="429" customFormat="1" ht="21" customHeight="1">
      <c r="G25" s="248"/>
      <c r="H25" s="248"/>
      <c r="I25" s="248"/>
      <c r="J25" s="248"/>
      <c r="K25" s="248"/>
      <c r="L25" s="248"/>
      <c r="M25" s="248"/>
      <c r="N25" s="248"/>
      <c r="O25" s="248"/>
      <c r="P25" s="248"/>
      <c r="Q25" s="248"/>
      <c r="R25" s="248"/>
      <c r="S25" s="248"/>
      <c r="T25" s="248"/>
      <c r="U25" s="248"/>
      <c r="V25" s="248"/>
      <c r="W25" s="248"/>
      <c r="X25" s="248"/>
      <c r="Y25" s="248"/>
      <c r="Z25" s="248"/>
      <c r="AA25" s="248"/>
      <c r="AB25" s="248"/>
      <c r="AC25" s="248"/>
      <c r="AD25" s="248"/>
      <c r="AE25" s="248"/>
      <c r="AF25" s="248"/>
      <c r="AG25" s="248"/>
      <c r="AH25" s="248"/>
      <c r="AI25" s="248"/>
      <c r="AJ25" s="248"/>
      <c r="AK25" s="248"/>
      <c r="AL25" s="248"/>
      <c r="AM25" s="248"/>
      <c r="AN25" s="248"/>
      <c r="AO25" s="248"/>
      <c r="AP25" s="248"/>
      <c r="AQ25" s="248"/>
      <c r="AR25" s="248"/>
      <c r="AS25" s="248"/>
      <c r="AT25" s="248"/>
      <c r="AU25" s="248"/>
      <c r="AV25" s="248"/>
      <c r="AW25" s="248"/>
      <c r="AX25" s="248"/>
      <c r="AY25" s="248"/>
      <c r="AZ25" s="248"/>
      <c r="BA25" s="248"/>
      <c r="BB25" s="248"/>
      <c r="BC25" s="248"/>
      <c r="BD25" s="248"/>
      <c r="BE25" s="248"/>
      <c r="BF25" s="248"/>
      <c r="BG25" s="248"/>
      <c r="BH25" s="248"/>
      <c r="BI25" s="248"/>
      <c r="BJ25" s="248"/>
      <c r="BK25" s="248"/>
      <c r="BL25" s="248"/>
      <c r="BM25" s="248"/>
      <c r="BN25" s="248"/>
      <c r="BO25" s="248"/>
      <c r="BP25" s="248"/>
      <c r="BQ25" s="248"/>
      <c r="BR25" s="248"/>
      <c r="BS25" s="248"/>
      <c r="BT25" s="248"/>
      <c r="BU25" s="248"/>
      <c r="BV25" s="248"/>
      <c r="BW25" s="248"/>
      <c r="BX25" s="248"/>
      <c r="BY25" s="248"/>
      <c r="BZ25" s="248"/>
      <c r="CA25" s="248"/>
      <c r="CB25" s="248"/>
      <c r="CC25" s="248"/>
      <c r="CD25" s="248"/>
      <c r="CE25" s="248"/>
      <c r="CF25" s="248"/>
      <c r="CG25" s="248"/>
      <c r="CH25" s="248"/>
      <c r="CI25" s="248"/>
      <c r="CJ25" s="248"/>
      <c r="CK25" s="248"/>
      <c r="CL25" s="248"/>
      <c r="CM25" s="248"/>
      <c r="CN25" s="248"/>
      <c r="CO25" s="248"/>
      <c r="CP25" s="248"/>
      <c r="CQ25" s="248"/>
      <c r="CR25" s="248"/>
      <c r="CS25" s="248"/>
      <c r="CT25" s="248"/>
      <c r="CU25" s="248"/>
      <c r="CV25" s="248"/>
      <c r="CW25" s="248"/>
      <c r="CX25" s="248"/>
      <c r="CY25" s="248"/>
      <c r="CZ25" s="248"/>
      <c r="DA25" s="248"/>
    </row>
    <row r="26" spans="1:213" ht="21" customHeight="1">
      <c r="A26" s="672"/>
      <c r="B26" s="672"/>
      <c r="I26" s="229"/>
      <c r="J26" s="229"/>
      <c r="K26" s="229"/>
      <c r="L26" s="229"/>
      <c r="V26" s="672"/>
      <c r="X26" s="854"/>
      <c r="Y26" s="854"/>
      <c r="Z26" s="854"/>
      <c r="AA26" s="854"/>
      <c r="AB26" s="854"/>
      <c r="AC26" s="854"/>
      <c r="AD26" s="854"/>
      <c r="AE26" s="854"/>
      <c r="AF26" s="854"/>
      <c r="AG26" s="854"/>
      <c r="AH26" s="854"/>
      <c r="AI26" s="854"/>
      <c r="AJ26" s="854"/>
      <c r="AK26" s="854"/>
      <c r="AL26" s="854"/>
      <c r="AM26" s="854"/>
      <c r="AN26" s="854"/>
      <c r="AO26" s="854"/>
      <c r="AP26" s="854"/>
      <c r="AQ26" s="854"/>
      <c r="AR26" s="854"/>
      <c r="AS26" s="854"/>
      <c r="AT26" s="854"/>
      <c r="AU26" s="854"/>
      <c r="AV26" s="854"/>
      <c r="AW26" s="854"/>
      <c r="AX26" s="854"/>
      <c r="AY26" s="854"/>
      <c r="AZ26" s="854"/>
      <c r="BA26" s="854"/>
      <c r="BB26" s="673"/>
      <c r="BC26" s="854"/>
      <c r="BD26" s="854"/>
      <c r="BE26" s="854"/>
      <c r="BF26" s="854"/>
      <c r="BG26" s="854"/>
      <c r="BH26" s="854"/>
      <c r="BI26" s="854"/>
      <c r="BJ26" s="854"/>
      <c r="BK26" s="854"/>
      <c r="BL26" s="854"/>
      <c r="BM26" s="854"/>
      <c r="BN26" s="854"/>
      <c r="BO26" s="854"/>
      <c r="BP26" s="854"/>
      <c r="BQ26" s="854"/>
      <c r="BR26" s="854"/>
      <c r="BS26" s="854"/>
      <c r="BT26" s="854"/>
      <c r="BU26" s="854"/>
      <c r="BV26" s="854"/>
      <c r="BW26" s="854"/>
      <c r="BX26" s="854"/>
      <c r="BY26" s="854"/>
      <c r="BZ26" s="854"/>
      <c r="CA26" s="854"/>
      <c r="CB26" s="854"/>
      <c r="CC26" s="854"/>
      <c r="CD26" s="854"/>
      <c r="CE26" s="854"/>
      <c r="CF26" s="854"/>
      <c r="CG26" s="854"/>
      <c r="CH26" s="854"/>
      <c r="CI26" s="854"/>
      <c r="CJ26" s="673"/>
      <c r="CK26" s="673"/>
      <c r="CL26" s="673"/>
      <c r="CM26" s="673"/>
      <c r="CN26" s="673"/>
      <c r="CO26" s="673"/>
      <c r="CP26" s="673"/>
      <c r="CQ26" s="673"/>
      <c r="CR26" s="673"/>
      <c r="CS26" s="673"/>
      <c r="CT26" s="673"/>
      <c r="CU26" s="673"/>
      <c r="CV26" s="673"/>
      <c r="CW26" s="673"/>
      <c r="CX26" s="673"/>
      <c r="CY26" s="673"/>
      <c r="CZ26" s="673"/>
      <c r="DA26" s="673"/>
    </row>
    <row r="27" spans="1:213" s="229" customFormat="1" ht="21" customHeight="1">
      <c r="A27" s="672"/>
      <c r="B27" s="672"/>
      <c r="G27" s="675" t="s">
        <v>266</v>
      </c>
      <c r="H27" s="675"/>
      <c r="I27" s="669" t="s">
        <v>887</v>
      </c>
      <c r="J27" s="669"/>
      <c r="K27" s="669"/>
      <c r="L27" s="669"/>
      <c r="V27" s="672"/>
      <c r="CY27" s="671"/>
      <c r="CZ27" s="671"/>
    </row>
    <row r="28" spans="1:213" ht="21" customHeight="1">
      <c r="A28" s="672"/>
      <c r="B28" s="672"/>
      <c r="C28" s="851"/>
      <c r="D28" s="851"/>
      <c r="E28" s="851"/>
      <c r="F28" s="672"/>
      <c r="G28" s="851"/>
      <c r="H28" s="851"/>
      <c r="I28" s="851"/>
      <c r="J28" s="851"/>
      <c r="K28" s="851"/>
      <c r="L28" s="851"/>
      <c r="M28" s="851"/>
      <c r="N28" s="851"/>
      <c r="O28" s="851"/>
      <c r="P28" s="851"/>
      <c r="Q28" s="851"/>
      <c r="R28" s="851"/>
      <c r="S28" s="851"/>
      <c r="T28" s="851"/>
      <c r="U28" s="851"/>
      <c r="CQ28" s="683"/>
      <c r="CR28" s="683"/>
      <c r="CS28" s="683"/>
      <c r="CU28" s="673"/>
      <c r="CV28" s="673"/>
      <c r="CW28" s="673"/>
      <c r="CX28" s="673"/>
      <c r="CZ28" s="671"/>
      <c r="DB28" s="682" t="s">
        <v>886</v>
      </c>
      <c r="DC28" s="682"/>
      <c r="DI28" s="672"/>
      <c r="DJ28" s="854"/>
      <c r="DK28" s="854"/>
      <c r="DL28" s="854"/>
      <c r="DM28" s="854"/>
      <c r="DN28" s="854"/>
      <c r="DO28" s="854"/>
      <c r="DP28" s="854"/>
      <c r="DQ28" s="854"/>
      <c r="DR28" s="854"/>
      <c r="DS28" s="854"/>
      <c r="DT28" s="854"/>
      <c r="DU28" s="854"/>
      <c r="DV28" s="854"/>
      <c r="DW28" s="854"/>
      <c r="DX28" s="854"/>
      <c r="DY28" s="854"/>
      <c r="DZ28" s="854"/>
      <c r="EA28" s="854"/>
      <c r="EB28" s="854"/>
      <c r="EC28" s="854"/>
      <c r="ED28" s="854"/>
      <c r="EE28" s="854"/>
      <c r="EF28" s="854"/>
      <c r="EG28" s="854"/>
      <c r="EH28" s="854"/>
      <c r="EI28" s="854"/>
      <c r="EJ28" s="854"/>
      <c r="EK28" s="854"/>
      <c r="EL28" s="854"/>
      <c r="EM28" s="854"/>
      <c r="EO28" s="681"/>
      <c r="EP28" s="681"/>
      <c r="EQ28" s="681"/>
      <c r="ER28" s="681"/>
      <c r="ES28" s="681"/>
      <c r="ET28" s="681"/>
      <c r="EU28" s="683"/>
      <c r="EV28" s="683"/>
      <c r="EW28" s="683"/>
      <c r="EX28" s="683"/>
    </row>
    <row r="29" spans="1:213" ht="15" customHeight="1">
      <c r="G29" s="2460" t="s">
        <v>884</v>
      </c>
      <c r="H29" s="2461"/>
      <c r="I29" s="2461"/>
      <c r="J29" s="2461"/>
      <c r="K29" s="2461"/>
      <c r="L29" s="2461"/>
      <c r="M29" s="2461"/>
      <c r="N29" s="2461"/>
      <c r="O29" s="2461"/>
      <c r="P29" s="2461"/>
      <c r="Q29" s="2461"/>
      <c r="R29" s="2461"/>
      <c r="S29" s="2461"/>
      <c r="T29" s="2461"/>
      <c r="U29" s="2461"/>
      <c r="V29" s="2461"/>
      <c r="W29" s="2461"/>
      <c r="X29" s="2462"/>
      <c r="Y29" s="2476" t="s">
        <v>866</v>
      </c>
      <c r="Z29" s="2477"/>
      <c r="AA29" s="2477"/>
      <c r="AB29" s="2477"/>
      <c r="AC29" s="2477"/>
      <c r="AD29" s="2477"/>
      <c r="AE29" s="2477"/>
      <c r="AF29" s="2477"/>
      <c r="AG29" s="2477"/>
      <c r="AH29" s="2477"/>
      <c r="AI29" s="2477"/>
      <c r="AJ29" s="2477"/>
      <c r="AK29" s="2477"/>
      <c r="AL29" s="2477"/>
      <c r="AM29" s="2478"/>
      <c r="AN29" s="2479" t="s">
        <v>885</v>
      </c>
      <c r="AO29" s="2479"/>
      <c r="AP29" s="2479"/>
      <c r="AQ29" s="2479"/>
      <c r="AR29" s="2479"/>
      <c r="AS29" s="2479" t="s">
        <v>882</v>
      </c>
      <c r="AT29" s="2479"/>
      <c r="AU29" s="2479"/>
      <c r="AV29" s="2479"/>
      <c r="AW29" s="2479"/>
      <c r="AX29" s="2479" t="s">
        <v>782</v>
      </c>
      <c r="AY29" s="2479"/>
      <c r="AZ29" s="2479"/>
      <c r="BA29" s="2479"/>
      <c r="BB29" s="2479"/>
      <c r="BC29" s="2479" t="s">
        <v>431</v>
      </c>
      <c r="BD29" s="2479"/>
      <c r="BE29" s="2479"/>
      <c r="BF29" s="2479"/>
      <c r="BG29" s="2479"/>
      <c r="BH29" s="2479" t="s">
        <v>548</v>
      </c>
      <c r="BI29" s="2479"/>
      <c r="BJ29" s="2479"/>
      <c r="BK29" s="2479"/>
      <c r="BL29" s="2479"/>
      <c r="BM29" s="2479" t="s">
        <v>570</v>
      </c>
      <c r="BN29" s="2479"/>
      <c r="BO29" s="2479"/>
      <c r="BP29" s="2479"/>
      <c r="BQ29" s="2479"/>
      <c r="BR29" s="2479" t="s">
        <v>880</v>
      </c>
      <c r="BS29" s="2479"/>
      <c r="BT29" s="2479"/>
      <c r="BU29" s="2479"/>
      <c r="BV29" s="2479"/>
      <c r="BW29" s="2479" t="s">
        <v>879</v>
      </c>
      <c r="BX29" s="2479"/>
      <c r="BY29" s="2479"/>
      <c r="BZ29" s="2479"/>
      <c r="CA29" s="2479"/>
      <c r="CB29" s="2479" t="s">
        <v>878</v>
      </c>
      <c r="CC29" s="2479"/>
      <c r="CD29" s="2479"/>
      <c r="CE29" s="2479"/>
      <c r="CF29" s="2479"/>
      <c r="CG29" s="2479" t="s">
        <v>570</v>
      </c>
      <c r="CH29" s="2479"/>
      <c r="CI29" s="2479"/>
      <c r="CJ29" s="2479"/>
      <c r="CK29" s="2479"/>
      <c r="CL29" s="2479" t="s">
        <v>212</v>
      </c>
      <c r="CM29" s="2479"/>
      <c r="CN29" s="2479"/>
      <c r="CO29" s="2479"/>
      <c r="CP29" s="2479"/>
      <c r="CQ29" s="2482" t="s">
        <v>392</v>
      </c>
      <c r="CR29" s="2483"/>
      <c r="CS29" s="2483"/>
      <c r="CT29" s="2483"/>
      <c r="CU29" s="2483"/>
      <c r="CV29" s="2483"/>
      <c r="CW29" s="2483"/>
      <c r="CX29" s="2483"/>
      <c r="CY29" s="2483"/>
      <c r="CZ29" s="2483"/>
      <c r="DA29" s="2483"/>
      <c r="DB29" s="2484"/>
      <c r="DC29" s="852"/>
    </row>
    <row r="30" spans="1:213" ht="15" customHeight="1">
      <c r="G30" s="2473"/>
      <c r="H30" s="2474"/>
      <c r="I30" s="2474"/>
      <c r="J30" s="2474"/>
      <c r="K30" s="2474"/>
      <c r="L30" s="2474"/>
      <c r="M30" s="2474"/>
      <c r="N30" s="2474"/>
      <c r="O30" s="2474"/>
      <c r="P30" s="2474"/>
      <c r="Q30" s="2474"/>
      <c r="R30" s="2474"/>
      <c r="S30" s="2474"/>
      <c r="T30" s="2474"/>
      <c r="U30" s="2474"/>
      <c r="V30" s="2474"/>
      <c r="W30" s="2474"/>
      <c r="X30" s="2475"/>
      <c r="Y30" s="2476"/>
      <c r="Z30" s="2477"/>
      <c r="AA30" s="2477"/>
      <c r="AB30" s="2477"/>
      <c r="AC30" s="2477"/>
      <c r="AD30" s="2477"/>
      <c r="AE30" s="2477"/>
      <c r="AF30" s="2477"/>
      <c r="AG30" s="2477"/>
      <c r="AH30" s="2477"/>
      <c r="AI30" s="2477"/>
      <c r="AJ30" s="2477"/>
      <c r="AK30" s="2477"/>
      <c r="AL30" s="2477"/>
      <c r="AM30" s="2478"/>
      <c r="AN30" s="2480"/>
      <c r="AO30" s="2480"/>
      <c r="AP30" s="2480"/>
      <c r="AQ30" s="2480"/>
      <c r="AR30" s="2480"/>
      <c r="AS30" s="2480"/>
      <c r="AT30" s="2480"/>
      <c r="AU30" s="2480"/>
      <c r="AV30" s="2480"/>
      <c r="AW30" s="2480"/>
      <c r="AX30" s="2480"/>
      <c r="AY30" s="2480"/>
      <c r="AZ30" s="2480"/>
      <c r="BA30" s="2480"/>
      <c r="BB30" s="2480"/>
      <c r="BC30" s="2480"/>
      <c r="BD30" s="2480"/>
      <c r="BE30" s="2480"/>
      <c r="BF30" s="2480"/>
      <c r="BG30" s="2480"/>
      <c r="BH30" s="2480"/>
      <c r="BI30" s="2480"/>
      <c r="BJ30" s="2480"/>
      <c r="BK30" s="2480"/>
      <c r="BL30" s="2480"/>
      <c r="BM30" s="2480"/>
      <c r="BN30" s="2480"/>
      <c r="BO30" s="2480"/>
      <c r="BP30" s="2480"/>
      <c r="BQ30" s="2480"/>
      <c r="BR30" s="2480"/>
      <c r="BS30" s="2480"/>
      <c r="BT30" s="2480"/>
      <c r="BU30" s="2480"/>
      <c r="BV30" s="2480"/>
      <c r="BW30" s="2480"/>
      <c r="BX30" s="2480"/>
      <c r="BY30" s="2480"/>
      <c r="BZ30" s="2480"/>
      <c r="CA30" s="2480"/>
      <c r="CB30" s="2480"/>
      <c r="CC30" s="2480"/>
      <c r="CD30" s="2480"/>
      <c r="CE30" s="2480"/>
      <c r="CF30" s="2480"/>
      <c r="CG30" s="2480"/>
      <c r="CH30" s="2480"/>
      <c r="CI30" s="2480"/>
      <c r="CJ30" s="2480"/>
      <c r="CK30" s="2480"/>
      <c r="CL30" s="2480"/>
      <c r="CM30" s="2480"/>
      <c r="CN30" s="2480"/>
      <c r="CO30" s="2480"/>
      <c r="CP30" s="2480"/>
      <c r="CQ30" s="2485"/>
      <c r="CR30" s="2486"/>
      <c r="CS30" s="2486"/>
      <c r="CT30" s="2486"/>
      <c r="CU30" s="2486"/>
      <c r="CV30" s="2486"/>
      <c r="CW30" s="2486"/>
      <c r="CX30" s="2486"/>
      <c r="CY30" s="2486"/>
      <c r="CZ30" s="2486"/>
      <c r="DA30" s="2486"/>
      <c r="DB30" s="2487"/>
      <c r="DC30" s="852"/>
    </row>
    <row r="31" spans="1:213" ht="15" customHeight="1">
      <c r="G31" s="2463"/>
      <c r="H31" s="1611"/>
      <c r="I31" s="1611"/>
      <c r="J31" s="1611"/>
      <c r="K31" s="1611"/>
      <c r="L31" s="1611"/>
      <c r="M31" s="1611"/>
      <c r="N31" s="1611"/>
      <c r="O31" s="1611"/>
      <c r="P31" s="1611"/>
      <c r="Q31" s="1611"/>
      <c r="R31" s="1611"/>
      <c r="S31" s="1611"/>
      <c r="T31" s="1611"/>
      <c r="U31" s="1611"/>
      <c r="V31" s="1611"/>
      <c r="W31" s="1611"/>
      <c r="X31" s="1612"/>
      <c r="Y31" s="2476"/>
      <c r="Z31" s="2477"/>
      <c r="AA31" s="2477"/>
      <c r="AB31" s="2477"/>
      <c r="AC31" s="2477"/>
      <c r="AD31" s="2477"/>
      <c r="AE31" s="2477"/>
      <c r="AF31" s="2477"/>
      <c r="AG31" s="2477"/>
      <c r="AH31" s="2477"/>
      <c r="AI31" s="2477"/>
      <c r="AJ31" s="2477"/>
      <c r="AK31" s="2477"/>
      <c r="AL31" s="2477"/>
      <c r="AM31" s="2478"/>
      <c r="AN31" s="2481"/>
      <c r="AO31" s="2481"/>
      <c r="AP31" s="2481"/>
      <c r="AQ31" s="2481"/>
      <c r="AR31" s="2481"/>
      <c r="AS31" s="2481"/>
      <c r="AT31" s="2481"/>
      <c r="AU31" s="2481"/>
      <c r="AV31" s="2481"/>
      <c r="AW31" s="2481"/>
      <c r="AX31" s="2481"/>
      <c r="AY31" s="2481"/>
      <c r="AZ31" s="2481"/>
      <c r="BA31" s="2481"/>
      <c r="BB31" s="2481"/>
      <c r="BC31" s="2481"/>
      <c r="BD31" s="2481"/>
      <c r="BE31" s="2481"/>
      <c r="BF31" s="2481"/>
      <c r="BG31" s="2481"/>
      <c r="BH31" s="2481"/>
      <c r="BI31" s="2481"/>
      <c r="BJ31" s="2481"/>
      <c r="BK31" s="2481"/>
      <c r="BL31" s="2481"/>
      <c r="BM31" s="2481"/>
      <c r="BN31" s="2481"/>
      <c r="BO31" s="2481"/>
      <c r="BP31" s="2481"/>
      <c r="BQ31" s="2481"/>
      <c r="BR31" s="2481"/>
      <c r="BS31" s="2481"/>
      <c r="BT31" s="2481"/>
      <c r="BU31" s="2481"/>
      <c r="BV31" s="2481"/>
      <c r="BW31" s="2481"/>
      <c r="BX31" s="2481"/>
      <c r="BY31" s="2481"/>
      <c r="BZ31" s="2481"/>
      <c r="CA31" s="2481"/>
      <c r="CB31" s="2481"/>
      <c r="CC31" s="2481"/>
      <c r="CD31" s="2481"/>
      <c r="CE31" s="2481"/>
      <c r="CF31" s="2481"/>
      <c r="CG31" s="2481"/>
      <c r="CH31" s="2481"/>
      <c r="CI31" s="2481"/>
      <c r="CJ31" s="2481"/>
      <c r="CK31" s="2481"/>
      <c r="CL31" s="2481"/>
      <c r="CM31" s="2481"/>
      <c r="CN31" s="2481"/>
      <c r="CO31" s="2481"/>
      <c r="CP31" s="2481"/>
      <c r="CQ31" s="2488"/>
      <c r="CR31" s="2489"/>
      <c r="CS31" s="2489"/>
      <c r="CT31" s="2489"/>
      <c r="CU31" s="2489"/>
      <c r="CV31" s="2489"/>
      <c r="CW31" s="2489"/>
      <c r="CX31" s="2489"/>
      <c r="CY31" s="2489"/>
      <c r="CZ31" s="2489"/>
      <c r="DA31" s="2489"/>
      <c r="DB31" s="2490"/>
      <c r="DC31" s="852"/>
    </row>
    <row r="32" spans="1:213" ht="15" customHeight="1">
      <c r="G32" s="2454" t="str">
        <f>Y12</f>
        <v>農地中間管理機構関連農地整備事業</v>
      </c>
      <c r="H32" s="2455"/>
      <c r="I32" s="2455"/>
      <c r="J32" s="2455"/>
      <c r="K32" s="2455"/>
      <c r="L32" s="2455"/>
      <c r="M32" s="2455"/>
      <c r="N32" s="2455"/>
      <c r="O32" s="2455"/>
      <c r="P32" s="2455"/>
      <c r="Q32" s="2455"/>
      <c r="R32" s="2455"/>
      <c r="S32" s="2455"/>
      <c r="T32" s="2455"/>
      <c r="U32" s="2455"/>
      <c r="V32" s="2455"/>
      <c r="W32" s="2455"/>
      <c r="X32" s="2456"/>
      <c r="Y32" s="1799" t="s">
        <v>410</v>
      </c>
      <c r="Z32" s="1800"/>
      <c r="AA32" s="1800"/>
      <c r="AB32" s="1800"/>
      <c r="AC32" s="1800"/>
      <c r="AD32" s="1800"/>
      <c r="AE32" s="1800"/>
      <c r="AF32" s="1800"/>
      <c r="AG32" s="1800"/>
      <c r="AH32" s="1800"/>
      <c r="AI32" s="1800"/>
      <c r="AJ32" s="1800"/>
      <c r="AK32" s="1800"/>
      <c r="AL32" s="1800"/>
      <c r="AM32" s="1801"/>
      <c r="AN32" s="2519">
        <v>5.3</v>
      </c>
      <c r="AO32" s="2519"/>
      <c r="AP32" s="2519"/>
      <c r="AQ32" s="2519"/>
      <c r="AR32" s="2519"/>
      <c r="AS32" s="2503">
        <v>0.1</v>
      </c>
      <c r="AT32" s="2504"/>
      <c r="AU32" s="2504"/>
      <c r="AV32" s="2504"/>
      <c r="AW32" s="2505"/>
      <c r="AX32" s="2503"/>
      <c r="AY32" s="2504"/>
      <c r="AZ32" s="2504"/>
      <c r="BA32" s="2504"/>
      <c r="BB32" s="2505"/>
      <c r="BC32" s="2503">
        <v>0</v>
      </c>
      <c r="BD32" s="2504"/>
      <c r="BE32" s="2504"/>
      <c r="BF32" s="2504"/>
      <c r="BG32" s="2505"/>
      <c r="BH32" s="2503"/>
      <c r="BI32" s="2504"/>
      <c r="BJ32" s="2504"/>
      <c r="BK32" s="2504"/>
      <c r="BL32" s="2505"/>
      <c r="BM32" s="2503">
        <v>0.3</v>
      </c>
      <c r="BN32" s="2504"/>
      <c r="BO32" s="2504"/>
      <c r="BP32" s="2504"/>
      <c r="BQ32" s="2505"/>
      <c r="BR32" s="2503">
        <f>IF(SUM(AN32:BQ32)=0,"",SUM(AN32:BQ32))</f>
        <v>5.6999999999999993</v>
      </c>
      <c r="BS32" s="2504"/>
      <c r="BT32" s="2504"/>
      <c r="BU32" s="2504"/>
      <c r="BV32" s="2505"/>
      <c r="BW32" s="2503"/>
      <c r="BX32" s="2504"/>
      <c r="BY32" s="2504"/>
      <c r="BZ32" s="2504"/>
      <c r="CA32" s="2505"/>
      <c r="CB32" s="2503"/>
      <c r="CC32" s="2504"/>
      <c r="CD32" s="2504"/>
      <c r="CE32" s="2504"/>
      <c r="CF32" s="2505"/>
      <c r="CG32" s="2503"/>
      <c r="CH32" s="2504"/>
      <c r="CI32" s="2504"/>
      <c r="CJ32" s="2504"/>
      <c r="CK32" s="2505"/>
      <c r="CL32" s="2503">
        <f>IF(SUM(BR32:CK32)=0,"",SUM(BR32:CK32))</f>
        <v>5.6999999999999993</v>
      </c>
      <c r="CM32" s="2504"/>
      <c r="CN32" s="2504"/>
      <c r="CO32" s="2504"/>
      <c r="CP32" s="2505"/>
      <c r="CQ32" s="2511"/>
      <c r="CR32" s="2512"/>
      <c r="CS32" s="2512"/>
      <c r="CT32" s="2512"/>
      <c r="CU32" s="2512"/>
      <c r="CV32" s="2512"/>
      <c r="CW32" s="2512"/>
      <c r="CX32" s="2512"/>
      <c r="CY32" s="2512"/>
      <c r="CZ32" s="2512"/>
      <c r="DA32" s="2512"/>
      <c r="DB32" s="2513"/>
      <c r="DC32" s="686"/>
    </row>
    <row r="33" spans="7:107" ht="15" customHeight="1">
      <c r="G33" s="2457"/>
      <c r="H33" s="2458"/>
      <c r="I33" s="2458"/>
      <c r="J33" s="2458"/>
      <c r="K33" s="2458"/>
      <c r="L33" s="2458"/>
      <c r="M33" s="2458"/>
      <c r="N33" s="2458"/>
      <c r="O33" s="2458"/>
      <c r="P33" s="2458"/>
      <c r="Q33" s="2458"/>
      <c r="R33" s="2458"/>
      <c r="S33" s="2458"/>
      <c r="T33" s="2458"/>
      <c r="U33" s="2458"/>
      <c r="V33" s="2458"/>
      <c r="W33" s="2458"/>
      <c r="X33" s="2459"/>
      <c r="Y33" s="1608" t="s">
        <v>877</v>
      </c>
      <c r="Z33" s="1609"/>
      <c r="AA33" s="1609"/>
      <c r="AB33" s="1609"/>
      <c r="AC33" s="1609"/>
      <c r="AD33" s="1609"/>
      <c r="AE33" s="1609"/>
      <c r="AF33" s="1609"/>
      <c r="AG33" s="1609"/>
      <c r="AH33" s="1609"/>
      <c r="AI33" s="1609"/>
      <c r="AJ33" s="1609"/>
      <c r="AK33" s="1609"/>
      <c r="AL33" s="1609"/>
      <c r="AM33" s="1610"/>
      <c r="AN33" s="2514">
        <v>0</v>
      </c>
      <c r="AO33" s="2514"/>
      <c r="AP33" s="2514"/>
      <c r="AQ33" s="2514"/>
      <c r="AR33" s="2514"/>
      <c r="AS33" s="2514">
        <f>+AD17</f>
        <v>0.9</v>
      </c>
      <c r="AT33" s="2514"/>
      <c r="AU33" s="2514"/>
      <c r="AV33" s="2514"/>
      <c r="AW33" s="2514"/>
      <c r="AX33" s="2514"/>
      <c r="AY33" s="2514"/>
      <c r="AZ33" s="2514"/>
      <c r="BA33" s="2514"/>
      <c r="BB33" s="2514"/>
      <c r="BC33" s="2514">
        <f>AI15</f>
        <v>4.4000000000000004</v>
      </c>
      <c r="BD33" s="2514"/>
      <c r="BE33" s="2514"/>
      <c r="BF33" s="2514"/>
      <c r="BG33" s="2514"/>
      <c r="BH33" s="2515"/>
      <c r="BI33" s="2514"/>
      <c r="BJ33" s="2514"/>
      <c r="BK33" s="2514"/>
      <c r="BL33" s="2514"/>
      <c r="BM33" s="2514">
        <v>0.4</v>
      </c>
      <c r="BN33" s="2514"/>
      <c r="BO33" s="2514"/>
      <c r="BP33" s="2514"/>
      <c r="BQ33" s="2514"/>
      <c r="BR33" s="2516">
        <f>IF(SUM(AN33:BQ33)=0,"",SUM(AN33:BQ33))</f>
        <v>5.7000000000000011</v>
      </c>
      <c r="BS33" s="2517"/>
      <c r="BT33" s="2517"/>
      <c r="BU33" s="2517"/>
      <c r="BV33" s="2518"/>
      <c r="BW33" s="2514"/>
      <c r="BX33" s="2514"/>
      <c r="BY33" s="2514"/>
      <c r="BZ33" s="2514"/>
      <c r="CA33" s="2514"/>
      <c r="CB33" s="2514"/>
      <c r="CC33" s="2514"/>
      <c r="CD33" s="2514"/>
      <c r="CE33" s="2514"/>
      <c r="CF33" s="2514"/>
      <c r="CG33" s="2514"/>
      <c r="CH33" s="2514"/>
      <c r="CI33" s="2514"/>
      <c r="CJ33" s="2514"/>
      <c r="CK33" s="2514"/>
      <c r="CL33" s="2516">
        <f>IF(SUM(BR33:CK33)=0,"",SUM(BR33:CK33))</f>
        <v>5.7000000000000011</v>
      </c>
      <c r="CM33" s="2517"/>
      <c r="CN33" s="2517"/>
      <c r="CO33" s="2517"/>
      <c r="CP33" s="2518"/>
      <c r="CQ33" s="2506"/>
      <c r="CR33" s="2507"/>
      <c r="CS33" s="2507"/>
      <c r="CT33" s="2507"/>
      <c r="CU33" s="2507"/>
      <c r="CV33" s="2507"/>
      <c r="CW33" s="2507"/>
      <c r="CX33" s="2507"/>
      <c r="CY33" s="2507"/>
      <c r="CZ33" s="2507"/>
      <c r="DA33" s="2507"/>
      <c r="DB33" s="2508"/>
      <c r="DC33" s="687"/>
    </row>
    <row r="34" spans="7:107" ht="15" customHeight="1">
      <c r="G34" s="2460" t="s">
        <v>23</v>
      </c>
      <c r="H34" s="2461"/>
      <c r="I34" s="2461"/>
      <c r="J34" s="2461"/>
      <c r="K34" s="2461"/>
      <c r="L34" s="2461"/>
      <c r="M34" s="2461"/>
      <c r="N34" s="2461"/>
      <c r="O34" s="2461"/>
      <c r="P34" s="2461"/>
      <c r="Q34" s="2461"/>
      <c r="R34" s="2461"/>
      <c r="S34" s="2461"/>
      <c r="T34" s="2461"/>
      <c r="U34" s="2461"/>
      <c r="V34" s="2461"/>
      <c r="W34" s="2461"/>
      <c r="X34" s="2462"/>
      <c r="Y34" s="1774" t="s">
        <v>410</v>
      </c>
      <c r="Z34" s="1775"/>
      <c r="AA34" s="1775"/>
      <c r="AB34" s="1775"/>
      <c r="AC34" s="1775"/>
      <c r="AD34" s="1775"/>
      <c r="AE34" s="1775"/>
      <c r="AF34" s="1775"/>
      <c r="AG34" s="1775"/>
      <c r="AH34" s="1775"/>
      <c r="AI34" s="1775"/>
      <c r="AJ34" s="1775"/>
      <c r="AK34" s="1775"/>
      <c r="AL34" s="1775"/>
      <c r="AM34" s="1776"/>
      <c r="AN34" s="2491">
        <f>IF(AN32="","",AN32)</f>
        <v>5.3</v>
      </c>
      <c r="AO34" s="2491"/>
      <c r="AP34" s="2491"/>
      <c r="AQ34" s="2491"/>
      <c r="AR34" s="2491"/>
      <c r="AS34" s="2491">
        <f>IF(AS32="","",AS32)</f>
        <v>0.1</v>
      </c>
      <c r="AT34" s="2491"/>
      <c r="AU34" s="2491"/>
      <c r="AV34" s="2491"/>
      <c r="AW34" s="2491"/>
      <c r="AX34" s="2491" t="str">
        <f>IF(AX32="","",AX32)</f>
        <v/>
      </c>
      <c r="AY34" s="2491"/>
      <c r="AZ34" s="2491"/>
      <c r="BA34" s="2491"/>
      <c r="BB34" s="2491"/>
      <c r="BC34" s="2491">
        <f>IF(BC32="","",BC32)</f>
        <v>0</v>
      </c>
      <c r="BD34" s="2491"/>
      <c r="BE34" s="2491"/>
      <c r="BF34" s="2491"/>
      <c r="BG34" s="2491"/>
      <c r="BH34" s="2491" t="str">
        <f>IF(BH32="","",BH32)</f>
        <v/>
      </c>
      <c r="BI34" s="2491"/>
      <c r="BJ34" s="2491"/>
      <c r="BK34" s="2491"/>
      <c r="BL34" s="2491"/>
      <c r="BM34" s="2491">
        <f>IF(BM32="","",BM32)</f>
        <v>0.3</v>
      </c>
      <c r="BN34" s="2491"/>
      <c r="BO34" s="2491"/>
      <c r="BP34" s="2491"/>
      <c r="BQ34" s="2491"/>
      <c r="BR34" s="2491">
        <f>IF(BR32="","",BR32)</f>
        <v>5.6999999999999993</v>
      </c>
      <c r="BS34" s="2491"/>
      <c r="BT34" s="2491"/>
      <c r="BU34" s="2491"/>
      <c r="BV34" s="2491"/>
      <c r="BW34" s="2491" t="str">
        <f>IF(BW32="","",BW32)</f>
        <v/>
      </c>
      <c r="BX34" s="2491"/>
      <c r="BY34" s="2491"/>
      <c r="BZ34" s="2491"/>
      <c r="CA34" s="2491"/>
      <c r="CB34" s="2491" t="str">
        <f>IF(CB32="","",CB32)</f>
        <v/>
      </c>
      <c r="CC34" s="2491"/>
      <c r="CD34" s="2491"/>
      <c r="CE34" s="2491"/>
      <c r="CF34" s="2491"/>
      <c r="CG34" s="2491" t="str">
        <f>IF(CG32="","",CG32)</f>
        <v/>
      </c>
      <c r="CH34" s="2491"/>
      <c r="CI34" s="2491"/>
      <c r="CJ34" s="2491"/>
      <c r="CK34" s="2491"/>
      <c r="CL34" s="2491">
        <f>IF(CL32="","",CL32)</f>
        <v>5.6999999999999993</v>
      </c>
      <c r="CM34" s="2491"/>
      <c r="CN34" s="2491"/>
      <c r="CO34" s="2491"/>
      <c r="CP34" s="2491"/>
      <c r="CQ34" s="2492"/>
      <c r="CR34" s="2493"/>
      <c r="CS34" s="2493"/>
      <c r="CT34" s="2493"/>
      <c r="CU34" s="2493"/>
      <c r="CV34" s="2493"/>
      <c r="CW34" s="2493"/>
      <c r="CX34" s="2493"/>
      <c r="CY34" s="2493"/>
      <c r="CZ34" s="2493"/>
      <c r="DA34" s="2493"/>
      <c r="DB34" s="2494"/>
      <c r="DC34" s="687"/>
    </row>
    <row r="35" spans="7:107" ht="15" customHeight="1">
      <c r="G35" s="2463"/>
      <c r="H35" s="1611"/>
      <c r="I35" s="1611"/>
      <c r="J35" s="1611"/>
      <c r="K35" s="1611"/>
      <c r="L35" s="1611"/>
      <c r="M35" s="1611"/>
      <c r="N35" s="1611"/>
      <c r="O35" s="1611"/>
      <c r="P35" s="1611"/>
      <c r="Q35" s="1611"/>
      <c r="R35" s="1611"/>
      <c r="S35" s="1611"/>
      <c r="T35" s="1611"/>
      <c r="U35" s="1611"/>
      <c r="V35" s="1611"/>
      <c r="W35" s="1611"/>
      <c r="X35" s="1612"/>
      <c r="Y35" s="2495" t="s">
        <v>877</v>
      </c>
      <c r="Z35" s="2496"/>
      <c r="AA35" s="2496"/>
      <c r="AB35" s="2496"/>
      <c r="AC35" s="2496"/>
      <c r="AD35" s="2496"/>
      <c r="AE35" s="2496"/>
      <c r="AF35" s="2496"/>
      <c r="AG35" s="2496"/>
      <c r="AH35" s="2496"/>
      <c r="AI35" s="2496"/>
      <c r="AJ35" s="2496"/>
      <c r="AK35" s="2496"/>
      <c r="AL35" s="2496"/>
      <c r="AM35" s="2497"/>
      <c r="AN35" s="2498">
        <f>IF(AN33="","",AN33)</f>
        <v>0</v>
      </c>
      <c r="AO35" s="2498"/>
      <c r="AP35" s="2498"/>
      <c r="AQ35" s="2498"/>
      <c r="AR35" s="2498"/>
      <c r="AS35" s="2498">
        <f>IF(AS33="","",AS33)</f>
        <v>0.9</v>
      </c>
      <c r="AT35" s="2498"/>
      <c r="AU35" s="2498"/>
      <c r="AV35" s="2498"/>
      <c r="AW35" s="2498"/>
      <c r="AX35" s="2498" t="str">
        <f>IF(AX33="","",AX33)</f>
        <v/>
      </c>
      <c r="AY35" s="2498"/>
      <c r="AZ35" s="2498"/>
      <c r="BA35" s="2498"/>
      <c r="BB35" s="2498"/>
      <c r="BC35" s="2498">
        <f>IF(BC33="","",BC33)</f>
        <v>4.4000000000000004</v>
      </c>
      <c r="BD35" s="2498"/>
      <c r="BE35" s="2498"/>
      <c r="BF35" s="2498"/>
      <c r="BG35" s="2498"/>
      <c r="BH35" s="2498" t="str">
        <f>IF(BH33="","",BH33)</f>
        <v/>
      </c>
      <c r="BI35" s="2498"/>
      <c r="BJ35" s="2498"/>
      <c r="BK35" s="2498"/>
      <c r="BL35" s="2498"/>
      <c r="BM35" s="2498">
        <f>IF(BM33="","",BM33)</f>
        <v>0.4</v>
      </c>
      <c r="BN35" s="2498"/>
      <c r="BO35" s="2498"/>
      <c r="BP35" s="2498"/>
      <c r="BQ35" s="2498"/>
      <c r="BR35" s="2498">
        <f>IF(BR33="","",BR33)</f>
        <v>5.7000000000000011</v>
      </c>
      <c r="BS35" s="2498"/>
      <c r="BT35" s="2498"/>
      <c r="BU35" s="2498"/>
      <c r="BV35" s="2498"/>
      <c r="BW35" s="2498" t="str">
        <f>IF(BW33="","",BW33)</f>
        <v/>
      </c>
      <c r="BX35" s="2498"/>
      <c r="BY35" s="2498"/>
      <c r="BZ35" s="2498"/>
      <c r="CA35" s="2498"/>
      <c r="CB35" s="2498" t="str">
        <f>IF(CB33="","",CB33)</f>
        <v/>
      </c>
      <c r="CC35" s="2498"/>
      <c r="CD35" s="2498"/>
      <c r="CE35" s="2498"/>
      <c r="CF35" s="2498"/>
      <c r="CG35" s="2498" t="str">
        <f>IF(CG33="","",CG33)</f>
        <v/>
      </c>
      <c r="CH35" s="2498"/>
      <c r="CI35" s="2498"/>
      <c r="CJ35" s="2498"/>
      <c r="CK35" s="2498"/>
      <c r="CL35" s="2498">
        <f>IF(CL33="","",CL33)</f>
        <v>5.7000000000000011</v>
      </c>
      <c r="CM35" s="2498"/>
      <c r="CN35" s="2498"/>
      <c r="CO35" s="2498"/>
      <c r="CP35" s="2498"/>
      <c r="CQ35" s="2506"/>
      <c r="CR35" s="2507"/>
      <c r="CS35" s="2507"/>
      <c r="CT35" s="2507"/>
      <c r="CU35" s="2507"/>
      <c r="CV35" s="2507"/>
      <c r="CW35" s="2507"/>
      <c r="CX35" s="2507"/>
      <c r="CY35" s="2507"/>
      <c r="CZ35" s="2507"/>
      <c r="DA35" s="2507"/>
      <c r="DB35" s="2508"/>
      <c r="DC35" s="687"/>
    </row>
    <row r="36" spans="7:107" ht="6.75" customHeight="1"/>
    <row r="38" spans="7:107" s="689" customFormat="1" ht="15" customHeight="1">
      <c r="G38" s="688" t="s">
        <v>876</v>
      </c>
      <c r="H38" s="688"/>
    </row>
  </sheetData>
  <mergeCells count="127">
    <mergeCell ref="G12:H12"/>
    <mergeCell ref="I12:X12"/>
    <mergeCell ref="Y12:BG12"/>
    <mergeCell ref="BH12:CP12"/>
    <mergeCell ref="I13:N13"/>
    <mergeCell ref="O13:X13"/>
    <mergeCell ref="G14:N14"/>
    <mergeCell ref="O14:X14"/>
    <mergeCell ref="G15:X15"/>
    <mergeCell ref="BH15:BL16"/>
    <mergeCell ref="BM15:BQ16"/>
    <mergeCell ref="BR15:BV16"/>
    <mergeCell ref="BW15:CA16"/>
    <mergeCell ref="CB15:CF16"/>
    <mergeCell ref="CG15:CK16"/>
    <mergeCell ref="CL15:CP16"/>
    <mergeCell ref="CQ17:CU17"/>
    <mergeCell ref="CV17:DB17"/>
    <mergeCell ref="G16:X16"/>
    <mergeCell ref="G17:X17"/>
    <mergeCell ref="Y17:AC17"/>
    <mergeCell ref="AD17:AH17"/>
    <mergeCell ref="AI17:AM17"/>
    <mergeCell ref="AN17:AR17"/>
    <mergeCell ref="AS17:AW17"/>
    <mergeCell ref="AX17:BB17"/>
    <mergeCell ref="BC17:BG17"/>
    <mergeCell ref="Y15:AC16"/>
    <mergeCell ref="AD15:AH16"/>
    <mergeCell ref="AI15:AM16"/>
    <mergeCell ref="AN15:AR16"/>
    <mergeCell ref="AS15:AW16"/>
    <mergeCell ref="AX15:BB16"/>
    <mergeCell ref="BC15:BG16"/>
    <mergeCell ref="BH17:BL17"/>
    <mergeCell ref="BM17:BQ17"/>
    <mergeCell ref="BR17:BV17"/>
    <mergeCell ref="BW17:CA17"/>
    <mergeCell ref="CB17:CF17"/>
    <mergeCell ref="CG17:CK17"/>
    <mergeCell ref="CL17:CP17"/>
    <mergeCell ref="CB32:CF32"/>
    <mergeCell ref="CG32:CK32"/>
    <mergeCell ref="CL32:CP32"/>
    <mergeCell ref="CQ32:DB32"/>
    <mergeCell ref="Y33:AM33"/>
    <mergeCell ref="AN33:AR33"/>
    <mergeCell ref="AS33:AW33"/>
    <mergeCell ref="AX33:BB33"/>
    <mergeCell ref="BC33:BG33"/>
    <mergeCell ref="BH33:BL33"/>
    <mergeCell ref="BM33:BQ33"/>
    <mergeCell ref="BR33:BV33"/>
    <mergeCell ref="BW33:CA33"/>
    <mergeCell ref="CB33:CF33"/>
    <mergeCell ref="CG33:CK33"/>
    <mergeCell ref="CL33:CP33"/>
    <mergeCell ref="CQ33:DB33"/>
    <mergeCell ref="Y32:AM32"/>
    <mergeCell ref="AN32:AR32"/>
    <mergeCell ref="AS32:AW32"/>
    <mergeCell ref="AX32:BB32"/>
    <mergeCell ref="BC32:BG32"/>
    <mergeCell ref="BH32:BL32"/>
    <mergeCell ref="BM32:BQ32"/>
    <mergeCell ref="BR32:BV32"/>
    <mergeCell ref="BW32:CA32"/>
    <mergeCell ref="CL35:CP35"/>
    <mergeCell ref="CQ35:DB35"/>
    <mergeCell ref="Y34:AM34"/>
    <mergeCell ref="AN34:AR34"/>
    <mergeCell ref="AS34:AW34"/>
    <mergeCell ref="AX34:BB34"/>
    <mergeCell ref="BC34:BG34"/>
    <mergeCell ref="BH34:BL34"/>
    <mergeCell ref="BM34:BQ34"/>
    <mergeCell ref="BR34:BV34"/>
    <mergeCell ref="BW34:CA34"/>
    <mergeCell ref="AS35:AW35"/>
    <mergeCell ref="AX35:BB35"/>
    <mergeCell ref="BC35:BG35"/>
    <mergeCell ref="BH35:BL35"/>
    <mergeCell ref="BM35:BQ35"/>
    <mergeCell ref="BR35:BV35"/>
    <mergeCell ref="BW35:CA35"/>
    <mergeCell ref="CB35:CF35"/>
    <mergeCell ref="CG35:CK35"/>
    <mergeCell ref="CQ12:CU14"/>
    <mergeCell ref="CV12:DB14"/>
    <mergeCell ref="Y13:AC14"/>
    <mergeCell ref="AD13:AH14"/>
    <mergeCell ref="AI13:AM14"/>
    <mergeCell ref="AN13:AR14"/>
    <mergeCell ref="AS13:AW14"/>
    <mergeCell ref="AX13:BB14"/>
    <mergeCell ref="BC13:BG14"/>
    <mergeCell ref="BH13:BL14"/>
    <mergeCell ref="BM13:BQ14"/>
    <mergeCell ref="BR13:BV14"/>
    <mergeCell ref="BW13:CA14"/>
    <mergeCell ref="CB13:CF14"/>
    <mergeCell ref="CG13:CK14"/>
    <mergeCell ref="CL13:CP14"/>
    <mergeCell ref="G32:X33"/>
    <mergeCell ref="G34:X35"/>
    <mergeCell ref="CQ15:CU16"/>
    <mergeCell ref="CV15:DB16"/>
    <mergeCell ref="G29:X31"/>
    <mergeCell ref="Y29:AM31"/>
    <mergeCell ref="AN29:AR31"/>
    <mergeCell ref="AS29:AW31"/>
    <mergeCell ref="AX29:BB31"/>
    <mergeCell ref="BC29:BG31"/>
    <mergeCell ref="BH29:BL31"/>
    <mergeCell ref="BM29:BQ31"/>
    <mergeCell ref="BR29:BV31"/>
    <mergeCell ref="BW29:CA31"/>
    <mergeCell ref="CB29:CF31"/>
    <mergeCell ref="CG29:CK31"/>
    <mergeCell ref="CL29:CP31"/>
    <mergeCell ref="CQ29:DB31"/>
    <mergeCell ref="CB34:CF34"/>
    <mergeCell ref="CG34:CK34"/>
    <mergeCell ref="CL34:CP34"/>
    <mergeCell ref="CQ34:DB34"/>
    <mergeCell ref="Y35:AM35"/>
    <mergeCell ref="AN35:AR35"/>
  </mergeCells>
  <phoneticPr fontId="7"/>
  <pageMargins left="1.1811023622047245" right="0.19685039370078741" top="0.39370078740157483" bottom="0.39370078740157483" header="0.31496062992125984" footer="0.23622047244094491"/>
  <pageSetup paperSize="9" scale="82" firstPageNumber="14" orientation="landscape" blackAndWhite="1" cellComments="asDisplayed" useFirstPageNumber="1" r:id="rId1"/>
  <headerFooter alignWithMargins="0">
    <oddFooter>&amp;R&amp;P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14</vt:i4>
      </vt:variant>
    </vt:vector>
  </HeadingPairs>
  <TitlesOfParts>
    <vt:vector size="29" baseType="lpstr">
      <vt:lpstr>表紙</vt:lpstr>
      <vt:lpstr>目次</vt:lpstr>
      <vt:lpstr>第1章 第2章</vt:lpstr>
      <vt:lpstr>第3章 1節</vt:lpstr>
      <vt:lpstr>第3章 2節～4節</vt:lpstr>
      <vt:lpstr>第3章 5節 1～3</vt:lpstr>
      <vt:lpstr>第3章 4</vt:lpstr>
      <vt:lpstr>第3章 5、6節</vt:lpstr>
      <vt:lpstr>第4章 1節、2節</vt:lpstr>
      <vt:lpstr>第4章 2節～10節</vt:lpstr>
      <vt:lpstr>第5章～第8章</vt:lpstr>
      <vt:lpstr>第9章～第13章</vt:lpstr>
      <vt:lpstr>計画一般図</vt:lpstr>
      <vt:lpstr>計画平面図</vt:lpstr>
      <vt:lpstr>土地利用計画図</vt:lpstr>
      <vt:lpstr>計画平面図!Print_Area</vt:lpstr>
      <vt:lpstr>'第1章 第2章'!Print_Area</vt:lpstr>
      <vt:lpstr>'第3章 1節'!Print_Area</vt:lpstr>
      <vt:lpstr>'第3章 2節～4節'!Print_Area</vt:lpstr>
      <vt:lpstr>'第3章 4'!Print_Area</vt:lpstr>
      <vt:lpstr>'第3章 5、6節'!Print_Area</vt:lpstr>
      <vt:lpstr>'第3章 5節 1～3'!Print_Area</vt:lpstr>
      <vt:lpstr>'第4章 1節、2節'!Print_Area</vt:lpstr>
      <vt:lpstr>'第4章 2節～10節'!Print_Area</vt:lpstr>
      <vt:lpstr>'第5章～第8章'!Print_Area</vt:lpstr>
      <vt:lpstr>'第9章～第13章'!Print_Area</vt:lpstr>
      <vt:lpstr>土地利用計画図!Print_Area</vt:lpstr>
      <vt:lpstr>表紙!Print_Area</vt:lpstr>
      <vt:lpstr>目次!Print_Area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鈴木　一隆</dc:creator>
  <cp:lastModifiedBy>Setup</cp:lastModifiedBy>
  <cp:lastPrinted>2026-01-06T00:57:38Z</cp:lastPrinted>
  <dcterms:created xsi:type="dcterms:W3CDTF">2021-02-16T06:25:02Z</dcterms:created>
  <dcterms:modified xsi:type="dcterms:W3CDTF">2026-01-06T00:57:40Z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1" baseType="lpwstr">
      <vt:lpwstr>3.1.7.0</vt:lpwstr>
    </vt:vector>
  </property>
  <property fmtid="{DCFEDD21-7773-49B2-8022-6FC58DB5260B}" pid="3" name="LastSavedVersion">
    <vt:lpwstr>3.1.7.0</vt:lpwstr>
  </property>
  <property fmtid="{DCFEDD21-7773-49B2-8022-6FC58DB5260B}" pid="4" name="LastSavedDate">
    <vt:filetime>2021-08-29T23:58:50Z</vt:filetime>
  </property>
</Properties>
</file>